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chartsheets/sheet9.xml" ContentType="application/vnd.openxmlformats-officedocument.spreadsheetml.chartsheet+xml"/>
  <Override PartName="/xl/worksheets/sheet62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نشرات\المواليد والوفيات\2021\"/>
    </mc:Choice>
  </mc:AlternateContent>
  <xr:revisionPtr revIDLastSave="0" documentId="13_ncr:1_{ECEA8731-0599-4C53-A6FB-295DF7F81F34}" xr6:coauthVersionLast="47" xr6:coauthVersionMax="47" xr10:uidLastSave="{00000000-0000-0000-0000-000000000000}"/>
  <bookViews>
    <workbookView xWindow="-120" yWindow="-120" windowWidth="29040" windowHeight="15840" tabRatio="889" activeTab="1" xr2:uid="{00000000-000D-0000-FFFF-FFFF00000000}"/>
  </bookViews>
  <sheets>
    <sheet name="المحتويات" sheetId="21" r:id="rId1"/>
    <sheet name="Cont" sheetId="221" r:id="rId2"/>
    <sheet name="Con-GR" sheetId="222" r:id="rId3"/>
    <sheet name="chapter1" sheetId="24" r:id="rId4"/>
    <sheet name="1" sheetId="25" r:id="rId5"/>
    <sheet name="2" sheetId="26" r:id="rId6"/>
    <sheet name="3" sheetId="27" r:id="rId7"/>
    <sheet name="4" sheetId="28" r:id="rId8"/>
    <sheet name="5" sheetId="29" r:id="rId9"/>
    <sheet name="Chart1" sheetId="30" r:id="rId10"/>
    <sheet name="6" sheetId="31" r:id="rId11"/>
    <sheet name="chapter2" sheetId="33" r:id="rId12"/>
    <sheet name="Map Births" sheetId="145" r:id="rId13"/>
    <sheet name="B1" sheetId="35" r:id="rId14"/>
    <sheet name="Chart2" sheetId="241" r:id="rId15"/>
    <sheet name="B2" sheetId="37" r:id="rId16"/>
    <sheet name="B3" sheetId="38" r:id="rId17"/>
    <sheet name="B4" sheetId="39" r:id="rId18"/>
    <sheet name="B5" sheetId="146" r:id="rId19"/>
    <sheet name="B6-1" sheetId="213" r:id="rId20"/>
    <sheet name="B6-2" sheetId="214" r:id="rId21"/>
    <sheet name="B6-3" sheetId="215" r:id="rId22"/>
    <sheet name="Chart3" sheetId="216" r:id="rId23"/>
    <sheet name="Chart4" sheetId="217" r:id="rId24"/>
    <sheet name="B7" sheetId="46" r:id="rId25"/>
    <sheet name="B8" sheetId="47" r:id="rId26"/>
    <sheet name="B9" sheetId="48" r:id="rId27"/>
    <sheet name="Chart5" sheetId="49" r:id="rId28"/>
    <sheet name="B10" sheetId="210" r:id="rId29"/>
    <sheet name="Chart6" sheetId="51" r:id="rId30"/>
    <sheet name="B11" sheetId="52" r:id="rId31"/>
    <sheet name="Chart7" sheetId="53" r:id="rId32"/>
    <sheet name="B12-1" sheetId="54" r:id="rId33"/>
    <sheet name="B12-2" sheetId="55" r:id="rId34"/>
    <sheet name="B12-3" sheetId="56" r:id="rId35"/>
    <sheet name="B13-1" sheetId="57" r:id="rId36"/>
    <sheet name="B13-2" sheetId="58" r:id="rId37"/>
    <sheet name="B13-3" sheetId="59" r:id="rId38"/>
    <sheet name="B13-4" sheetId="60" r:id="rId39"/>
    <sheet name="B13-5" sheetId="61" r:id="rId40"/>
    <sheet name="B14-1" sheetId="62" r:id="rId41"/>
    <sheet name="B14-2" sheetId="63" r:id="rId42"/>
    <sheet name="B14-3" sheetId="64" r:id="rId43"/>
    <sheet name="B15-1" sheetId="65" r:id="rId44"/>
    <sheet name="B15-2" sheetId="67" r:id="rId45"/>
    <sheet name="B15-3" sheetId="69" r:id="rId46"/>
    <sheet name="Chart8" sheetId="68" r:id="rId47"/>
    <sheet name="B16-1" sheetId="70" r:id="rId48"/>
    <sheet name="B16-2" sheetId="71" r:id="rId49"/>
    <sheet name="B16-3" sheetId="72" r:id="rId50"/>
    <sheet name="B17" sheetId="73" r:id="rId51"/>
    <sheet name="B18" sheetId="74" r:id="rId52"/>
    <sheet name="B19" sheetId="75" r:id="rId53"/>
    <sheet name="chapter3" sheetId="242" r:id="rId54"/>
    <sheet name="F1" sheetId="243" r:id="rId55"/>
    <sheet name="F2" sheetId="244" r:id="rId56"/>
    <sheet name="F3" sheetId="245" r:id="rId57"/>
    <sheet name="F4 " sheetId="246" r:id="rId58"/>
    <sheet name="F5 " sheetId="247" r:id="rId59"/>
    <sheet name="F6 " sheetId="248" r:id="rId60"/>
    <sheet name="F7" sheetId="249" r:id="rId61"/>
    <sheet name="F8-1 " sheetId="250" r:id="rId62"/>
    <sheet name="F8-2" sheetId="251" r:id="rId63"/>
    <sheet name="F8-3" sheetId="252" r:id="rId64"/>
    <sheet name="chapter4" sheetId="207" r:id="rId65"/>
    <sheet name="Map Deaths" sheetId="231" r:id="rId66"/>
    <sheet name="D-1" sheetId="79" r:id="rId67"/>
    <sheet name="D-2" sheetId="80" r:id="rId68"/>
    <sheet name="D-3" sheetId="81" r:id="rId69"/>
    <sheet name="Chart9" sheetId="82" r:id="rId70"/>
    <sheet name="D-4" sheetId="83" r:id="rId71"/>
    <sheet name="Chart10" sheetId="149" r:id="rId72"/>
    <sheet name="D-5" sheetId="85" r:id="rId73"/>
    <sheet name="D-6" sheetId="86" r:id="rId74"/>
    <sheet name="Chart11" sheetId="87" r:id="rId75"/>
    <sheet name="D-7" sheetId="89" r:id="rId76"/>
    <sheet name="D-8-1" sheetId="90" r:id="rId77"/>
    <sheet name="D-8-2" sheetId="91" r:id="rId78"/>
    <sheet name="D-8-3" sheetId="92" r:id="rId79"/>
    <sheet name="D-9" sheetId="93" r:id="rId80"/>
    <sheet name="Chart12" sheetId="94" r:id="rId81"/>
    <sheet name="D-10-1" sheetId="158" r:id="rId82"/>
    <sheet name="D-10-2" sheetId="160" r:id="rId83"/>
    <sheet name="D-10-3" sheetId="159" r:id="rId84"/>
    <sheet name="D-11" sheetId="235" r:id="rId85"/>
    <sheet name="D-12-1" sheetId="236" r:id="rId86"/>
    <sheet name="D-12-2" sheetId="237" r:id="rId87"/>
    <sheet name="D-12-3" sheetId="240" r:id="rId88"/>
    <sheet name="chapter5" sheetId="208" r:id="rId89"/>
    <sheet name="Map Infant Deaths" sheetId="232" r:id="rId90"/>
    <sheet name="ID-1" sheetId="112" r:id="rId91"/>
    <sheet name="Chart13" sheetId="113" r:id="rId92"/>
    <sheet name="ID-2" sheetId="114" r:id="rId93"/>
    <sheet name="ID-3" sheetId="115" r:id="rId94"/>
    <sheet name="ID-4" sheetId="116" r:id="rId95"/>
    <sheet name="ID-5-1" sheetId="117" r:id="rId96"/>
    <sheet name="ID5-2" sheetId="118" r:id="rId97"/>
    <sheet name="ID5-3" sheetId="119" r:id="rId98"/>
    <sheet name="ID-6" sheetId="120" r:id="rId99"/>
    <sheet name="Chart14" sheetId="121" r:id="rId100"/>
    <sheet name="ID-7" sheetId="239" r:id="rId101"/>
    <sheet name="chapter6" sheetId="209" r:id="rId102"/>
    <sheet name="DP-1" sheetId="234" r:id="rId103"/>
    <sheet name="DP-2" sheetId="230" r:id="rId104"/>
    <sheet name="DP-3" sheetId="164" r:id="rId105"/>
    <sheet name="Births Formuals" sheetId="226" r:id="rId106"/>
    <sheet name="Deaths Formuals" sheetId="229" r:id="rId107"/>
  </sheets>
  <externalReferences>
    <externalReference r:id="rId108"/>
  </externalReferences>
  <definedNames>
    <definedName name="_xlnm.Print_Area" localSheetId="4">'1'!$A$1:$I$17</definedName>
    <definedName name="_xlnm.Print_Area" localSheetId="5">'2'!$A$1:$G$16</definedName>
    <definedName name="_xlnm.Print_Area" localSheetId="6">'3'!$A$1:$N$17</definedName>
    <definedName name="_xlnm.Print_Area" localSheetId="7">'4'!$A$1:$K$16</definedName>
    <definedName name="_xlnm.Print_Area" localSheetId="8">'5'!$A$1:$K$16</definedName>
    <definedName name="_xlnm.Print_Area" localSheetId="10">'6'!$A$1:$K$16</definedName>
    <definedName name="_xlnm.Print_Area" localSheetId="13">'B1'!$A$1:$E$15</definedName>
    <definedName name="_xlnm.Print_Area" localSheetId="28">'B10'!$A$1:$K$15</definedName>
    <definedName name="_xlnm.Print_Area" localSheetId="30">'B11'!$A$1:$K$15</definedName>
    <definedName name="_xlnm.Print_Area" localSheetId="37">'B13-3'!$A$1:$K$19</definedName>
    <definedName name="_xlnm.Print_Area" localSheetId="44">'B15-2'!$A$1:$L$17</definedName>
    <definedName name="_xlnm.Print_Area" localSheetId="50">'B17'!$A$1:$K$22</definedName>
    <definedName name="_xlnm.Print_Area" localSheetId="51">'B18'!$A$1:$N$46</definedName>
    <definedName name="_xlnm.Print_Area" localSheetId="52">'B19'!$A$1:$N$46</definedName>
    <definedName name="_xlnm.Print_Area" localSheetId="15">'B2'!$A$1:$K$16</definedName>
    <definedName name="_xlnm.Print_Area" localSheetId="16">'B3'!$A$1:$N$17</definedName>
    <definedName name="_xlnm.Print_Area" localSheetId="17">'B4'!$A$1:$O$16</definedName>
    <definedName name="_xlnm.Print_Area" localSheetId="18">'B5'!$A$1:$K$16</definedName>
    <definedName name="_xlnm.Print_Area" localSheetId="19">'B6-1'!$A$1:$Q$36</definedName>
    <definedName name="_xlnm.Print_Area" localSheetId="20">'B6-2'!$A$1:$Q$36</definedName>
    <definedName name="_xlnm.Print_Area" localSheetId="21">'B6-3'!$A$1:$Q$36</definedName>
    <definedName name="_xlnm.Print_Area" localSheetId="25">'B8'!$A$1:$M$36</definedName>
    <definedName name="_xlnm.Print_Area" localSheetId="26">'B9'!$A$1:$Q$13</definedName>
    <definedName name="_xlnm.Print_Area" localSheetId="3">chapter1!$A$1:$A$1</definedName>
    <definedName name="_xlnm.Print_Area" localSheetId="11">chapter2!$A$1:$A$2</definedName>
    <definedName name="_xlnm.Print_Area" localSheetId="53">chapter3!$A$1:$A$2</definedName>
    <definedName name="_xlnm.Print_Area" localSheetId="64">chapter4!$A$1:$A$2</definedName>
    <definedName name="_xlnm.Print_Area" localSheetId="88">chapter5!$A$1:$A$2</definedName>
    <definedName name="_xlnm.Print_Area" localSheetId="101">chapter6!$A$1:$A$2</definedName>
    <definedName name="_xlnm.Print_Area" localSheetId="2">'Con-GR'!$A$1:$D$24</definedName>
    <definedName name="_xlnm.Print_Area" localSheetId="1">Cont!$A$1:$D$99</definedName>
    <definedName name="_xlnm.Print_Area" localSheetId="66">'D-1'!$A$1:$M$16</definedName>
    <definedName name="_xlnm.Print_Area" localSheetId="81">'D-10-1'!$A$1:$N$47</definedName>
    <definedName name="_xlnm.Print_Area" localSheetId="82">'D-10-2'!$A$1:$N$47</definedName>
    <definedName name="_xlnm.Print_Area" localSheetId="83">'D-10-3'!$A$1:$N$47</definedName>
    <definedName name="_xlnm.Print_Area" localSheetId="84">'D-11'!$A$1:$M$24</definedName>
    <definedName name="_xlnm.Print_Area" localSheetId="85">'D-12-1'!$A$1:$X$200</definedName>
    <definedName name="_xlnm.Print_Area" localSheetId="86">'D-12-2'!$A$1:$X$200</definedName>
    <definedName name="_xlnm.Print_Area" localSheetId="87">'D-12-3'!$A$1:$X$200</definedName>
    <definedName name="_xlnm.Print_Area" localSheetId="67">'D-2'!$A$1:$O$16</definedName>
    <definedName name="_xlnm.Print_Area" localSheetId="68">'D-3'!$A$1:$K$19</definedName>
    <definedName name="_xlnm.Print_Area" localSheetId="70">'D-4'!$A$1:$K$33</definedName>
    <definedName name="_xlnm.Print_Area" localSheetId="73">'D-6'!$A$1:$E$12</definedName>
    <definedName name="_xlnm.Print_Area" localSheetId="79">'D-9'!$A$1:$Q$13</definedName>
    <definedName name="_xlnm.Print_Area" localSheetId="103">'DP-2'!$A$1:$K$24</definedName>
    <definedName name="_xlnm.Print_Area" localSheetId="104">'DP-3'!$A$1:$K$23</definedName>
    <definedName name="_xlnm.Print_Area" localSheetId="54">'F1'!$A$1:$N$16</definedName>
    <definedName name="_xlnm.Print_Area" localSheetId="55">'F2'!$A$1:$R$119</definedName>
    <definedName name="_xlnm.Print_Area" localSheetId="58">'F5 '!$A$1:$N$171</definedName>
    <definedName name="_xlnm.Print_Area" localSheetId="90">'ID-1'!$A$1:$K$16</definedName>
    <definedName name="_xlnm.Print_Area" localSheetId="98">'ID-6'!$A$1:$E$12</definedName>
    <definedName name="_xlnm.Print_Area" localSheetId="100">'ID-7'!$A$1:$L$31</definedName>
    <definedName name="_xlnm.Print_Area" localSheetId="12">'Map Births'!$A$1:$K$57</definedName>
    <definedName name="_xlnm.Print_Area" localSheetId="65">'Map Deaths'!$A$1:$K$57</definedName>
    <definedName name="_xlnm.Print_Area" localSheetId="89">'Map Infant Deaths'!$A$1:$K$57</definedName>
    <definedName name="_xlnm.Print_Area" localSheetId="0">المحتويات!$A$1:$A$1</definedName>
    <definedName name="_xlnm.Print_Titles" localSheetId="1">Cont!$1:$2</definedName>
    <definedName name="_xlnm.Print_Titles" localSheetId="85">'D-12-1'!$1:$6</definedName>
    <definedName name="_xlnm.Print_Titles" localSheetId="86">'D-12-2'!$1:$6</definedName>
    <definedName name="_xlnm.Print_Titles" localSheetId="87">'D-12-3'!$1:$6</definedName>
    <definedName name="_xlnm.Print_Titles" localSheetId="75">'D-7'!$1:$6</definedName>
    <definedName name="_xlnm.Print_Titles" localSheetId="76">'D-8-1'!$1:$8</definedName>
    <definedName name="_xlnm.Print_Titles" localSheetId="77">'D-8-2'!$1:$8</definedName>
    <definedName name="_xlnm.Print_Titles" localSheetId="78">'D-8-3'!$1:$8</definedName>
    <definedName name="_xlnm.Print_Titles" localSheetId="55">'F2'!$1:$3</definedName>
    <definedName name="_xlnm.Print_Titles" localSheetId="56">'F3'!$1:$3</definedName>
    <definedName name="_xlnm.Print_Titles" localSheetId="57">'F4 '!$1:$3</definedName>
    <definedName name="_xlnm.Print_Titles" localSheetId="58">'F5 '!$1:$3</definedName>
    <definedName name="_xlnm.Print_Titles" localSheetId="59">'F6 '!$1:$3</definedName>
    <definedName name="_xlnm.Print_Titles" localSheetId="60">'F7'!$1:$3</definedName>
    <definedName name="_xlnm.Print_Titles" localSheetId="61">'F8-1 '!$1:$4</definedName>
    <definedName name="_xlnm.Print_Titles" localSheetId="62">'F8-2'!$1:$4</definedName>
    <definedName name="_xlnm.Print_Titles" localSheetId="63">'F8-3'!$1:$4</definedName>
    <definedName name="_xlnm.Print_Titles" localSheetId="100">'ID-7'!$1:$6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229" l="1"/>
  <c r="C79" i="229"/>
  <c r="C67" i="226"/>
  <c r="B67" i="226"/>
  <c r="A67" i="226"/>
  <c r="B21" i="120"/>
  <c r="C21" i="120"/>
  <c r="C15" i="120"/>
  <c r="B15" i="120"/>
  <c r="G24" i="86"/>
  <c r="H18" i="93"/>
  <c r="H19" i="93"/>
  <c r="H20" i="93"/>
  <c r="H21" i="93"/>
  <c r="H22" i="93"/>
  <c r="H17" i="93"/>
  <c r="C19" i="210"/>
  <c r="B19" i="210"/>
  <c r="C52" i="215"/>
  <c r="C35" i="213"/>
  <c r="C34" i="213"/>
  <c r="C35" i="215"/>
  <c r="C34" i="215"/>
  <c r="C36" i="215"/>
  <c r="B42" i="215"/>
  <c r="G41" i="215"/>
  <c r="C8" i="252"/>
  <c r="B8" i="252" s="1"/>
  <c r="D8" i="252"/>
  <c r="D19" i="252" s="1"/>
  <c r="E8" i="252"/>
  <c r="E19" i="252" s="1"/>
  <c r="F8" i="252"/>
  <c r="G8" i="252"/>
  <c r="H8" i="252"/>
  <c r="I8" i="252"/>
  <c r="I19" i="252" s="1"/>
  <c r="J8" i="252"/>
  <c r="K8" i="252"/>
  <c r="C9" i="252"/>
  <c r="B9" i="252" s="1"/>
  <c r="D9" i="252"/>
  <c r="E9" i="252"/>
  <c r="F9" i="252"/>
  <c r="G9" i="252"/>
  <c r="G19" i="252" s="1"/>
  <c r="H9" i="252"/>
  <c r="I9" i="252"/>
  <c r="J9" i="252"/>
  <c r="J19" i="252" s="1"/>
  <c r="K9" i="252"/>
  <c r="C10" i="252"/>
  <c r="D10" i="252"/>
  <c r="E10" i="252"/>
  <c r="B10" i="252" s="1"/>
  <c r="F10" i="252"/>
  <c r="G10" i="252"/>
  <c r="H10" i="252"/>
  <c r="H19" i="252" s="1"/>
  <c r="I10" i="252"/>
  <c r="J10" i="252"/>
  <c r="K10" i="252"/>
  <c r="C11" i="252"/>
  <c r="C19" i="252" s="1"/>
  <c r="D11" i="252"/>
  <c r="E11" i="252"/>
  <c r="F11" i="252"/>
  <c r="G11" i="252"/>
  <c r="H11" i="252"/>
  <c r="I11" i="252"/>
  <c r="J11" i="252"/>
  <c r="K11" i="252"/>
  <c r="C12" i="252"/>
  <c r="B12" i="252" s="1"/>
  <c r="D12" i="252"/>
  <c r="E12" i="252"/>
  <c r="F12" i="252"/>
  <c r="G12" i="252"/>
  <c r="H12" i="252"/>
  <c r="I12" i="252"/>
  <c r="J12" i="252"/>
  <c r="K12" i="252"/>
  <c r="B13" i="252"/>
  <c r="C13" i="252"/>
  <c r="D13" i="252"/>
  <c r="E13" i="252"/>
  <c r="F13" i="252"/>
  <c r="G13" i="252"/>
  <c r="H13" i="252"/>
  <c r="I13" i="252"/>
  <c r="J13" i="252"/>
  <c r="K13" i="252"/>
  <c r="C14" i="252"/>
  <c r="D14" i="252"/>
  <c r="E14" i="252"/>
  <c r="B14" i="252" s="1"/>
  <c r="F14" i="252"/>
  <c r="G14" i="252"/>
  <c r="H14" i="252"/>
  <c r="I14" i="252"/>
  <c r="J14" i="252"/>
  <c r="K14" i="252"/>
  <c r="C15" i="252"/>
  <c r="B15" i="252" s="1"/>
  <c r="D15" i="252"/>
  <c r="E15" i="252"/>
  <c r="F15" i="252"/>
  <c r="G15" i="252"/>
  <c r="H15" i="252"/>
  <c r="I15" i="252"/>
  <c r="J15" i="252"/>
  <c r="K15" i="252"/>
  <c r="K19" i="252" s="1"/>
  <c r="C16" i="252"/>
  <c r="D16" i="252"/>
  <c r="B16" i="252" s="1"/>
  <c r="E16" i="252"/>
  <c r="F16" i="252"/>
  <c r="G16" i="252"/>
  <c r="H16" i="252"/>
  <c r="I16" i="252"/>
  <c r="J16" i="252"/>
  <c r="K16" i="252"/>
  <c r="C17" i="252"/>
  <c r="D17" i="252"/>
  <c r="B17" i="252" s="1"/>
  <c r="E17" i="252"/>
  <c r="F17" i="252"/>
  <c r="G17" i="252"/>
  <c r="H17" i="252"/>
  <c r="I17" i="252"/>
  <c r="J17" i="252"/>
  <c r="K17" i="252"/>
  <c r="C18" i="252"/>
  <c r="D18" i="252"/>
  <c r="E18" i="252"/>
  <c r="B18" i="252" s="1"/>
  <c r="F18" i="252"/>
  <c r="G18" i="252"/>
  <c r="H18" i="252"/>
  <c r="I18" i="252"/>
  <c r="J18" i="252"/>
  <c r="K18" i="252"/>
  <c r="F19" i="252"/>
  <c r="C21" i="252"/>
  <c r="D21" i="252"/>
  <c r="B21" i="252" s="1"/>
  <c r="E21" i="252"/>
  <c r="F21" i="252"/>
  <c r="F32" i="252" s="1"/>
  <c r="G21" i="252"/>
  <c r="H21" i="252"/>
  <c r="I21" i="252"/>
  <c r="I32" i="252" s="1"/>
  <c r="J21" i="252"/>
  <c r="K21" i="252"/>
  <c r="B22" i="252"/>
  <c r="C22" i="252"/>
  <c r="D22" i="252"/>
  <c r="E22" i="252"/>
  <c r="F22" i="252"/>
  <c r="G22" i="252"/>
  <c r="G32" i="252" s="1"/>
  <c r="H22" i="252"/>
  <c r="I22" i="252"/>
  <c r="J22" i="252"/>
  <c r="K22" i="252"/>
  <c r="C23" i="252"/>
  <c r="D23" i="252"/>
  <c r="E23" i="252"/>
  <c r="E32" i="252" s="1"/>
  <c r="F23" i="252"/>
  <c r="G23" i="252"/>
  <c r="H23" i="252"/>
  <c r="I23" i="252"/>
  <c r="J23" i="252"/>
  <c r="K23" i="252"/>
  <c r="C24" i="252"/>
  <c r="B24" i="252" s="1"/>
  <c r="D24" i="252"/>
  <c r="E24" i="252"/>
  <c r="F24" i="252"/>
  <c r="G24" i="252"/>
  <c r="H24" i="252"/>
  <c r="I24" i="252"/>
  <c r="J24" i="252"/>
  <c r="K24" i="252"/>
  <c r="K32" i="252" s="1"/>
  <c r="C25" i="252"/>
  <c r="B25" i="252" s="1"/>
  <c r="D25" i="252"/>
  <c r="E25" i="252"/>
  <c r="F25" i="252"/>
  <c r="G25" i="252"/>
  <c r="H25" i="252"/>
  <c r="I25" i="252"/>
  <c r="J25" i="252"/>
  <c r="K25" i="252"/>
  <c r="C26" i="252"/>
  <c r="D26" i="252"/>
  <c r="B26" i="252" s="1"/>
  <c r="E26" i="252"/>
  <c r="F26" i="252"/>
  <c r="G26" i="252"/>
  <c r="H26" i="252"/>
  <c r="I26" i="252"/>
  <c r="J26" i="252"/>
  <c r="J32" i="252" s="1"/>
  <c r="K26" i="252"/>
  <c r="C27" i="252"/>
  <c r="D27" i="252"/>
  <c r="E27" i="252"/>
  <c r="B27" i="252" s="1"/>
  <c r="F27" i="252"/>
  <c r="G27" i="252"/>
  <c r="H27" i="252"/>
  <c r="I27" i="252"/>
  <c r="J27" i="252"/>
  <c r="K27" i="252"/>
  <c r="C28" i="252"/>
  <c r="C32" i="252" s="1"/>
  <c r="D28" i="252"/>
  <c r="E28" i="252"/>
  <c r="F28" i="252"/>
  <c r="G28" i="252"/>
  <c r="H28" i="252"/>
  <c r="I28" i="252"/>
  <c r="J28" i="252"/>
  <c r="K28" i="252"/>
  <c r="C29" i="252"/>
  <c r="B29" i="252" s="1"/>
  <c r="D29" i="252"/>
  <c r="E29" i="252"/>
  <c r="F29" i="252"/>
  <c r="G29" i="252"/>
  <c r="H29" i="252"/>
  <c r="I29" i="252"/>
  <c r="J29" i="252"/>
  <c r="K29" i="252"/>
  <c r="B30" i="252"/>
  <c r="C30" i="252"/>
  <c r="D30" i="252"/>
  <c r="E30" i="252"/>
  <c r="F30" i="252"/>
  <c r="G30" i="252"/>
  <c r="H30" i="252"/>
  <c r="I30" i="252"/>
  <c r="J30" i="252"/>
  <c r="K30" i="252"/>
  <c r="C31" i="252"/>
  <c r="D31" i="252"/>
  <c r="E31" i="252"/>
  <c r="B31" i="252" s="1"/>
  <c r="F31" i="252"/>
  <c r="G31" i="252"/>
  <c r="H31" i="252"/>
  <c r="I31" i="252"/>
  <c r="J31" i="252"/>
  <c r="K31" i="252"/>
  <c r="H32" i="252"/>
  <c r="C34" i="252"/>
  <c r="B34" i="252" s="1"/>
  <c r="D34" i="252"/>
  <c r="D45" i="252" s="1"/>
  <c r="E34" i="252"/>
  <c r="E45" i="252" s="1"/>
  <c r="F34" i="252"/>
  <c r="G34" i="252"/>
  <c r="H34" i="252"/>
  <c r="I34" i="252"/>
  <c r="I45" i="252" s="1"/>
  <c r="J34" i="252"/>
  <c r="K34" i="252"/>
  <c r="C35" i="252"/>
  <c r="D35" i="252"/>
  <c r="B35" i="252" s="1"/>
  <c r="E35" i="252"/>
  <c r="F35" i="252"/>
  <c r="G35" i="252"/>
  <c r="G45" i="252" s="1"/>
  <c r="H35" i="252"/>
  <c r="I35" i="252"/>
  <c r="J35" i="252"/>
  <c r="J45" i="252" s="1"/>
  <c r="K35" i="252"/>
  <c r="C36" i="252"/>
  <c r="D36" i="252"/>
  <c r="E36" i="252"/>
  <c r="B36" i="252" s="1"/>
  <c r="F36" i="252"/>
  <c r="G36" i="252"/>
  <c r="H36" i="252"/>
  <c r="H45" i="252" s="1"/>
  <c r="I36" i="252"/>
  <c r="J36" i="252"/>
  <c r="K36" i="252"/>
  <c r="C37" i="252"/>
  <c r="B37" i="252" s="1"/>
  <c r="D37" i="252"/>
  <c r="E37" i="252"/>
  <c r="F37" i="252"/>
  <c r="G37" i="252"/>
  <c r="H37" i="252"/>
  <c r="I37" i="252"/>
  <c r="J37" i="252"/>
  <c r="K37" i="252"/>
  <c r="C38" i="252"/>
  <c r="B38" i="252" s="1"/>
  <c r="D38" i="252"/>
  <c r="E38" i="252"/>
  <c r="F38" i="252"/>
  <c r="G38" i="252"/>
  <c r="H38" i="252"/>
  <c r="I38" i="252"/>
  <c r="J38" i="252"/>
  <c r="K38" i="252"/>
  <c r="B39" i="252"/>
  <c r="C39" i="252"/>
  <c r="D39" i="252"/>
  <c r="E39" i="252"/>
  <c r="F39" i="252"/>
  <c r="G39" i="252"/>
  <c r="H39" i="252"/>
  <c r="I39" i="252"/>
  <c r="J39" i="252"/>
  <c r="K39" i="252"/>
  <c r="C40" i="252"/>
  <c r="D40" i="252"/>
  <c r="E40" i="252"/>
  <c r="B40" i="252" s="1"/>
  <c r="F40" i="252"/>
  <c r="G40" i="252"/>
  <c r="H40" i="252"/>
  <c r="I40" i="252"/>
  <c r="J40" i="252"/>
  <c r="K40" i="252"/>
  <c r="C41" i="252"/>
  <c r="B41" i="252" s="1"/>
  <c r="D41" i="252"/>
  <c r="E41" i="252"/>
  <c r="F41" i="252"/>
  <c r="G41" i="252"/>
  <c r="H41" i="252"/>
  <c r="I41" i="252"/>
  <c r="J41" i="252"/>
  <c r="K41" i="252"/>
  <c r="K45" i="252" s="1"/>
  <c r="C42" i="252"/>
  <c r="B42" i="252" s="1"/>
  <c r="D42" i="252"/>
  <c r="E42" i="252"/>
  <c r="F42" i="252"/>
  <c r="G42" i="252"/>
  <c r="H42" i="252"/>
  <c r="I42" i="252"/>
  <c r="J42" i="252"/>
  <c r="K42" i="252"/>
  <c r="C43" i="252"/>
  <c r="D43" i="252"/>
  <c r="B43" i="252" s="1"/>
  <c r="E43" i="252"/>
  <c r="F43" i="252"/>
  <c r="G43" i="252"/>
  <c r="H43" i="252"/>
  <c r="I43" i="252"/>
  <c r="J43" i="252"/>
  <c r="K43" i="252"/>
  <c r="C44" i="252"/>
  <c r="D44" i="252"/>
  <c r="E44" i="252"/>
  <c r="B44" i="252" s="1"/>
  <c r="F44" i="252"/>
  <c r="G44" i="252"/>
  <c r="H44" i="252"/>
  <c r="I44" i="252"/>
  <c r="J44" i="252"/>
  <c r="K44" i="252"/>
  <c r="C45" i="252"/>
  <c r="F45" i="252"/>
  <c r="C49" i="252"/>
  <c r="D49" i="252"/>
  <c r="B49" i="252" s="1"/>
  <c r="E49" i="252"/>
  <c r="F49" i="252"/>
  <c r="F60" i="252" s="1"/>
  <c r="G49" i="252"/>
  <c r="H49" i="252"/>
  <c r="I49" i="252"/>
  <c r="I60" i="252" s="1"/>
  <c r="J49" i="252"/>
  <c r="K49" i="252"/>
  <c r="B50" i="252"/>
  <c r="C50" i="252"/>
  <c r="D50" i="252"/>
  <c r="E50" i="252"/>
  <c r="F50" i="252"/>
  <c r="G50" i="252"/>
  <c r="G60" i="252" s="1"/>
  <c r="H50" i="252"/>
  <c r="I50" i="252"/>
  <c r="J50" i="252"/>
  <c r="K50" i="252"/>
  <c r="C51" i="252"/>
  <c r="D51" i="252"/>
  <c r="D60" i="252" s="1"/>
  <c r="E51" i="252"/>
  <c r="E60" i="252" s="1"/>
  <c r="F51" i="252"/>
  <c r="G51" i="252"/>
  <c r="H51" i="252"/>
  <c r="I51" i="252"/>
  <c r="J51" i="252"/>
  <c r="K51" i="252"/>
  <c r="C52" i="252"/>
  <c r="B52" i="252" s="1"/>
  <c r="D52" i="252"/>
  <c r="E52" i="252"/>
  <c r="F52" i="252"/>
  <c r="G52" i="252"/>
  <c r="H52" i="252"/>
  <c r="I52" i="252"/>
  <c r="J52" i="252"/>
  <c r="K52" i="252"/>
  <c r="C53" i="252"/>
  <c r="B53" i="252" s="1"/>
  <c r="D53" i="252"/>
  <c r="E53" i="252"/>
  <c r="F53" i="252"/>
  <c r="G53" i="252"/>
  <c r="H53" i="252"/>
  <c r="I53" i="252"/>
  <c r="J53" i="252"/>
  <c r="K53" i="252"/>
  <c r="C54" i="252"/>
  <c r="D54" i="252"/>
  <c r="B54" i="252" s="1"/>
  <c r="E54" i="252"/>
  <c r="F54" i="252"/>
  <c r="G54" i="252"/>
  <c r="H54" i="252"/>
  <c r="I54" i="252"/>
  <c r="J54" i="252"/>
  <c r="J60" i="252" s="1"/>
  <c r="K54" i="252"/>
  <c r="C55" i="252"/>
  <c r="D55" i="252"/>
  <c r="B55" i="252" s="1"/>
  <c r="E55" i="252"/>
  <c r="F55" i="252"/>
  <c r="G55" i="252"/>
  <c r="H55" i="252"/>
  <c r="I55" i="252"/>
  <c r="J55" i="252"/>
  <c r="K55" i="252"/>
  <c r="C56" i="252"/>
  <c r="C60" i="252" s="1"/>
  <c r="D56" i="252"/>
  <c r="E56" i="252"/>
  <c r="F56" i="252"/>
  <c r="G56" i="252"/>
  <c r="H56" i="252"/>
  <c r="I56" i="252"/>
  <c r="J56" i="252"/>
  <c r="K56" i="252"/>
  <c r="C57" i="252"/>
  <c r="D57" i="252"/>
  <c r="B57" i="252" s="1"/>
  <c r="E57" i="252"/>
  <c r="F57" i="252"/>
  <c r="G57" i="252"/>
  <c r="H57" i="252"/>
  <c r="I57" i="252"/>
  <c r="J57" i="252"/>
  <c r="K57" i="252"/>
  <c r="B58" i="252"/>
  <c r="C58" i="252"/>
  <c r="D58" i="252"/>
  <c r="E58" i="252"/>
  <c r="F58" i="252"/>
  <c r="G58" i="252"/>
  <c r="H58" i="252"/>
  <c r="I58" i="252"/>
  <c r="J58" i="252"/>
  <c r="K58" i="252"/>
  <c r="C59" i="252"/>
  <c r="D59" i="252"/>
  <c r="E59" i="252"/>
  <c r="B59" i="252" s="1"/>
  <c r="F59" i="252"/>
  <c r="G59" i="252"/>
  <c r="H59" i="252"/>
  <c r="I59" i="252"/>
  <c r="J59" i="252"/>
  <c r="K59" i="252"/>
  <c r="H60" i="252"/>
  <c r="K60" i="252"/>
  <c r="C62" i="252"/>
  <c r="D62" i="252"/>
  <c r="B62" i="252" s="1"/>
  <c r="E62" i="252"/>
  <c r="E73" i="252" s="1"/>
  <c r="F62" i="252"/>
  <c r="G62" i="252"/>
  <c r="H62" i="252"/>
  <c r="I62" i="252"/>
  <c r="I73" i="252" s="1"/>
  <c r="J62" i="252"/>
  <c r="K62" i="252"/>
  <c r="C63" i="252"/>
  <c r="D63" i="252"/>
  <c r="B63" i="252" s="1"/>
  <c r="E63" i="252"/>
  <c r="F63" i="252"/>
  <c r="G63" i="252"/>
  <c r="G73" i="252" s="1"/>
  <c r="H63" i="252"/>
  <c r="I63" i="252"/>
  <c r="J63" i="252"/>
  <c r="J73" i="252" s="1"/>
  <c r="K63" i="252"/>
  <c r="C64" i="252"/>
  <c r="D64" i="252"/>
  <c r="B64" i="252" s="1"/>
  <c r="E64" i="252"/>
  <c r="F64" i="252"/>
  <c r="G64" i="252"/>
  <c r="H64" i="252"/>
  <c r="I64" i="252"/>
  <c r="J64" i="252"/>
  <c r="K64" i="252"/>
  <c r="C65" i="252"/>
  <c r="C73" i="252" s="1"/>
  <c r="D65" i="252"/>
  <c r="E65" i="252"/>
  <c r="F65" i="252"/>
  <c r="G65" i="252"/>
  <c r="H65" i="252"/>
  <c r="I65" i="252"/>
  <c r="J65" i="252"/>
  <c r="K65" i="252"/>
  <c r="C66" i="252"/>
  <c r="D66" i="252"/>
  <c r="B66" i="252" s="1"/>
  <c r="E66" i="252"/>
  <c r="F66" i="252"/>
  <c r="G66" i="252"/>
  <c r="H66" i="252"/>
  <c r="H73" i="252" s="1"/>
  <c r="I66" i="252"/>
  <c r="J66" i="252"/>
  <c r="K66" i="252"/>
  <c r="B67" i="252"/>
  <c r="C67" i="252"/>
  <c r="D67" i="252"/>
  <c r="E67" i="252"/>
  <c r="F67" i="252"/>
  <c r="G67" i="252"/>
  <c r="H67" i="252"/>
  <c r="I67" i="252"/>
  <c r="J67" i="252"/>
  <c r="K67" i="252"/>
  <c r="C68" i="252"/>
  <c r="D68" i="252"/>
  <c r="E68" i="252"/>
  <c r="B68" i="252" s="1"/>
  <c r="F68" i="252"/>
  <c r="G68" i="252"/>
  <c r="H68" i="252"/>
  <c r="I68" i="252"/>
  <c r="J68" i="252"/>
  <c r="K68" i="252"/>
  <c r="C69" i="252"/>
  <c r="B69" i="252" s="1"/>
  <c r="D69" i="252"/>
  <c r="E69" i="252"/>
  <c r="F69" i="252"/>
  <c r="G69" i="252"/>
  <c r="H69" i="252"/>
  <c r="I69" i="252"/>
  <c r="J69" i="252"/>
  <c r="K69" i="252"/>
  <c r="K73" i="252" s="1"/>
  <c r="C70" i="252"/>
  <c r="D70" i="252"/>
  <c r="B70" i="252" s="1"/>
  <c r="E70" i="252"/>
  <c r="F70" i="252"/>
  <c r="G70" i="252"/>
  <c r="H70" i="252"/>
  <c r="I70" i="252"/>
  <c r="J70" i="252"/>
  <c r="K70" i="252"/>
  <c r="C71" i="252"/>
  <c r="D71" i="252"/>
  <c r="B71" i="252" s="1"/>
  <c r="E71" i="252"/>
  <c r="F71" i="252"/>
  <c r="G71" i="252"/>
  <c r="H71" i="252"/>
  <c r="I71" i="252"/>
  <c r="J71" i="252"/>
  <c r="K71" i="252"/>
  <c r="C72" i="252"/>
  <c r="B72" i="252" s="1"/>
  <c r="D72" i="252"/>
  <c r="E72" i="252"/>
  <c r="F72" i="252"/>
  <c r="G72" i="252"/>
  <c r="H72" i="252"/>
  <c r="I72" i="252"/>
  <c r="J72" i="252"/>
  <c r="K72" i="252"/>
  <c r="F73" i="252"/>
  <c r="C75" i="252"/>
  <c r="B75" i="252" s="1"/>
  <c r="D75" i="252"/>
  <c r="E75" i="252"/>
  <c r="F75" i="252"/>
  <c r="F86" i="252" s="1"/>
  <c r="G75" i="252"/>
  <c r="H75" i="252"/>
  <c r="I75" i="252"/>
  <c r="I86" i="252" s="1"/>
  <c r="J75" i="252"/>
  <c r="K75" i="252"/>
  <c r="B76" i="252"/>
  <c r="C76" i="252"/>
  <c r="D76" i="252"/>
  <c r="E76" i="252"/>
  <c r="F76" i="252"/>
  <c r="G76" i="252"/>
  <c r="G86" i="252" s="1"/>
  <c r="H76" i="252"/>
  <c r="I76" i="252"/>
  <c r="J76" i="252"/>
  <c r="K76" i="252"/>
  <c r="C77" i="252"/>
  <c r="D77" i="252"/>
  <c r="D86" i="252" s="1"/>
  <c r="E77" i="252"/>
  <c r="E86" i="252" s="1"/>
  <c r="F77" i="252"/>
  <c r="G77" i="252"/>
  <c r="H77" i="252"/>
  <c r="I77" i="252"/>
  <c r="J77" i="252"/>
  <c r="K77" i="252"/>
  <c r="C78" i="252"/>
  <c r="B78" i="252" s="1"/>
  <c r="D78" i="252"/>
  <c r="E78" i="252"/>
  <c r="F78" i="252"/>
  <c r="G78" i="252"/>
  <c r="H78" i="252"/>
  <c r="I78" i="252"/>
  <c r="J78" i="252"/>
  <c r="K78" i="252"/>
  <c r="C79" i="252"/>
  <c r="D79" i="252"/>
  <c r="B79" i="252" s="1"/>
  <c r="E79" i="252"/>
  <c r="F79" i="252"/>
  <c r="G79" i="252"/>
  <c r="H79" i="252"/>
  <c r="I79" i="252"/>
  <c r="J79" i="252"/>
  <c r="K79" i="252"/>
  <c r="C80" i="252"/>
  <c r="D80" i="252"/>
  <c r="B80" i="252" s="1"/>
  <c r="E80" i="252"/>
  <c r="F80" i="252"/>
  <c r="G80" i="252"/>
  <c r="H80" i="252"/>
  <c r="I80" i="252"/>
  <c r="J80" i="252"/>
  <c r="J86" i="252" s="1"/>
  <c r="K80" i="252"/>
  <c r="C81" i="252"/>
  <c r="B81" i="252" s="1"/>
  <c r="D81" i="252"/>
  <c r="E81" i="252"/>
  <c r="F81" i="252"/>
  <c r="G81" i="252"/>
  <c r="H81" i="252"/>
  <c r="I81" i="252"/>
  <c r="J81" i="252"/>
  <c r="K81" i="252"/>
  <c r="C82" i="252"/>
  <c r="C86" i="252" s="1"/>
  <c r="D82" i="252"/>
  <c r="E82" i="252"/>
  <c r="F82" i="252"/>
  <c r="G82" i="252"/>
  <c r="H82" i="252"/>
  <c r="I82" i="252"/>
  <c r="J82" i="252"/>
  <c r="K82" i="252"/>
  <c r="C83" i="252"/>
  <c r="D83" i="252"/>
  <c r="B83" i="252" s="1"/>
  <c r="E83" i="252"/>
  <c r="F83" i="252"/>
  <c r="G83" i="252"/>
  <c r="H83" i="252"/>
  <c r="I83" i="252"/>
  <c r="J83" i="252"/>
  <c r="K83" i="252"/>
  <c r="B84" i="252"/>
  <c r="C84" i="252"/>
  <c r="D84" i="252"/>
  <c r="E84" i="252"/>
  <c r="F84" i="252"/>
  <c r="G84" i="252"/>
  <c r="H84" i="252"/>
  <c r="I84" i="252"/>
  <c r="J84" i="252"/>
  <c r="K84" i="252"/>
  <c r="C85" i="252"/>
  <c r="D85" i="252"/>
  <c r="E85" i="252"/>
  <c r="B85" i="252" s="1"/>
  <c r="F85" i="252"/>
  <c r="G85" i="252"/>
  <c r="H85" i="252"/>
  <c r="I85" i="252"/>
  <c r="J85" i="252"/>
  <c r="K85" i="252"/>
  <c r="H86" i="252"/>
  <c r="K86" i="252"/>
  <c r="C90" i="252"/>
  <c r="D90" i="252"/>
  <c r="B90" i="252" s="1"/>
  <c r="E90" i="252"/>
  <c r="E101" i="252" s="1"/>
  <c r="F90" i="252"/>
  <c r="G90" i="252"/>
  <c r="H90" i="252"/>
  <c r="I90" i="252"/>
  <c r="I101" i="252" s="1"/>
  <c r="J90" i="252"/>
  <c r="K90" i="252"/>
  <c r="C91" i="252"/>
  <c r="D91" i="252"/>
  <c r="B91" i="252" s="1"/>
  <c r="E91" i="252"/>
  <c r="F91" i="252"/>
  <c r="G91" i="252"/>
  <c r="G101" i="252" s="1"/>
  <c r="H91" i="252"/>
  <c r="I91" i="252"/>
  <c r="J91" i="252"/>
  <c r="J101" i="252" s="1"/>
  <c r="K91" i="252"/>
  <c r="C92" i="252"/>
  <c r="B92" i="252" s="1"/>
  <c r="D92" i="252"/>
  <c r="E92" i="252"/>
  <c r="F92" i="252"/>
  <c r="G92" i="252"/>
  <c r="H92" i="252"/>
  <c r="I92" i="252"/>
  <c r="J92" i="252"/>
  <c r="K92" i="252"/>
  <c r="C93" i="252"/>
  <c r="C101" i="252" s="1"/>
  <c r="D93" i="252"/>
  <c r="E93" i="252"/>
  <c r="F93" i="252"/>
  <c r="G93" i="252"/>
  <c r="H93" i="252"/>
  <c r="I93" i="252"/>
  <c r="J93" i="252"/>
  <c r="K93" i="252"/>
  <c r="C94" i="252"/>
  <c r="D94" i="252"/>
  <c r="B94" i="252" s="1"/>
  <c r="E94" i="252"/>
  <c r="F94" i="252"/>
  <c r="G94" i="252"/>
  <c r="H94" i="252"/>
  <c r="H101" i="252" s="1"/>
  <c r="I94" i="252"/>
  <c r="J94" i="252"/>
  <c r="K94" i="252"/>
  <c r="B95" i="252"/>
  <c r="C95" i="252"/>
  <c r="D95" i="252"/>
  <c r="E95" i="252"/>
  <c r="F95" i="252"/>
  <c r="G95" i="252"/>
  <c r="H95" i="252"/>
  <c r="I95" i="252"/>
  <c r="J95" i="252"/>
  <c r="K95" i="252"/>
  <c r="C96" i="252"/>
  <c r="D96" i="252"/>
  <c r="E96" i="252"/>
  <c r="B96" i="252" s="1"/>
  <c r="F96" i="252"/>
  <c r="G96" i="252"/>
  <c r="H96" i="252"/>
  <c r="I96" i="252"/>
  <c r="J96" i="252"/>
  <c r="K96" i="252"/>
  <c r="C97" i="252"/>
  <c r="B97" i="252" s="1"/>
  <c r="D97" i="252"/>
  <c r="E97" i="252"/>
  <c r="F97" i="252"/>
  <c r="G97" i="252"/>
  <c r="H97" i="252"/>
  <c r="I97" i="252"/>
  <c r="J97" i="252"/>
  <c r="K97" i="252"/>
  <c r="K101" i="252" s="1"/>
  <c r="C98" i="252"/>
  <c r="D98" i="252"/>
  <c r="B98" i="252" s="1"/>
  <c r="E98" i="252"/>
  <c r="F98" i="252"/>
  <c r="G98" i="252"/>
  <c r="H98" i="252"/>
  <c r="I98" i="252"/>
  <c r="J98" i="252"/>
  <c r="K98" i="252"/>
  <c r="C99" i="252"/>
  <c r="D99" i="252"/>
  <c r="B99" i="252" s="1"/>
  <c r="E99" i="252"/>
  <c r="F99" i="252"/>
  <c r="G99" i="252"/>
  <c r="H99" i="252"/>
  <c r="I99" i="252"/>
  <c r="J99" i="252"/>
  <c r="K99" i="252"/>
  <c r="C100" i="252"/>
  <c r="B100" i="252" s="1"/>
  <c r="D100" i="252"/>
  <c r="E100" i="252"/>
  <c r="F100" i="252"/>
  <c r="G100" i="252"/>
  <c r="H100" i="252"/>
  <c r="I100" i="252"/>
  <c r="J100" i="252"/>
  <c r="K100" i="252"/>
  <c r="F101" i="252"/>
  <c r="C103" i="252"/>
  <c r="B103" i="252" s="1"/>
  <c r="D103" i="252"/>
  <c r="E103" i="252"/>
  <c r="F103" i="252"/>
  <c r="F114" i="252" s="1"/>
  <c r="G103" i="252"/>
  <c r="H103" i="252"/>
  <c r="I103" i="252"/>
  <c r="I114" i="252" s="1"/>
  <c r="J103" i="252"/>
  <c r="K103" i="252"/>
  <c r="B104" i="252"/>
  <c r="C104" i="252"/>
  <c r="D104" i="252"/>
  <c r="E104" i="252"/>
  <c r="F104" i="252"/>
  <c r="G104" i="252"/>
  <c r="G114" i="252" s="1"/>
  <c r="H104" i="252"/>
  <c r="I104" i="252"/>
  <c r="J104" i="252"/>
  <c r="K104" i="252"/>
  <c r="C105" i="252"/>
  <c r="D105" i="252"/>
  <c r="E105" i="252"/>
  <c r="E114" i="252" s="1"/>
  <c r="F105" i="252"/>
  <c r="G105" i="252"/>
  <c r="H105" i="252"/>
  <c r="I105" i="252"/>
  <c r="J105" i="252"/>
  <c r="K105" i="252"/>
  <c r="C106" i="252"/>
  <c r="B106" i="252" s="1"/>
  <c r="D106" i="252"/>
  <c r="E106" i="252"/>
  <c r="F106" i="252"/>
  <c r="G106" i="252"/>
  <c r="H106" i="252"/>
  <c r="I106" i="252"/>
  <c r="J106" i="252"/>
  <c r="K106" i="252"/>
  <c r="K114" i="252" s="1"/>
  <c r="C107" i="252"/>
  <c r="D107" i="252"/>
  <c r="B107" i="252" s="1"/>
  <c r="E107" i="252"/>
  <c r="F107" i="252"/>
  <c r="G107" i="252"/>
  <c r="H107" i="252"/>
  <c r="I107" i="252"/>
  <c r="J107" i="252"/>
  <c r="K107" i="252"/>
  <c r="C108" i="252"/>
  <c r="D108" i="252"/>
  <c r="B108" i="252" s="1"/>
  <c r="E108" i="252"/>
  <c r="F108" i="252"/>
  <c r="G108" i="252"/>
  <c r="H108" i="252"/>
  <c r="I108" i="252"/>
  <c r="J108" i="252"/>
  <c r="J114" i="252" s="1"/>
  <c r="K108" i="252"/>
  <c r="C109" i="252"/>
  <c r="B109" i="252" s="1"/>
  <c r="D109" i="252"/>
  <c r="E109" i="252"/>
  <c r="F109" i="252"/>
  <c r="G109" i="252"/>
  <c r="H109" i="252"/>
  <c r="I109" i="252"/>
  <c r="J109" i="252"/>
  <c r="K109" i="252"/>
  <c r="C110" i="252"/>
  <c r="C114" i="252" s="1"/>
  <c r="D110" i="252"/>
  <c r="E110" i="252"/>
  <c r="F110" i="252"/>
  <c r="G110" i="252"/>
  <c r="H110" i="252"/>
  <c r="I110" i="252"/>
  <c r="J110" i="252"/>
  <c r="K110" i="252"/>
  <c r="C111" i="252"/>
  <c r="B111" i="252" s="1"/>
  <c r="D111" i="252"/>
  <c r="E111" i="252"/>
  <c r="F111" i="252"/>
  <c r="G111" i="252"/>
  <c r="H111" i="252"/>
  <c r="I111" i="252"/>
  <c r="J111" i="252"/>
  <c r="K111" i="252"/>
  <c r="B112" i="252"/>
  <c r="C112" i="252"/>
  <c r="D112" i="252"/>
  <c r="E112" i="252"/>
  <c r="F112" i="252"/>
  <c r="G112" i="252"/>
  <c r="H112" i="252"/>
  <c r="I112" i="252"/>
  <c r="J112" i="252"/>
  <c r="K112" i="252"/>
  <c r="C113" i="252"/>
  <c r="D113" i="252"/>
  <c r="E113" i="252"/>
  <c r="B113" i="252" s="1"/>
  <c r="F113" i="252"/>
  <c r="G113" i="252"/>
  <c r="H113" i="252"/>
  <c r="I113" i="252"/>
  <c r="J113" i="252"/>
  <c r="K113" i="252"/>
  <c r="H114" i="252"/>
  <c r="C116" i="252"/>
  <c r="D116" i="252"/>
  <c r="B116" i="252" s="1"/>
  <c r="E116" i="252"/>
  <c r="E127" i="252" s="1"/>
  <c r="F116" i="252"/>
  <c r="G116" i="252"/>
  <c r="H116" i="252"/>
  <c r="I116" i="252"/>
  <c r="I127" i="252" s="1"/>
  <c r="J116" i="252"/>
  <c r="K116" i="252"/>
  <c r="C117" i="252"/>
  <c r="D117" i="252"/>
  <c r="B117" i="252" s="1"/>
  <c r="E117" i="252"/>
  <c r="F117" i="252"/>
  <c r="G117" i="252"/>
  <c r="G127" i="252" s="1"/>
  <c r="H117" i="252"/>
  <c r="I117" i="252"/>
  <c r="J117" i="252"/>
  <c r="J127" i="252" s="1"/>
  <c r="K117" i="252"/>
  <c r="C118" i="252"/>
  <c r="B118" i="252" s="1"/>
  <c r="D118" i="252"/>
  <c r="E118" i="252"/>
  <c r="F118" i="252"/>
  <c r="G118" i="252"/>
  <c r="H118" i="252"/>
  <c r="I118" i="252"/>
  <c r="J118" i="252"/>
  <c r="K118" i="252"/>
  <c r="C119" i="252"/>
  <c r="B119" i="252" s="1"/>
  <c r="D119" i="252"/>
  <c r="E119" i="252"/>
  <c r="F119" i="252"/>
  <c r="G119" i="252"/>
  <c r="H119" i="252"/>
  <c r="I119" i="252"/>
  <c r="J119" i="252"/>
  <c r="K119" i="252"/>
  <c r="C120" i="252"/>
  <c r="B120" i="252" s="1"/>
  <c r="D120" i="252"/>
  <c r="E120" i="252"/>
  <c r="F120" i="252"/>
  <c r="G120" i="252"/>
  <c r="H120" i="252"/>
  <c r="I120" i="252"/>
  <c r="J120" i="252"/>
  <c r="K120" i="252"/>
  <c r="B121" i="252"/>
  <c r="C121" i="252"/>
  <c r="D121" i="252"/>
  <c r="E121" i="252"/>
  <c r="F121" i="252"/>
  <c r="G121" i="252"/>
  <c r="H121" i="252"/>
  <c r="I121" i="252"/>
  <c r="J121" i="252"/>
  <c r="K121" i="252"/>
  <c r="C122" i="252"/>
  <c r="D122" i="252"/>
  <c r="E122" i="252"/>
  <c r="B122" i="252" s="1"/>
  <c r="F122" i="252"/>
  <c r="G122" i="252"/>
  <c r="H122" i="252"/>
  <c r="H127" i="252" s="1"/>
  <c r="I122" i="252"/>
  <c r="J122" i="252"/>
  <c r="K122" i="252"/>
  <c r="C123" i="252"/>
  <c r="B123" i="252" s="1"/>
  <c r="D123" i="252"/>
  <c r="E123" i="252"/>
  <c r="F123" i="252"/>
  <c r="G123" i="252"/>
  <c r="H123" i="252"/>
  <c r="I123" i="252"/>
  <c r="J123" i="252"/>
  <c r="K123" i="252"/>
  <c r="K127" i="252" s="1"/>
  <c r="C124" i="252"/>
  <c r="D124" i="252"/>
  <c r="B124" i="252" s="1"/>
  <c r="E124" i="252"/>
  <c r="F124" i="252"/>
  <c r="G124" i="252"/>
  <c r="H124" i="252"/>
  <c r="I124" i="252"/>
  <c r="J124" i="252"/>
  <c r="K124" i="252"/>
  <c r="C125" i="252"/>
  <c r="D125" i="252"/>
  <c r="B125" i="252" s="1"/>
  <c r="E125" i="252"/>
  <c r="F125" i="252"/>
  <c r="G125" i="252"/>
  <c r="H125" i="252"/>
  <c r="I125" i="252"/>
  <c r="J125" i="252"/>
  <c r="K125" i="252"/>
  <c r="C126" i="252"/>
  <c r="B126" i="252" s="1"/>
  <c r="D126" i="252"/>
  <c r="E126" i="252"/>
  <c r="F126" i="252"/>
  <c r="G126" i="252"/>
  <c r="H126" i="252"/>
  <c r="I126" i="252"/>
  <c r="J126" i="252"/>
  <c r="K126" i="252"/>
  <c r="C127" i="252"/>
  <c r="F127" i="252"/>
  <c r="C131" i="252"/>
  <c r="D131" i="252"/>
  <c r="B131" i="252" s="1"/>
  <c r="E131" i="252"/>
  <c r="F131" i="252"/>
  <c r="F142" i="252" s="1"/>
  <c r="G131" i="252"/>
  <c r="H131" i="252"/>
  <c r="I131" i="252"/>
  <c r="I142" i="252" s="1"/>
  <c r="J131" i="252"/>
  <c r="K131" i="252"/>
  <c r="B132" i="252"/>
  <c r="C132" i="252"/>
  <c r="D132" i="252"/>
  <c r="E132" i="252"/>
  <c r="F132" i="252"/>
  <c r="G132" i="252"/>
  <c r="G142" i="252" s="1"/>
  <c r="H132" i="252"/>
  <c r="I132" i="252"/>
  <c r="J132" i="252"/>
  <c r="K132" i="252"/>
  <c r="C133" i="252"/>
  <c r="D133" i="252"/>
  <c r="E133" i="252"/>
  <c r="E142" i="252" s="1"/>
  <c r="F133" i="252"/>
  <c r="G133" i="252"/>
  <c r="H133" i="252"/>
  <c r="I133" i="252"/>
  <c r="J133" i="252"/>
  <c r="K133" i="252"/>
  <c r="C134" i="252"/>
  <c r="B134" i="252" s="1"/>
  <c r="D134" i="252"/>
  <c r="E134" i="252"/>
  <c r="F134" i="252"/>
  <c r="G134" i="252"/>
  <c r="H134" i="252"/>
  <c r="I134" i="252"/>
  <c r="J134" i="252"/>
  <c r="K134" i="252"/>
  <c r="C135" i="252"/>
  <c r="D135" i="252"/>
  <c r="B135" i="252" s="1"/>
  <c r="E135" i="252"/>
  <c r="F135" i="252"/>
  <c r="G135" i="252"/>
  <c r="H135" i="252"/>
  <c r="I135" i="252"/>
  <c r="J135" i="252"/>
  <c r="K135" i="252"/>
  <c r="C136" i="252"/>
  <c r="D136" i="252"/>
  <c r="B136" i="252" s="1"/>
  <c r="E136" i="252"/>
  <c r="F136" i="252"/>
  <c r="G136" i="252"/>
  <c r="H136" i="252"/>
  <c r="I136" i="252"/>
  <c r="J136" i="252"/>
  <c r="J142" i="252" s="1"/>
  <c r="K136" i="252"/>
  <c r="C137" i="252"/>
  <c r="B137" i="252" s="1"/>
  <c r="D137" i="252"/>
  <c r="E137" i="252"/>
  <c r="F137" i="252"/>
  <c r="G137" i="252"/>
  <c r="H137" i="252"/>
  <c r="I137" i="252"/>
  <c r="J137" i="252"/>
  <c r="K137" i="252"/>
  <c r="C138" i="252"/>
  <c r="C142" i="252" s="1"/>
  <c r="D138" i="252"/>
  <c r="E138" i="252"/>
  <c r="F138" i="252"/>
  <c r="G138" i="252"/>
  <c r="H138" i="252"/>
  <c r="I138" i="252"/>
  <c r="J138" i="252"/>
  <c r="K138" i="252"/>
  <c r="C139" i="252"/>
  <c r="D139" i="252"/>
  <c r="B139" i="252" s="1"/>
  <c r="E139" i="252"/>
  <c r="F139" i="252"/>
  <c r="G139" i="252"/>
  <c r="H139" i="252"/>
  <c r="I139" i="252"/>
  <c r="J139" i="252"/>
  <c r="K139" i="252"/>
  <c r="B140" i="252"/>
  <c r="C140" i="252"/>
  <c r="D140" i="252"/>
  <c r="E140" i="252"/>
  <c r="F140" i="252"/>
  <c r="G140" i="252"/>
  <c r="H140" i="252"/>
  <c r="I140" i="252"/>
  <c r="J140" i="252"/>
  <c r="K140" i="252"/>
  <c r="C141" i="252"/>
  <c r="D141" i="252"/>
  <c r="E141" i="252"/>
  <c r="B141" i="252" s="1"/>
  <c r="F141" i="252"/>
  <c r="G141" i="252"/>
  <c r="H141" i="252"/>
  <c r="I141" i="252"/>
  <c r="J141" i="252"/>
  <c r="K141" i="252"/>
  <c r="H142" i="252"/>
  <c r="K142" i="252"/>
  <c r="B8" i="251"/>
  <c r="B19" i="251" s="1"/>
  <c r="B9" i="251"/>
  <c r="B10" i="251"/>
  <c r="B11" i="251"/>
  <c r="B12" i="251"/>
  <c r="B13" i="251"/>
  <c r="B14" i="251"/>
  <c r="B15" i="251"/>
  <c r="B16" i="251"/>
  <c r="B17" i="251"/>
  <c r="B18" i="251"/>
  <c r="C19" i="251"/>
  <c r="D19" i="251"/>
  <c r="E19" i="251"/>
  <c r="F19" i="251"/>
  <c r="G19" i="251"/>
  <c r="H19" i="251"/>
  <c r="I19" i="251"/>
  <c r="J19" i="251"/>
  <c r="K19" i="251"/>
  <c r="B21" i="251"/>
  <c r="B22" i="251"/>
  <c r="B23" i="251"/>
  <c r="B32" i="251" s="1"/>
  <c r="B24" i="251"/>
  <c r="B25" i="251"/>
  <c r="B26" i="251"/>
  <c r="B27" i="251"/>
  <c r="B28" i="251"/>
  <c r="B29" i="251"/>
  <c r="B30" i="251"/>
  <c r="B31" i="251"/>
  <c r="C32" i="251"/>
  <c r="D32" i="251"/>
  <c r="E32" i="251"/>
  <c r="F32" i="251"/>
  <c r="G32" i="251"/>
  <c r="H32" i="251"/>
  <c r="I32" i="251"/>
  <c r="J32" i="251"/>
  <c r="K32" i="251"/>
  <c r="B34" i="251"/>
  <c r="B45" i="251" s="1"/>
  <c r="B35" i="251"/>
  <c r="B36" i="251"/>
  <c r="B37" i="251"/>
  <c r="B38" i="251"/>
  <c r="B39" i="251"/>
  <c r="B40" i="251"/>
  <c r="B41" i="251"/>
  <c r="B42" i="251"/>
  <c r="B43" i="251"/>
  <c r="B44" i="251"/>
  <c r="C45" i="251"/>
  <c r="D45" i="251"/>
  <c r="E45" i="251"/>
  <c r="F45" i="251"/>
  <c r="G45" i="251"/>
  <c r="H45" i="251"/>
  <c r="I45" i="251"/>
  <c r="J45" i="251"/>
  <c r="K45" i="251"/>
  <c r="B49" i="251"/>
  <c r="B60" i="251" s="1"/>
  <c r="B50" i="251"/>
  <c r="B51" i="251"/>
  <c r="B52" i="251"/>
  <c r="B53" i="251"/>
  <c r="B54" i="251"/>
  <c r="B55" i="251"/>
  <c r="B56" i="251"/>
  <c r="B57" i="251"/>
  <c r="B58" i="251"/>
  <c r="B59" i="251"/>
  <c r="C60" i="251"/>
  <c r="D60" i="251"/>
  <c r="E60" i="251"/>
  <c r="F60" i="251"/>
  <c r="G60" i="251"/>
  <c r="H60" i="251"/>
  <c r="I60" i="251"/>
  <c r="J60" i="251"/>
  <c r="K60" i="251"/>
  <c r="B62" i="251"/>
  <c r="B63" i="251"/>
  <c r="B64" i="251"/>
  <c r="B65" i="251"/>
  <c r="B66" i="251"/>
  <c r="B67" i="251"/>
  <c r="B68" i="251"/>
  <c r="B69" i="251"/>
  <c r="B70" i="251"/>
  <c r="B71" i="251"/>
  <c r="B72" i="251"/>
  <c r="B73" i="251"/>
  <c r="C73" i="251"/>
  <c r="D73" i="251"/>
  <c r="E73" i="251"/>
  <c r="F73" i="251"/>
  <c r="G73" i="251"/>
  <c r="H73" i="251"/>
  <c r="I73" i="251"/>
  <c r="J73" i="251"/>
  <c r="K73" i="251"/>
  <c r="B75" i="251"/>
  <c r="B76" i="251"/>
  <c r="B86" i="251" s="1"/>
  <c r="B77" i="251"/>
  <c r="B78" i="251"/>
  <c r="B79" i="251"/>
  <c r="B80" i="251"/>
  <c r="B81" i="251"/>
  <c r="B82" i="251"/>
  <c r="B83" i="251"/>
  <c r="B84" i="251"/>
  <c r="B85" i="251"/>
  <c r="C86" i="251"/>
  <c r="D86" i="251"/>
  <c r="E86" i="251"/>
  <c r="F86" i="251"/>
  <c r="G86" i="251"/>
  <c r="H86" i="251"/>
  <c r="I86" i="251"/>
  <c r="J86" i="251"/>
  <c r="K86" i="251"/>
  <c r="B90" i="251"/>
  <c r="B101" i="251" s="1"/>
  <c r="B91" i="251"/>
  <c r="B92" i="251"/>
  <c r="B93" i="251"/>
  <c r="B94" i="251"/>
  <c r="B95" i="251"/>
  <c r="B96" i="251"/>
  <c r="B97" i="251"/>
  <c r="B98" i="251"/>
  <c r="B99" i="251"/>
  <c r="B100" i="251"/>
  <c r="C101" i="251"/>
  <c r="D101" i="251"/>
  <c r="E101" i="251"/>
  <c r="F101" i="251"/>
  <c r="G101" i="251"/>
  <c r="H101" i="251"/>
  <c r="I101" i="251"/>
  <c r="J101" i="251"/>
  <c r="K101" i="251"/>
  <c r="B103" i="251"/>
  <c r="B104" i="251"/>
  <c r="B105" i="251"/>
  <c r="B106" i="251"/>
  <c r="B107" i="251"/>
  <c r="B108" i="251"/>
  <c r="B109" i="251"/>
  <c r="B110" i="251"/>
  <c r="B111" i="251"/>
  <c r="B112" i="251"/>
  <c r="B113" i="251"/>
  <c r="B114" i="251"/>
  <c r="C114" i="251"/>
  <c r="D114" i="251"/>
  <c r="E114" i="251"/>
  <c r="F114" i="251"/>
  <c r="G114" i="251"/>
  <c r="H114" i="251"/>
  <c r="I114" i="251"/>
  <c r="J114" i="251"/>
  <c r="K114" i="251"/>
  <c r="B116" i="251"/>
  <c r="B117" i="251"/>
  <c r="B118" i="251"/>
  <c r="B127" i="251" s="1"/>
  <c r="B119" i="251"/>
  <c r="B120" i="251"/>
  <c r="B121" i="251"/>
  <c r="B122" i="251"/>
  <c r="B123" i="251"/>
  <c r="B124" i="251"/>
  <c r="B125" i="251"/>
  <c r="B126" i="251"/>
  <c r="C127" i="251"/>
  <c r="D127" i="251"/>
  <c r="E127" i="251"/>
  <c r="F127" i="251"/>
  <c r="G127" i="251"/>
  <c r="H127" i="251"/>
  <c r="I127" i="251"/>
  <c r="J127" i="251"/>
  <c r="K127" i="251"/>
  <c r="B131" i="251"/>
  <c r="B132" i="251"/>
  <c r="B142" i="251" s="1"/>
  <c r="B133" i="251"/>
  <c r="B134" i="251"/>
  <c r="B135" i="251"/>
  <c r="B136" i="251"/>
  <c r="B137" i="251"/>
  <c r="B138" i="251"/>
  <c r="B139" i="251"/>
  <c r="B140" i="251"/>
  <c r="B141" i="251"/>
  <c r="C142" i="251"/>
  <c r="D142" i="251"/>
  <c r="E142" i="251"/>
  <c r="F142" i="251"/>
  <c r="G142" i="251"/>
  <c r="H142" i="251"/>
  <c r="I142" i="251"/>
  <c r="J142" i="251"/>
  <c r="K142" i="251"/>
  <c r="B8" i="250"/>
  <c r="B9" i="250"/>
  <c r="B10" i="250"/>
  <c r="B11" i="250"/>
  <c r="B12" i="250"/>
  <c r="B13" i="250"/>
  <c r="B14" i="250"/>
  <c r="B15" i="250"/>
  <c r="B16" i="250"/>
  <c r="B17" i="250"/>
  <c r="B18" i="250"/>
  <c r="B19" i="250"/>
  <c r="C19" i="250"/>
  <c r="D19" i="250"/>
  <c r="E19" i="250"/>
  <c r="F19" i="250"/>
  <c r="G19" i="250"/>
  <c r="H19" i="250"/>
  <c r="I19" i="250"/>
  <c r="J19" i="250"/>
  <c r="K19" i="250"/>
  <c r="B21" i="250"/>
  <c r="B32" i="250" s="1"/>
  <c r="B22" i="250"/>
  <c r="B23" i="250"/>
  <c r="B24" i="250"/>
  <c r="B25" i="250"/>
  <c r="B26" i="250"/>
  <c r="B27" i="250"/>
  <c r="B28" i="250"/>
  <c r="B29" i="250"/>
  <c r="B30" i="250"/>
  <c r="B31" i="250"/>
  <c r="C32" i="250"/>
  <c r="D32" i="250"/>
  <c r="E32" i="250"/>
  <c r="F32" i="250"/>
  <c r="G32" i="250"/>
  <c r="H32" i="250"/>
  <c r="I32" i="250"/>
  <c r="J32" i="250"/>
  <c r="K32" i="250"/>
  <c r="B34" i="250"/>
  <c r="B45" i="250" s="1"/>
  <c r="B35" i="250"/>
  <c r="B36" i="250"/>
  <c r="B37" i="250"/>
  <c r="B38" i="250"/>
  <c r="B39" i="250"/>
  <c r="B40" i="250"/>
  <c r="B41" i="250"/>
  <c r="B42" i="250"/>
  <c r="B43" i="250"/>
  <c r="B44" i="250"/>
  <c r="C45" i="250"/>
  <c r="D45" i="250"/>
  <c r="E45" i="250"/>
  <c r="F45" i="250"/>
  <c r="G45" i="250"/>
  <c r="H45" i="250"/>
  <c r="I45" i="250"/>
  <c r="J45" i="250"/>
  <c r="K45" i="250"/>
  <c r="B49" i="250"/>
  <c r="B60" i="250" s="1"/>
  <c r="B50" i="250"/>
  <c r="B51" i="250"/>
  <c r="B52" i="250"/>
  <c r="B53" i="250"/>
  <c r="B54" i="250"/>
  <c r="B55" i="250"/>
  <c r="B56" i="250"/>
  <c r="B57" i="250"/>
  <c r="B58" i="250"/>
  <c r="B59" i="250"/>
  <c r="C60" i="250"/>
  <c r="D60" i="250"/>
  <c r="E60" i="250"/>
  <c r="F60" i="250"/>
  <c r="G60" i="250"/>
  <c r="H60" i="250"/>
  <c r="I60" i="250"/>
  <c r="J60" i="250"/>
  <c r="K60" i="250"/>
  <c r="B62" i="250"/>
  <c r="B63" i="250"/>
  <c r="B64" i="250"/>
  <c r="B65" i="250"/>
  <c r="B66" i="250"/>
  <c r="B67" i="250"/>
  <c r="B68" i="250"/>
  <c r="B69" i="250"/>
  <c r="B70" i="250"/>
  <c r="B71" i="250"/>
  <c r="B72" i="250"/>
  <c r="B73" i="250"/>
  <c r="C73" i="250"/>
  <c r="D73" i="250"/>
  <c r="E73" i="250"/>
  <c r="F73" i="250"/>
  <c r="G73" i="250"/>
  <c r="H73" i="250"/>
  <c r="I73" i="250"/>
  <c r="J73" i="250"/>
  <c r="K73" i="250"/>
  <c r="B75" i="250"/>
  <c r="B86" i="250" s="1"/>
  <c r="B76" i="250"/>
  <c r="B77" i="250"/>
  <c r="B78" i="250"/>
  <c r="B79" i="250"/>
  <c r="B80" i="250"/>
  <c r="B81" i="250"/>
  <c r="B82" i="250"/>
  <c r="B83" i="250"/>
  <c r="B84" i="250"/>
  <c r="B85" i="250"/>
  <c r="C86" i="250"/>
  <c r="D86" i="250"/>
  <c r="E86" i="250"/>
  <c r="F86" i="250"/>
  <c r="G86" i="250"/>
  <c r="H86" i="250"/>
  <c r="I86" i="250"/>
  <c r="J86" i="250"/>
  <c r="K86" i="250"/>
  <c r="B90" i="250"/>
  <c r="B101" i="250" s="1"/>
  <c r="B91" i="250"/>
  <c r="B92" i="250"/>
  <c r="B93" i="250"/>
  <c r="B94" i="250"/>
  <c r="B95" i="250"/>
  <c r="B96" i="250"/>
  <c r="B97" i="250"/>
  <c r="B98" i="250"/>
  <c r="B99" i="250"/>
  <c r="B100" i="250"/>
  <c r="C101" i="250"/>
  <c r="D101" i="250"/>
  <c r="E101" i="250"/>
  <c r="F101" i="250"/>
  <c r="G101" i="250"/>
  <c r="H101" i="250"/>
  <c r="I101" i="250"/>
  <c r="J101" i="250"/>
  <c r="K101" i="250"/>
  <c r="B103" i="250"/>
  <c r="B104" i="250"/>
  <c r="B105" i="250"/>
  <c r="B106" i="250"/>
  <c r="B107" i="250"/>
  <c r="B108" i="250"/>
  <c r="B109" i="250"/>
  <c r="B110" i="250"/>
  <c r="B111" i="250"/>
  <c r="B112" i="250"/>
  <c r="B113" i="250"/>
  <c r="B114" i="250"/>
  <c r="C114" i="250"/>
  <c r="D114" i="250"/>
  <c r="E114" i="250"/>
  <c r="F114" i="250"/>
  <c r="G114" i="250"/>
  <c r="H114" i="250"/>
  <c r="I114" i="250"/>
  <c r="J114" i="250"/>
  <c r="K114" i="250"/>
  <c r="B116" i="250"/>
  <c r="B127" i="250" s="1"/>
  <c r="B117" i="250"/>
  <c r="B118" i="250"/>
  <c r="B119" i="250"/>
  <c r="B120" i="250"/>
  <c r="B121" i="250"/>
  <c r="B122" i="250"/>
  <c r="B123" i="250"/>
  <c r="B124" i="250"/>
  <c r="B125" i="250"/>
  <c r="B126" i="250"/>
  <c r="C127" i="250"/>
  <c r="D127" i="250"/>
  <c r="E127" i="250"/>
  <c r="F127" i="250"/>
  <c r="G127" i="250"/>
  <c r="H127" i="250"/>
  <c r="I127" i="250"/>
  <c r="J127" i="250"/>
  <c r="K127" i="250"/>
  <c r="B131" i="250"/>
  <c r="B142" i="250" s="1"/>
  <c r="B132" i="250"/>
  <c r="B133" i="250"/>
  <c r="B134" i="250"/>
  <c r="B135" i="250"/>
  <c r="B136" i="250"/>
  <c r="B137" i="250"/>
  <c r="B138" i="250"/>
  <c r="B139" i="250"/>
  <c r="B140" i="250"/>
  <c r="B141" i="250"/>
  <c r="C142" i="250"/>
  <c r="D142" i="250"/>
  <c r="E142" i="250"/>
  <c r="F142" i="250"/>
  <c r="G142" i="250"/>
  <c r="H142" i="250"/>
  <c r="I142" i="250"/>
  <c r="J142" i="250"/>
  <c r="K142" i="250"/>
  <c r="B6" i="249"/>
  <c r="B13" i="249" s="1"/>
  <c r="B7" i="249"/>
  <c r="B8" i="249"/>
  <c r="B9" i="249"/>
  <c r="B10" i="249"/>
  <c r="B11" i="249"/>
  <c r="B12" i="249"/>
  <c r="C13" i="249"/>
  <c r="D13" i="249"/>
  <c r="E13" i="249"/>
  <c r="B15" i="249"/>
  <c r="B16" i="249"/>
  <c r="B22" i="249" s="1"/>
  <c r="B17" i="249"/>
  <c r="B18" i="249"/>
  <c r="B19" i="249"/>
  <c r="B20" i="249"/>
  <c r="B21" i="249"/>
  <c r="C22" i="249"/>
  <c r="D22" i="249"/>
  <c r="E22" i="249"/>
  <c r="B24" i="249"/>
  <c r="B31" i="249" s="1"/>
  <c r="B25" i="249"/>
  <c r="B26" i="249"/>
  <c r="B27" i="249"/>
  <c r="B28" i="249"/>
  <c r="B29" i="249"/>
  <c r="B30" i="249"/>
  <c r="C31" i="249"/>
  <c r="D31" i="249"/>
  <c r="E31" i="249"/>
  <c r="B33" i="249"/>
  <c r="B40" i="249" s="1"/>
  <c r="B34" i="249"/>
  <c r="B35" i="249"/>
  <c r="B36" i="249"/>
  <c r="B37" i="249"/>
  <c r="B38" i="249"/>
  <c r="B39" i="249"/>
  <c r="C40" i="249"/>
  <c r="D40" i="249"/>
  <c r="E40" i="249"/>
  <c r="B43" i="249"/>
  <c r="B50" i="249" s="1"/>
  <c r="B44" i="249"/>
  <c r="B45" i="249"/>
  <c r="B46" i="249"/>
  <c r="B47" i="249"/>
  <c r="B48" i="249"/>
  <c r="B49" i="249"/>
  <c r="C50" i="249"/>
  <c r="D50" i="249"/>
  <c r="E50" i="249"/>
  <c r="B52" i="249"/>
  <c r="B53" i="249"/>
  <c r="B59" i="249" s="1"/>
  <c r="B54" i="249"/>
  <c r="B55" i="249"/>
  <c r="B56" i="249"/>
  <c r="B57" i="249"/>
  <c r="B58" i="249"/>
  <c r="C59" i="249"/>
  <c r="D59" i="249"/>
  <c r="E59" i="249"/>
  <c r="B61" i="249"/>
  <c r="B68" i="249" s="1"/>
  <c r="B62" i="249"/>
  <c r="B63" i="249"/>
  <c r="B64" i="249"/>
  <c r="B65" i="249"/>
  <c r="B66" i="249"/>
  <c r="B67" i="249"/>
  <c r="C68" i="249"/>
  <c r="D68" i="249"/>
  <c r="E68" i="249"/>
  <c r="B70" i="249"/>
  <c r="B77" i="249" s="1"/>
  <c r="B71" i="249"/>
  <c r="B72" i="249"/>
  <c r="B73" i="249"/>
  <c r="B74" i="249"/>
  <c r="B75" i="249"/>
  <c r="B76" i="249"/>
  <c r="C77" i="249"/>
  <c r="D77" i="249"/>
  <c r="E77" i="249"/>
  <c r="B80" i="249"/>
  <c r="B87" i="249" s="1"/>
  <c r="B81" i="249"/>
  <c r="B82" i="249"/>
  <c r="B83" i="249"/>
  <c r="B84" i="249"/>
  <c r="B85" i="249"/>
  <c r="B86" i="249"/>
  <c r="C87" i="249"/>
  <c r="D87" i="249"/>
  <c r="E87" i="249"/>
  <c r="B89" i="249"/>
  <c r="B96" i="249" s="1"/>
  <c r="B90" i="249"/>
  <c r="B91" i="249"/>
  <c r="B92" i="249"/>
  <c r="B93" i="249"/>
  <c r="B94" i="249"/>
  <c r="B95" i="249"/>
  <c r="C96" i="249"/>
  <c r="D96" i="249"/>
  <c r="E96" i="249"/>
  <c r="C7" i="248"/>
  <c r="D7" i="248"/>
  <c r="E7" i="248"/>
  <c r="F7" i="248"/>
  <c r="F14" i="248" s="1"/>
  <c r="J7" i="248"/>
  <c r="B7" i="248" s="1"/>
  <c r="C8" i="248"/>
  <c r="D8" i="248"/>
  <c r="E8" i="248"/>
  <c r="F8" i="248"/>
  <c r="J8" i="248"/>
  <c r="B8" i="248" s="1"/>
  <c r="C9" i="248"/>
  <c r="D9" i="248"/>
  <c r="E9" i="248"/>
  <c r="F9" i="248"/>
  <c r="J9" i="248"/>
  <c r="B9" i="248" s="1"/>
  <c r="C10" i="248"/>
  <c r="D10" i="248"/>
  <c r="E10" i="248"/>
  <c r="F10" i="248"/>
  <c r="B10" i="248" s="1"/>
  <c r="J10" i="248"/>
  <c r="C11" i="248"/>
  <c r="D11" i="248"/>
  <c r="E11" i="248"/>
  <c r="E14" i="248" s="1"/>
  <c r="F11" i="248"/>
  <c r="J11" i="248"/>
  <c r="B11" i="248" s="1"/>
  <c r="C12" i="248"/>
  <c r="D12" i="248"/>
  <c r="E12" i="248"/>
  <c r="F12" i="248"/>
  <c r="J12" i="248"/>
  <c r="B12" i="248" s="1"/>
  <c r="C13" i="248"/>
  <c r="D13" i="248"/>
  <c r="D14" i="248" s="1"/>
  <c r="E13" i="248"/>
  <c r="F13" i="248"/>
  <c r="J13" i="248"/>
  <c r="B13" i="248" s="1"/>
  <c r="C14" i="248"/>
  <c r="G14" i="248"/>
  <c r="H14" i="248"/>
  <c r="I14" i="248"/>
  <c r="J14" i="248"/>
  <c r="K14" i="248"/>
  <c r="L14" i="248"/>
  <c r="M14" i="248"/>
  <c r="B16" i="248"/>
  <c r="C16" i="248"/>
  <c r="D16" i="248"/>
  <c r="E16" i="248"/>
  <c r="F16" i="248"/>
  <c r="F23" i="248" s="1"/>
  <c r="J16" i="248"/>
  <c r="J23" i="248" s="1"/>
  <c r="B17" i="248"/>
  <c r="C17" i="248"/>
  <c r="D17" i="248"/>
  <c r="E17" i="248"/>
  <c r="F17" i="248"/>
  <c r="J17" i="248"/>
  <c r="C18" i="248"/>
  <c r="D18" i="248"/>
  <c r="E18" i="248"/>
  <c r="F18" i="248"/>
  <c r="B18" i="248" s="1"/>
  <c r="J18" i="248"/>
  <c r="C19" i="248"/>
  <c r="D19" i="248"/>
  <c r="E19" i="248"/>
  <c r="F19" i="248"/>
  <c r="J19" i="248"/>
  <c r="B19" i="248" s="1"/>
  <c r="C20" i="248"/>
  <c r="D20" i="248"/>
  <c r="E20" i="248"/>
  <c r="F20" i="248"/>
  <c r="J20" i="248"/>
  <c r="B20" i="248" s="1"/>
  <c r="C21" i="248"/>
  <c r="D21" i="248"/>
  <c r="D23" i="248" s="1"/>
  <c r="E21" i="248"/>
  <c r="F21" i="248"/>
  <c r="J21" i="248"/>
  <c r="B21" i="248" s="1"/>
  <c r="B22" i="248"/>
  <c r="C22" i="248"/>
  <c r="D22" i="248"/>
  <c r="E22" i="248"/>
  <c r="F22" i="248"/>
  <c r="J22" i="248"/>
  <c r="C23" i="248"/>
  <c r="E23" i="248"/>
  <c r="G23" i="248"/>
  <c r="H23" i="248"/>
  <c r="I23" i="248"/>
  <c r="K23" i="248"/>
  <c r="L23" i="248"/>
  <c r="M23" i="248"/>
  <c r="B25" i="248"/>
  <c r="C25" i="248"/>
  <c r="C32" i="248" s="1"/>
  <c r="D25" i="248"/>
  <c r="E25" i="248"/>
  <c r="F25" i="248"/>
  <c r="J25" i="248"/>
  <c r="J32" i="248" s="1"/>
  <c r="C26" i="248"/>
  <c r="D26" i="248"/>
  <c r="E26" i="248"/>
  <c r="F26" i="248"/>
  <c r="B26" i="248" s="1"/>
  <c r="J26" i="248"/>
  <c r="C27" i="248"/>
  <c r="D27" i="248"/>
  <c r="D32" i="248" s="1"/>
  <c r="E27" i="248"/>
  <c r="E32" i="248" s="1"/>
  <c r="F27" i="248"/>
  <c r="J27" i="248"/>
  <c r="B27" i="248" s="1"/>
  <c r="C28" i="248"/>
  <c r="D28" i="248"/>
  <c r="E28" i="248"/>
  <c r="F28" i="248"/>
  <c r="J28" i="248"/>
  <c r="B28" i="248" s="1"/>
  <c r="C29" i="248"/>
  <c r="D29" i="248"/>
  <c r="E29" i="248"/>
  <c r="F29" i="248"/>
  <c r="J29" i="248"/>
  <c r="B29" i="248" s="1"/>
  <c r="B30" i="248"/>
  <c r="C30" i="248"/>
  <c r="D30" i="248"/>
  <c r="E30" i="248"/>
  <c r="F30" i="248"/>
  <c r="J30" i="248"/>
  <c r="C31" i="248"/>
  <c r="D31" i="248"/>
  <c r="E31" i="248"/>
  <c r="F31" i="248"/>
  <c r="J31" i="248"/>
  <c r="B31" i="248" s="1"/>
  <c r="G32" i="248"/>
  <c r="H32" i="248"/>
  <c r="I32" i="248"/>
  <c r="K32" i="248"/>
  <c r="L32" i="248"/>
  <c r="M32" i="248"/>
  <c r="C34" i="248"/>
  <c r="D34" i="248"/>
  <c r="D41" i="248" s="1"/>
  <c r="E34" i="248"/>
  <c r="E41" i="248" s="1"/>
  <c r="F34" i="248"/>
  <c r="F41" i="248" s="1"/>
  <c r="J34" i="248"/>
  <c r="C35" i="248"/>
  <c r="C41" i="248" s="1"/>
  <c r="D35" i="248"/>
  <c r="E35" i="248"/>
  <c r="F35" i="248"/>
  <c r="J35" i="248"/>
  <c r="J41" i="248" s="1"/>
  <c r="C36" i="248"/>
  <c r="D36" i="248"/>
  <c r="E36" i="248"/>
  <c r="F36" i="248"/>
  <c r="J36" i="248"/>
  <c r="B36" i="248" s="1"/>
  <c r="C37" i="248"/>
  <c r="D37" i="248"/>
  <c r="E37" i="248"/>
  <c r="F37" i="248"/>
  <c r="J37" i="248"/>
  <c r="B37" i="248" s="1"/>
  <c r="B38" i="248"/>
  <c r="C38" i="248"/>
  <c r="D38" i="248"/>
  <c r="E38" i="248"/>
  <c r="F38" i="248"/>
  <c r="J38" i="248"/>
  <c r="C39" i="248"/>
  <c r="D39" i="248"/>
  <c r="E39" i="248"/>
  <c r="F39" i="248"/>
  <c r="J39" i="248"/>
  <c r="B39" i="248" s="1"/>
  <c r="B40" i="248"/>
  <c r="C40" i="248"/>
  <c r="D40" i="248"/>
  <c r="E40" i="248"/>
  <c r="F40" i="248"/>
  <c r="J40" i="248"/>
  <c r="G41" i="248"/>
  <c r="H41" i="248"/>
  <c r="I41" i="248"/>
  <c r="K41" i="248"/>
  <c r="L41" i="248"/>
  <c r="M41" i="248"/>
  <c r="C45" i="248"/>
  <c r="D45" i="248"/>
  <c r="D52" i="248" s="1"/>
  <c r="E45" i="248"/>
  <c r="E52" i="248" s="1"/>
  <c r="F45" i="248"/>
  <c r="J45" i="248"/>
  <c r="B45" i="248" s="1"/>
  <c r="B52" i="248" s="1"/>
  <c r="C46" i="248"/>
  <c r="D46" i="248"/>
  <c r="E46" i="248"/>
  <c r="F46" i="248"/>
  <c r="J46" i="248"/>
  <c r="B46" i="248" s="1"/>
  <c r="C47" i="248"/>
  <c r="D47" i="248"/>
  <c r="E47" i="248"/>
  <c r="F47" i="248"/>
  <c r="J47" i="248"/>
  <c r="B47" i="248" s="1"/>
  <c r="B48" i="248"/>
  <c r="C48" i="248"/>
  <c r="D48" i="248"/>
  <c r="E48" i="248"/>
  <c r="F48" i="248"/>
  <c r="J48" i="248"/>
  <c r="C49" i="248"/>
  <c r="D49" i="248"/>
  <c r="E49" i="248"/>
  <c r="F49" i="248"/>
  <c r="J49" i="248"/>
  <c r="B49" i="248" s="1"/>
  <c r="B50" i="248"/>
  <c r="C50" i="248"/>
  <c r="D50" i="248"/>
  <c r="E50" i="248"/>
  <c r="F50" i="248"/>
  <c r="J50" i="248"/>
  <c r="B51" i="248"/>
  <c r="C51" i="248"/>
  <c r="D51" i="248"/>
  <c r="E51" i="248"/>
  <c r="F51" i="248"/>
  <c r="J51" i="248"/>
  <c r="C52" i="248"/>
  <c r="F52" i="248"/>
  <c r="G52" i="248"/>
  <c r="H52" i="248"/>
  <c r="I52" i="248"/>
  <c r="J52" i="248"/>
  <c r="K52" i="248"/>
  <c r="L52" i="248"/>
  <c r="M52" i="248"/>
  <c r="C54" i="248"/>
  <c r="D54" i="248"/>
  <c r="E54" i="248"/>
  <c r="F54" i="248"/>
  <c r="J54" i="248"/>
  <c r="J61" i="248" s="1"/>
  <c r="C55" i="248"/>
  <c r="D55" i="248"/>
  <c r="D61" i="248" s="1"/>
  <c r="E55" i="248"/>
  <c r="F55" i="248"/>
  <c r="J55" i="248"/>
  <c r="B55" i="248" s="1"/>
  <c r="B56" i="248"/>
  <c r="C56" i="248"/>
  <c r="D56" i="248"/>
  <c r="E56" i="248"/>
  <c r="F56" i="248"/>
  <c r="J56" i="248"/>
  <c r="C57" i="248"/>
  <c r="D57" i="248"/>
  <c r="E57" i="248"/>
  <c r="F57" i="248"/>
  <c r="J57" i="248"/>
  <c r="B57" i="248" s="1"/>
  <c r="B58" i="248"/>
  <c r="C58" i="248"/>
  <c r="D58" i="248"/>
  <c r="E58" i="248"/>
  <c r="F58" i="248"/>
  <c r="J58" i="248"/>
  <c r="B59" i="248"/>
  <c r="C59" i="248"/>
  <c r="D59" i="248"/>
  <c r="E59" i="248"/>
  <c r="F59" i="248"/>
  <c r="J59" i="248"/>
  <c r="C60" i="248"/>
  <c r="D60" i="248"/>
  <c r="E60" i="248"/>
  <c r="F60" i="248"/>
  <c r="B60" i="248" s="1"/>
  <c r="J60" i="248"/>
  <c r="C61" i="248"/>
  <c r="E61" i="248"/>
  <c r="G61" i="248"/>
  <c r="H61" i="248"/>
  <c r="I61" i="248"/>
  <c r="K61" i="248"/>
  <c r="L61" i="248"/>
  <c r="M61" i="248"/>
  <c r="C63" i="248"/>
  <c r="C70" i="248" s="1"/>
  <c r="D63" i="248"/>
  <c r="D70" i="248" s="1"/>
  <c r="E63" i="248"/>
  <c r="F63" i="248"/>
  <c r="J63" i="248"/>
  <c r="B63" i="248" s="1"/>
  <c r="B64" i="248"/>
  <c r="C64" i="248"/>
  <c r="D64" i="248"/>
  <c r="E64" i="248"/>
  <c r="F64" i="248"/>
  <c r="J64" i="248"/>
  <c r="C65" i="248"/>
  <c r="D65" i="248"/>
  <c r="E65" i="248"/>
  <c r="F65" i="248"/>
  <c r="J65" i="248"/>
  <c r="B65" i="248" s="1"/>
  <c r="B66" i="248"/>
  <c r="C66" i="248"/>
  <c r="D66" i="248"/>
  <c r="E66" i="248"/>
  <c r="F66" i="248"/>
  <c r="J66" i="248"/>
  <c r="B67" i="248"/>
  <c r="C67" i="248"/>
  <c r="D67" i="248"/>
  <c r="E67" i="248"/>
  <c r="F67" i="248"/>
  <c r="J67" i="248"/>
  <c r="C68" i="248"/>
  <c r="D68" i="248"/>
  <c r="E68" i="248"/>
  <c r="F68" i="248"/>
  <c r="B68" i="248" s="1"/>
  <c r="J68" i="248"/>
  <c r="C69" i="248"/>
  <c r="D69" i="248"/>
  <c r="E69" i="248"/>
  <c r="E70" i="248" s="1"/>
  <c r="F69" i="248"/>
  <c r="J69" i="248"/>
  <c r="B69" i="248" s="1"/>
  <c r="G70" i="248"/>
  <c r="H70" i="248"/>
  <c r="I70" i="248"/>
  <c r="J70" i="248"/>
  <c r="K70" i="248"/>
  <c r="L70" i="248"/>
  <c r="M70" i="248"/>
  <c r="B72" i="248"/>
  <c r="C72" i="248"/>
  <c r="C79" i="248" s="1"/>
  <c r="D72" i="248"/>
  <c r="E72" i="248"/>
  <c r="E79" i="248" s="1"/>
  <c r="F72" i="248"/>
  <c r="J72" i="248"/>
  <c r="C73" i="248"/>
  <c r="D73" i="248"/>
  <c r="E73" i="248"/>
  <c r="F73" i="248"/>
  <c r="J73" i="248"/>
  <c r="B73" i="248" s="1"/>
  <c r="B74" i="248"/>
  <c r="C74" i="248"/>
  <c r="D74" i="248"/>
  <c r="E74" i="248"/>
  <c r="F74" i="248"/>
  <c r="F79" i="248" s="1"/>
  <c r="J74" i="248"/>
  <c r="B75" i="248"/>
  <c r="C75" i="248"/>
  <c r="D75" i="248"/>
  <c r="E75" i="248"/>
  <c r="F75" i="248"/>
  <c r="J75" i="248"/>
  <c r="C76" i="248"/>
  <c r="D76" i="248"/>
  <c r="E76" i="248"/>
  <c r="F76" i="248"/>
  <c r="B76" i="248" s="1"/>
  <c r="J76" i="248"/>
  <c r="C77" i="248"/>
  <c r="D77" i="248"/>
  <c r="E77" i="248"/>
  <c r="F77" i="248"/>
  <c r="J77" i="248"/>
  <c r="B77" i="248" s="1"/>
  <c r="C78" i="248"/>
  <c r="D78" i="248"/>
  <c r="E78" i="248"/>
  <c r="F78" i="248"/>
  <c r="J78" i="248"/>
  <c r="B78" i="248" s="1"/>
  <c r="D79" i="248"/>
  <c r="G79" i="248"/>
  <c r="H79" i="248"/>
  <c r="I79" i="248"/>
  <c r="J79" i="248"/>
  <c r="K79" i="248"/>
  <c r="L79" i="248"/>
  <c r="M79" i="248"/>
  <c r="C83" i="248"/>
  <c r="D83" i="248"/>
  <c r="E83" i="248"/>
  <c r="E90" i="248" s="1"/>
  <c r="F83" i="248"/>
  <c r="F90" i="248" s="1"/>
  <c r="J83" i="248"/>
  <c r="B83" i="248" s="1"/>
  <c r="B84" i="248"/>
  <c r="C84" i="248"/>
  <c r="D84" i="248"/>
  <c r="E84" i="248"/>
  <c r="F84" i="248"/>
  <c r="J84" i="248"/>
  <c r="B85" i="248"/>
  <c r="C85" i="248"/>
  <c r="D85" i="248"/>
  <c r="E85" i="248"/>
  <c r="F85" i="248"/>
  <c r="J85" i="248"/>
  <c r="C86" i="248"/>
  <c r="D86" i="248"/>
  <c r="E86" i="248"/>
  <c r="F86" i="248"/>
  <c r="B86" i="248" s="1"/>
  <c r="J86" i="248"/>
  <c r="C87" i="248"/>
  <c r="C90" i="248" s="1"/>
  <c r="D87" i="248"/>
  <c r="E87" i="248"/>
  <c r="F87" i="248"/>
  <c r="J87" i="248"/>
  <c r="B87" i="248" s="1"/>
  <c r="C88" i="248"/>
  <c r="D88" i="248"/>
  <c r="E88" i="248"/>
  <c r="F88" i="248"/>
  <c r="J88" i="248"/>
  <c r="B88" i="248" s="1"/>
  <c r="C89" i="248"/>
  <c r="D89" i="248"/>
  <c r="E89" i="248"/>
  <c r="F89" i="248"/>
  <c r="J89" i="248"/>
  <c r="B89" i="248" s="1"/>
  <c r="D90" i="248"/>
  <c r="G90" i="248"/>
  <c r="H90" i="248"/>
  <c r="I90" i="248"/>
  <c r="J90" i="248"/>
  <c r="K90" i="248"/>
  <c r="L90" i="248"/>
  <c r="M90" i="248"/>
  <c r="C92" i="248"/>
  <c r="D92" i="248"/>
  <c r="E92" i="248"/>
  <c r="F92" i="248"/>
  <c r="F99" i="248" s="1"/>
  <c r="J92" i="248"/>
  <c r="B92" i="248" s="1"/>
  <c r="B93" i="248"/>
  <c r="C93" i="248"/>
  <c r="D93" i="248"/>
  <c r="E93" i="248"/>
  <c r="F93" i="248"/>
  <c r="J93" i="248"/>
  <c r="C94" i="248"/>
  <c r="D94" i="248"/>
  <c r="E94" i="248"/>
  <c r="F94" i="248"/>
  <c r="B94" i="248" s="1"/>
  <c r="J94" i="248"/>
  <c r="C95" i="248"/>
  <c r="D95" i="248"/>
  <c r="E95" i="248"/>
  <c r="E99" i="248" s="1"/>
  <c r="F95" i="248"/>
  <c r="J95" i="248"/>
  <c r="B95" i="248" s="1"/>
  <c r="C96" i="248"/>
  <c r="D96" i="248"/>
  <c r="E96" i="248"/>
  <c r="F96" i="248"/>
  <c r="J96" i="248"/>
  <c r="B96" i="248" s="1"/>
  <c r="C97" i="248"/>
  <c r="D97" i="248"/>
  <c r="D99" i="248" s="1"/>
  <c r="E97" i="248"/>
  <c r="F97" i="248"/>
  <c r="J97" i="248"/>
  <c r="B97" i="248" s="1"/>
  <c r="B98" i="248"/>
  <c r="C98" i="248"/>
  <c r="C99" i="248" s="1"/>
  <c r="D98" i="248"/>
  <c r="E98" i="248"/>
  <c r="F98" i="248"/>
  <c r="J98" i="248"/>
  <c r="G99" i="248"/>
  <c r="H99" i="248"/>
  <c r="I99" i="248"/>
  <c r="K99" i="248"/>
  <c r="L99" i="248"/>
  <c r="M99" i="248"/>
  <c r="C7" i="247"/>
  <c r="B7" i="247" s="1"/>
  <c r="D7" i="247"/>
  <c r="E7" i="247"/>
  <c r="F7" i="247"/>
  <c r="J7" i="247"/>
  <c r="B8" i="247"/>
  <c r="C8" i="247"/>
  <c r="D8" i="247"/>
  <c r="E8" i="247"/>
  <c r="F8" i="247"/>
  <c r="J8" i="247"/>
  <c r="B9" i="247"/>
  <c r="C9" i="247"/>
  <c r="D9" i="247"/>
  <c r="E9" i="247"/>
  <c r="F9" i="247"/>
  <c r="J9" i="247"/>
  <c r="C10" i="247"/>
  <c r="B10" i="247" s="1"/>
  <c r="D10" i="247"/>
  <c r="E10" i="247"/>
  <c r="F10" i="247"/>
  <c r="J10" i="247"/>
  <c r="B11" i="247"/>
  <c r="C11" i="247"/>
  <c r="D11" i="247"/>
  <c r="E11" i="247"/>
  <c r="F11" i="247"/>
  <c r="J11" i="247"/>
  <c r="B12" i="247"/>
  <c r="C12" i="247"/>
  <c r="D12" i="247"/>
  <c r="E12" i="247"/>
  <c r="F12" i="247"/>
  <c r="J12" i="247"/>
  <c r="C13" i="247"/>
  <c r="D13" i="247"/>
  <c r="B13" i="247" s="1"/>
  <c r="E13" i="247"/>
  <c r="F13" i="247"/>
  <c r="J13" i="247"/>
  <c r="C14" i="247"/>
  <c r="B14" i="247" s="1"/>
  <c r="D14" i="247"/>
  <c r="E14" i="247"/>
  <c r="F14" i="247"/>
  <c r="J14" i="247"/>
  <c r="B15" i="247"/>
  <c r="C15" i="247"/>
  <c r="D15" i="247"/>
  <c r="E15" i="247"/>
  <c r="F15" i="247"/>
  <c r="J15" i="247"/>
  <c r="B16" i="247"/>
  <c r="C16" i="247"/>
  <c r="D16" i="247"/>
  <c r="E16" i="247"/>
  <c r="F16" i="247"/>
  <c r="J16" i="247"/>
  <c r="B17" i="247"/>
  <c r="C17" i="247"/>
  <c r="D17" i="247"/>
  <c r="E17" i="247"/>
  <c r="F17" i="247"/>
  <c r="J17" i="247"/>
  <c r="C18" i="247"/>
  <c r="B18" i="247" s="1"/>
  <c r="D18" i="247"/>
  <c r="E18" i="247"/>
  <c r="F18" i="247"/>
  <c r="F21" i="247" s="1"/>
  <c r="J18" i="247"/>
  <c r="B19" i="247"/>
  <c r="C19" i="247"/>
  <c r="D19" i="247"/>
  <c r="E19" i="247"/>
  <c r="F19" i="247"/>
  <c r="J19" i="247"/>
  <c r="B20" i="247"/>
  <c r="C20" i="247"/>
  <c r="D20" i="247"/>
  <c r="E20" i="247"/>
  <c r="F20" i="247"/>
  <c r="J20" i="247"/>
  <c r="D21" i="247"/>
  <c r="G21" i="247"/>
  <c r="H21" i="247"/>
  <c r="I21" i="247"/>
  <c r="E21" i="247" s="1"/>
  <c r="J21" i="247"/>
  <c r="K21" i="247"/>
  <c r="C21" i="247" s="1"/>
  <c r="B21" i="247" s="1"/>
  <c r="L21" i="247"/>
  <c r="M21" i="247"/>
  <c r="B23" i="247"/>
  <c r="C23" i="247"/>
  <c r="D23" i="247"/>
  <c r="E23" i="247"/>
  <c r="F23" i="247"/>
  <c r="J23" i="247"/>
  <c r="B24" i="247"/>
  <c r="C24" i="247"/>
  <c r="D24" i="247"/>
  <c r="E24" i="247"/>
  <c r="F24" i="247"/>
  <c r="J24" i="247"/>
  <c r="B25" i="247"/>
  <c r="C25" i="247"/>
  <c r="D25" i="247"/>
  <c r="E25" i="247"/>
  <c r="F25" i="247"/>
  <c r="J25" i="247"/>
  <c r="C26" i="247"/>
  <c r="B26" i="247" s="1"/>
  <c r="D26" i="247"/>
  <c r="E26" i="247"/>
  <c r="F26" i="247"/>
  <c r="J26" i="247"/>
  <c r="B27" i="247"/>
  <c r="C27" i="247"/>
  <c r="D27" i="247"/>
  <c r="E27" i="247"/>
  <c r="F27" i="247"/>
  <c r="J27" i="247"/>
  <c r="B28" i="247"/>
  <c r="C28" i="247"/>
  <c r="D28" i="247"/>
  <c r="E28" i="247"/>
  <c r="F28" i="247"/>
  <c r="J28" i="247"/>
  <c r="C29" i="247"/>
  <c r="B29" i="247" s="1"/>
  <c r="D29" i="247"/>
  <c r="E29" i="247"/>
  <c r="F29" i="247"/>
  <c r="J29" i="247"/>
  <c r="C30" i="247"/>
  <c r="B30" i="247" s="1"/>
  <c r="D30" i="247"/>
  <c r="E30" i="247"/>
  <c r="F30" i="247"/>
  <c r="J30" i="247"/>
  <c r="C31" i="247"/>
  <c r="B31" i="247" s="1"/>
  <c r="D31" i="247"/>
  <c r="E31" i="247"/>
  <c r="F31" i="247"/>
  <c r="J31" i="247"/>
  <c r="B32" i="247"/>
  <c r="C32" i="247"/>
  <c r="D32" i="247"/>
  <c r="E32" i="247"/>
  <c r="F32" i="247"/>
  <c r="J32" i="247"/>
  <c r="B33" i="247"/>
  <c r="C33" i="247"/>
  <c r="D33" i="247"/>
  <c r="E33" i="247"/>
  <c r="F33" i="247"/>
  <c r="J33" i="247"/>
  <c r="C34" i="247"/>
  <c r="B34" i="247" s="1"/>
  <c r="D34" i="247"/>
  <c r="E34" i="247"/>
  <c r="F34" i="247"/>
  <c r="F37" i="247" s="1"/>
  <c r="J34" i="247"/>
  <c r="B35" i="247"/>
  <c r="C35" i="247"/>
  <c r="D35" i="247"/>
  <c r="E35" i="247"/>
  <c r="F35" i="247"/>
  <c r="J35" i="247"/>
  <c r="C36" i="247"/>
  <c r="D36" i="247"/>
  <c r="B36" i="247" s="1"/>
  <c r="E36" i="247"/>
  <c r="F36" i="247"/>
  <c r="J36" i="247"/>
  <c r="C37" i="247"/>
  <c r="D37" i="247"/>
  <c r="G37" i="247"/>
  <c r="H37" i="247"/>
  <c r="I37" i="247"/>
  <c r="E37" i="247" s="1"/>
  <c r="J37" i="247"/>
  <c r="K37" i="247"/>
  <c r="L37" i="247"/>
  <c r="M37" i="247"/>
  <c r="C39" i="247"/>
  <c r="D39" i="247"/>
  <c r="E39" i="247"/>
  <c r="B39" i="247" s="1"/>
  <c r="F39" i="247"/>
  <c r="J39" i="247"/>
  <c r="B40" i="247"/>
  <c r="C40" i="247"/>
  <c r="D40" i="247"/>
  <c r="E40" i="247"/>
  <c r="F40" i="247"/>
  <c r="J40" i="247"/>
  <c r="B41" i="247"/>
  <c r="C41" i="247"/>
  <c r="D41" i="247"/>
  <c r="E41" i="247"/>
  <c r="F41" i="247"/>
  <c r="J41" i="247"/>
  <c r="C42" i="247"/>
  <c r="B42" i="247" s="1"/>
  <c r="D42" i="247"/>
  <c r="E42" i="247"/>
  <c r="F42" i="247"/>
  <c r="J42" i="247"/>
  <c r="B43" i="247"/>
  <c r="C43" i="247"/>
  <c r="D43" i="247"/>
  <c r="E43" i="247"/>
  <c r="F43" i="247"/>
  <c r="J43" i="247"/>
  <c r="C44" i="247"/>
  <c r="D44" i="247"/>
  <c r="B44" i="247" s="1"/>
  <c r="E44" i="247"/>
  <c r="F44" i="247"/>
  <c r="J44" i="247"/>
  <c r="C45" i="247"/>
  <c r="B45" i="247" s="1"/>
  <c r="D45" i="247"/>
  <c r="E45" i="247"/>
  <c r="F45" i="247"/>
  <c r="J45" i="247"/>
  <c r="C46" i="247"/>
  <c r="B46" i="247" s="1"/>
  <c r="D46" i="247"/>
  <c r="E46" i="247"/>
  <c r="F46" i="247"/>
  <c r="J46" i="247"/>
  <c r="C47" i="247"/>
  <c r="D47" i="247"/>
  <c r="E47" i="247"/>
  <c r="B47" i="247" s="1"/>
  <c r="F47" i="247"/>
  <c r="J47" i="247"/>
  <c r="B48" i="247"/>
  <c r="C48" i="247"/>
  <c r="D48" i="247"/>
  <c r="E48" i="247"/>
  <c r="F48" i="247"/>
  <c r="J48" i="247"/>
  <c r="B49" i="247"/>
  <c r="C49" i="247"/>
  <c r="D49" i="247"/>
  <c r="E49" i="247"/>
  <c r="F49" i="247"/>
  <c r="J49" i="247"/>
  <c r="C50" i="247"/>
  <c r="B50" i="247" s="1"/>
  <c r="D50" i="247"/>
  <c r="E50" i="247"/>
  <c r="F50" i="247"/>
  <c r="F53" i="247" s="1"/>
  <c r="J50" i="247"/>
  <c r="B51" i="247"/>
  <c r="C51" i="247"/>
  <c r="D51" i="247"/>
  <c r="E51" i="247"/>
  <c r="F51" i="247"/>
  <c r="J51" i="247"/>
  <c r="C52" i="247"/>
  <c r="D52" i="247"/>
  <c r="B52" i="247" s="1"/>
  <c r="E52" i="247"/>
  <c r="F52" i="247"/>
  <c r="J52" i="247"/>
  <c r="C53" i="247"/>
  <c r="D53" i="247"/>
  <c r="G53" i="247"/>
  <c r="H53" i="247"/>
  <c r="I53" i="247"/>
  <c r="E53" i="247" s="1"/>
  <c r="J53" i="247"/>
  <c r="K53" i="247"/>
  <c r="L53" i="247"/>
  <c r="M53" i="247"/>
  <c r="C57" i="247"/>
  <c r="B57" i="247" s="1"/>
  <c r="D57" i="247"/>
  <c r="E57" i="247"/>
  <c r="F57" i="247"/>
  <c r="J57" i="247"/>
  <c r="B58" i="247"/>
  <c r="C58" i="247"/>
  <c r="D58" i="247"/>
  <c r="E58" i="247"/>
  <c r="F58" i="247"/>
  <c r="J58" i="247"/>
  <c r="B59" i="247"/>
  <c r="C59" i="247"/>
  <c r="D59" i="247"/>
  <c r="E59" i="247"/>
  <c r="F59" i="247"/>
  <c r="J59" i="247"/>
  <c r="C60" i="247"/>
  <c r="B60" i="247" s="1"/>
  <c r="D60" i="247"/>
  <c r="E60" i="247"/>
  <c r="F60" i="247"/>
  <c r="J60" i="247"/>
  <c r="B61" i="247"/>
  <c r="C61" i="247"/>
  <c r="D61" i="247"/>
  <c r="E61" i="247"/>
  <c r="F61" i="247"/>
  <c r="J61" i="247"/>
  <c r="C62" i="247"/>
  <c r="D62" i="247"/>
  <c r="B62" i="247" s="1"/>
  <c r="E62" i="247"/>
  <c r="F62" i="247"/>
  <c r="J62" i="247"/>
  <c r="C63" i="247"/>
  <c r="B63" i="247" s="1"/>
  <c r="D63" i="247"/>
  <c r="E63" i="247"/>
  <c r="F63" i="247"/>
  <c r="J63" i="247"/>
  <c r="C64" i="247"/>
  <c r="B64" i="247" s="1"/>
  <c r="D64" i="247"/>
  <c r="E64" i="247"/>
  <c r="F64" i="247"/>
  <c r="J64" i="247"/>
  <c r="C65" i="247"/>
  <c r="B65" i="247" s="1"/>
  <c r="D65" i="247"/>
  <c r="E65" i="247"/>
  <c r="F65" i="247"/>
  <c r="J65" i="247"/>
  <c r="B66" i="247"/>
  <c r="C66" i="247"/>
  <c r="D66" i="247"/>
  <c r="E66" i="247"/>
  <c r="F66" i="247"/>
  <c r="J66" i="247"/>
  <c r="B67" i="247"/>
  <c r="C67" i="247"/>
  <c r="D67" i="247"/>
  <c r="E67" i="247"/>
  <c r="F67" i="247"/>
  <c r="J67" i="247"/>
  <c r="C68" i="247"/>
  <c r="B68" i="247" s="1"/>
  <c r="D68" i="247"/>
  <c r="E68" i="247"/>
  <c r="F68" i="247"/>
  <c r="F71" i="247" s="1"/>
  <c r="J68" i="247"/>
  <c r="B69" i="247"/>
  <c r="C69" i="247"/>
  <c r="D69" i="247"/>
  <c r="E69" i="247"/>
  <c r="F69" i="247"/>
  <c r="J69" i="247"/>
  <c r="C70" i="247"/>
  <c r="D70" i="247"/>
  <c r="B70" i="247" s="1"/>
  <c r="E70" i="247"/>
  <c r="F70" i="247"/>
  <c r="J70" i="247"/>
  <c r="C71" i="247"/>
  <c r="B71" i="247" s="1"/>
  <c r="D71" i="247"/>
  <c r="G71" i="247"/>
  <c r="H71" i="247"/>
  <c r="I71" i="247"/>
  <c r="E71" i="247" s="1"/>
  <c r="J71" i="247"/>
  <c r="K71" i="247"/>
  <c r="L71" i="247"/>
  <c r="M71" i="247"/>
  <c r="C73" i="247"/>
  <c r="B73" i="247" s="1"/>
  <c r="D73" i="247"/>
  <c r="E73" i="247"/>
  <c r="F73" i="247"/>
  <c r="J73" i="247"/>
  <c r="B74" i="247"/>
  <c r="C74" i="247"/>
  <c r="D74" i="247"/>
  <c r="E74" i="247"/>
  <c r="F74" i="247"/>
  <c r="J74" i="247"/>
  <c r="B75" i="247"/>
  <c r="C75" i="247"/>
  <c r="D75" i="247"/>
  <c r="E75" i="247"/>
  <c r="F75" i="247"/>
  <c r="J75" i="247"/>
  <c r="C76" i="247"/>
  <c r="B76" i="247" s="1"/>
  <c r="D76" i="247"/>
  <c r="E76" i="247"/>
  <c r="F76" i="247"/>
  <c r="J76" i="247"/>
  <c r="B77" i="247"/>
  <c r="C77" i="247"/>
  <c r="D77" i="247"/>
  <c r="E77" i="247"/>
  <c r="F77" i="247"/>
  <c r="J77" i="247"/>
  <c r="C78" i="247"/>
  <c r="D78" i="247"/>
  <c r="B78" i="247" s="1"/>
  <c r="E78" i="247"/>
  <c r="F78" i="247"/>
  <c r="J78" i="247"/>
  <c r="C79" i="247"/>
  <c r="B79" i="247" s="1"/>
  <c r="D79" i="247"/>
  <c r="E79" i="247"/>
  <c r="F79" i="247"/>
  <c r="J79" i="247"/>
  <c r="C80" i="247"/>
  <c r="B80" i="247" s="1"/>
  <c r="D80" i="247"/>
  <c r="E80" i="247"/>
  <c r="F80" i="247"/>
  <c r="J80" i="247"/>
  <c r="C81" i="247"/>
  <c r="B81" i="247" s="1"/>
  <c r="D81" i="247"/>
  <c r="E81" i="247"/>
  <c r="F81" i="247"/>
  <c r="J81" i="247"/>
  <c r="B82" i="247"/>
  <c r="C82" i="247"/>
  <c r="D82" i="247"/>
  <c r="E82" i="247"/>
  <c r="F82" i="247"/>
  <c r="J82" i="247"/>
  <c r="B83" i="247"/>
  <c r="C83" i="247"/>
  <c r="D83" i="247"/>
  <c r="E83" i="247"/>
  <c r="F83" i="247"/>
  <c r="J83" i="247"/>
  <c r="C84" i="247"/>
  <c r="B84" i="247" s="1"/>
  <c r="D84" i="247"/>
  <c r="E84" i="247"/>
  <c r="F84" i="247"/>
  <c r="F87" i="247" s="1"/>
  <c r="J84" i="247"/>
  <c r="B85" i="247"/>
  <c r="C85" i="247"/>
  <c r="D85" i="247"/>
  <c r="E85" i="247"/>
  <c r="F85" i="247"/>
  <c r="J85" i="247"/>
  <c r="C86" i="247"/>
  <c r="D86" i="247"/>
  <c r="B86" i="247" s="1"/>
  <c r="E86" i="247"/>
  <c r="F86" i="247"/>
  <c r="J86" i="247"/>
  <c r="C87" i="247"/>
  <c r="B87" i="247" s="1"/>
  <c r="D87" i="247"/>
  <c r="G87" i="247"/>
  <c r="H87" i="247"/>
  <c r="I87" i="247"/>
  <c r="E87" i="247" s="1"/>
  <c r="J87" i="247"/>
  <c r="K87" i="247"/>
  <c r="L87" i="247"/>
  <c r="M87" i="247"/>
  <c r="C89" i="247"/>
  <c r="B89" i="247" s="1"/>
  <c r="D89" i="247"/>
  <c r="E89" i="247"/>
  <c r="F89" i="247"/>
  <c r="J89" i="247"/>
  <c r="B90" i="247"/>
  <c r="C90" i="247"/>
  <c r="D90" i="247"/>
  <c r="E90" i="247"/>
  <c r="F90" i="247"/>
  <c r="J90" i="247"/>
  <c r="B91" i="247"/>
  <c r="C91" i="247"/>
  <c r="D91" i="247"/>
  <c r="E91" i="247"/>
  <c r="F91" i="247"/>
  <c r="J91" i="247"/>
  <c r="C92" i="247"/>
  <c r="B92" i="247" s="1"/>
  <c r="D92" i="247"/>
  <c r="E92" i="247"/>
  <c r="F92" i="247"/>
  <c r="J92" i="247"/>
  <c r="B93" i="247"/>
  <c r="C93" i="247"/>
  <c r="D93" i="247"/>
  <c r="E93" i="247"/>
  <c r="F93" i="247"/>
  <c r="J93" i="247"/>
  <c r="C94" i="247"/>
  <c r="D94" i="247"/>
  <c r="B94" i="247" s="1"/>
  <c r="E94" i="247"/>
  <c r="F94" i="247"/>
  <c r="J94" i="247"/>
  <c r="C95" i="247"/>
  <c r="B95" i="247" s="1"/>
  <c r="D95" i="247"/>
  <c r="E95" i="247"/>
  <c r="F95" i="247"/>
  <c r="J95" i="247"/>
  <c r="C96" i="247"/>
  <c r="B96" i="247" s="1"/>
  <c r="D96" i="247"/>
  <c r="E96" i="247"/>
  <c r="F96" i="247"/>
  <c r="J96" i="247"/>
  <c r="C97" i="247"/>
  <c r="B97" i="247" s="1"/>
  <c r="D97" i="247"/>
  <c r="E97" i="247"/>
  <c r="F97" i="247"/>
  <c r="J97" i="247"/>
  <c r="B98" i="247"/>
  <c r="C98" i="247"/>
  <c r="D98" i="247"/>
  <c r="E98" i="247"/>
  <c r="F98" i="247"/>
  <c r="J98" i="247"/>
  <c r="B99" i="247"/>
  <c r="C99" i="247"/>
  <c r="D99" i="247"/>
  <c r="E99" i="247"/>
  <c r="F99" i="247"/>
  <c r="J99" i="247"/>
  <c r="C100" i="247"/>
  <c r="B100" i="247" s="1"/>
  <c r="D100" i="247"/>
  <c r="E100" i="247"/>
  <c r="F100" i="247"/>
  <c r="F103" i="247" s="1"/>
  <c r="J100" i="247"/>
  <c r="B101" i="247"/>
  <c r="C101" i="247"/>
  <c r="D101" i="247"/>
  <c r="E101" i="247"/>
  <c r="F101" i="247"/>
  <c r="J101" i="247"/>
  <c r="C102" i="247"/>
  <c r="D102" i="247"/>
  <c r="B102" i="247" s="1"/>
  <c r="E102" i="247"/>
  <c r="F102" i="247"/>
  <c r="J102" i="247"/>
  <c r="C103" i="247"/>
  <c r="B103" i="247" s="1"/>
  <c r="D103" i="247"/>
  <c r="G103" i="247"/>
  <c r="H103" i="247"/>
  <c r="I103" i="247"/>
  <c r="E103" i="247" s="1"/>
  <c r="J103" i="247"/>
  <c r="K103" i="247"/>
  <c r="L103" i="247"/>
  <c r="M103" i="247"/>
  <c r="C107" i="247"/>
  <c r="B107" i="247" s="1"/>
  <c r="D107" i="247"/>
  <c r="E107" i="247"/>
  <c r="F107" i="247"/>
  <c r="J107" i="247"/>
  <c r="B108" i="247"/>
  <c r="C108" i="247"/>
  <c r="D108" i="247"/>
  <c r="E108" i="247"/>
  <c r="F108" i="247"/>
  <c r="J108" i="247"/>
  <c r="B109" i="247"/>
  <c r="C109" i="247"/>
  <c r="D109" i="247"/>
  <c r="E109" i="247"/>
  <c r="F109" i="247"/>
  <c r="J109" i="247"/>
  <c r="C110" i="247"/>
  <c r="B110" i="247" s="1"/>
  <c r="D110" i="247"/>
  <c r="E110" i="247"/>
  <c r="F110" i="247"/>
  <c r="F121" i="247" s="1"/>
  <c r="J110" i="247"/>
  <c r="B111" i="247"/>
  <c r="C111" i="247"/>
  <c r="D111" i="247"/>
  <c r="E111" i="247"/>
  <c r="F111" i="247"/>
  <c r="J111" i="247"/>
  <c r="C112" i="247"/>
  <c r="D112" i="247"/>
  <c r="B112" i="247" s="1"/>
  <c r="E112" i="247"/>
  <c r="F112" i="247"/>
  <c r="J112" i="247"/>
  <c r="C113" i="247"/>
  <c r="B113" i="247" s="1"/>
  <c r="D113" i="247"/>
  <c r="E113" i="247"/>
  <c r="F113" i="247"/>
  <c r="J113" i="247"/>
  <c r="C114" i="247"/>
  <c r="B114" i="247" s="1"/>
  <c r="D114" i="247"/>
  <c r="E114" i="247"/>
  <c r="F114" i="247"/>
  <c r="J114" i="247"/>
  <c r="C115" i="247"/>
  <c r="B115" i="247" s="1"/>
  <c r="D115" i="247"/>
  <c r="E115" i="247"/>
  <c r="F115" i="247"/>
  <c r="J115" i="247"/>
  <c r="B116" i="247"/>
  <c r="C116" i="247"/>
  <c r="D116" i="247"/>
  <c r="E116" i="247"/>
  <c r="F116" i="247"/>
  <c r="J116" i="247"/>
  <c r="B117" i="247"/>
  <c r="C117" i="247"/>
  <c r="D117" i="247"/>
  <c r="E117" i="247"/>
  <c r="F117" i="247"/>
  <c r="J117" i="247"/>
  <c r="C118" i="247"/>
  <c r="B118" i="247" s="1"/>
  <c r="D118" i="247"/>
  <c r="E118" i="247"/>
  <c r="F118" i="247"/>
  <c r="J118" i="247"/>
  <c r="B119" i="247"/>
  <c r="C119" i="247"/>
  <c r="D119" i="247"/>
  <c r="E119" i="247"/>
  <c r="F119" i="247"/>
  <c r="J119" i="247"/>
  <c r="C120" i="247"/>
  <c r="D120" i="247"/>
  <c r="B120" i="247" s="1"/>
  <c r="E120" i="247"/>
  <c r="F120" i="247"/>
  <c r="J120" i="247"/>
  <c r="D121" i="247"/>
  <c r="G121" i="247"/>
  <c r="H121" i="247"/>
  <c r="I121" i="247"/>
  <c r="E121" i="247" s="1"/>
  <c r="J121" i="247"/>
  <c r="K121" i="247"/>
  <c r="C121" i="247" s="1"/>
  <c r="L121" i="247"/>
  <c r="M121" i="247"/>
  <c r="C123" i="247"/>
  <c r="B123" i="247" s="1"/>
  <c r="D123" i="247"/>
  <c r="E123" i="247"/>
  <c r="F123" i="247"/>
  <c r="J123" i="247"/>
  <c r="B124" i="247"/>
  <c r="C124" i="247"/>
  <c r="D124" i="247"/>
  <c r="E124" i="247"/>
  <c r="F124" i="247"/>
  <c r="J124" i="247"/>
  <c r="B125" i="247"/>
  <c r="C125" i="247"/>
  <c r="D125" i="247"/>
  <c r="E125" i="247"/>
  <c r="F125" i="247"/>
  <c r="J125" i="247"/>
  <c r="C126" i="247"/>
  <c r="B126" i="247" s="1"/>
  <c r="D126" i="247"/>
  <c r="E126" i="247"/>
  <c r="F126" i="247"/>
  <c r="F137" i="247" s="1"/>
  <c r="J126" i="247"/>
  <c r="B127" i="247"/>
  <c r="C127" i="247"/>
  <c r="D127" i="247"/>
  <c r="E127" i="247"/>
  <c r="F127" i="247"/>
  <c r="J127" i="247"/>
  <c r="C128" i="247"/>
  <c r="D128" i="247"/>
  <c r="B128" i="247" s="1"/>
  <c r="E128" i="247"/>
  <c r="F128" i="247"/>
  <c r="J128" i="247"/>
  <c r="C129" i="247"/>
  <c r="B129" i="247" s="1"/>
  <c r="D129" i="247"/>
  <c r="E129" i="247"/>
  <c r="F129" i="247"/>
  <c r="J129" i="247"/>
  <c r="C130" i="247"/>
  <c r="B130" i="247" s="1"/>
  <c r="D130" i="247"/>
  <c r="E130" i="247"/>
  <c r="F130" i="247"/>
  <c r="J130" i="247"/>
  <c r="C131" i="247"/>
  <c r="B131" i="247" s="1"/>
  <c r="D131" i="247"/>
  <c r="E131" i="247"/>
  <c r="F131" i="247"/>
  <c r="J131" i="247"/>
  <c r="B132" i="247"/>
  <c r="C132" i="247"/>
  <c r="D132" i="247"/>
  <c r="E132" i="247"/>
  <c r="F132" i="247"/>
  <c r="J132" i="247"/>
  <c r="B133" i="247"/>
  <c r="C133" i="247"/>
  <c r="D133" i="247"/>
  <c r="E133" i="247"/>
  <c r="F133" i="247"/>
  <c r="J133" i="247"/>
  <c r="C134" i="247"/>
  <c r="B134" i="247" s="1"/>
  <c r="D134" i="247"/>
  <c r="E134" i="247"/>
  <c r="F134" i="247"/>
  <c r="J134" i="247"/>
  <c r="B135" i="247"/>
  <c r="C135" i="247"/>
  <c r="D135" i="247"/>
  <c r="E135" i="247"/>
  <c r="F135" i="247"/>
  <c r="J135" i="247"/>
  <c r="C136" i="247"/>
  <c r="D136" i="247"/>
  <c r="B136" i="247" s="1"/>
  <c r="E136" i="247"/>
  <c r="F136" i="247"/>
  <c r="J136" i="247"/>
  <c r="C137" i="247"/>
  <c r="D137" i="247"/>
  <c r="G137" i="247"/>
  <c r="H137" i="247"/>
  <c r="I137" i="247"/>
  <c r="E137" i="247" s="1"/>
  <c r="J137" i="247"/>
  <c r="K137" i="247"/>
  <c r="L137" i="247"/>
  <c r="M137" i="247"/>
  <c r="C139" i="247"/>
  <c r="B139" i="247" s="1"/>
  <c r="D139" i="247"/>
  <c r="E139" i="247"/>
  <c r="F139" i="247"/>
  <c r="J139" i="247"/>
  <c r="B140" i="247"/>
  <c r="C140" i="247"/>
  <c r="D140" i="247"/>
  <c r="E140" i="247"/>
  <c r="F140" i="247"/>
  <c r="J140" i="247"/>
  <c r="B141" i="247"/>
  <c r="C141" i="247"/>
  <c r="D141" i="247"/>
  <c r="E141" i="247"/>
  <c r="F141" i="247"/>
  <c r="J141" i="247"/>
  <c r="C142" i="247"/>
  <c r="B142" i="247" s="1"/>
  <c r="D142" i="247"/>
  <c r="E142" i="247"/>
  <c r="F142" i="247"/>
  <c r="F153" i="247" s="1"/>
  <c r="J142" i="247"/>
  <c r="B143" i="247"/>
  <c r="C143" i="247"/>
  <c r="D143" i="247"/>
  <c r="E143" i="247"/>
  <c r="F143" i="247"/>
  <c r="J143" i="247"/>
  <c r="C144" i="247"/>
  <c r="D144" i="247"/>
  <c r="B144" i="247" s="1"/>
  <c r="E144" i="247"/>
  <c r="F144" i="247"/>
  <c r="J144" i="247"/>
  <c r="C145" i="247"/>
  <c r="B145" i="247" s="1"/>
  <c r="D145" i="247"/>
  <c r="E145" i="247"/>
  <c r="F145" i="247"/>
  <c r="J145" i="247"/>
  <c r="C146" i="247"/>
  <c r="B146" i="247" s="1"/>
  <c r="D146" i="247"/>
  <c r="E146" i="247"/>
  <c r="F146" i="247"/>
  <c r="J146" i="247"/>
  <c r="C147" i="247"/>
  <c r="B147" i="247" s="1"/>
  <c r="D147" i="247"/>
  <c r="E147" i="247"/>
  <c r="F147" i="247"/>
  <c r="J147" i="247"/>
  <c r="B148" i="247"/>
  <c r="C148" i="247"/>
  <c r="D148" i="247"/>
  <c r="E148" i="247"/>
  <c r="F148" i="247"/>
  <c r="J148" i="247"/>
  <c r="B149" i="247"/>
  <c r="C149" i="247"/>
  <c r="D149" i="247"/>
  <c r="E149" i="247"/>
  <c r="F149" i="247"/>
  <c r="J149" i="247"/>
  <c r="C150" i="247"/>
  <c r="B150" i="247" s="1"/>
  <c r="D150" i="247"/>
  <c r="E150" i="247"/>
  <c r="F150" i="247"/>
  <c r="J150" i="247"/>
  <c r="B151" i="247"/>
  <c r="C151" i="247"/>
  <c r="D151" i="247"/>
  <c r="E151" i="247"/>
  <c r="F151" i="247"/>
  <c r="J151" i="247"/>
  <c r="C152" i="247"/>
  <c r="D152" i="247"/>
  <c r="B152" i="247" s="1"/>
  <c r="E152" i="247"/>
  <c r="F152" i="247"/>
  <c r="J152" i="247"/>
  <c r="C153" i="247"/>
  <c r="B153" i="247" s="1"/>
  <c r="D153" i="247"/>
  <c r="G153" i="247"/>
  <c r="H153" i="247"/>
  <c r="I153" i="247"/>
  <c r="E153" i="247" s="1"/>
  <c r="J153" i="247"/>
  <c r="K153" i="247"/>
  <c r="L153" i="247"/>
  <c r="M153" i="247"/>
  <c r="C157" i="247"/>
  <c r="B157" i="247" s="1"/>
  <c r="D157" i="247"/>
  <c r="E157" i="247"/>
  <c r="F157" i="247"/>
  <c r="J157" i="247"/>
  <c r="B158" i="247"/>
  <c r="C158" i="247"/>
  <c r="D158" i="247"/>
  <c r="E158" i="247"/>
  <c r="F158" i="247"/>
  <c r="J158" i="247"/>
  <c r="B159" i="247"/>
  <c r="C159" i="247"/>
  <c r="D159" i="247"/>
  <c r="E159" i="247"/>
  <c r="F159" i="247"/>
  <c r="J159" i="247"/>
  <c r="C160" i="247"/>
  <c r="B160" i="247" s="1"/>
  <c r="D160" i="247"/>
  <c r="E160" i="247"/>
  <c r="F160" i="247"/>
  <c r="F171" i="247" s="1"/>
  <c r="J160" i="247"/>
  <c r="B161" i="247"/>
  <c r="C161" i="247"/>
  <c r="D161" i="247"/>
  <c r="E161" i="247"/>
  <c r="F161" i="247"/>
  <c r="J161" i="247"/>
  <c r="C162" i="247"/>
  <c r="D162" i="247"/>
  <c r="B162" i="247" s="1"/>
  <c r="E162" i="247"/>
  <c r="F162" i="247"/>
  <c r="J162" i="247"/>
  <c r="C163" i="247"/>
  <c r="B163" i="247" s="1"/>
  <c r="D163" i="247"/>
  <c r="E163" i="247"/>
  <c r="F163" i="247"/>
  <c r="J163" i="247"/>
  <c r="C164" i="247"/>
  <c r="B164" i="247" s="1"/>
  <c r="D164" i="247"/>
  <c r="E164" i="247"/>
  <c r="F164" i="247"/>
  <c r="J164" i="247"/>
  <c r="C165" i="247"/>
  <c r="B165" i="247" s="1"/>
  <c r="D165" i="247"/>
  <c r="E165" i="247"/>
  <c r="F165" i="247"/>
  <c r="J165" i="247"/>
  <c r="B166" i="247"/>
  <c r="C166" i="247"/>
  <c r="D166" i="247"/>
  <c r="E166" i="247"/>
  <c r="F166" i="247"/>
  <c r="J166" i="247"/>
  <c r="B167" i="247"/>
  <c r="C167" i="247"/>
  <c r="D167" i="247"/>
  <c r="E167" i="247"/>
  <c r="F167" i="247"/>
  <c r="J167" i="247"/>
  <c r="C168" i="247"/>
  <c r="B168" i="247" s="1"/>
  <c r="D168" i="247"/>
  <c r="E168" i="247"/>
  <c r="F168" i="247"/>
  <c r="J168" i="247"/>
  <c r="B169" i="247"/>
  <c r="C169" i="247"/>
  <c r="D169" i="247"/>
  <c r="E169" i="247"/>
  <c r="F169" i="247"/>
  <c r="J169" i="247"/>
  <c r="C170" i="247"/>
  <c r="D170" i="247"/>
  <c r="B170" i="247" s="1"/>
  <c r="E170" i="247"/>
  <c r="F170" i="247"/>
  <c r="J170" i="247"/>
  <c r="C171" i="247"/>
  <c r="B171" i="247" s="1"/>
  <c r="D171" i="247"/>
  <c r="G171" i="247"/>
  <c r="H171" i="247"/>
  <c r="I171" i="247"/>
  <c r="E171" i="247" s="1"/>
  <c r="J171" i="247"/>
  <c r="K171" i="247"/>
  <c r="L171" i="247"/>
  <c r="M171" i="247"/>
  <c r="C7" i="246"/>
  <c r="D7" i="246"/>
  <c r="E7" i="246"/>
  <c r="F7" i="246"/>
  <c r="J7" i="246"/>
  <c r="B7" i="246" s="1"/>
  <c r="C8" i="246"/>
  <c r="C15" i="246" s="1"/>
  <c r="D8" i="246"/>
  <c r="E8" i="246"/>
  <c r="F8" i="246"/>
  <c r="J8" i="246"/>
  <c r="B8" i="246" s="1"/>
  <c r="C9" i="246"/>
  <c r="D9" i="246"/>
  <c r="E9" i="246"/>
  <c r="F9" i="246"/>
  <c r="J9" i="246"/>
  <c r="B9" i="246" s="1"/>
  <c r="B10" i="246"/>
  <c r="C10" i="246"/>
  <c r="D10" i="246"/>
  <c r="E10" i="246"/>
  <c r="E15" i="246" s="1"/>
  <c r="F10" i="246"/>
  <c r="J10" i="246"/>
  <c r="C11" i="246"/>
  <c r="D11" i="246"/>
  <c r="E11" i="246"/>
  <c r="F11" i="246"/>
  <c r="J11" i="246"/>
  <c r="B11" i="246" s="1"/>
  <c r="C12" i="246"/>
  <c r="D12" i="246"/>
  <c r="E12" i="246"/>
  <c r="F12" i="246"/>
  <c r="F15" i="246" s="1"/>
  <c r="J12" i="246"/>
  <c r="B13" i="246"/>
  <c r="C13" i="246"/>
  <c r="D13" i="246"/>
  <c r="E13" i="246"/>
  <c r="F13" i="246"/>
  <c r="J13" i="246"/>
  <c r="B14" i="246"/>
  <c r="C14" i="246"/>
  <c r="D14" i="246"/>
  <c r="E14" i="246"/>
  <c r="F14" i="246"/>
  <c r="J14" i="246"/>
  <c r="D15" i="246"/>
  <c r="G15" i="246"/>
  <c r="H15" i="246"/>
  <c r="I15" i="246"/>
  <c r="K15" i="246"/>
  <c r="J15" i="246" s="1"/>
  <c r="L15" i="246"/>
  <c r="M15" i="246"/>
  <c r="D17" i="246"/>
  <c r="E17" i="246"/>
  <c r="E25" i="246" s="1"/>
  <c r="F17" i="246"/>
  <c r="J17" i="246"/>
  <c r="B17" i="246" s="1"/>
  <c r="B25" i="246" s="1"/>
  <c r="C18" i="246"/>
  <c r="C25" i="246" s="1"/>
  <c r="D18" i="246"/>
  <c r="E18" i="246"/>
  <c r="F18" i="246"/>
  <c r="F25" i="246" s="1"/>
  <c r="J18" i="246"/>
  <c r="B18" i="246" s="1"/>
  <c r="D19" i="246"/>
  <c r="E19" i="246"/>
  <c r="F19" i="246"/>
  <c r="B19" i="246" s="1"/>
  <c r="J19" i="246"/>
  <c r="D20" i="246"/>
  <c r="E20" i="246"/>
  <c r="F20" i="246"/>
  <c r="J20" i="246"/>
  <c r="B20" i="246" s="1"/>
  <c r="D21" i="246"/>
  <c r="E21" i="246"/>
  <c r="F21" i="246"/>
  <c r="J21" i="246"/>
  <c r="B21" i="246" s="1"/>
  <c r="D22" i="246"/>
  <c r="E22" i="246"/>
  <c r="F22" i="246"/>
  <c r="J22" i="246"/>
  <c r="B22" i="246" s="1"/>
  <c r="D23" i="246"/>
  <c r="E23" i="246"/>
  <c r="F23" i="246"/>
  <c r="B23" i="246" s="1"/>
  <c r="J23" i="246"/>
  <c r="D24" i="246"/>
  <c r="E24" i="246"/>
  <c r="F24" i="246"/>
  <c r="J24" i="246"/>
  <c r="B24" i="246" s="1"/>
  <c r="D25" i="246"/>
  <c r="G25" i="246"/>
  <c r="H25" i="246"/>
  <c r="I25" i="246"/>
  <c r="J25" i="246"/>
  <c r="K25" i="246"/>
  <c r="L25" i="246"/>
  <c r="M25" i="246"/>
  <c r="C27" i="246"/>
  <c r="D27" i="246"/>
  <c r="E27" i="246"/>
  <c r="F27" i="246"/>
  <c r="J27" i="246"/>
  <c r="B27" i="246" s="1"/>
  <c r="B28" i="246"/>
  <c r="C28" i="246"/>
  <c r="D28" i="246"/>
  <c r="E28" i="246"/>
  <c r="F28" i="246"/>
  <c r="J28" i="246"/>
  <c r="C29" i="246"/>
  <c r="D29" i="246"/>
  <c r="E29" i="246"/>
  <c r="F29" i="246"/>
  <c r="J29" i="246"/>
  <c r="B29" i="246" s="1"/>
  <c r="C30" i="246"/>
  <c r="D30" i="246"/>
  <c r="D35" i="246" s="1"/>
  <c r="E30" i="246"/>
  <c r="F30" i="246"/>
  <c r="B30" i="246" s="1"/>
  <c r="J30" i="246"/>
  <c r="C31" i="246"/>
  <c r="D31" i="246"/>
  <c r="E31" i="246"/>
  <c r="F31" i="246"/>
  <c r="J31" i="246"/>
  <c r="B31" i="246" s="1"/>
  <c r="C32" i="246"/>
  <c r="D32" i="246"/>
  <c r="E32" i="246"/>
  <c r="F32" i="246"/>
  <c r="J32" i="246"/>
  <c r="B32" i="246" s="1"/>
  <c r="C33" i="246"/>
  <c r="D33" i="246"/>
  <c r="E33" i="246"/>
  <c r="F33" i="246"/>
  <c r="J33" i="246"/>
  <c r="B33" i="246" s="1"/>
  <c r="B34" i="246"/>
  <c r="C34" i="246"/>
  <c r="D34" i="246"/>
  <c r="E34" i="246"/>
  <c r="F34" i="246"/>
  <c r="J34" i="246"/>
  <c r="C35" i="246"/>
  <c r="E35" i="246"/>
  <c r="F35" i="246"/>
  <c r="G35" i="246"/>
  <c r="H35" i="246"/>
  <c r="I35" i="246"/>
  <c r="K35" i="246"/>
  <c r="J35" i="246" s="1"/>
  <c r="L35" i="246"/>
  <c r="M35" i="246"/>
  <c r="C37" i="246"/>
  <c r="D37" i="246"/>
  <c r="E37" i="246"/>
  <c r="F37" i="246"/>
  <c r="J37" i="246"/>
  <c r="B37" i="246" s="1"/>
  <c r="C38" i="246"/>
  <c r="C45" i="246" s="1"/>
  <c r="D38" i="246"/>
  <c r="D45" i="246" s="1"/>
  <c r="E38" i="246"/>
  <c r="E45" i="246" s="1"/>
  <c r="F38" i="246"/>
  <c r="F45" i="246" s="1"/>
  <c r="J38" i="246"/>
  <c r="C39" i="246"/>
  <c r="D39" i="246"/>
  <c r="E39" i="246"/>
  <c r="F39" i="246"/>
  <c r="J39" i="246"/>
  <c r="B39" i="246" s="1"/>
  <c r="C40" i="246"/>
  <c r="D40" i="246"/>
  <c r="E40" i="246"/>
  <c r="F40" i="246"/>
  <c r="J40" i="246"/>
  <c r="B40" i="246" s="1"/>
  <c r="C41" i="246"/>
  <c r="D41" i="246"/>
  <c r="E41" i="246"/>
  <c r="F41" i="246"/>
  <c r="J41" i="246"/>
  <c r="B41" i="246" s="1"/>
  <c r="B42" i="246"/>
  <c r="C42" i="246"/>
  <c r="D42" i="246"/>
  <c r="E42" i="246"/>
  <c r="F42" i="246"/>
  <c r="J42" i="246"/>
  <c r="C43" i="246"/>
  <c r="D43" i="246"/>
  <c r="E43" i="246"/>
  <c r="F43" i="246"/>
  <c r="J43" i="246"/>
  <c r="B43" i="246" s="1"/>
  <c r="B44" i="246"/>
  <c r="C44" i="246"/>
  <c r="D44" i="246"/>
  <c r="E44" i="246"/>
  <c r="F44" i="246"/>
  <c r="J44" i="246"/>
  <c r="G45" i="246"/>
  <c r="H45" i="246"/>
  <c r="I45" i="246"/>
  <c r="K45" i="246"/>
  <c r="J45" i="246" s="1"/>
  <c r="L45" i="246"/>
  <c r="M45" i="246"/>
  <c r="C49" i="246"/>
  <c r="D49" i="246"/>
  <c r="E49" i="246"/>
  <c r="F49" i="246"/>
  <c r="J49" i="246"/>
  <c r="B49" i="246" s="1"/>
  <c r="C50" i="246"/>
  <c r="D50" i="246"/>
  <c r="E50" i="246"/>
  <c r="E57" i="246" s="1"/>
  <c r="F50" i="246"/>
  <c r="J50" i="246"/>
  <c r="B50" i="246" s="1"/>
  <c r="C51" i="246"/>
  <c r="D51" i="246"/>
  <c r="D57" i="246" s="1"/>
  <c r="E51" i="246"/>
  <c r="F51" i="246"/>
  <c r="J51" i="246"/>
  <c r="B51" i="246" s="1"/>
  <c r="B52" i="246"/>
  <c r="C52" i="246"/>
  <c r="D52" i="246"/>
  <c r="E52" i="246"/>
  <c r="F52" i="246"/>
  <c r="J52" i="246"/>
  <c r="C53" i="246"/>
  <c r="D53" i="246"/>
  <c r="E53" i="246"/>
  <c r="F53" i="246"/>
  <c r="F57" i="246" s="1"/>
  <c r="J53" i="246"/>
  <c r="B53" i="246" s="1"/>
  <c r="B54" i="246"/>
  <c r="C54" i="246"/>
  <c r="D54" i="246"/>
  <c r="E54" i="246"/>
  <c r="F54" i="246"/>
  <c r="J54" i="246"/>
  <c r="C55" i="246"/>
  <c r="D55" i="246"/>
  <c r="E55" i="246"/>
  <c r="F55" i="246"/>
  <c r="J55" i="246"/>
  <c r="B55" i="246" s="1"/>
  <c r="C56" i="246"/>
  <c r="C57" i="246" s="1"/>
  <c r="D56" i="246"/>
  <c r="E56" i="246"/>
  <c r="F56" i="246"/>
  <c r="B56" i="246" s="1"/>
  <c r="J56" i="246"/>
  <c r="G57" i="246"/>
  <c r="H57" i="246"/>
  <c r="I57" i="246"/>
  <c r="K57" i="246"/>
  <c r="J57" i="246" s="1"/>
  <c r="L57" i="246"/>
  <c r="M57" i="246"/>
  <c r="C59" i="246"/>
  <c r="D59" i="246"/>
  <c r="E59" i="246"/>
  <c r="F59" i="246"/>
  <c r="J59" i="246"/>
  <c r="B59" i="246" s="1"/>
  <c r="B60" i="246"/>
  <c r="C60" i="246"/>
  <c r="D60" i="246"/>
  <c r="E60" i="246"/>
  <c r="E67" i="246" s="1"/>
  <c r="F60" i="246"/>
  <c r="J60" i="246"/>
  <c r="C61" i="246"/>
  <c r="D61" i="246"/>
  <c r="E61" i="246"/>
  <c r="F61" i="246"/>
  <c r="F67" i="246" s="1"/>
  <c r="J61" i="246"/>
  <c r="B61" i="246" s="1"/>
  <c r="B62" i="246"/>
  <c r="C62" i="246"/>
  <c r="D62" i="246"/>
  <c r="E62" i="246"/>
  <c r="F62" i="246"/>
  <c r="J62" i="246"/>
  <c r="C63" i="246"/>
  <c r="D63" i="246"/>
  <c r="E63" i="246"/>
  <c r="F63" i="246"/>
  <c r="J63" i="246"/>
  <c r="B63" i="246" s="1"/>
  <c r="C64" i="246"/>
  <c r="D64" i="246"/>
  <c r="E64" i="246"/>
  <c r="F64" i="246"/>
  <c r="B64" i="246" s="1"/>
  <c r="J64" i="246"/>
  <c r="C65" i="246"/>
  <c r="C67" i="246" s="1"/>
  <c r="D65" i="246"/>
  <c r="E65" i="246"/>
  <c r="F65" i="246"/>
  <c r="J65" i="246"/>
  <c r="B65" i="246" s="1"/>
  <c r="C66" i="246"/>
  <c r="D66" i="246"/>
  <c r="E66" i="246"/>
  <c r="F66" i="246"/>
  <c r="J66" i="246"/>
  <c r="B66" i="246" s="1"/>
  <c r="D67" i="246"/>
  <c r="G67" i="246"/>
  <c r="H67" i="246"/>
  <c r="I67" i="246"/>
  <c r="J67" i="246"/>
  <c r="K67" i="246"/>
  <c r="L67" i="246"/>
  <c r="M67" i="246"/>
  <c r="C69" i="246"/>
  <c r="D69" i="246"/>
  <c r="E69" i="246"/>
  <c r="F69" i="246"/>
  <c r="J69" i="246"/>
  <c r="B69" i="246" s="1"/>
  <c r="B70" i="246"/>
  <c r="C70" i="246"/>
  <c r="D70" i="246"/>
  <c r="E70" i="246"/>
  <c r="F70" i="246"/>
  <c r="J70" i="246"/>
  <c r="C71" i="246"/>
  <c r="D71" i="246"/>
  <c r="E71" i="246"/>
  <c r="F71" i="246"/>
  <c r="J71" i="246"/>
  <c r="B71" i="246" s="1"/>
  <c r="C72" i="246"/>
  <c r="D72" i="246"/>
  <c r="D77" i="246" s="1"/>
  <c r="E72" i="246"/>
  <c r="F72" i="246"/>
  <c r="B72" i="246" s="1"/>
  <c r="J72" i="246"/>
  <c r="C73" i="246"/>
  <c r="D73" i="246"/>
  <c r="E73" i="246"/>
  <c r="F73" i="246"/>
  <c r="J73" i="246"/>
  <c r="B73" i="246" s="1"/>
  <c r="C74" i="246"/>
  <c r="D74" i="246"/>
  <c r="E74" i="246"/>
  <c r="E77" i="246" s="1"/>
  <c r="F74" i="246"/>
  <c r="J74" i="246"/>
  <c r="B74" i="246" s="1"/>
  <c r="C75" i="246"/>
  <c r="D75" i="246"/>
  <c r="E75" i="246"/>
  <c r="F75" i="246"/>
  <c r="J75" i="246"/>
  <c r="B75" i="246" s="1"/>
  <c r="B76" i="246"/>
  <c r="C76" i="246"/>
  <c r="D76" i="246"/>
  <c r="E76" i="246"/>
  <c r="F76" i="246"/>
  <c r="J76" i="246"/>
  <c r="C77" i="246"/>
  <c r="G77" i="246"/>
  <c r="H77" i="246"/>
  <c r="I77" i="246"/>
  <c r="K77" i="246"/>
  <c r="J77" i="246" s="1"/>
  <c r="L77" i="246"/>
  <c r="M77" i="246"/>
  <c r="C79" i="246"/>
  <c r="D79" i="246"/>
  <c r="E79" i="246"/>
  <c r="F79" i="246"/>
  <c r="J79" i="246"/>
  <c r="B79" i="246" s="1"/>
  <c r="C80" i="246"/>
  <c r="C87" i="246" s="1"/>
  <c r="D80" i="246"/>
  <c r="D87" i="246" s="1"/>
  <c r="E80" i="246"/>
  <c r="E87" i="246" s="1"/>
  <c r="F80" i="246"/>
  <c r="F87" i="246" s="1"/>
  <c r="J80" i="246"/>
  <c r="C81" i="246"/>
  <c r="D81" i="246"/>
  <c r="E81" i="246"/>
  <c r="F81" i="246"/>
  <c r="J81" i="246"/>
  <c r="B81" i="246" s="1"/>
  <c r="C82" i="246"/>
  <c r="D82" i="246"/>
  <c r="E82" i="246"/>
  <c r="F82" i="246"/>
  <c r="J82" i="246"/>
  <c r="B82" i="246" s="1"/>
  <c r="C83" i="246"/>
  <c r="D83" i="246"/>
  <c r="E83" i="246"/>
  <c r="F83" i="246"/>
  <c r="J83" i="246"/>
  <c r="B83" i="246" s="1"/>
  <c r="B84" i="246"/>
  <c r="C84" i="246"/>
  <c r="D84" i="246"/>
  <c r="E84" i="246"/>
  <c r="F84" i="246"/>
  <c r="J84" i="246"/>
  <c r="C85" i="246"/>
  <c r="D85" i="246"/>
  <c r="E85" i="246"/>
  <c r="F85" i="246"/>
  <c r="J85" i="246"/>
  <c r="B85" i="246" s="1"/>
  <c r="B86" i="246"/>
  <c r="C86" i="246"/>
  <c r="D86" i="246"/>
  <c r="E86" i="246"/>
  <c r="F86" i="246"/>
  <c r="J86" i="246"/>
  <c r="G87" i="246"/>
  <c r="H87" i="246"/>
  <c r="I87" i="246"/>
  <c r="K87" i="246"/>
  <c r="J87" i="246" s="1"/>
  <c r="L87" i="246"/>
  <c r="M87" i="246"/>
  <c r="C91" i="246"/>
  <c r="D91" i="246"/>
  <c r="E91" i="246"/>
  <c r="F91" i="246"/>
  <c r="J91" i="246"/>
  <c r="B91" i="246" s="1"/>
  <c r="C92" i="246"/>
  <c r="D92" i="246"/>
  <c r="E92" i="246"/>
  <c r="E99" i="246" s="1"/>
  <c r="F92" i="246"/>
  <c r="J92" i="246"/>
  <c r="B92" i="246" s="1"/>
  <c r="C93" i="246"/>
  <c r="D93" i="246"/>
  <c r="D99" i="246" s="1"/>
  <c r="E93" i="246"/>
  <c r="F93" i="246"/>
  <c r="J93" i="246"/>
  <c r="B93" i="246" s="1"/>
  <c r="B94" i="246"/>
  <c r="C94" i="246"/>
  <c r="D94" i="246"/>
  <c r="E94" i="246"/>
  <c r="F94" i="246"/>
  <c r="J94" i="246"/>
  <c r="C95" i="246"/>
  <c r="D95" i="246"/>
  <c r="E95" i="246"/>
  <c r="F95" i="246"/>
  <c r="F99" i="246" s="1"/>
  <c r="J95" i="246"/>
  <c r="B95" i="246" s="1"/>
  <c r="B96" i="246"/>
  <c r="C96" i="246"/>
  <c r="D96" i="246"/>
  <c r="E96" i="246"/>
  <c r="F96" i="246"/>
  <c r="J96" i="246"/>
  <c r="C97" i="246"/>
  <c r="D97" i="246"/>
  <c r="E97" i="246"/>
  <c r="F97" i="246"/>
  <c r="J97" i="246"/>
  <c r="B97" i="246" s="1"/>
  <c r="C98" i="246"/>
  <c r="D98" i="246"/>
  <c r="E98" i="246"/>
  <c r="F98" i="246"/>
  <c r="B98" i="246" s="1"/>
  <c r="J98" i="246"/>
  <c r="C99" i="246"/>
  <c r="G99" i="246"/>
  <c r="H99" i="246"/>
  <c r="I99" i="246"/>
  <c r="K99" i="246"/>
  <c r="J99" i="246" s="1"/>
  <c r="L99" i="246"/>
  <c r="M99" i="246"/>
  <c r="C101" i="246"/>
  <c r="D101" i="246"/>
  <c r="E101" i="246"/>
  <c r="F101" i="246"/>
  <c r="J101" i="246"/>
  <c r="B101" i="246" s="1"/>
  <c r="B102" i="246"/>
  <c r="C102" i="246"/>
  <c r="D102" i="246"/>
  <c r="E102" i="246"/>
  <c r="E109" i="246" s="1"/>
  <c r="F102" i="246"/>
  <c r="J102" i="246"/>
  <c r="C103" i="246"/>
  <c r="D103" i="246"/>
  <c r="E103" i="246"/>
  <c r="F103" i="246"/>
  <c r="F109" i="246" s="1"/>
  <c r="J103" i="246"/>
  <c r="B103" i="246" s="1"/>
  <c r="B104" i="246"/>
  <c r="C104" i="246"/>
  <c r="D104" i="246"/>
  <c r="E104" i="246"/>
  <c r="F104" i="246"/>
  <c r="J104" i="246"/>
  <c r="C105" i="246"/>
  <c r="D105" i="246"/>
  <c r="E105" i="246"/>
  <c r="F105" i="246"/>
  <c r="J105" i="246"/>
  <c r="B105" i="246" s="1"/>
  <c r="C106" i="246"/>
  <c r="D106" i="246"/>
  <c r="E106" i="246"/>
  <c r="F106" i="246"/>
  <c r="B106" i="246" s="1"/>
  <c r="J106" i="246"/>
  <c r="C107" i="246"/>
  <c r="D107" i="246"/>
  <c r="E107" i="246"/>
  <c r="F107" i="246"/>
  <c r="J107" i="246"/>
  <c r="B107" i="246" s="1"/>
  <c r="C108" i="246"/>
  <c r="D108" i="246"/>
  <c r="E108" i="246"/>
  <c r="F108" i="246"/>
  <c r="J108" i="246"/>
  <c r="B108" i="246" s="1"/>
  <c r="C109" i="246"/>
  <c r="D109" i="246"/>
  <c r="G109" i="246"/>
  <c r="H109" i="246"/>
  <c r="I109" i="246"/>
  <c r="J109" i="246"/>
  <c r="K109" i="246"/>
  <c r="L109" i="246"/>
  <c r="M109" i="246"/>
  <c r="C7" i="245"/>
  <c r="B7" i="245" s="1"/>
  <c r="D7" i="245"/>
  <c r="E7" i="245"/>
  <c r="F7" i="245"/>
  <c r="J7" i="245"/>
  <c r="J19" i="245" s="1"/>
  <c r="B8" i="245"/>
  <c r="C8" i="245"/>
  <c r="D8" i="245"/>
  <c r="E8" i="245"/>
  <c r="F8" i="245"/>
  <c r="J8" i="245"/>
  <c r="B9" i="245"/>
  <c r="C9" i="245"/>
  <c r="D9" i="245"/>
  <c r="E9" i="245"/>
  <c r="F9" i="245"/>
  <c r="J9" i="245"/>
  <c r="C10" i="245"/>
  <c r="B10" i="245" s="1"/>
  <c r="D10" i="245"/>
  <c r="E10" i="245"/>
  <c r="F10" i="245"/>
  <c r="J10" i="245"/>
  <c r="C11" i="245"/>
  <c r="D11" i="245"/>
  <c r="E11" i="245"/>
  <c r="B11" i="245" s="1"/>
  <c r="F11" i="245"/>
  <c r="J11" i="245"/>
  <c r="C12" i="245"/>
  <c r="D12" i="245"/>
  <c r="B12" i="245" s="1"/>
  <c r="E12" i="245"/>
  <c r="F12" i="245"/>
  <c r="J12" i="245"/>
  <c r="C13" i="245"/>
  <c r="D13" i="245"/>
  <c r="B13" i="245" s="1"/>
  <c r="E13" i="245"/>
  <c r="F13" i="245"/>
  <c r="J13" i="245"/>
  <c r="C14" i="245"/>
  <c r="B14" i="245" s="1"/>
  <c r="D14" i="245"/>
  <c r="E14" i="245"/>
  <c r="F14" i="245"/>
  <c r="J14" i="245"/>
  <c r="C15" i="245"/>
  <c r="B15" i="245" s="1"/>
  <c r="D15" i="245"/>
  <c r="E15" i="245"/>
  <c r="F15" i="245"/>
  <c r="J15" i="245"/>
  <c r="B16" i="245"/>
  <c r="C16" i="245"/>
  <c r="D16" i="245"/>
  <c r="E16" i="245"/>
  <c r="F16" i="245"/>
  <c r="J16" i="245"/>
  <c r="B17" i="245"/>
  <c r="C17" i="245"/>
  <c r="D17" i="245"/>
  <c r="E17" i="245"/>
  <c r="F17" i="245"/>
  <c r="J17" i="245"/>
  <c r="C18" i="245"/>
  <c r="B18" i="245" s="1"/>
  <c r="D18" i="245"/>
  <c r="E18" i="245"/>
  <c r="F18" i="245"/>
  <c r="J18" i="245"/>
  <c r="F19" i="245"/>
  <c r="G19" i="245"/>
  <c r="H19" i="245"/>
  <c r="I19" i="245"/>
  <c r="K19" i="245"/>
  <c r="C19" i="245" s="1"/>
  <c r="B19" i="245" s="1"/>
  <c r="L19" i="245"/>
  <c r="D19" i="245" s="1"/>
  <c r="M19" i="245"/>
  <c r="E19" i="245" s="1"/>
  <c r="C21" i="245"/>
  <c r="D21" i="245"/>
  <c r="B21" i="245" s="1"/>
  <c r="E21" i="245"/>
  <c r="F21" i="245"/>
  <c r="J21" i="245"/>
  <c r="C22" i="245"/>
  <c r="B22" i="245" s="1"/>
  <c r="D22" i="245"/>
  <c r="E22" i="245"/>
  <c r="F22" i="245"/>
  <c r="J22" i="245"/>
  <c r="C23" i="245"/>
  <c r="B23" i="245" s="1"/>
  <c r="D23" i="245"/>
  <c r="E23" i="245"/>
  <c r="F23" i="245"/>
  <c r="J23" i="245"/>
  <c r="B24" i="245"/>
  <c r="C24" i="245"/>
  <c r="D24" i="245"/>
  <c r="E24" i="245"/>
  <c r="F24" i="245"/>
  <c r="J24" i="245"/>
  <c r="B25" i="245"/>
  <c r="C25" i="245"/>
  <c r="D25" i="245"/>
  <c r="E25" i="245"/>
  <c r="F25" i="245"/>
  <c r="J25" i="245"/>
  <c r="C26" i="245"/>
  <c r="B26" i="245" s="1"/>
  <c r="D26" i="245"/>
  <c r="E26" i="245"/>
  <c r="F26" i="245"/>
  <c r="J26" i="245"/>
  <c r="B27" i="245"/>
  <c r="C27" i="245"/>
  <c r="D27" i="245"/>
  <c r="E27" i="245"/>
  <c r="F27" i="245"/>
  <c r="J27" i="245"/>
  <c r="C28" i="245"/>
  <c r="D28" i="245"/>
  <c r="B28" i="245" s="1"/>
  <c r="E28" i="245"/>
  <c r="F28" i="245"/>
  <c r="J28" i="245"/>
  <c r="C29" i="245"/>
  <c r="D29" i="245"/>
  <c r="B29" i="245" s="1"/>
  <c r="E29" i="245"/>
  <c r="F29" i="245"/>
  <c r="J29" i="245"/>
  <c r="C30" i="245"/>
  <c r="B30" i="245" s="1"/>
  <c r="D30" i="245"/>
  <c r="E30" i="245"/>
  <c r="F30" i="245"/>
  <c r="J30" i="245"/>
  <c r="C31" i="245"/>
  <c r="B31" i="245" s="1"/>
  <c r="D31" i="245"/>
  <c r="E31" i="245"/>
  <c r="F31" i="245"/>
  <c r="J31" i="245"/>
  <c r="B32" i="245"/>
  <c r="C32" i="245"/>
  <c r="D32" i="245"/>
  <c r="E32" i="245"/>
  <c r="F32" i="245"/>
  <c r="J32" i="245"/>
  <c r="J33" i="245" s="1"/>
  <c r="G33" i="245"/>
  <c r="F33" i="245" s="1"/>
  <c r="H33" i="245"/>
  <c r="D33" i="245" s="1"/>
  <c r="I33" i="245"/>
  <c r="E33" i="245" s="1"/>
  <c r="K33" i="245"/>
  <c r="L33" i="245"/>
  <c r="M33" i="245"/>
  <c r="C35" i="245"/>
  <c r="D35" i="245"/>
  <c r="E35" i="245"/>
  <c r="B35" i="245" s="1"/>
  <c r="F35" i="245"/>
  <c r="J35" i="245"/>
  <c r="C36" i="245"/>
  <c r="D36" i="245"/>
  <c r="B36" i="245" s="1"/>
  <c r="E36" i="245"/>
  <c r="F36" i="245"/>
  <c r="J36" i="245"/>
  <c r="C37" i="245"/>
  <c r="D37" i="245"/>
  <c r="B37" i="245" s="1"/>
  <c r="E37" i="245"/>
  <c r="F37" i="245"/>
  <c r="J37" i="245"/>
  <c r="C38" i="245"/>
  <c r="B38" i="245" s="1"/>
  <c r="D38" i="245"/>
  <c r="E38" i="245"/>
  <c r="F38" i="245"/>
  <c r="J38" i="245"/>
  <c r="C39" i="245"/>
  <c r="B39" i="245" s="1"/>
  <c r="D39" i="245"/>
  <c r="E39" i="245"/>
  <c r="F39" i="245"/>
  <c r="J39" i="245"/>
  <c r="B40" i="245"/>
  <c r="C40" i="245"/>
  <c r="D40" i="245"/>
  <c r="E40" i="245"/>
  <c r="F40" i="245"/>
  <c r="J40" i="245"/>
  <c r="B41" i="245"/>
  <c r="C41" i="245"/>
  <c r="D41" i="245"/>
  <c r="E41" i="245"/>
  <c r="F41" i="245"/>
  <c r="J41" i="245"/>
  <c r="C42" i="245"/>
  <c r="B42" i="245" s="1"/>
  <c r="D42" i="245"/>
  <c r="E42" i="245"/>
  <c r="F42" i="245"/>
  <c r="J42" i="245"/>
  <c r="C43" i="245"/>
  <c r="D43" i="245"/>
  <c r="E43" i="245"/>
  <c r="B43" i="245" s="1"/>
  <c r="F43" i="245"/>
  <c r="J43" i="245"/>
  <c r="C44" i="245"/>
  <c r="D44" i="245"/>
  <c r="B44" i="245" s="1"/>
  <c r="E44" i="245"/>
  <c r="F44" i="245"/>
  <c r="J44" i="245"/>
  <c r="C45" i="245"/>
  <c r="D45" i="245"/>
  <c r="B45" i="245" s="1"/>
  <c r="E45" i="245"/>
  <c r="F45" i="245"/>
  <c r="J45" i="245"/>
  <c r="C46" i="245"/>
  <c r="B46" i="245" s="1"/>
  <c r="D46" i="245"/>
  <c r="E46" i="245"/>
  <c r="F46" i="245"/>
  <c r="J46" i="245"/>
  <c r="C47" i="245"/>
  <c r="G47" i="245"/>
  <c r="H47" i="245"/>
  <c r="D47" i="245" s="1"/>
  <c r="I47" i="245"/>
  <c r="J47" i="245"/>
  <c r="K47" i="245"/>
  <c r="L47" i="245"/>
  <c r="M47" i="245"/>
  <c r="E47" i="245" s="1"/>
  <c r="B51" i="245"/>
  <c r="C51" i="245"/>
  <c r="D51" i="245"/>
  <c r="E51" i="245"/>
  <c r="F51" i="245"/>
  <c r="J51" i="245"/>
  <c r="C52" i="245"/>
  <c r="B52" i="245" s="1"/>
  <c r="D52" i="245"/>
  <c r="E52" i="245"/>
  <c r="F52" i="245"/>
  <c r="J52" i="245"/>
  <c r="C53" i="245"/>
  <c r="B53" i="245" s="1"/>
  <c r="D53" i="245"/>
  <c r="E53" i="245"/>
  <c r="F53" i="245"/>
  <c r="J53" i="245"/>
  <c r="C54" i="245"/>
  <c r="D54" i="245"/>
  <c r="B54" i="245" s="1"/>
  <c r="E54" i="245"/>
  <c r="F54" i="245"/>
  <c r="J54" i="245"/>
  <c r="C55" i="245"/>
  <c r="D55" i="245"/>
  <c r="B55" i="245" s="1"/>
  <c r="E55" i="245"/>
  <c r="F55" i="245"/>
  <c r="J55" i="245"/>
  <c r="C56" i="245"/>
  <c r="B56" i="245" s="1"/>
  <c r="D56" i="245"/>
  <c r="E56" i="245"/>
  <c r="F56" i="245"/>
  <c r="J56" i="245"/>
  <c r="C57" i="245"/>
  <c r="B57" i="245" s="1"/>
  <c r="D57" i="245"/>
  <c r="E57" i="245"/>
  <c r="F57" i="245"/>
  <c r="J57" i="245"/>
  <c r="B58" i="245"/>
  <c r="C58" i="245"/>
  <c r="D58" i="245"/>
  <c r="E58" i="245"/>
  <c r="F58" i="245"/>
  <c r="J58" i="245"/>
  <c r="B59" i="245"/>
  <c r="C59" i="245"/>
  <c r="D59" i="245"/>
  <c r="E59" i="245"/>
  <c r="F59" i="245"/>
  <c r="J59" i="245"/>
  <c r="C60" i="245"/>
  <c r="B60" i="245" s="1"/>
  <c r="D60" i="245"/>
  <c r="E60" i="245"/>
  <c r="F60" i="245"/>
  <c r="J60" i="245"/>
  <c r="C61" i="245"/>
  <c r="B61" i="245" s="1"/>
  <c r="D61" i="245"/>
  <c r="E61" i="245"/>
  <c r="F61" i="245"/>
  <c r="J61" i="245"/>
  <c r="C62" i="245"/>
  <c r="D62" i="245"/>
  <c r="B62" i="245" s="1"/>
  <c r="E62" i="245"/>
  <c r="F62" i="245"/>
  <c r="J62" i="245"/>
  <c r="D63" i="245"/>
  <c r="G63" i="245"/>
  <c r="C63" i="245" s="1"/>
  <c r="B63" i="245" s="1"/>
  <c r="H63" i="245"/>
  <c r="I63" i="245"/>
  <c r="E63" i="245" s="1"/>
  <c r="J63" i="245"/>
  <c r="K63" i="245"/>
  <c r="L63" i="245"/>
  <c r="M63" i="245"/>
  <c r="C65" i="245"/>
  <c r="B65" i="245" s="1"/>
  <c r="D65" i="245"/>
  <c r="E65" i="245"/>
  <c r="F65" i="245"/>
  <c r="J65" i="245"/>
  <c r="J77" i="245" s="1"/>
  <c r="B66" i="245"/>
  <c r="C66" i="245"/>
  <c r="D66" i="245"/>
  <c r="E66" i="245"/>
  <c r="F66" i="245"/>
  <c r="J66" i="245"/>
  <c r="B67" i="245"/>
  <c r="C67" i="245"/>
  <c r="D67" i="245"/>
  <c r="E67" i="245"/>
  <c r="F67" i="245"/>
  <c r="J67" i="245"/>
  <c r="C68" i="245"/>
  <c r="B68" i="245" s="1"/>
  <c r="D68" i="245"/>
  <c r="E68" i="245"/>
  <c r="F68" i="245"/>
  <c r="J68" i="245"/>
  <c r="C69" i="245"/>
  <c r="B69" i="245" s="1"/>
  <c r="D69" i="245"/>
  <c r="E69" i="245"/>
  <c r="F69" i="245"/>
  <c r="J69" i="245"/>
  <c r="C70" i="245"/>
  <c r="D70" i="245"/>
  <c r="B70" i="245" s="1"/>
  <c r="E70" i="245"/>
  <c r="F70" i="245"/>
  <c r="J70" i="245"/>
  <c r="C71" i="245"/>
  <c r="D71" i="245"/>
  <c r="B71" i="245" s="1"/>
  <c r="E71" i="245"/>
  <c r="F71" i="245"/>
  <c r="J71" i="245"/>
  <c r="C72" i="245"/>
  <c r="B72" i="245" s="1"/>
  <c r="D72" i="245"/>
  <c r="E72" i="245"/>
  <c r="F72" i="245"/>
  <c r="J72" i="245"/>
  <c r="C73" i="245"/>
  <c r="B73" i="245" s="1"/>
  <c r="D73" i="245"/>
  <c r="E73" i="245"/>
  <c r="F73" i="245"/>
  <c r="J73" i="245"/>
  <c r="B74" i="245"/>
  <c r="C74" i="245"/>
  <c r="D74" i="245"/>
  <c r="E74" i="245"/>
  <c r="F74" i="245"/>
  <c r="J74" i="245"/>
  <c r="B75" i="245"/>
  <c r="C75" i="245"/>
  <c r="D75" i="245"/>
  <c r="E75" i="245"/>
  <c r="F75" i="245"/>
  <c r="J75" i="245"/>
  <c r="C76" i="245"/>
  <c r="B76" i="245" s="1"/>
  <c r="D76" i="245"/>
  <c r="E76" i="245"/>
  <c r="F76" i="245"/>
  <c r="J76" i="245"/>
  <c r="F77" i="245"/>
  <c r="G77" i="245"/>
  <c r="H77" i="245"/>
  <c r="I77" i="245"/>
  <c r="K77" i="245"/>
  <c r="C77" i="245" s="1"/>
  <c r="L77" i="245"/>
  <c r="D77" i="245" s="1"/>
  <c r="M77" i="245"/>
  <c r="E77" i="245" s="1"/>
  <c r="C79" i="245"/>
  <c r="D79" i="245"/>
  <c r="B79" i="245" s="1"/>
  <c r="E79" i="245"/>
  <c r="F79" i="245"/>
  <c r="J79" i="245"/>
  <c r="C80" i="245"/>
  <c r="B80" i="245" s="1"/>
  <c r="D80" i="245"/>
  <c r="E80" i="245"/>
  <c r="F80" i="245"/>
  <c r="J80" i="245"/>
  <c r="C81" i="245"/>
  <c r="B81" i="245" s="1"/>
  <c r="D81" i="245"/>
  <c r="E81" i="245"/>
  <c r="F81" i="245"/>
  <c r="J81" i="245"/>
  <c r="C82" i="245"/>
  <c r="D82" i="245"/>
  <c r="E82" i="245"/>
  <c r="B82" i="245" s="1"/>
  <c r="F82" i="245"/>
  <c r="J82" i="245"/>
  <c r="J91" i="245" s="1"/>
  <c r="B83" i="245"/>
  <c r="C83" i="245"/>
  <c r="D83" i="245"/>
  <c r="E83" i="245"/>
  <c r="F83" i="245"/>
  <c r="J83" i="245"/>
  <c r="C84" i="245"/>
  <c r="B84" i="245" s="1"/>
  <c r="D84" i="245"/>
  <c r="E84" i="245"/>
  <c r="F84" i="245"/>
  <c r="J84" i="245"/>
  <c r="C85" i="245"/>
  <c r="B85" i="245" s="1"/>
  <c r="D85" i="245"/>
  <c r="E85" i="245"/>
  <c r="F85" i="245"/>
  <c r="J85" i="245"/>
  <c r="C86" i="245"/>
  <c r="D86" i="245"/>
  <c r="B86" i="245" s="1"/>
  <c r="E86" i="245"/>
  <c r="F86" i="245"/>
  <c r="J86" i="245"/>
  <c r="C87" i="245"/>
  <c r="D87" i="245"/>
  <c r="B87" i="245" s="1"/>
  <c r="E87" i="245"/>
  <c r="F87" i="245"/>
  <c r="J87" i="245"/>
  <c r="C88" i="245"/>
  <c r="B88" i="245" s="1"/>
  <c r="D88" i="245"/>
  <c r="E88" i="245"/>
  <c r="F88" i="245"/>
  <c r="J88" i="245"/>
  <c r="C89" i="245"/>
  <c r="B89" i="245" s="1"/>
  <c r="D89" i="245"/>
  <c r="E89" i="245"/>
  <c r="F89" i="245"/>
  <c r="J89" i="245"/>
  <c r="C90" i="245"/>
  <c r="D90" i="245"/>
  <c r="E90" i="245"/>
  <c r="B90" i="245" s="1"/>
  <c r="F90" i="245"/>
  <c r="J90" i="245"/>
  <c r="G91" i="245"/>
  <c r="F91" i="245" s="1"/>
  <c r="H91" i="245"/>
  <c r="D91" i="245" s="1"/>
  <c r="I91" i="245"/>
  <c r="E91" i="245" s="1"/>
  <c r="K91" i="245"/>
  <c r="L91" i="245"/>
  <c r="M91" i="245"/>
  <c r="C95" i="245"/>
  <c r="B95" i="245" s="1"/>
  <c r="D95" i="245"/>
  <c r="E95" i="245"/>
  <c r="F95" i="245"/>
  <c r="J95" i="245"/>
  <c r="C96" i="245"/>
  <c r="D96" i="245"/>
  <c r="B96" i="245" s="1"/>
  <c r="E96" i="245"/>
  <c r="F96" i="245"/>
  <c r="J96" i="245"/>
  <c r="C97" i="245"/>
  <c r="D97" i="245"/>
  <c r="B97" i="245" s="1"/>
  <c r="E97" i="245"/>
  <c r="F97" i="245"/>
  <c r="J97" i="245"/>
  <c r="C98" i="245"/>
  <c r="B98" i="245" s="1"/>
  <c r="D98" i="245"/>
  <c r="E98" i="245"/>
  <c r="F98" i="245"/>
  <c r="J98" i="245"/>
  <c r="C99" i="245"/>
  <c r="B99" i="245" s="1"/>
  <c r="D99" i="245"/>
  <c r="E99" i="245"/>
  <c r="F99" i="245"/>
  <c r="J99" i="245"/>
  <c r="C100" i="245"/>
  <c r="D100" i="245"/>
  <c r="E100" i="245"/>
  <c r="B100" i="245" s="1"/>
  <c r="F100" i="245"/>
  <c r="J100" i="245"/>
  <c r="J107" i="245" s="1"/>
  <c r="B101" i="245"/>
  <c r="C101" i="245"/>
  <c r="D101" i="245"/>
  <c r="E101" i="245"/>
  <c r="F101" i="245"/>
  <c r="J101" i="245"/>
  <c r="C102" i="245"/>
  <c r="B102" i="245" s="1"/>
  <c r="D102" i="245"/>
  <c r="E102" i="245"/>
  <c r="F102" i="245"/>
  <c r="J102" i="245"/>
  <c r="C103" i="245"/>
  <c r="B103" i="245" s="1"/>
  <c r="D103" i="245"/>
  <c r="E103" i="245"/>
  <c r="F103" i="245"/>
  <c r="J103" i="245"/>
  <c r="C104" i="245"/>
  <c r="D104" i="245"/>
  <c r="B104" i="245" s="1"/>
  <c r="E104" i="245"/>
  <c r="F104" i="245"/>
  <c r="J104" i="245"/>
  <c r="C105" i="245"/>
  <c r="D105" i="245"/>
  <c r="B105" i="245" s="1"/>
  <c r="E105" i="245"/>
  <c r="F105" i="245"/>
  <c r="J105" i="245"/>
  <c r="C106" i="245"/>
  <c r="B106" i="245" s="1"/>
  <c r="D106" i="245"/>
  <c r="E106" i="245"/>
  <c r="F106" i="245"/>
  <c r="J106" i="245"/>
  <c r="C107" i="245"/>
  <c r="G107" i="245"/>
  <c r="H107" i="245"/>
  <c r="D107" i="245" s="1"/>
  <c r="I107" i="245"/>
  <c r="K107" i="245"/>
  <c r="L107" i="245"/>
  <c r="M107" i="245"/>
  <c r="E107" i="245" s="1"/>
  <c r="B109" i="245"/>
  <c r="C109" i="245"/>
  <c r="D109" i="245"/>
  <c r="E109" i="245"/>
  <c r="F109" i="245"/>
  <c r="J109" i="245"/>
  <c r="C110" i="245"/>
  <c r="B110" i="245" s="1"/>
  <c r="D110" i="245"/>
  <c r="E110" i="245"/>
  <c r="F110" i="245"/>
  <c r="J110" i="245"/>
  <c r="C111" i="245"/>
  <c r="B111" i="245" s="1"/>
  <c r="D111" i="245"/>
  <c r="E111" i="245"/>
  <c r="F111" i="245"/>
  <c r="J111" i="245"/>
  <c r="C112" i="245"/>
  <c r="D112" i="245"/>
  <c r="B112" i="245" s="1"/>
  <c r="E112" i="245"/>
  <c r="F112" i="245"/>
  <c r="J112" i="245"/>
  <c r="C113" i="245"/>
  <c r="D113" i="245"/>
  <c r="B113" i="245" s="1"/>
  <c r="E113" i="245"/>
  <c r="F113" i="245"/>
  <c r="J113" i="245"/>
  <c r="C114" i="245"/>
  <c r="B114" i="245" s="1"/>
  <c r="D114" i="245"/>
  <c r="E114" i="245"/>
  <c r="F114" i="245"/>
  <c r="J114" i="245"/>
  <c r="C115" i="245"/>
  <c r="B115" i="245" s="1"/>
  <c r="D115" i="245"/>
  <c r="E115" i="245"/>
  <c r="F115" i="245"/>
  <c r="J115" i="245"/>
  <c r="C116" i="245"/>
  <c r="D116" i="245"/>
  <c r="E116" i="245"/>
  <c r="B116" i="245" s="1"/>
  <c r="F116" i="245"/>
  <c r="J116" i="245"/>
  <c r="J121" i="245" s="1"/>
  <c r="B117" i="245"/>
  <c r="C117" i="245"/>
  <c r="D117" i="245"/>
  <c r="E117" i="245"/>
  <c r="F117" i="245"/>
  <c r="J117" i="245"/>
  <c r="C118" i="245"/>
  <c r="B118" i="245" s="1"/>
  <c r="D118" i="245"/>
  <c r="E118" i="245"/>
  <c r="F118" i="245"/>
  <c r="J118" i="245"/>
  <c r="C119" i="245"/>
  <c r="B119" i="245" s="1"/>
  <c r="D119" i="245"/>
  <c r="E119" i="245"/>
  <c r="F119" i="245"/>
  <c r="J119" i="245"/>
  <c r="C120" i="245"/>
  <c r="D120" i="245"/>
  <c r="B120" i="245" s="1"/>
  <c r="E120" i="245"/>
  <c r="F120" i="245"/>
  <c r="J120" i="245"/>
  <c r="D121" i="245"/>
  <c r="G121" i="245"/>
  <c r="C121" i="245" s="1"/>
  <c r="B121" i="245" s="1"/>
  <c r="H121" i="245"/>
  <c r="I121" i="245"/>
  <c r="E121" i="245" s="1"/>
  <c r="K121" i="245"/>
  <c r="L121" i="245"/>
  <c r="M121" i="245"/>
  <c r="C123" i="245"/>
  <c r="B123" i="245" s="1"/>
  <c r="D123" i="245"/>
  <c r="E123" i="245"/>
  <c r="F123" i="245"/>
  <c r="J123" i="245"/>
  <c r="J135" i="245" s="1"/>
  <c r="C124" i="245"/>
  <c r="D124" i="245"/>
  <c r="E124" i="245"/>
  <c r="B124" i="245" s="1"/>
  <c r="F124" i="245"/>
  <c r="J124" i="245"/>
  <c r="B125" i="245"/>
  <c r="C125" i="245"/>
  <c r="D125" i="245"/>
  <c r="E125" i="245"/>
  <c r="F125" i="245"/>
  <c r="J125" i="245"/>
  <c r="C126" i="245"/>
  <c r="B126" i="245" s="1"/>
  <c r="D126" i="245"/>
  <c r="E126" i="245"/>
  <c r="F126" i="245"/>
  <c r="J126" i="245"/>
  <c r="C127" i="245"/>
  <c r="B127" i="245" s="1"/>
  <c r="D127" i="245"/>
  <c r="E127" i="245"/>
  <c r="F127" i="245"/>
  <c r="J127" i="245"/>
  <c r="C128" i="245"/>
  <c r="D128" i="245"/>
  <c r="B128" i="245" s="1"/>
  <c r="E128" i="245"/>
  <c r="F128" i="245"/>
  <c r="J128" i="245"/>
  <c r="C129" i="245"/>
  <c r="B129" i="245" s="1"/>
  <c r="D129" i="245"/>
  <c r="E129" i="245"/>
  <c r="F129" i="245"/>
  <c r="J129" i="245"/>
  <c r="C130" i="245"/>
  <c r="B130" i="245" s="1"/>
  <c r="D130" i="245"/>
  <c r="E130" i="245"/>
  <c r="F130" i="245"/>
  <c r="J130" i="245"/>
  <c r="C131" i="245"/>
  <c r="B131" i="245" s="1"/>
  <c r="D131" i="245"/>
  <c r="E131" i="245"/>
  <c r="F131" i="245"/>
  <c r="J131" i="245"/>
  <c r="C132" i="245"/>
  <c r="D132" i="245"/>
  <c r="E132" i="245"/>
  <c r="B132" i="245" s="1"/>
  <c r="F132" i="245"/>
  <c r="J132" i="245"/>
  <c r="B133" i="245"/>
  <c r="C133" i="245"/>
  <c r="D133" i="245"/>
  <c r="E133" i="245"/>
  <c r="F133" i="245"/>
  <c r="J133" i="245"/>
  <c r="C134" i="245"/>
  <c r="B134" i="245" s="1"/>
  <c r="D134" i="245"/>
  <c r="E134" i="245"/>
  <c r="F134" i="245"/>
  <c r="J134" i="245"/>
  <c r="F135" i="245"/>
  <c r="G135" i="245"/>
  <c r="H135" i="245"/>
  <c r="I135" i="245"/>
  <c r="K135" i="245"/>
  <c r="C135" i="245" s="1"/>
  <c r="B135" i="245" s="1"/>
  <c r="L135" i="245"/>
  <c r="D135" i="245" s="1"/>
  <c r="M135" i="245"/>
  <c r="E135" i="245" s="1"/>
  <c r="C139" i="245"/>
  <c r="B139" i="245" s="1"/>
  <c r="D139" i="245"/>
  <c r="E139" i="245"/>
  <c r="F139" i="245"/>
  <c r="J139" i="245"/>
  <c r="J151" i="245" s="1"/>
  <c r="C140" i="245"/>
  <c r="B140" i="245" s="1"/>
  <c r="D140" i="245"/>
  <c r="E140" i="245"/>
  <c r="F140" i="245"/>
  <c r="J140" i="245"/>
  <c r="C141" i="245"/>
  <c r="B141" i="245" s="1"/>
  <c r="D141" i="245"/>
  <c r="E141" i="245"/>
  <c r="F141" i="245"/>
  <c r="J141" i="245"/>
  <c r="C142" i="245"/>
  <c r="D142" i="245"/>
  <c r="E142" i="245"/>
  <c r="B142" i="245" s="1"/>
  <c r="F142" i="245"/>
  <c r="J142" i="245"/>
  <c r="B143" i="245"/>
  <c r="C143" i="245"/>
  <c r="D143" i="245"/>
  <c r="E143" i="245"/>
  <c r="F143" i="245"/>
  <c r="J143" i="245"/>
  <c r="C144" i="245"/>
  <c r="B144" i="245" s="1"/>
  <c r="D144" i="245"/>
  <c r="E144" i="245"/>
  <c r="F144" i="245"/>
  <c r="J144" i="245"/>
  <c r="C145" i="245"/>
  <c r="B145" i="245" s="1"/>
  <c r="D145" i="245"/>
  <c r="E145" i="245"/>
  <c r="F145" i="245"/>
  <c r="J145" i="245"/>
  <c r="C146" i="245"/>
  <c r="D146" i="245"/>
  <c r="B146" i="245" s="1"/>
  <c r="E146" i="245"/>
  <c r="F146" i="245"/>
  <c r="J146" i="245"/>
  <c r="C147" i="245"/>
  <c r="B147" i="245" s="1"/>
  <c r="D147" i="245"/>
  <c r="E147" i="245"/>
  <c r="F147" i="245"/>
  <c r="J147" i="245"/>
  <c r="C148" i="245"/>
  <c r="B148" i="245" s="1"/>
  <c r="D148" i="245"/>
  <c r="E148" i="245"/>
  <c r="F148" i="245"/>
  <c r="J148" i="245"/>
  <c r="C149" i="245"/>
  <c r="B149" i="245" s="1"/>
  <c r="D149" i="245"/>
  <c r="E149" i="245"/>
  <c r="F149" i="245"/>
  <c r="J149" i="245"/>
  <c r="C150" i="245"/>
  <c r="D150" i="245"/>
  <c r="E150" i="245"/>
  <c r="B150" i="245" s="1"/>
  <c r="F150" i="245"/>
  <c r="J150" i="245"/>
  <c r="G151" i="245"/>
  <c r="F151" i="245" s="1"/>
  <c r="H151" i="245"/>
  <c r="D151" i="245" s="1"/>
  <c r="I151" i="245"/>
  <c r="E151" i="245" s="1"/>
  <c r="K151" i="245"/>
  <c r="L151" i="245"/>
  <c r="M151" i="245"/>
  <c r="C7" i="244"/>
  <c r="E7" i="244"/>
  <c r="D7" i="244" s="1"/>
  <c r="G7" i="244"/>
  <c r="I7" i="244"/>
  <c r="J7" i="244"/>
  <c r="N7" i="244"/>
  <c r="B7" i="244" s="1"/>
  <c r="O7" i="244"/>
  <c r="C8" i="244"/>
  <c r="E8" i="244"/>
  <c r="D8" i="244" s="1"/>
  <c r="G8" i="244"/>
  <c r="F8" i="244" s="1"/>
  <c r="I8" i="244"/>
  <c r="J8" i="244"/>
  <c r="N8" i="244"/>
  <c r="O8" i="244"/>
  <c r="C9" i="244"/>
  <c r="E9" i="244"/>
  <c r="G9" i="244"/>
  <c r="I9" i="244"/>
  <c r="I16" i="244" s="1"/>
  <c r="J9" i="244"/>
  <c r="N9" i="244"/>
  <c r="B9" i="244" s="1"/>
  <c r="O9" i="244"/>
  <c r="B10" i="244"/>
  <c r="C10" i="244"/>
  <c r="E10" i="244"/>
  <c r="D10" i="244" s="1"/>
  <c r="G10" i="244"/>
  <c r="F10" i="244" s="1"/>
  <c r="I10" i="244"/>
  <c r="J10" i="244"/>
  <c r="N10" i="244"/>
  <c r="O10" i="244"/>
  <c r="C11" i="244"/>
  <c r="E11" i="244"/>
  <c r="D11" i="244" s="1"/>
  <c r="G11" i="244"/>
  <c r="I11" i="244"/>
  <c r="J11" i="244"/>
  <c r="N11" i="244"/>
  <c r="B11" i="244" s="1"/>
  <c r="O11" i="244"/>
  <c r="C12" i="244"/>
  <c r="E12" i="244"/>
  <c r="D12" i="244" s="1"/>
  <c r="G12" i="244"/>
  <c r="F12" i="244" s="1"/>
  <c r="I12" i="244"/>
  <c r="J12" i="244"/>
  <c r="N12" i="244"/>
  <c r="O12" i="244"/>
  <c r="C13" i="244"/>
  <c r="E13" i="244"/>
  <c r="G13" i="244"/>
  <c r="I13" i="244"/>
  <c r="J13" i="244"/>
  <c r="N13" i="244"/>
  <c r="B13" i="244" s="1"/>
  <c r="O13" i="244"/>
  <c r="B14" i="244"/>
  <c r="C14" i="244"/>
  <c r="E14" i="244"/>
  <c r="D14" i="244" s="1"/>
  <c r="G14" i="244"/>
  <c r="F14" i="244" s="1"/>
  <c r="I14" i="244"/>
  <c r="J14" i="244"/>
  <c r="N14" i="244"/>
  <c r="O14" i="244"/>
  <c r="C15" i="244"/>
  <c r="E15" i="244"/>
  <c r="D15" i="244" s="1"/>
  <c r="G15" i="244"/>
  <c r="I15" i="244"/>
  <c r="J15" i="244"/>
  <c r="N15" i="244"/>
  <c r="B15" i="244" s="1"/>
  <c r="O15" i="244"/>
  <c r="C16" i="244"/>
  <c r="E16" i="244"/>
  <c r="D9" i="244" s="1"/>
  <c r="G16" i="244"/>
  <c r="F7" i="244" s="1"/>
  <c r="J16" i="244"/>
  <c r="K16" i="244"/>
  <c r="L16" i="244"/>
  <c r="O16" i="244"/>
  <c r="P16" i="244"/>
  <c r="Q16" i="244"/>
  <c r="E18" i="244"/>
  <c r="E27" i="244" s="1"/>
  <c r="G18" i="244"/>
  <c r="F18" i="244" s="1"/>
  <c r="I18" i="244"/>
  <c r="J18" i="244"/>
  <c r="O18" i="244"/>
  <c r="N18" i="244" s="1"/>
  <c r="E19" i="244"/>
  <c r="G19" i="244"/>
  <c r="I19" i="244"/>
  <c r="J19" i="244"/>
  <c r="O19" i="244"/>
  <c r="N19" i="244" s="1"/>
  <c r="E20" i="244"/>
  <c r="D20" i="244" s="1"/>
  <c r="G20" i="244"/>
  <c r="F20" i="244" s="1"/>
  <c r="I20" i="244"/>
  <c r="J20" i="244"/>
  <c r="O20" i="244"/>
  <c r="O27" i="244" s="1"/>
  <c r="N27" i="244" s="1"/>
  <c r="C21" i="244"/>
  <c r="E21" i="244"/>
  <c r="D21" i="244" s="1"/>
  <c r="G21" i="244"/>
  <c r="I21" i="244"/>
  <c r="J21" i="244"/>
  <c r="N21" i="244"/>
  <c r="B21" i="244" s="1"/>
  <c r="E22" i="244"/>
  <c r="F22" i="244"/>
  <c r="G22" i="244"/>
  <c r="I22" i="244"/>
  <c r="J22" i="244"/>
  <c r="C22" i="244" s="1"/>
  <c r="N22" i="244"/>
  <c r="B22" i="244" s="1"/>
  <c r="O22" i="244"/>
  <c r="E23" i="244"/>
  <c r="G23" i="244"/>
  <c r="F23" i="244" s="1"/>
  <c r="I23" i="244"/>
  <c r="J23" i="244"/>
  <c r="N23" i="244"/>
  <c r="O23" i="244"/>
  <c r="C23" i="244" s="1"/>
  <c r="B24" i="244"/>
  <c r="C24" i="244"/>
  <c r="E24" i="244"/>
  <c r="G24" i="244"/>
  <c r="I24" i="244"/>
  <c r="J24" i="244"/>
  <c r="N24" i="244"/>
  <c r="O24" i="244"/>
  <c r="E25" i="244"/>
  <c r="F25" i="244"/>
  <c r="G25" i="244"/>
  <c r="I25" i="244"/>
  <c r="J25" i="244"/>
  <c r="O25" i="244"/>
  <c r="C25" i="244" s="1"/>
  <c r="E26" i="244"/>
  <c r="F26" i="244"/>
  <c r="G26" i="244"/>
  <c r="I26" i="244"/>
  <c r="J26" i="244"/>
  <c r="C26" i="244" s="1"/>
  <c r="N26" i="244"/>
  <c r="B26" i="244" s="1"/>
  <c r="O26" i="244"/>
  <c r="G27" i="244"/>
  <c r="F21" i="244" s="1"/>
  <c r="J27" i="244"/>
  <c r="K27" i="244"/>
  <c r="L27" i="244"/>
  <c r="P27" i="244"/>
  <c r="Q27" i="244"/>
  <c r="B29" i="244"/>
  <c r="E29" i="244"/>
  <c r="G29" i="244"/>
  <c r="G38" i="244" s="1"/>
  <c r="F33" i="244" s="1"/>
  <c r="I29" i="244"/>
  <c r="N29" i="244"/>
  <c r="O29" i="244"/>
  <c r="C29" i="244" s="1"/>
  <c r="C30" i="244"/>
  <c r="E30" i="244"/>
  <c r="G30" i="244"/>
  <c r="I30" i="244"/>
  <c r="J30" i="244"/>
  <c r="N30" i="244"/>
  <c r="B30" i="244" s="1"/>
  <c r="O30" i="244"/>
  <c r="C31" i="244"/>
  <c r="E31" i="244"/>
  <c r="D31" i="244" s="1"/>
  <c r="G31" i="244"/>
  <c r="I31" i="244"/>
  <c r="J31" i="244"/>
  <c r="N31" i="244"/>
  <c r="B31" i="244" s="1"/>
  <c r="O31" i="244"/>
  <c r="E32" i="244"/>
  <c r="G32" i="244"/>
  <c r="F32" i="244" s="1"/>
  <c r="I32" i="244"/>
  <c r="J32" i="244"/>
  <c r="C32" i="244" s="1"/>
  <c r="N32" i="244"/>
  <c r="B32" i="244" s="1"/>
  <c r="O32" i="244"/>
  <c r="C33" i="244"/>
  <c r="E33" i="244"/>
  <c r="D33" i="244" s="1"/>
  <c r="G33" i="244"/>
  <c r="I33" i="244"/>
  <c r="J33" i="244"/>
  <c r="N33" i="244"/>
  <c r="B33" i="244" s="1"/>
  <c r="O33" i="244"/>
  <c r="O38" i="244" s="1"/>
  <c r="C38" i="244" s="1"/>
  <c r="C34" i="244"/>
  <c r="E34" i="244"/>
  <c r="G34" i="244"/>
  <c r="I34" i="244"/>
  <c r="J34" i="244"/>
  <c r="N34" i="244"/>
  <c r="B34" i="244" s="1"/>
  <c r="O34" i="244"/>
  <c r="C35" i="244"/>
  <c r="E35" i="244"/>
  <c r="D35" i="244" s="1"/>
  <c r="G35" i="244"/>
  <c r="F35" i="244" s="1"/>
  <c r="I35" i="244"/>
  <c r="J35" i="244"/>
  <c r="N35" i="244"/>
  <c r="B35" i="244" s="1"/>
  <c r="O35" i="244"/>
  <c r="C36" i="244"/>
  <c r="E36" i="244"/>
  <c r="G36" i="244"/>
  <c r="I36" i="244"/>
  <c r="J36" i="244"/>
  <c r="N36" i="244"/>
  <c r="B36" i="244" s="1"/>
  <c r="O36" i="244"/>
  <c r="C37" i="244"/>
  <c r="E37" i="244"/>
  <c r="D37" i="244" s="1"/>
  <c r="G37" i="244"/>
  <c r="I37" i="244"/>
  <c r="N37" i="244"/>
  <c r="B37" i="244" s="1"/>
  <c r="O37" i="244"/>
  <c r="E38" i="244"/>
  <c r="D30" i="244" s="1"/>
  <c r="K38" i="244"/>
  <c r="L38" i="244"/>
  <c r="P38" i="244"/>
  <c r="Q38" i="244"/>
  <c r="C40" i="244"/>
  <c r="E40" i="244"/>
  <c r="G40" i="244"/>
  <c r="I40" i="244"/>
  <c r="H40" i="244" s="1"/>
  <c r="J40" i="244"/>
  <c r="N40" i="244"/>
  <c r="B40" i="244" s="1"/>
  <c r="O40" i="244"/>
  <c r="O49" i="244" s="1"/>
  <c r="C49" i="244" s="1"/>
  <c r="C41" i="244"/>
  <c r="E41" i="244"/>
  <c r="G41" i="244"/>
  <c r="F41" i="244" s="1"/>
  <c r="I41" i="244"/>
  <c r="H41" i="244" s="1"/>
  <c r="N41" i="244"/>
  <c r="O41" i="244"/>
  <c r="E42" i="244"/>
  <c r="G42" i="244"/>
  <c r="I42" i="244"/>
  <c r="J42" i="244"/>
  <c r="C42" i="244" s="1"/>
  <c r="N42" i="244"/>
  <c r="O42" i="244"/>
  <c r="B43" i="244"/>
  <c r="C43" i="244"/>
  <c r="E43" i="244"/>
  <c r="G43" i="244"/>
  <c r="I43" i="244"/>
  <c r="J43" i="244"/>
  <c r="N43" i="244"/>
  <c r="O43" i="244"/>
  <c r="B44" i="244"/>
  <c r="E44" i="244"/>
  <c r="G44" i="244"/>
  <c r="I44" i="244"/>
  <c r="J44" i="244"/>
  <c r="C44" i="244" s="1"/>
  <c r="N44" i="244"/>
  <c r="O44" i="244"/>
  <c r="B45" i="244"/>
  <c r="E45" i="244"/>
  <c r="G45" i="244"/>
  <c r="I45" i="244"/>
  <c r="J45" i="244"/>
  <c r="C45" i="244" s="1"/>
  <c r="N45" i="244"/>
  <c r="O45" i="244"/>
  <c r="E46" i="244"/>
  <c r="G46" i="244"/>
  <c r="I46" i="244"/>
  <c r="J46" i="244"/>
  <c r="C46" i="244" s="1"/>
  <c r="N46" i="244"/>
  <c r="O46" i="244"/>
  <c r="B47" i="244"/>
  <c r="E47" i="244"/>
  <c r="G47" i="244"/>
  <c r="I47" i="244"/>
  <c r="J47" i="244"/>
  <c r="C47" i="244" s="1"/>
  <c r="N47" i="244"/>
  <c r="O47" i="244"/>
  <c r="B48" i="244"/>
  <c r="E48" i="244"/>
  <c r="G48" i="244"/>
  <c r="I48" i="244"/>
  <c r="N48" i="244"/>
  <c r="O48" i="244"/>
  <c r="C48" i="244" s="1"/>
  <c r="G49" i="244"/>
  <c r="F44" i="244" s="1"/>
  <c r="I49" i="244"/>
  <c r="H45" i="244" s="1"/>
  <c r="K49" i="244"/>
  <c r="L49" i="244"/>
  <c r="P49" i="244"/>
  <c r="Q49" i="244"/>
  <c r="E53" i="244"/>
  <c r="G53" i="244"/>
  <c r="H53" i="244"/>
  <c r="I53" i="244"/>
  <c r="J53" i="244"/>
  <c r="C53" i="244" s="1"/>
  <c r="N53" i="244"/>
  <c r="M53" i="244" s="1"/>
  <c r="O53" i="244"/>
  <c r="O62" i="244" s="1"/>
  <c r="C62" i="244" s="1"/>
  <c r="E54" i="244"/>
  <c r="G54" i="244"/>
  <c r="F54" i="244" s="1"/>
  <c r="I54" i="244"/>
  <c r="J54" i="244"/>
  <c r="C54" i="244" s="1"/>
  <c r="N54" i="244"/>
  <c r="B54" i="244" s="1"/>
  <c r="O54" i="244"/>
  <c r="E55" i="244"/>
  <c r="G55" i="244"/>
  <c r="I55" i="244"/>
  <c r="J55" i="244"/>
  <c r="N55" i="244"/>
  <c r="B55" i="244" s="1"/>
  <c r="O55" i="244"/>
  <c r="C55" i="244" s="1"/>
  <c r="D56" i="244"/>
  <c r="E56" i="244"/>
  <c r="G56" i="244"/>
  <c r="I56" i="244"/>
  <c r="J56" i="244"/>
  <c r="C56" i="244" s="1"/>
  <c r="N56" i="244"/>
  <c r="M56" i="244" s="1"/>
  <c r="O56" i="244"/>
  <c r="D57" i="244"/>
  <c r="E57" i="244"/>
  <c r="G57" i="244"/>
  <c r="H57" i="244"/>
  <c r="I57" i="244"/>
  <c r="J57" i="244"/>
  <c r="C57" i="244" s="1"/>
  <c r="N57" i="244"/>
  <c r="M57" i="244" s="1"/>
  <c r="O57" i="244"/>
  <c r="E58" i="244"/>
  <c r="G58" i="244"/>
  <c r="I58" i="244"/>
  <c r="J58" i="244"/>
  <c r="C58" i="244" s="1"/>
  <c r="N58" i="244"/>
  <c r="B58" i="244" s="1"/>
  <c r="O58" i="244"/>
  <c r="E59" i="244"/>
  <c r="G59" i="244"/>
  <c r="I59" i="244"/>
  <c r="J59" i="244"/>
  <c r="N59" i="244"/>
  <c r="B59" i="244" s="1"/>
  <c r="O59" i="244"/>
  <c r="C59" i="244" s="1"/>
  <c r="D60" i="244"/>
  <c r="E60" i="244"/>
  <c r="G60" i="244"/>
  <c r="G62" i="244" s="1"/>
  <c r="I60" i="244"/>
  <c r="J60" i="244"/>
  <c r="C60" i="244" s="1"/>
  <c r="N60" i="244"/>
  <c r="M60" i="244" s="1"/>
  <c r="O60" i="244"/>
  <c r="D61" i="244"/>
  <c r="E61" i="244"/>
  <c r="G61" i="244"/>
  <c r="H61" i="244"/>
  <c r="I61" i="244"/>
  <c r="N61" i="244"/>
  <c r="B61" i="244" s="1"/>
  <c r="O61" i="244"/>
  <c r="C61" i="244" s="1"/>
  <c r="E62" i="244"/>
  <c r="D55" i="244" s="1"/>
  <c r="I62" i="244"/>
  <c r="H56" i="244" s="1"/>
  <c r="K62" i="244"/>
  <c r="L62" i="244"/>
  <c r="N62" i="244"/>
  <c r="M61" i="244" s="1"/>
  <c r="P62" i="244"/>
  <c r="Q62" i="244"/>
  <c r="B64" i="244"/>
  <c r="B73" i="244" s="1"/>
  <c r="E64" i="244"/>
  <c r="G64" i="244"/>
  <c r="I64" i="244"/>
  <c r="H64" i="244" s="1"/>
  <c r="J64" i="244"/>
  <c r="C64" i="244" s="1"/>
  <c r="N64" i="244"/>
  <c r="N73" i="244" s="1"/>
  <c r="O64" i="244"/>
  <c r="B65" i="244"/>
  <c r="E65" i="244"/>
  <c r="E73" i="244" s="1"/>
  <c r="G65" i="244"/>
  <c r="I65" i="244"/>
  <c r="J65" i="244"/>
  <c r="N65" i="244"/>
  <c r="M65" i="244" s="1"/>
  <c r="O65" i="244"/>
  <c r="C65" i="244" s="1"/>
  <c r="B66" i="244"/>
  <c r="E66" i="244"/>
  <c r="G66" i="244"/>
  <c r="I66" i="244"/>
  <c r="J66" i="244"/>
  <c r="C66" i="244" s="1"/>
  <c r="N66" i="244"/>
  <c r="O66" i="244"/>
  <c r="B67" i="244"/>
  <c r="E67" i="244"/>
  <c r="G67" i="244"/>
  <c r="I67" i="244"/>
  <c r="J67" i="244"/>
  <c r="N67" i="244"/>
  <c r="O67" i="244"/>
  <c r="C67" i="244" s="1"/>
  <c r="B68" i="244"/>
  <c r="E68" i="244"/>
  <c r="G68" i="244"/>
  <c r="I68" i="244"/>
  <c r="H68" i="244" s="1"/>
  <c r="J68" i="244"/>
  <c r="C68" i="244" s="1"/>
  <c r="N68" i="244"/>
  <c r="O68" i="244"/>
  <c r="B69" i="244"/>
  <c r="E69" i="244"/>
  <c r="G69" i="244"/>
  <c r="I69" i="244"/>
  <c r="J69" i="244"/>
  <c r="N69" i="244"/>
  <c r="M69" i="244" s="1"/>
  <c r="O69" i="244"/>
  <c r="C69" i="244" s="1"/>
  <c r="B70" i="244"/>
  <c r="E70" i="244"/>
  <c r="G70" i="244"/>
  <c r="I70" i="244"/>
  <c r="J70" i="244"/>
  <c r="C70" i="244" s="1"/>
  <c r="N70" i="244"/>
  <c r="O70" i="244"/>
  <c r="B71" i="244"/>
  <c r="E71" i="244"/>
  <c r="G71" i="244"/>
  <c r="G73" i="244" s="1"/>
  <c r="I71" i="244"/>
  <c r="J71" i="244"/>
  <c r="N71" i="244"/>
  <c r="M71" i="244" s="1"/>
  <c r="O71" i="244"/>
  <c r="C71" i="244" s="1"/>
  <c r="B72" i="244"/>
  <c r="C72" i="244"/>
  <c r="E72" i="244"/>
  <c r="G72" i="244"/>
  <c r="I72" i="244"/>
  <c r="H72" i="244" s="1"/>
  <c r="N72" i="244"/>
  <c r="O72" i="244"/>
  <c r="I73" i="244"/>
  <c r="H66" i="244" s="1"/>
  <c r="K73" i="244"/>
  <c r="L73" i="244"/>
  <c r="P73" i="244"/>
  <c r="Q73" i="244"/>
  <c r="E75" i="244"/>
  <c r="E84" i="244" s="1"/>
  <c r="G75" i="244"/>
  <c r="F75" i="244" s="1"/>
  <c r="I75" i="244"/>
  <c r="J75" i="244"/>
  <c r="N75" i="244"/>
  <c r="O75" i="244"/>
  <c r="C75" i="244" s="1"/>
  <c r="E76" i="244"/>
  <c r="G76" i="244"/>
  <c r="I76" i="244"/>
  <c r="J76" i="244"/>
  <c r="N76" i="244"/>
  <c r="B76" i="244" s="1"/>
  <c r="O76" i="244"/>
  <c r="C76" i="244" s="1"/>
  <c r="E77" i="244"/>
  <c r="G77" i="244"/>
  <c r="F77" i="244" s="1"/>
  <c r="I77" i="244"/>
  <c r="B77" i="244" s="1"/>
  <c r="J77" i="244"/>
  <c r="N77" i="244"/>
  <c r="O77" i="244"/>
  <c r="O84" i="244" s="1"/>
  <c r="E78" i="244"/>
  <c r="G78" i="244"/>
  <c r="I78" i="244"/>
  <c r="J78" i="244"/>
  <c r="N78" i="244"/>
  <c r="B78" i="244" s="1"/>
  <c r="O78" i="244"/>
  <c r="C78" i="244" s="1"/>
  <c r="E79" i="244"/>
  <c r="D79" i="244" s="1"/>
  <c r="G79" i="244"/>
  <c r="F79" i="244" s="1"/>
  <c r="I79" i="244"/>
  <c r="J79" i="244"/>
  <c r="N79" i="244"/>
  <c r="O79" i="244"/>
  <c r="C79" i="244" s="1"/>
  <c r="E80" i="244"/>
  <c r="G80" i="244"/>
  <c r="I80" i="244"/>
  <c r="J80" i="244"/>
  <c r="N80" i="244"/>
  <c r="B80" i="244" s="1"/>
  <c r="O80" i="244"/>
  <c r="C80" i="244" s="1"/>
  <c r="E81" i="244"/>
  <c r="G81" i="244"/>
  <c r="F81" i="244" s="1"/>
  <c r="I81" i="244"/>
  <c r="B81" i="244" s="1"/>
  <c r="J81" i="244"/>
  <c r="N81" i="244"/>
  <c r="O81" i="244"/>
  <c r="C81" i="244" s="1"/>
  <c r="E82" i="244"/>
  <c r="G82" i="244"/>
  <c r="I82" i="244"/>
  <c r="J82" i="244"/>
  <c r="N82" i="244"/>
  <c r="B82" i="244" s="1"/>
  <c r="O82" i="244"/>
  <c r="C82" i="244" s="1"/>
  <c r="C83" i="244"/>
  <c r="E83" i="244"/>
  <c r="G83" i="244"/>
  <c r="F83" i="244" s="1"/>
  <c r="I83" i="244"/>
  <c r="N83" i="244"/>
  <c r="O83" i="244"/>
  <c r="G84" i="244"/>
  <c r="F78" i="244" s="1"/>
  <c r="K84" i="244"/>
  <c r="L84" i="244"/>
  <c r="N84" i="244"/>
  <c r="M76" i="244" s="1"/>
  <c r="P84" i="244"/>
  <c r="Q84" i="244"/>
  <c r="E86" i="244"/>
  <c r="G86" i="244"/>
  <c r="F86" i="244" s="1"/>
  <c r="I86" i="244"/>
  <c r="I95" i="244" s="1"/>
  <c r="J86" i="244"/>
  <c r="C86" i="244" s="1"/>
  <c r="N86" i="244"/>
  <c r="B86" i="244" s="1"/>
  <c r="O86" i="244"/>
  <c r="E87" i="244"/>
  <c r="G87" i="244"/>
  <c r="I87" i="244"/>
  <c r="J87" i="244"/>
  <c r="N87" i="244"/>
  <c r="B87" i="244" s="1"/>
  <c r="O87" i="244"/>
  <c r="C87" i="244" s="1"/>
  <c r="D88" i="244"/>
  <c r="E88" i="244"/>
  <c r="G88" i="244"/>
  <c r="I88" i="244"/>
  <c r="J88" i="244"/>
  <c r="C88" i="244" s="1"/>
  <c r="N88" i="244"/>
  <c r="O88" i="244"/>
  <c r="D89" i="244"/>
  <c r="E89" i="244"/>
  <c r="G89" i="244"/>
  <c r="I89" i="244"/>
  <c r="J89" i="244"/>
  <c r="N89" i="244"/>
  <c r="O89" i="244"/>
  <c r="C89" i="244" s="1"/>
  <c r="E90" i="244"/>
  <c r="G90" i="244"/>
  <c r="F90" i="244" s="1"/>
  <c r="I90" i="244"/>
  <c r="J90" i="244"/>
  <c r="C90" i="244" s="1"/>
  <c r="N90" i="244"/>
  <c r="B90" i="244" s="1"/>
  <c r="O90" i="244"/>
  <c r="D91" i="244"/>
  <c r="E91" i="244"/>
  <c r="G91" i="244"/>
  <c r="I91" i="244"/>
  <c r="J91" i="244"/>
  <c r="N91" i="244"/>
  <c r="B91" i="244" s="1"/>
  <c r="O91" i="244"/>
  <c r="C91" i="244" s="1"/>
  <c r="D92" i="244"/>
  <c r="E92" i="244"/>
  <c r="G92" i="244"/>
  <c r="I92" i="244"/>
  <c r="J92" i="244"/>
  <c r="N92" i="244"/>
  <c r="O92" i="244"/>
  <c r="C92" i="244" s="1"/>
  <c r="D93" i="244"/>
  <c r="E93" i="244"/>
  <c r="G93" i="244"/>
  <c r="I93" i="244"/>
  <c r="J93" i="244"/>
  <c r="N93" i="244"/>
  <c r="O93" i="244"/>
  <c r="C93" i="244" s="1"/>
  <c r="D94" i="244"/>
  <c r="E94" i="244"/>
  <c r="G94" i="244"/>
  <c r="F94" i="244" s="1"/>
  <c r="I94" i="244"/>
  <c r="J94" i="244"/>
  <c r="C94" i="244" s="1"/>
  <c r="N94" i="244"/>
  <c r="B94" i="244" s="1"/>
  <c r="E95" i="244"/>
  <c r="D87" i="244" s="1"/>
  <c r="G95" i="244"/>
  <c r="F88" i="244" s="1"/>
  <c r="J95" i="244"/>
  <c r="K95" i="244"/>
  <c r="L95" i="244"/>
  <c r="P95" i="244"/>
  <c r="Q95" i="244"/>
  <c r="C99" i="244"/>
  <c r="E99" i="244"/>
  <c r="G99" i="244"/>
  <c r="F99" i="244" s="1"/>
  <c r="I99" i="244"/>
  <c r="I108" i="244" s="1"/>
  <c r="J99" i="244"/>
  <c r="N99" i="244"/>
  <c r="B99" i="244" s="1"/>
  <c r="O99" i="244"/>
  <c r="C100" i="244"/>
  <c r="E100" i="244"/>
  <c r="G100" i="244"/>
  <c r="G108" i="244" s="1"/>
  <c r="I100" i="244"/>
  <c r="H100" i="244" s="1"/>
  <c r="J100" i="244"/>
  <c r="N100" i="244"/>
  <c r="B100" i="244" s="1"/>
  <c r="O100" i="244"/>
  <c r="C101" i="244"/>
  <c r="E101" i="244"/>
  <c r="G101" i="244"/>
  <c r="I101" i="244"/>
  <c r="J101" i="244"/>
  <c r="N101" i="244"/>
  <c r="B101" i="244" s="1"/>
  <c r="O101" i="244"/>
  <c r="C102" i="244"/>
  <c r="E102" i="244"/>
  <c r="G102" i="244"/>
  <c r="I102" i="244"/>
  <c r="N102" i="244"/>
  <c r="B102" i="244" s="1"/>
  <c r="O102" i="244"/>
  <c r="E103" i="244"/>
  <c r="G103" i="244"/>
  <c r="I103" i="244"/>
  <c r="J103" i="244"/>
  <c r="N103" i="244"/>
  <c r="O103" i="244"/>
  <c r="C103" i="244" s="1"/>
  <c r="E104" i="244"/>
  <c r="G104" i="244"/>
  <c r="I104" i="244"/>
  <c r="J104" i="244"/>
  <c r="N104" i="244"/>
  <c r="O104" i="244"/>
  <c r="C104" i="244" s="1"/>
  <c r="E105" i="244"/>
  <c r="G105" i="244"/>
  <c r="F105" i="244" s="1"/>
  <c r="I105" i="244"/>
  <c r="J105" i="244"/>
  <c r="N105" i="244"/>
  <c r="B105" i="244" s="1"/>
  <c r="O105" i="244"/>
  <c r="C105" i="244" s="1"/>
  <c r="E106" i="244"/>
  <c r="E108" i="244" s="1"/>
  <c r="G106" i="244"/>
  <c r="I106" i="244"/>
  <c r="J106" i="244"/>
  <c r="N106" i="244"/>
  <c r="B106" i="244" s="1"/>
  <c r="O106" i="244"/>
  <c r="C106" i="244" s="1"/>
  <c r="E107" i="244"/>
  <c r="G107" i="244"/>
  <c r="I107" i="244"/>
  <c r="B107" i="244" s="1"/>
  <c r="N107" i="244"/>
  <c r="O107" i="244"/>
  <c r="C107" i="244" s="1"/>
  <c r="K108" i="244"/>
  <c r="L108" i="244"/>
  <c r="O108" i="244"/>
  <c r="P108" i="244"/>
  <c r="Q108" i="244"/>
  <c r="C110" i="244"/>
  <c r="E110" i="244"/>
  <c r="G110" i="244"/>
  <c r="G119" i="244" s="1"/>
  <c r="I110" i="244"/>
  <c r="I119" i="244" s="1"/>
  <c r="J110" i="244"/>
  <c r="N110" i="244"/>
  <c r="B110" i="244" s="1"/>
  <c r="B119" i="244" s="1"/>
  <c r="O110" i="244"/>
  <c r="C111" i="244"/>
  <c r="E111" i="244"/>
  <c r="G111" i="244"/>
  <c r="F111" i="244" s="1"/>
  <c r="I111" i="244"/>
  <c r="J111" i="244"/>
  <c r="N111" i="244"/>
  <c r="B111" i="244" s="1"/>
  <c r="O111" i="244"/>
  <c r="C112" i="244"/>
  <c r="E112" i="244"/>
  <c r="G112" i="244"/>
  <c r="F112" i="244" s="1"/>
  <c r="I112" i="244"/>
  <c r="J112" i="244"/>
  <c r="N112" i="244"/>
  <c r="B112" i="244" s="1"/>
  <c r="O112" i="244"/>
  <c r="C113" i="244"/>
  <c r="E113" i="244"/>
  <c r="G113" i="244"/>
  <c r="F113" i="244" s="1"/>
  <c r="I113" i="244"/>
  <c r="H113" i="244" s="1"/>
  <c r="J113" i="244"/>
  <c r="N113" i="244"/>
  <c r="B113" i="244" s="1"/>
  <c r="O113" i="244"/>
  <c r="C114" i="244"/>
  <c r="E114" i="244"/>
  <c r="G114" i="244"/>
  <c r="I114" i="244"/>
  <c r="J114" i="244"/>
  <c r="N114" i="244"/>
  <c r="B114" i="244" s="1"/>
  <c r="O114" i="244"/>
  <c r="C115" i="244"/>
  <c r="E115" i="244"/>
  <c r="G115" i="244"/>
  <c r="F115" i="244" s="1"/>
  <c r="I115" i="244"/>
  <c r="H115" i="244" s="1"/>
  <c r="J115" i="244"/>
  <c r="N115" i="244"/>
  <c r="B115" i="244" s="1"/>
  <c r="O115" i="244"/>
  <c r="C116" i="244"/>
  <c r="E116" i="244"/>
  <c r="G116" i="244"/>
  <c r="I116" i="244"/>
  <c r="J116" i="244"/>
  <c r="N116" i="244"/>
  <c r="B116" i="244" s="1"/>
  <c r="O116" i="244"/>
  <c r="C117" i="244"/>
  <c r="E117" i="244"/>
  <c r="G117" i="244"/>
  <c r="I117" i="244"/>
  <c r="H117" i="244" s="1"/>
  <c r="J117" i="244"/>
  <c r="N117" i="244"/>
  <c r="B117" i="244" s="1"/>
  <c r="O117" i="244"/>
  <c r="C118" i="244"/>
  <c r="E118" i="244"/>
  <c r="G118" i="244"/>
  <c r="I118" i="244"/>
  <c r="N118" i="244"/>
  <c r="B118" i="244" s="1"/>
  <c r="K119" i="244"/>
  <c r="L119" i="244"/>
  <c r="P119" i="244"/>
  <c r="Q119" i="244"/>
  <c r="C7" i="243"/>
  <c r="D7" i="243"/>
  <c r="E7" i="243"/>
  <c r="F7" i="243"/>
  <c r="J7" i="243"/>
  <c r="B7" i="243" s="1"/>
  <c r="C8" i="243"/>
  <c r="D8" i="243"/>
  <c r="E8" i="243"/>
  <c r="F8" i="243"/>
  <c r="J8" i="243"/>
  <c r="B8" i="243" s="1"/>
  <c r="C9" i="243"/>
  <c r="D9" i="243"/>
  <c r="E9" i="243"/>
  <c r="F9" i="243"/>
  <c r="J9" i="243"/>
  <c r="B9" i="243" s="1"/>
  <c r="C10" i="243"/>
  <c r="D10" i="243"/>
  <c r="E10" i="243"/>
  <c r="F10" i="243"/>
  <c r="J10" i="243"/>
  <c r="B10" i="243" s="1"/>
  <c r="C11" i="243"/>
  <c r="D11" i="243"/>
  <c r="E11" i="243"/>
  <c r="F11" i="243"/>
  <c r="J11" i="243"/>
  <c r="B11" i="243" s="1"/>
  <c r="C12" i="243"/>
  <c r="D12" i="243"/>
  <c r="E12" i="243"/>
  <c r="F12" i="243"/>
  <c r="J12" i="243"/>
  <c r="C13" i="243"/>
  <c r="D13" i="243"/>
  <c r="E13" i="243"/>
  <c r="F13" i="243"/>
  <c r="J13" i="243"/>
  <c r="B13" i="243" s="1"/>
  <c r="C14" i="243"/>
  <c r="D14" i="243"/>
  <c r="E14" i="243"/>
  <c r="F14" i="243"/>
  <c r="J14" i="243"/>
  <c r="B14" i="243" s="1"/>
  <c r="C15" i="243"/>
  <c r="D15" i="243"/>
  <c r="E15" i="243"/>
  <c r="F15" i="243"/>
  <c r="J15" i="243"/>
  <c r="B15" i="243" s="1"/>
  <c r="C16" i="243"/>
  <c r="D16" i="243"/>
  <c r="E16" i="243"/>
  <c r="F16" i="243"/>
  <c r="J16" i="243"/>
  <c r="B16" i="243" s="1"/>
  <c r="B12" i="243" l="1"/>
  <c r="B45" i="252"/>
  <c r="B73" i="252"/>
  <c r="B142" i="252"/>
  <c r="B101" i="252"/>
  <c r="B60" i="252"/>
  <c r="B127" i="252"/>
  <c r="B19" i="252"/>
  <c r="B138" i="252"/>
  <c r="B110" i="252"/>
  <c r="B93" i="252"/>
  <c r="B82" i="252"/>
  <c r="B65" i="252"/>
  <c r="B56" i="252"/>
  <c r="B28" i="252"/>
  <c r="B11" i="252"/>
  <c r="B133" i="252"/>
  <c r="B105" i="252"/>
  <c r="B114" i="252" s="1"/>
  <c r="B77" i="252"/>
  <c r="B86" i="252" s="1"/>
  <c r="B51" i="252"/>
  <c r="B23" i="252"/>
  <c r="B32" i="252" s="1"/>
  <c r="D142" i="252"/>
  <c r="D114" i="252"/>
  <c r="D32" i="252"/>
  <c r="D127" i="252"/>
  <c r="D101" i="252"/>
  <c r="D73" i="252"/>
  <c r="B90" i="248"/>
  <c r="B23" i="248"/>
  <c r="B79" i="248"/>
  <c r="B99" i="248"/>
  <c r="B14" i="248"/>
  <c r="B32" i="248"/>
  <c r="B70" i="248"/>
  <c r="B54" i="248"/>
  <c r="B61" i="248" s="1"/>
  <c r="F61" i="248"/>
  <c r="F32" i="248"/>
  <c r="J99" i="248"/>
  <c r="B35" i="248"/>
  <c r="F70" i="248"/>
  <c r="B34" i="248"/>
  <c r="B41" i="248" s="1"/>
  <c r="B53" i="247"/>
  <c r="B37" i="247"/>
  <c r="B121" i="247"/>
  <c r="B137" i="247"/>
  <c r="B35" i="246"/>
  <c r="B109" i="246"/>
  <c r="B99" i="246"/>
  <c r="B87" i="246"/>
  <c r="B77" i="246"/>
  <c r="B15" i="246"/>
  <c r="B67" i="246"/>
  <c r="B57" i="246"/>
  <c r="B12" i="246"/>
  <c r="F77" i="246"/>
  <c r="B80" i="246"/>
  <c r="B38" i="246"/>
  <c r="B45" i="246" s="1"/>
  <c r="B77" i="245"/>
  <c r="B47" i="245"/>
  <c r="B107" i="245"/>
  <c r="C151" i="245"/>
  <c r="B151" i="245" s="1"/>
  <c r="C91" i="245"/>
  <c r="B91" i="245" s="1"/>
  <c r="C33" i="245"/>
  <c r="B33" i="245" s="1"/>
  <c r="F121" i="245"/>
  <c r="F63" i="245"/>
  <c r="F107" i="245"/>
  <c r="F47" i="245"/>
  <c r="F117" i="244"/>
  <c r="H112" i="244"/>
  <c r="H116" i="244"/>
  <c r="H110" i="244"/>
  <c r="H114" i="244"/>
  <c r="H118" i="244"/>
  <c r="F101" i="244"/>
  <c r="F108" i="244" s="1"/>
  <c r="H89" i="244"/>
  <c r="H88" i="244"/>
  <c r="H92" i="244"/>
  <c r="H87" i="244"/>
  <c r="H91" i="244"/>
  <c r="H86" i="244"/>
  <c r="H95" i="244" s="1"/>
  <c r="H90" i="244"/>
  <c r="H94" i="244"/>
  <c r="H93" i="244"/>
  <c r="D80" i="244"/>
  <c r="D71" i="244"/>
  <c r="F37" i="244"/>
  <c r="F30" i="244"/>
  <c r="M103" i="244"/>
  <c r="H13" i="244"/>
  <c r="D101" i="244"/>
  <c r="M18" i="244"/>
  <c r="B18" i="244"/>
  <c r="H82" i="244"/>
  <c r="D77" i="244"/>
  <c r="F58" i="244"/>
  <c r="H15" i="244"/>
  <c r="D106" i="244"/>
  <c r="D102" i="244"/>
  <c r="D103" i="244"/>
  <c r="D105" i="244"/>
  <c r="D104" i="244"/>
  <c r="D100" i="244"/>
  <c r="D107" i="244"/>
  <c r="H79" i="244"/>
  <c r="D82" i="244"/>
  <c r="F114" i="244"/>
  <c r="F56" i="244"/>
  <c r="F60" i="244"/>
  <c r="F55" i="244"/>
  <c r="F59" i="244"/>
  <c r="F53" i="244"/>
  <c r="F57" i="244"/>
  <c r="F61" i="244"/>
  <c r="F34" i="244"/>
  <c r="M23" i="244"/>
  <c r="D25" i="244"/>
  <c r="D24" i="244"/>
  <c r="D19" i="244"/>
  <c r="D22" i="244"/>
  <c r="D26" i="244"/>
  <c r="H8" i="244"/>
  <c r="H76" i="244"/>
  <c r="M42" i="244"/>
  <c r="H36" i="244"/>
  <c r="F116" i="244"/>
  <c r="F103" i="244"/>
  <c r="F107" i="244"/>
  <c r="F106" i="244"/>
  <c r="F104" i="244"/>
  <c r="F36" i="244"/>
  <c r="M22" i="244"/>
  <c r="M26" i="244"/>
  <c r="M21" i="244"/>
  <c r="M24" i="244"/>
  <c r="M67" i="244"/>
  <c r="H102" i="244"/>
  <c r="D76" i="244"/>
  <c r="H12" i="244"/>
  <c r="F118" i="244"/>
  <c r="H111" i="244"/>
  <c r="F102" i="244"/>
  <c r="F31" i="244"/>
  <c r="D23" i="244"/>
  <c r="D81" i="244"/>
  <c r="H78" i="244"/>
  <c r="D65" i="244"/>
  <c r="D69" i="244"/>
  <c r="D64" i="244"/>
  <c r="D68" i="244"/>
  <c r="D72" i="244"/>
  <c r="D66" i="244"/>
  <c r="D70" i="244"/>
  <c r="M46" i="244"/>
  <c r="M104" i="244"/>
  <c r="H83" i="244"/>
  <c r="D78" i="244"/>
  <c r="D67" i="244"/>
  <c r="M19" i="244"/>
  <c r="B19" i="244"/>
  <c r="H7" i="244"/>
  <c r="H103" i="244"/>
  <c r="H107" i="244"/>
  <c r="H99" i="244"/>
  <c r="H106" i="244"/>
  <c r="H105" i="244"/>
  <c r="H101" i="244"/>
  <c r="H104" i="244"/>
  <c r="D83" i="244"/>
  <c r="M66" i="244"/>
  <c r="M70" i="244"/>
  <c r="M72" i="244"/>
  <c r="M64" i="244"/>
  <c r="M68" i="244"/>
  <c r="B38" i="244"/>
  <c r="H80" i="244"/>
  <c r="M43" i="244"/>
  <c r="H19" i="244"/>
  <c r="H10" i="244"/>
  <c r="H14" i="244"/>
  <c r="D99" i="244"/>
  <c r="D108" i="244" s="1"/>
  <c r="F65" i="244"/>
  <c r="F69" i="244"/>
  <c r="F64" i="244"/>
  <c r="F68" i="244"/>
  <c r="F72" i="244"/>
  <c r="F67" i="244"/>
  <c r="F71" i="244"/>
  <c r="F70" i="244"/>
  <c r="F66" i="244"/>
  <c r="H73" i="244"/>
  <c r="H30" i="244"/>
  <c r="H24" i="244"/>
  <c r="H11" i="244"/>
  <c r="M118" i="244"/>
  <c r="M105" i="244"/>
  <c r="F100" i="244"/>
  <c r="D75" i="244"/>
  <c r="M58" i="244"/>
  <c r="M54" i="244"/>
  <c r="M62" i="244" s="1"/>
  <c r="M37" i="244"/>
  <c r="I27" i="244"/>
  <c r="H21" i="244" s="1"/>
  <c r="N20" i="244"/>
  <c r="D18" i="244"/>
  <c r="D27" i="244" s="1"/>
  <c r="H9" i="244"/>
  <c r="F45" i="244"/>
  <c r="B103" i="244"/>
  <c r="F93" i="244"/>
  <c r="B92" i="244"/>
  <c r="B95" i="244" s="1"/>
  <c r="F89" i="244"/>
  <c r="B88" i="244"/>
  <c r="I84" i="244"/>
  <c r="H75" i="244" s="1"/>
  <c r="H84" i="244" s="1"/>
  <c r="M81" i="244"/>
  <c r="M77" i="244"/>
  <c r="H71" i="244"/>
  <c r="H67" i="244"/>
  <c r="B60" i="244"/>
  <c r="B56" i="244"/>
  <c r="E49" i="244"/>
  <c r="D40" i="244" s="1"/>
  <c r="H46" i="244"/>
  <c r="H42" i="244"/>
  <c r="H49" i="244" s="1"/>
  <c r="C18" i="244"/>
  <c r="C27" i="244" s="1"/>
  <c r="B83" i="244"/>
  <c r="F80" i="244"/>
  <c r="F84" i="244" s="1"/>
  <c r="B79" i="244"/>
  <c r="F76" i="244"/>
  <c r="B75" i="244"/>
  <c r="B41" i="244"/>
  <c r="B49" i="244" s="1"/>
  <c r="N38" i="244"/>
  <c r="D36" i="244"/>
  <c r="D32" i="244"/>
  <c r="F19" i="244"/>
  <c r="F27" i="244" s="1"/>
  <c r="F13" i="244"/>
  <c r="B12" i="244"/>
  <c r="F9" i="244"/>
  <c r="F16" i="244" s="1"/>
  <c r="B8" i="244"/>
  <c r="B16" i="244" s="1"/>
  <c r="N95" i="244"/>
  <c r="M88" i="244" s="1"/>
  <c r="H58" i="244"/>
  <c r="H62" i="244" s="1"/>
  <c r="H54" i="244"/>
  <c r="D53" i="244"/>
  <c r="D62" i="244" s="1"/>
  <c r="F46" i="244"/>
  <c r="F42" i="244"/>
  <c r="F29" i="244"/>
  <c r="N119" i="244"/>
  <c r="F110" i="244"/>
  <c r="M106" i="244"/>
  <c r="M102" i="244"/>
  <c r="H81" i="244"/>
  <c r="H77" i="244"/>
  <c r="M59" i="244"/>
  <c r="M55" i="244"/>
  <c r="D13" i="244"/>
  <c r="D16" i="244" s="1"/>
  <c r="B104" i="244"/>
  <c r="B108" i="244" s="1"/>
  <c r="B93" i="244"/>
  <c r="B89" i="244"/>
  <c r="M82" i="244"/>
  <c r="M78" i="244"/>
  <c r="O73" i="244"/>
  <c r="B57" i="244"/>
  <c r="B53" i="244"/>
  <c r="H47" i="244"/>
  <c r="H43" i="244"/>
  <c r="D29" i="244"/>
  <c r="D38" i="244" s="1"/>
  <c r="N25" i="244"/>
  <c r="C19" i="244"/>
  <c r="M7" i="244"/>
  <c r="I38" i="244"/>
  <c r="H32" i="244" s="1"/>
  <c r="N16" i="244"/>
  <c r="D90" i="244"/>
  <c r="D86" i="244"/>
  <c r="H59" i="244"/>
  <c r="D58" i="244"/>
  <c r="H55" i="244"/>
  <c r="D54" i="244"/>
  <c r="F47" i="244"/>
  <c r="B46" i="244"/>
  <c r="F43" i="244"/>
  <c r="B42" i="244"/>
  <c r="F24" i="244"/>
  <c r="B23" i="244"/>
  <c r="F91" i="244"/>
  <c r="F87" i="244"/>
  <c r="F95" i="244" s="1"/>
  <c r="M79" i="244"/>
  <c r="C77" i="244"/>
  <c r="M75" i="244"/>
  <c r="M84" i="244" s="1"/>
  <c r="H69" i="244"/>
  <c r="H65" i="244"/>
  <c r="N49" i="244"/>
  <c r="H48" i="244"/>
  <c r="H44" i="244"/>
  <c r="C20" i="244"/>
  <c r="M83" i="244"/>
  <c r="F82" i="244"/>
  <c r="F40" i="244"/>
  <c r="D34" i="244"/>
  <c r="F15" i="244"/>
  <c r="F11" i="244"/>
  <c r="H60" i="244"/>
  <c r="D59" i="244"/>
  <c r="F48" i="244"/>
  <c r="E119" i="244"/>
  <c r="D118" i="244" s="1"/>
  <c r="N108" i="244"/>
  <c r="F92" i="244"/>
  <c r="M80" i="244"/>
  <c r="H70" i="244"/>
  <c r="D73" i="244" l="1"/>
  <c r="F119" i="244"/>
  <c r="M92" i="244"/>
  <c r="M113" i="244"/>
  <c r="M117" i="244"/>
  <c r="M115" i="244"/>
  <c r="M111" i="244"/>
  <c r="M112" i="244"/>
  <c r="M116" i="244"/>
  <c r="M110" i="244"/>
  <c r="M119" i="244" s="1"/>
  <c r="M114" i="244"/>
  <c r="M32" i="244"/>
  <c r="M36" i="244"/>
  <c r="M31" i="244"/>
  <c r="M35" i="244"/>
  <c r="M33" i="244"/>
  <c r="M29" i="244"/>
  <c r="M38" i="244" s="1"/>
  <c r="M86" i="244"/>
  <c r="D112" i="244"/>
  <c r="M41" i="244"/>
  <c r="M45" i="244"/>
  <c r="M48" i="244"/>
  <c r="M40" i="244"/>
  <c r="M49" i="244" s="1"/>
  <c r="M47" i="244"/>
  <c r="M30" i="244"/>
  <c r="M90" i="244"/>
  <c r="M34" i="244"/>
  <c r="B84" i="244"/>
  <c r="M94" i="244"/>
  <c r="M89" i="244"/>
  <c r="H34" i="244"/>
  <c r="B25" i="244"/>
  <c r="M25" i="244"/>
  <c r="M87" i="244"/>
  <c r="M91" i="244"/>
  <c r="B62" i="244"/>
  <c r="H16" i="244"/>
  <c r="D84" i="244"/>
  <c r="F38" i="244"/>
  <c r="M73" i="244"/>
  <c r="F73" i="244"/>
  <c r="M100" i="244"/>
  <c r="M107" i="244"/>
  <c r="M101" i="244"/>
  <c r="M99" i="244"/>
  <c r="D95" i="244"/>
  <c r="M44" i="244"/>
  <c r="D111" i="244"/>
  <c r="D115" i="244"/>
  <c r="D113" i="244"/>
  <c r="D117" i="244"/>
  <c r="M93" i="244"/>
  <c r="H18" i="244"/>
  <c r="M9" i="244"/>
  <c r="M13" i="244"/>
  <c r="M8" i="244"/>
  <c r="M12" i="244"/>
  <c r="M11" i="244"/>
  <c r="M16" i="244" s="1"/>
  <c r="M15" i="244"/>
  <c r="M10" i="244"/>
  <c r="M14" i="244"/>
  <c r="D110" i="244"/>
  <c r="H31" i="244"/>
  <c r="H35" i="244"/>
  <c r="H33" i="244"/>
  <c r="H37" i="244"/>
  <c r="H29" i="244"/>
  <c r="B27" i="244"/>
  <c r="D41" i="244"/>
  <c r="D49" i="244" s="1"/>
  <c r="D114" i="244"/>
  <c r="F62" i="244"/>
  <c r="H108" i="244"/>
  <c r="H22" i="244"/>
  <c r="H26" i="244"/>
  <c r="H25" i="244"/>
  <c r="H20" i="244"/>
  <c r="H23" i="244"/>
  <c r="F49" i="244"/>
  <c r="B20" i="244"/>
  <c r="M20" i="244"/>
  <c r="M27" i="244" s="1"/>
  <c r="D116" i="244"/>
  <c r="H119" i="244"/>
  <c r="D44" i="244"/>
  <c r="D48" i="244"/>
  <c r="D43" i="244"/>
  <c r="D47" i="244"/>
  <c r="D42" i="244"/>
  <c r="D46" i="244"/>
  <c r="D45" i="244"/>
  <c r="D119" i="244" l="1"/>
  <c r="M108" i="244"/>
  <c r="H27" i="244"/>
  <c r="H38" i="244"/>
  <c r="M95" i="244"/>
  <c r="D19" i="62" l="1"/>
  <c r="E19" i="62"/>
  <c r="F19" i="62"/>
  <c r="G19" i="62"/>
  <c r="H19" i="62"/>
  <c r="I19" i="62"/>
  <c r="J19" i="62"/>
  <c r="K19" i="62"/>
  <c r="C19" i="62"/>
  <c r="L19" i="62"/>
  <c r="E33" i="75" l="1"/>
  <c r="E30" i="75"/>
  <c r="E27" i="75"/>
  <c r="D18" i="64"/>
  <c r="E18" i="64"/>
  <c r="F18" i="64"/>
  <c r="G18" i="64"/>
  <c r="H18" i="64"/>
  <c r="I18" i="64"/>
  <c r="J18" i="64"/>
  <c r="K18" i="64"/>
  <c r="L18" i="64"/>
  <c r="C18" i="64"/>
  <c r="C19" i="63"/>
  <c r="D19" i="63"/>
  <c r="E19" i="63"/>
  <c r="F19" i="63"/>
  <c r="G19" i="63"/>
  <c r="H19" i="63"/>
  <c r="B18" i="63"/>
  <c r="B18" i="64" s="1"/>
  <c r="B18" i="62"/>
  <c r="C19" i="57"/>
  <c r="D19" i="57"/>
  <c r="E19" i="57"/>
  <c r="F19" i="57"/>
  <c r="G19" i="57"/>
  <c r="H19" i="57"/>
  <c r="I19" i="57"/>
  <c r="J19" i="57"/>
  <c r="C19" i="58"/>
  <c r="D19" i="58"/>
  <c r="E19" i="58"/>
  <c r="F19" i="58"/>
  <c r="G19" i="58"/>
  <c r="H19" i="58"/>
  <c r="I19" i="58"/>
  <c r="J19" i="58"/>
  <c r="C19" i="59"/>
  <c r="D19" i="59"/>
  <c r="E19" i="59"/>
  <c r="F19" i="59"/>
  <c r="G19" i="59"/>
  <c r="H19" i="59"/>
  <c r="I19" i="59"/>
  <c r="J19" i="59"/>
  <c r="C19" i="60"/>
  <c r="D19" i="60"/>
  <c r="E19" i="60"/>
  <c r="F19" i="60"/>
  <c r="G19" i="60"/>
  <c r="H19" i="60"/>
  <c r="I19" i="60"/>
  <c r="J19" i="60"/>
  <c r="C18" i="61"/>
  <c r="D18" i="61"/>
  <c r="E18" i="61"/>
  <c r="F18" i="61"/>
  <c r="G18" i="61"/>
  <c r="H18" i="61"/>
  <c r="I18" i="61"/>
  <c r="J18" i="61"/>
  <c r="B18" i="60"/>
  <c r="B18" i="59"/>
  <c r="B18" i="58"/>
  <c r="B18" i="57"/>
  <c r="B18" i="61" s="1"/>
  <c r="G16" i="54"/>
  <c r="U7" i="210"/>
  <c r="U8" i="210"/>
  <c r="U9" i="210"/>
  <c r="U10" i="210"/>
  <c r="U11" i="210"/>
  <c r="U12" i="210"/>
  <c r="U13" i="210"/>
  <c r="U6" i="210"/>
  <c r="H12" i="210"/>
  <c r="J15" i="210"/>
  <c r="D18" i="214"/>
  <c r="L9" i="214"/>
  <c r="L12" i="214"/>
  <c r="L15" i="214"/>
  <c r="L18" i="214"/>
  <c r="L21" i="214"/>
  <c r="L24" i="214"/>
  <c r="L27" i="214"/>
  <c r="L30" i="214"/>
  <c r="L33" i="214"/>
  <c r="H102" i="89" l="1"/>
  <c r="H101" i="89"/>
  <c r="G29" i="90" l="1"/>
  <c r="E33" i="118" l="1"/>
  <c r="M33" i="118"/>
  <c r="K7" i="239" l="1"/>
  <c r="G7" i="239"/>
  <c r="G8" i="239"/>
  <c r="J7" i="239"/>
  <c r="J8" i="239"/>
  <c r="J9" i="239"/>
  <c r="H10" i="239"/>
  <c r="G11" i="239"/>
  <c r="K9" i="239"/>
  <c r="K10" i="239"/>
  <c r="K11" i="239"/>
  <c r="G12" i="239"/>
  <c r="H12" i="239"/>
  <c r="H14" i="239"/>
  <c r="J11" i="239"/>
  <c r="J12" i="239"/>
  <c r="J13" i="239"/>
  <c r="J14" i="239"/>
  <c r="J15" i="239"/>
  <c r="G15" i="239"/>
  <c r="G16" i="239"/>
  <c r="K14" i="239"/>
  <c r="K15" i="239"/>
  <c r="K16" i="239"/>
  <c r="G19" i="239"/>
  <c r="G20" i="239"/>
  <c r="J19" i="239"/>
  <c r="J20" i="239"/>
  <c r="J21" i="239"/>
  <c r="H21" i="239"/>
  <c r="H22" i="239"/>
  <c r="K19" i="239"/>
  <c r="K20" i="239"/>
  <c r="K21" i="239"/>
  <c r="K22" i="239"/>
  <c r="K24" i="239"/>
  <c r="G25" i="239"/>
  <c r="J25" i="239"/>
  <c r="K25" i="239"/>
  <c r="J26" i="239"/>
  <c r="K26" i="239"/>
  <c r="H26" i="239"/>
  <c r="G27" i="239"/>
  <c r="H28" i="239"/>
  <c r="J28" i="239"/>
  <c r="G29" i="239"/>
  <c r="F29" i="239" s="1"/>
  <c r="J29" i="239"/>
  <c r="D29" i="239" s="1"/>
  <c r="K29" i="239"/>
  <c r="E13" i="240"/>
  <c r="F13" i="240"/>
  <c r="G13" i="240"/>
  <c r="I13" i="240"/>
  <c r="L13" i="240"/>
  <c r="N13" i="240"/>
  <c r="F14" i="240"/>
  <c r="G14" i="240"/>
  <c r="H14" i="240"/>
  <c r="I14" i="240"/>
  <c r="K14" i="240"/>
  <c r="U14" i="240"/>
  <c r="M19" i="240"/>
  <c r="E25" i="240"/>
  <c r="F25" i="240"/>
  <c r="G25" i="240"/>
  <c r="H25" i="240"/>
  <c r="I25" i="240"/>
  <c r="J25" i="240"/>
  <c r="K25" i="240"/>
  <c r="L25" i="240"/>
  <c r="M25" i="240"/>
  <c r="O25" i="240"/>
  <c r="Q25" i="240"/>
  <c r="R25" i="240"/>
  <c r="E26" i="240"/>
  <c r="G26" i="240"/>
  <c r="H26" i="240"/>
  <c r="I26" i="240"/>
  <c r="J26" i="240"/>
  <c r="K26" i="240"/>
  <c r="L26" i="240"/>
  <c r="M26" i="240"/>
  <c r="N26" i="240"/>
  <c r="Q26" i="240"/>
  <c r="I32" i="240"/>
  <c r="E43" i="240"/>
  <c r="F43" i="240"/>
  <c r="G43" i="240"/>
  <c r="H43" i="240"/>
  <c r="I43" i="240"/>
  <c r="J43" i="240"/>
  <c r="K43" i="240"/>
  <c r="L43" i="240"/>
  <c r="M43" i="240"/>
  <c r="N43" i="240"/>
  <c r="E44" i="240"/>
  <c r="F44" i="240"/>
  <c r="G44" i="240"/>
  <c r="H44" i="240"/>
  <c r="I44" i="240"/>
  <c r="J44" i="240"/>
  <c r="V51" i="240"/>
  <c r="E57" i="240"/>
  <c r="S59" i="240"/>
  <c r="V66" i="240"/>
  <c r="E71" i="240"/>
  <c r="G71" i="240"/>
  <c r="H71" i="240"/>
  <c r="I71" i="240"/>
  <c r="J71" i="240"/>
  <c r="K71" i="240"/>
  <c r="L71" i="240"/>
  <c r="E72" i="240"/>
  <c r="F72" i="240"/>
  <c r="G72" i="240"/>
  <c r="H72" i="240"/>
  <c r="I72" i="240"/>
  <c r="E73" i="240"/>
  <c r="F73" i="240"/>
  <c r="G73" i="240"/>
  <c r="H73" i="240"/>
  <c r="I73" i="240"/>
  <c r="J73" i="240"/>
  <c r="K73" i="240"/>
  <c r="L73" i="240"/>
  <c r="M73" i="240"/>
  <c r="N73" i="240"/>
  <c r="E74" i="240"/>
  <c r="F74" i="240"/>
  <c r="H74" i="240"/>
  <c r="J74" i="240"/>
  <c r="F75" i="240"/>
  <c r="F76" i="240"/>
  <c r="G76" i="240"/>
  <c r="E77" i="240"/>
  <c r="F77" i="240"/>
  <c r="G77" i="240"/>
  <c r="H77" i="240"/>
  <c r="I77" i="240"/>
  <c r="J77" i="240"/>
  <c r="K77" i="240"/>
  <c r="L77" i="240"/>
  <c r="M77" i="240"/>
  <c r="N77" i="240"/>
  <c r="P77" i="240"/>
  <c r="Q77" i="240"/>
  <c r="R77" i="240"/>
  <c r="E78" i="240"/>
  <c r="F78" i="240"/>
  <c r="G78" i="240"/>
  <c r="H78" i="240"/>
  <c r="I78" i="240"/>
  <c r="J78" i="240"/>
  <c r="K78" i="240"/>
  <c r="L78" i="240"/>
  <c r="N78" i="240"/>
  <c r="O78" i="240"/>
  <c r="P78" i="240"/>
  <c r="F79" i="240"/>
  <c r="G79" i="240"/>
  <c r="H79" i="240"/>
  <c r="I79" i="240"/>
  <c r="J79" i="240"/>
  <c r="Q79" i="240"/>
  <c r="E80" i="240"/>
  <c r="I80" i="240"/>
  <c r="J80" i="240"/>
  <c r="G86" i="240"/>
  <c r="E89" i="240"/>
  <c r="F89" i="240"/>
  <c r="G89" i="240"/>
  <c r="H89" i="240"/>
  <c r="E90" i="240"/>
  <c r="E98" i="240"/>
  <c r="G99" i="240"/>
  <c r="E103" i="240"/>
  <c r="J103" i="240"/>
  <c r="K103" i="240"/>
  <c r="L103" i="240"/>
  <c r="M103" i="240"/>
  <c r="N103" i="240"/>
  <c r="O103" i="240"/>
  <c r="P103" i="240"/>
  <c r="Q103" i="240"/>
  <c r="S103" i="240"/>
  <c r="V103" i="240"/>
  <c r="E104" i="240"/>
  <c r="G104" i="240"/>
  <c r="H104" i="240"/>
  <c r="K104" i="240"/>
  <c r="P104" i="240"/>
  <c r="V104" i="240"/>
  <c r="L111" i="240"/>
  <c r="G112" i="240"/>
  <c r="J112" i="240"/>
  <c r="F113" i="240"/>
  <c r="J113" i="240"/>
  <c r="E123" i="240"/>
  <c r="F123" i="240"/>
  <c r="G123" i="240"/>
  <c r="H123" i="240"/>
  <c r="I123" i="240"/>
  <c r="J123" i="240"/>
  <c r="K123" i="240"/>
  <c r="N123" i="240"/>
  <c r="E124" i="240"/>
  <c r="F124" i="240"/>
  <c r="G124" i="240"/>
  <c r="H124" i="240"/>
  <c r="I124" i="240"/>
  <c r="J124" i="240"/>
  <c r="K124" i="240"/>
  <c r="O124" i="240"/>
  <c r="U124" i="240"/>
  <c r="G128" i="240"/>
  <c r="V135" i="240"/>
  <c r="V136" i="240"/>
  <c r="V137" i="240"/>
  <c r="V138" i="240"/>
  <c r="V146" i="240"/>
  <c r="U147" i="240"/>
  <c r="V147" i="240"/>
  <c r="V148" i="240"/>
  <c r="V150" i="240"/>
  <c r="V155" i="240"/>
  <c r="V156" i="240"/>
  <c r="E159" i="240"/>
  <c r="G159" i="240"/>
  <c r="K159" i="240"/>
  <c r="L159" i="240"/>
  <c r="E160" i="240"/>
  <c r="G160" i="240"/>
  <c r="E163" i="240"/>
  <c r="F163" i="240"/>
  <c r="G163" i="240"/>
  <c r="H163" i="240"/>
  <c r="I163" i="240"/>
  <c r="J163" i="240"/>
  <c r="K163" i="240"/>
  <c r="L163" i="240"/>
  <c r="E164" i="240"/>
  <c r="F164" i="240"/>
  <c r="G164" i="240"/>
  <c r="H164" i="240"/>
  <c r="I164" i="240"/>
  <c r="J164" i="240"/>
  <c r="K164" i="240"/>
  <c r="M164" i="240"/>
  <c r="N164" i="240"/>
  <c r="H167" i="240"/>
  <c r="M167" i="240"/>
  <c r="N167" i="240"/>
  <c r="O167" i="240"/>
  <c r="P167" i="240"/>
  <c r="Q167" i="240"/>
  <c r="R167" i="240"/>
  <c r="S167" i="240"/>
  <c r="T167" i="240"/>
  <c r="V167" i="240"/>
  <c r="M171" i="240"/>
  <c r="F7" i="236"/>
  <c r="G7" i="236"/>
  <c r="F8" i="236"/>
  <c r="G8" i="236"/>
  <c r="F9" i="236"/>
  <c r="G9" i="236"/>
  <c r="F10" i="236"/>
  <c r="G10" i="236"/>
  <c r="G10" i="240" s="1"/>
  <c r="F11" i="236"/>
  <c r="G11" i="236"/>
  <c r="F12" i="236"/>
  <c r="G12" i="236"/>
  <c r="I7" i="236"/>
  <c r="J7" i="236"/>
  <c r="K7" i="236"/>
  <c r="L7" i="236"/>
  <c r="I8" i="236"/>
  <c r="J8" i="236"/>
  <c r="K8" i="236"/>
  <c r="L8" i="236"/>
  <c r="I9" i="236"/>
  <c r="J9" i="236"/>
  <c r="K9" i="236"/>
  <c r="L9" i="236"/>
  <c r="L9" i="240" s="1"/>
  <c r="I10" i="236"/>
  <c r="J10" i="236"/>
  <c r="K10" i="236"/>
  <c r="L10" i="236"/>
  <c r="I11" i="236"/>
  <c r="J11" i="236"/>
  <c r="K11" i="236"/>
  <c r="L11" i="236"/>
  <c r="I12" i="236"/>
  <c r="J12" i="236"/>
  <c r="K12" i="236"/>
  <c r="L12" i="236"/>
  <c r="P7" i="236"/>
  <c r="Q7" i="236"/>
  <c r="R7" i="236"/>
  <c r="S7" i="236"/>
  <c r="P8" i="236"/>
  <c r="Q8" i="236"/>
  <c r="R8" i="236"/>
  <c r="S8" i="236"/>
  <c r="P9" i="236"/>
  <c r="P9" i="240" s="1"/>
  <c r="Q9" i="236"/>
  <c r="R9" i="236"/>
  <c r="S9" i="236"/>
  <c r="P10" i="236"/>
  <c r="Q10" i="236"/>
  <c r="R10" i="236"/>
  <c r="S10" i="236"/>
  <c r="P11" i="236"/>
  <c r="Q11" i="236"/>
  <c r="R11" i="236"/>
  <c r="S11" i="236"/>
  <c r="P12" i="236"/>
  <c r="Q12" i="236"/>
  <c r="R12" i="236"/>
  <c r="S12" i="236"/>
  <c r="U7" i="236"/>
  <c r="V7" i="236"/>
  <c r="U8" i="236"/>
  <c r="V8" i="236"/>
  <c r="U9" i="236"/>
  <c r="V9" i="236"/>
  <c r="U10" i="236"/>
  <c r="V10" i="236"/>
  <c r="U11" i="236"/>
  <c r="V11" i="236"/>
  <c r="U12" i="236"/>
  <c r="V12" i="236"/>
  <c r="U13" i="236"/>
  <c r="U13" i="240" s="1"/>
  <c r="V13" i="236"/>
  <c r="V13" i="240" s="1"/>
  <c r="E7" i="236"/>
  <c r="E8" i="236"/>
  <c r="E8" i="240" s="1"/>
  <c r="E10" i="236"/>
  <c r="E11" i="236"/>
  <c r="N7" i="236"/>
  <c r="N8" i="236"/>
  <c r="N9" i="236"/>
  <c r="N10" i="236"/>
  <c r="N11" i="236"/>
  <c r="N12" i="236"/>
  <c r="H7" i="236"/>
  <c r="H7" i="240" s="1"/>
  <c r="H8" i="236"/>
  <c r="H9" i="236"/>
  <c r="H10" i="236"/>
  <c r="H11" i="236"/>
  <c r="H12" i="236"/>
  <c r="H13" i="236"/>
  <c r="H13" i="240" s="1"/>
  <c r="Q13" i="236"/>
  <c r="R13" i="236"/>
  <c r="Q14" i="236"/>
  <c r="R14" i="236"/>
  <c r="Q15" i="236"/>
  <c r="Q15" i="240" s="1"/>
  <c r="R15" i="236"/>
  <c r="Q16" i="236"/>
  <c r="R16" i="236"/>
  <c r="Q17" i="236"/>
  <c r="R17" i="236"/>
  <c r="Q18" i="236"/>
  <c r="R18" i="236"/>
  <c r="Q19" i="236"/>
  <c r="R19" i="236"/>
  <c r="Q20" i="236"/>
  <c r="R20" i="236"/>
  <c r="Q21" i="236"/>
  <c r="R21" i="236"/>
  <c r="Q22" i="236"/>
  <c r="R22" i="236"/>
  <c r="Q23" i="236"/>
  <c r="R23" i="236"/>
  <c r="Q24" i="236"/>
  <c r="R24" i="236"/>
  <c r="M7" i="236"/>
  <c r="M8" i="236"/>
  <c r="M9" i="236"/>
  <c r="M9" i="240" s="1"/>
  <c r="M10" i="236"/>
  <c r="M11" i="236"/>
  <c r="M12" i="236"/>
  <c r="M13" i="236"/>
  <c r="M13" i="240" s="1"/>
  <c r="M14" i="236"/>
  <c r="T7" i="236"/>
  <c r="T8" i="236"/>
  <c r="T9" i="236"/>
  <c r="T10" i="236"/>
  <c r="T11" i="236"/>
  <c r="T12" i="236"/>
  <c r="T13" i="236"/>
  <c r="T14" i="236"/>
  <c r="E15" i="236"/>
  <c r="F15" i="236"/>
  <c r="G15" i="236"/>
  <c r="H15" i="236"/>
  <c r="I15" i="236"/>
  <c r="J15" i="236"/>
  <c r="K15" i="236"/>
  <c r="L15" i="236"/>
  <c r="M15" i="236"/>
  <c r="E16" i="236"/>
  <c r="F16" i="236"/>
  <c r="G16" i="236"/>
  <c r="H16" i="236"/>
  <c r="I16" i="236"/>
  <c r="J16" i="236"/>
  <c r="K16" i="236"/>
  <c r="L16" i="236"/>
  <c r="M16" i="236"/>
  <c r="E17" i="236"/>
  <c r="F17" i="236"/>
  <c r="G17" i="236"/>
  <c r="H17" i="236"/>
  <c r="I17" i="236"/>
  <c r="J17" i="236"/>
  <c r="J17" i="240" s="1"/>
  <c r="K17" i="236"/>
  <c r="L17" i="236"/>
  <c r="M17" i="236"/>
  <c r="M17" i="240" s="1"/>
  <c r="E18" i="236"/>
  <c r="F18" i="236"/>
  <c r="G18" i="236"/>
  <c r="H18" i="236"/>
  <c r="I18" i="236"/>
  <c r="J18" i="236"/>
  <c r="K18" i="236"/>
  <c r="L18" i="236"/>
  <c r="M18" i="236"/>
  <c r="T15" i="236"/>
  <c r="U15" i="236"/>
  <c r="T16" i="236"/>
  <c r="U16" i="236"/>
  <c r="T17" i="236"/>
  <c r="U17" i="236"/>
  <c r="T18" i="236"/>
  <c r="U18" i="236"/>
  <c r="T19" i="236"/>
  <c r="U19" i="236"/>
  <c r="T20" i="236"/>
  <c r="U20" i="236"/>
  <c r="T21" i="236"/>
  <c r="U21" i="236"/>
  <c r="T22" i="236"/>
  <c r="U22" i="236"/>
  <c r="T23" i="236"/>
  <c r="U23" i="236"/>
  <c r="T24" i="236"/>
  <c r="U24" i="236"/>
  <c r="E19" i="236"/>
  <c r="F19" i="236"/>
  <c r="G19" i="236"/>
  <c r="H19" i="236"/>
  <c r="I19" i="236"/>
  <c r="J19" i="236"/>
  <c r="K19" i="236"/>
  <c r="L19" i="236"/>
  <c r="E20" i="236"/>
  <c r="F20" i="236"/>
  <c r="G20" i="236"/>
  <c r="H20" i="236"/>
  <c r="I20" i="236"/>
  <c r="J20" i="236"/>
  <c r="K20" i="236"/>
  <c r="L20" i="236"/>
  <c r="M20" i="236"/>
  <c r="E21" i="236"/>
  <c r="F21" i="236"/>
  <c r="G21" i="236"/>
  <c r="H21" i="236"/>
  <c r="I21" i="236"/>
  <c r="J21" i="236"/>
  <c r="K21" i="236"/>
  <c r="L21" i="236"/>
  <c r="M21" i="236"/>
  <c r="E22" i="236"/>
  <c r="F22" i="236"/>
  <c r="G22" i="236"/>
  <c r="H22" i="236"/>
  <c r="I22" i="236"/>
  <c r="J22" i="236"/>
  <c r="K22" i="236"/>
  <c r="L22" i="236"/>
  <c r="M22" i="236"/>
  <c r="E23" i="236"/>
  <c r="F23" i="236"/>
  <c r="G23" i="236"/>
  <c r="H23" i="236"/>
  <c r="I23" i="236"/>
  <c r="I23" i="240" s="1"/>
  <c r="J23" i="236"/>
  <c r="J23" i="240" s="1"/>
  <c r="K23" i="236"/>
  <c r="L23" i="236"/>
  <c r="M23" i="236"/>
  <c r="E24" i="236"/>
  <c r="F24" i="236"/>
  <c r="G24" i="236"/>
  <c r="H24" i="236"/>
  <c r="I24" i="236"/>
  <c r="J24" i="236"/>
  <c r="K24" i="236"/>
  <c r="L24" i="236"/>
  <c r="M24" i="236"/>
  <c r="O7" i="236"/>
  <c r="O8" i="236"/>
  <c r="O9" i="236"/>
  <c r="O9" i="240" s="1"/>
  <c r="O10" i="236"/>
  <c r="O11" i="236"/>
  <c r="O12" i="236"/>
  <c r="O13" i="236"/>
  <c r="O13" i="240" s="1"/>
  <c r="O14" i="236"/>
  <c r="O14" i="240" s="1"/>
  <c r="O15" i="236"/>
  <c r="O16" i="236"/>
  <c r="O17" i="236"/>
  <c r="O18" i="236"/>
  <c r="O19" i="236"/>
  <c r="O20" i="236"/>
  <c r="O21" i="236"/>
  <c r="O22" i="236"/>
  <c r="O23" i="236"/>
  <c r="O24" i="236"/>
  <c r="N15" i="236"/>
  <c r="N16" i="236"/>
  <c r="N17" i="236"/>
  <c r="N18" i="236"/>
  <c r="N19" i="236"/>
  <c r="N20" i="236"/>
  <c r="N21" i="236"/>
  <c r="N22" i="236"/>
  <c r="N23" i="236"/>
  <c r="N24" i="236"/>
  <c r="N25" i="236"/>
  <c r="N25" i="240" s="1"/>
  <c r="E27" i="236"/>
  <c r="F27" i="236"/>
  <c r="G27" i="236"/>
  <c r="F28" i="236"/>
  <c r="G28" i="236"/>
  <c r="F29" i="236"/>
  <c r="G29" i="236"/>
  <c r="F30" i="236"/>
  <c r="G30" i="236"/>
  <c r="F31" i="236"/>
  <c r="G31" i="236"/>
  <c r="I27" i="236"/>
  <c r="J27" i="236"/>
  <c r="J27" i="240" s="1"/>
  <c r="I28" i="236"/>
  <c r="J28" i="236"/>
  <c r="I29" i="236"/>
  <c r="J29" i="236"/>
  <c r="I30" i="236"/>
  <c r="I30" i="240" s="1"/>
  <c r="J30" i="236"/>
  <c r="I31" i="236"/>
  <c r="J31" i="236"/>
  <c r="L27" i="236"/>
  <c r="L27" i="240" s="1"/>
  <c r="M27" i="236"/>
  <c r="M27" i="240" s="1"/>
  <c r="N27" i="236"/>
  <c r="L28" i="236"/>
  <c r="M28" i="236"/>
  <c r="N28" i="236"/>
  <c r="L29" i="236"/>
  <c r="M29" i="236"/>
  <c r="N29" i="236"/>
  <c r="L30" i="236"/>
  <c r="M30" i="236"/>
  <c r="M30" i="240" s="1"/>
  <c r="N30" i="236"/>
  <c r="L31" i="236"/>
  <c r="L31" i="240" s="1"/>
  <c r="M31" i="236"/>
  <c r="N31" i="236"/>
  <c r="L32" i="236"/>
  <c r="M32" i="236"/>
  <c r="N32" i="236"/>
  <c r="L33" i="236"/>
  <c r="M33" i="236"/>
  <c r="N33" i="236"/>
  <c r="L34" i="236"/>
  <c r="M34" i="236"/>
  <c r="N34" i="236"/>
  <c r="L35" i="236"/>
  <c r="M35" i="236"/>
  <c r="N35" i="236"/>
  <c r="L36" i="236"/>
  <c r="M36" i="236"/>
  <c r="N36" i="236"/>
  <c r="L37" i="236"/>
  <c r="L37" i="240" s="1"/>
  <c r="M37" i="236"/>
  <c r="N37" i="236"/>
  <c r="L38" i="236"/>
  <c r="L38" i="240" s="1"/>
  <c r="M38" i="236"/>
  <c r="N38" i="236"/>
  <c r="H27" i="236"/>
  <c r="H28" i="236"/>
  <c r="H29" i="236"/>
  <c r="H30" i="236"/>
  <c r="H31" i="236"/>
  <c r="H32" i="236"/>
  <c r="K27" i="236"/>
  <c r="K27" i="240" s="1"/>
  <c r="K28" i="236"/>
  <c r="K29" i="236"/>
  <c r="K30" i="236"/>
  <c r="K31" i="236"/>
  <c r="K32" i="236"/>
  <c r="G33" i="236"/>
  <c r="H33" i="236"/>
  <c r="I33" i="236"/>
  <c r="J33" i="236"/>
  <c r="K33" i="236"/>
  <c r="G34" i="236"/>
  <c r="H34" i="236"/>
  <c r="I34" i="236"/>
  <c r="J34" i="236"/>
  <c r="K34" i="236"/>
  <c r="G35" i="236"/>
  <c r="H35" i="236"/>
  <c r="I35" i="236"/>
  <c r="J35" i="236"/>
  <c r="K35" i="236"/>
  <c r="G36" i="236"/>
  <c r="H36" i="236"/>
  <c r="I36" i="236"/>
  <c r="J36" i="236"/>
  <c r="K36" i="236"/>
  <c r="G37" i="236"/>
  <c r="H37" i="236"/>
  <c r="I37" i="236"/>
  <c r="J37" i="236"/>
  <c r="K37" i="236"/>
  <c r="S14" i="236"/>
  <c r="S15" i="236"/>
  <c r="S16" i="236"/>
  <c r="S17" i="236"/>
  <c r="S18" i="236"/>
  <c r="S19" i="236"/>
  <c r="S20" i="236"/>
  <c r="S21" i="236"/>
  <c r="S22" i="236"/>
  <c r="S23" i="236"/>
  <c r="S24" i="236"/>
  <c r="S25" i="236"/>
  <c r="S26" i="236"/>
  <c r="S27" i="236"/>
  <c r="S28" i="236"/>
  <c r="S29" i="236"/>
  <c r="S30" i="236"/>
  <c r="S31" i="236"/>
  <c r="S32" i="236"/>
  <c r="S33" i="236"/>
  <c r="S34" i="236"/>
  <c r="S35" i="236"/>
  <c r="S36" i="236"/>
  <c r="R26" i="236"/>
  <c r="R27" i="236"/>
  <c r="R28" i="236"/>
  <c r="R29" i="236"/>
  <c r="R30" i="236"/>
  <c r="R31" i="236"/>
  <c r="R32" i="236"/>
  <c r="R33" i="236"/>
  <c r="R34" i="236"/>
  <c r="R35" i="236"/>
  <c r="R36" i="236"/>
  <c r="R37" i="236"/>
  <c r="T27" i="236"/>
  <c r="T28" i="236"/>
  <c r="T29" i="236"/>
  <c r="T30" i="236"/>
  <c r="T31" i="236"/>
  <c r="T32" i="236"/>
  <c r="T33" i="236"/>
  <c r="T34" i="236"/>
  <c r="T35" i="236"/>
  <c r="T36" i="236"/>
  <c r="T37" i="236"/>
  <c r="G38" i="236"/>
  <c r="H38" i="236"/>
  <c r="I38" i="236"/>
  <c r="J38" i="236"/>
  <c r="R38" i="236"/>
  <c r="S38" i="236"/>
  <c r="T38" i="236"/>
  <c r="R39" i="236"/>
  <c r="S39" i="236"/>
  <c r="T39" i="236"/>
  <c r="R40" i="236"/>
  <c r="S40" i="236"/>
  <c r="T40" i="236"/>
  <c r="R41" i="236"/>
  <c r="S41" i="236"/>
  <c r="T41" i="236"/>
  <c r="R42" i="236"/>
  <c r="S42" i="236"/>
  <c r="T42" i="236"/>
  <c r="R43" i="236"/>
  <c r="S43" i="236"/>
  <c r="T43" i="236"/>
  <c r="F33" i="236"/>
  <c r="F34" i="236"/>
  <c r="F35" i="236"/>
  <c r="F36" i="236"/>
  <c r="F37" i="236"/>
  <c r="F38" i="236"/>
  <c r="F39" i="236"/>
  <c r="G39" i="236"/>
  <c r="H39" i="236"/>
  <c r="I39" i="236"/>
  <c r="J39" i="236"/>
  <c r="K39" i="236"/>
  <c r="L39" i="236"/>
  <c r="M39" i="236"/>
  <c r="N39" i="236"/>
  <c r="G40" i="236"/>
  <c r="H40" i="236"/>
  <c r="I40" i="236"/>
  <c r="J40" i="236"/>
  <c r="K40" i="236"/>
  <c r="L40" i="236"/>
  <c r="M40" i="236"/>
  <c r="N40" i="236"/>
  <c r="G41" i="236"/>
  <c r="H41" i="236"/>
  <c r="I41" i="236"/>
  <c r="J41" i="236"/>
  <c r="K41" i="236"/>
  <c r="L41" i="236"/>
  <c r="M41" i="236"/>
  <c r="N41" i="236"/>
  <c r="G42" i="236"/>
  <c r="H42" i="236"/>
  <c r="I42" i="236"/>
  <c r="J42" i="236"/>
  <c r="K42" i="236"/>
  <c r="L42" i="236"/>
  <c r="M42" i="236"/>
  <c r="N42" i="236"/>
  <c r="F41" i="236"/>
  <c r="E29" i="236"/>
  <c r="E30" i="236"/>
  <c r="E31" i="236"/>
  <c r="E32" i="236"/>
  <c r="E33" i="236"/>
  <c r="E34" i="236"/>
  <c r="E35" i="236"/>
  <c r="E36" i="236"/>
  <c r="E37" i="236"/>
  <c r="E38" i="236"/>
  <c r="E39" i="236"/>
  <c r="E40" i="236"/>
  <c r="E41" i="236"/>
  <c r="E42" i="236"/>
  <c r="Q27" i="236"/>
  <c r="Q28" i="236"/>
  <c r="Q29" i="236"/>
  <c r="Q30" i="236"/>
  <c r="Q31" i="236"/>
  <c r="Q32" i="236"/>
  <c r="Q33" i="236"/>
  <c r="Q34" i="236"/>
  <c r="Q35" i="236"/>
  <c r="Q36" i="236"/>
  <c r="Q37" i="236"/>
  <c r="Q38" i="236"/>
  <c r="Q39" i="236"/>
  <c r="Q40" i="236"/>
  <c r="Q41" i="236"/>
  <c r="Q42" i="236"/>
  <c r="P14" i="236"/>
  <c r="P15" i="236"/>
  <c r="P16" i="236"/>
  <c r="P17" i="236"/>
  <c r="P18" i="236"/>
  <c r="P19" i="236"/>
  <c r="P20" i="236"/>
  <c r="P21" i="236"/>
  <c r="P22" i="236"/>
  <c r="P23" i="236"/>
  <c r="P24" i="236"/>
  <c r="P25" i="236"/>
  <c r="P25" i="240" s="1"/>
  <c r="P26" i="236"/>
  <c r="P26" i="240" s="1"/>
  <c r="P27" i="236"/>
  <c r="P28" i="236"/>
  <c r="P29" i="236"/>
  <c r="P30" i="236"/>
  <c r="P31" i="236"/>
  <c r="P32" i="236"/>
  <c r="P33" i="236"/>
  <c r="P34" i="236"/>
  <c r="P35" i="236"/>
  <c r="P36" i="236"/>
  <c r="P36" i="240" s="1"/>
  <c r="P37" i="236"/>
  <c r="P38" i="236"/>
  <c r="P39" i="236"/>
  <c r="P40" i="236"/>
  <c r="P41" i="236"/>
  <c r="P42" i="236"/>
  <c r="P43" i="236"/>
  <c r="P44" i="236"/>
  <c r="Q44" i="236"/>
  <c r="Q44" i="240" s="1"/>
  <c r="R44" i="236"/>
  <c r="S44" i="236"/>
  <c r="T44" i="236"/>
  <c r="P45" i="236"/>
  <c r="Q45" i="236"/>
  <c r="R45" i="236"/>
  <c r="S45" i="236"/>
  <c r="T45" i="236"/>
  <c r="P46" i="236"/>
  <c r="Q46" i="236"/>
  <c r="R46" i="236"/>
  <c r="S46" i="236"/>
  <c r="T46" i="236"/>
  <c r="P47" i="236"/>
  <c r="Q47" i="236"/>
  <c r="R47" i="236"/>
  <c r="S47" i="236"/>
  <c r="T47" i="236"/>
  <c r="P48" i="236"/>
  <c r="Q48" i="236"/>
  <c r="R48" i="236"/>
  <c r="S48" i="236"/>
  <c r="T48" i="236"/>
  <c r="P49" i="236"/>
  <c r="Q49" i="236"/>
  <c r="R49" i="236"/>
  <c r="S49" i="236"/>
  <c r="T49" i="236"/>
  <c r="P50" i="236"/>
  <c r="Q50" i="236"/>
  <c r="R50" i="236"/>
  <c r="S50" i="236"/>
  <c r="T50" i="236"/>
  <c r="P51" i="236"/>
  <c r="Q51" i="236"/>
  <c r="R51" i="236"/>
  <c r="S51" i="236"/>
  <c r="T51" i="236"/>
  <c r="H45" i="236"/>
  <c r="I45" i="236"/>
  <c r="H46" i="236"/>
  <c r="I46" i="236"/>
  <c r="H47" i="236"/>
  <c r="I47" i="236"/>
  <c r="H48" i="236"/>
  <c r="I48" i="236"/>
  <c r="H49" i="236"/>
  <c r="I49" i="236"/>
  <c r="H50" i="236"/>
  <c r="I50" i="236"/>
  <c r="H51" i="236"/>
  <c r="H51" i="240" s="1"/>
  <c r="I51" i="236"/>
  <c r="H52" i="236"/>
  <c r="I52" i="236"/>
  <c r="H53" i="236"/>
  <c r="I53" i="236"/>
  <c r="H54" i="236"/>
  <c r="I54" i="236"/>
  <c r="H55" i="236"/>
  <c r="I55" i="236"/>
  <c r="H56" i="236"/>
  <c r="I56" i="236"/>
  <c r="H57" i="236"/>
  <c r="I57" i="236"/>
  <c r="H58" i="236"/>
  <c r="I58" i="236"/>
  <c r="H59" i="236"/>
  <c r="I59" i="236"/>
  <c r="H60" i="236"/>
  <c r="I60" i="236"/>
  <c r="H61" i="236"/>
  <c r="I61" i="236"/>
  <c r="H62" i="236"/>
  <c r="I62" i="236"/>
  <c r="H63" i="236"/>
  <c r="I63" i="236"/>
  <c r="H64" i="236"/>
  <c r="I64" i="236"/>
  <c r="H65" i="236"/>
  <c r="I65" i="236"/>
  <c r="H66" i="236"/>
  <c r="H66" i="240" s="1"/>
  <c r="I66" i="236"/>
  <c r="K45" i="236"/>
  <c r="F45" i="236"/>
  <c r="F46" i="236"/>
  <c r="F47" i="236"/>
  <c r="G45" i="236"/>
  <c r="G46" i="236"/>
  <c r="G47" i="236"/>
  <c r="G48" i="236"/>
  <c r="N44" i="236"/>
  <c r="N44" i="240" s="1"/>
  <c r="N45" i="236"/>
  <c r="N46" i="236"/>
  <c r="N47" i="236"/>
  <c r="N48" i="236"/>
  <c r="F49" i="236"/>
  <c r="G49" i="236"/>
  <c r="F50" i="236"/>
  <c r="G50" i="236"/>
  <c r="F51" i="236"/>
  <c r="G51" i="236"/>
  <c r="F52" i="236"/>
  <c r="G52" i="236"/>
  <c r="G52" i="240" s="1"/>
  <c r="F53" i="236"/>
  <c r="G53" i="236"/>
  <c r="F54" i="236"/>
  <c r="G54" i="236"/>
  <c r="F55" i="236"/>
  <c r="G55" i="236"/>
  <c r="F56" i="236"/>
  <c r="G56" i="236"/>
  <c r="F57" i="236"/>
  <c r="G57" i="236"/>
  <c r="F58" i="236"/>
  <c r="G58" i="236"/>
  <c r="F59" i="236"/>
  <c r="G59" i="236"/>
  <c r="V15" i="236"/>
  <c r="V16" i="236"/>
  <c r="V17" i="236"/>
  <c r="V18" i="236"/>
  <c r="V19" i="236"/>
  <c r="V20" i="236"/>
  <c r="V21" i="236"/>
  <c r="V22" i="236"/>
  <c r="V22" i="240" s="1"/>
  <c r="V23" i="236"/>
  <c r="V24" i="236"/>
  <c r="V25" i="236"/>
  <c r="V26" i="236"/>
  <c r="V26" i="240" s="1"/>
  <c r="V27" i="236"/>
  <c r="V28" i="236"/>
  <c r="V29" i="236"/>
  <c r="V30" i="236"/>
  <c r="V31" i="236"/>
  <c r="V32" i="236"/>
  <c r="V33" i="236"/>
  <c r="V34" i="236"/>
  <c r="V35" i="236"/>
  <c r="V36" i="236"/>
  <c r="V37" i="236"/>
  <c r="V38" i="236"/>
  <c r="V39" i="236"/>
  <c r="V40" i="236"/>
  <c r="V40" i="240" s="1"/>
  <c r="V41" i="236"/>
  <c r="V41" i="240" s="1"/>
  <c r="V42" i="236"/>
  <c r="V43" i="236"/>
  <c r="V44" i="236"/>
  <c r="V45" i="236"/>
  <c r="V46" i="236"/>
  <c r="V47" i="236"/>
  <c r="V48" i="236"/>
  <c r="V49" i="236"/>
  <c r="V50" i="236"/>
  <c r="E45" i="236"/>
  <c r="E46" i="236"/>
  <c r="E47" i="236"/>
  <c r="E48" i="236"/>
  <c r="E49" i="236"/>
  <c r="E50" i="236"/>
  <c r="E51" i="236"/>
  <c r="N50" i="236"/>
  <c r="N51" i="236"/>
  <c r="K47" i="236"/>
  <c r="K48" i="236"/>
  <c r="K49" i="236"/>
  <c r="K50" i="236"/>
  <c r="K51" i="236"/>
  <c r="K52" i="236"/>
  <c r="M44" i="236"/>
  <c r="M45" i="236"/>
  <c r="M46" i="236"/>
  <c r="M47" i="236"/>
  <c r="M48" i="236"/>
  <c r="M49" i="236"/>
  <c r="M50" i="236"/>
  <c r="M51" i="236"/>
  <c r="M52" i="236"/>
  <c r="M52" i="240" s="1"/>
  <c r="P52" i="236"/>
  <c r="Q52" i="236"/>
  <c r="R52" i="236"/>
  <c r="S52" i="236"/>
  <c r="P53" i="236"/>
  <c r="Q53" i="236"/>
  <c r="R53" i="236"/>
  <c r="R53" i="240" s="1"/>
  <c r="S53" i="236"/>
  <c r="P54" i="236"/>
  <c r="Q54" i="236"/>
  <c r="R54" i="236"/>
  <c r="S54" i="236"/>
  <c r="P55" i="236"/>
  <c r="Q55" i="236"/>
  <c r="R55" i="236"/>
  <c r="S55" i="236"/>
  <c r="P56" i="236"/>
  <c r="Q56" i="236"/>
  <c r="Q56" i="240" s="1"/>
  <c r="R56" i="236"/>
  <c r="S56" i="236"/>
  <c r="P57" i="236"/>
  <c r="Q57" i="236"/>
  <c r="R57" i="236"/>
  <c r="S57" i="236"/>
  <c r="P58" i="236"/>
  <c r="Q58" i="236"/>
  <c r="R58" i="236"/>
  <c r="S58" i="236"/>
  <c r="U26" i="236"/>
  <c r="U26" i="240" s="1"/>
  <c r="U27" i="236"/>
  <c r="U28" i="236"/>
  <c r="U29" i="236"/>
  <c r="U29" i="240" s="1"/>
  <c r="U30" i="236"/>
  <c r="U31" i="236"/>
  <c r="U31" i="240" s="1"/>
  <c r="U32" i="236"/>
  <c r="U33" i="236"/>
  <c r="U33" i="240" s="1"/>
  <c r="U34" i="236"/>
  <c r="U35" i="236"/>
  <c r="U36" i="236"/>
  <c r="U37" i="236"/>
  <c r="U38" i="236"/>
  <c r="U39" i="236"/>
  <c r="U40" i="236"/>
  <c r="U41" i="236"/>
  <c r="U42" i="236"/>
  <c r="U43" i="236"/>
  <c r="U44" i="236"/>
  <c r="U45" i="236"/>
  <c r="U46" i="236"/>
  <c r="U47" i="236"/>
  <c r="U48" i="236"/>
  <c r="U49" i="236"/>
  <c r="U50" i="236"/>
  <c r="U51" i="236"/>
  <c r="U52" i="236"/>
  <c r="L44" i="236"/>
  <c r="L44" i="240" s="1"/>
  <c r="L45" i="236"/>
  <c r="L46" i="236"/>
  <c r="L47" i="236"/>
  <c r="L48" i="236"/>
  <c r="L49" i="236"/>
  <c r="L50" i="236"/>
  <c r="L51" i="236"/>
  <c r="L52" i="236"/>
  <c r="L52" i="240" s="1"/>
  <c r="L53" i="236"/>
  <c r="M53" i="236"/>
  <c r="N53" i="236"/>
  <c r="M54" i="236"/>
  <c r="N54" i="236"/>
  <c r="M55" i="236"/>
  <c r="N55" i="236"/>
  <c r="M56" i="236"/>
  <c r="N56" i="236"/>
  <c r="M57" i="236"/>
  <c r="N57" i="236"/>
  <c r="M58" i="236"/>
  <c r="N58" i="236"/>
  <c r="M59" i="236"/>
  <c r="N59" i="236"/>
  <c r="N59" i="240" s="1"/>
  <c r="M60" i="236"/>
  <c r="N60" i="236"/>
  <c r="M61" i="236"/>
  <c r="N61" i="236"/>
  <c r="M62" i="236"/>
  <c r="N62" i="236"/>
  <c r="M63" i="236"/>
  <c r="N63" i="236"/>
  <c r="M64" i="236"/>
  <c r="N64" i="236"/>
  <c r="M65" i="236"/>
  <c r="N65" i="236"/>
  <c r="N65" i="240" s="1"/>
  <c r="M66" i="236"/>
  <c r="M66" i="240" s="1"/>
  <c r="N66" i="236"/>
  <c r="M67" i="236"/>
  <c r="N67" i="236"/>
  <c r="N67" i="240" s="1"/>
  <c r="M68" i="236"/>
  <c r="N68" i="236"/>
  <c r="M69" i="236"/>
  <c r="N69" i="236"/>
  <c r="N69" i="240" s="1"/>
  <c r="M70" i="236"/>
  <c r="N70" i="236"/>
  <c r="M71" i="236"/>
  <c r="M71" i="240" s="1"/>
  <c r="N71" i="236"/>
  <c r="N71" i="240" s="1"/>
  <c r="K54" i="236"/>
  <c r="L54" i="236"/>
  <c r="K55" i="236"/>
  <c r="L55" i="236"/>
  <c r="K56" i="236"/>
  <c r="L56" i="236"/>
  <c r="K57" i="236"/>
  <c r="L57" i="236"/>
  <c r="K58" i="236"/>
  <c r="L58" i="236"/>
  <c r="K59" i="236"/>
  <c r="L59" i="236"/>
  <c r="K60" i="236"/>
  <c r="L60" i="236"/>
  <c r="K61" i="236"/>
  <c r="L61" i="236"/>
  <c r="K62" i="236"/>
  <c r="L62" i="236"/>
  <c r="K63" i="236"/>
  <c r="L63" i="236"/>
  <c r="K64" i="236"/>
  <c r="L64" i="236"/>
  <c r="K65" i="236"/>
  <c r="K65" i="240" s="1"/>
  <c r="L65" i="236"/>
  <c r="K66" i="236"/>
  <c r="L66" i="236"/>
  <c r="K67" i="236"/>
  <c r="L67" i="236"/>
  <c r="K68" i="236"/>
  <c r="L68" i="236"/>
  <c r="K69" i="236"/>
  <c r="L69" i="236"/>
  <c r="E53" i="236"/>
  <c r="E54" i="236"/>
  <c r="E55" i="236"/>
  <c r="E56" i="236"/>
  <c r="E58" i="236"/>
  <c r="Q59" i="236"/>
  <c r="R59" i="236"/>
  <c r="E60" i="236"/>
  <c r="F60" i="236"/>
  <c r="G60" i="236"/>
  <c r="E61" i="236"/>
  <c r="F61" i="236"/>
  <c r="G61" i="236"/>
  <c r="E62" i="236"/>
  <c r="F62" i="236"/>
  <c r="G62" i="236"/>
  <c r="E63" i="236"/>
  <c r="F63" i="236"/>
  <c r="G63" i="236"/>
  <c r="E64" i="236"/>
  <c r="F64" i="236"/>
  <c r="G64" i="236"/>
  <c r="E65" i="236"/>
  <c r="F65" i="236"/>
  <c r="G65" i="236"/>
  <c r="P60" i="236"/>
  <c r="Q60" i="236"/>
  <c r="Q60" i="240" s="1"/>
  <c r="R60" i="236"/>
  <c r="P61" i="236"/>
  <c r="Q61" i="236"/>
  <c r="R61" i="236"/>
  <c r="R61" i="240" s="1"/>
  <c r="P62" i="236"/>
  <c r="Q62" i="236"/>
  <c r="R62" i="236"/>
  <c r="P63" i="236"/>
  <c r="Q63" i="236"/>
  <c r="R63" i="236"/>
  <c r="P64" i="236"/>
  <c r="Q64" i="236"/>
  <c r="R64" i="236"/>
  <c r="P65" i="236"/>
  <c r="Q65" i="236"/>
  <c r="R65" i="236"/>
  <c r="P66" i="236"/>
  <c r="Q66" i="236"/>
  <c r="R66" i="236"/>
  <c r="P67" i="236"/>
  <c r="Q67" i="236"/>
  <c r="R67" i="236"/>
  <c r="P68" i="236"/>
  <c r="Q68" i="236"/>
  <c r="R68" i="236"/>
  <c r="P69" i="236"/>
  <c r="Q69" i="236"/>
  <c r="R69" i="236"/>
  <c r="P70" i="236"/>
  <c r="Q70" i="236"/>
  <c r="R70" i="236"/>
  <c r="P71" i="236"/>
  <c r="Q71" i="236"/>
  <c r="R71" i="236"/>
  <c r="P72" i="236"/>
  <c r="Q72" i="236"/>
  <c r="R72" i="236"/>
  <c r="P73" i="236"/>
  <c r="P73" i="240" s="1"/>
  <c r="Q73" i="236"/>
  <c r="Q73" i="240" s="1"/>
  <c r="R73" i="236"/>
  <c r="P74" i="236"/>
  <c r="P74" i="240" s="1"/>
  <c r="Q74" i="236"/>
  <c r="R74" i="236"/>
  <c r="R74" i="240" s="1"/>
  <c r="P75" i="236"/>
  <c r="Q75" i="236"/>
  <c r="R75" i="236"/>
  <c r="R75" i="240" s="1"/>
  <c r="P76" i="236"/>
  <c r="Q76" i="236"/>
  <c r="R76" i="236"/>
  <c r="V52" i="236"/>
  <c r="V53" i="236"/>
  <c r="V53" i="240" s="1"/>
  <c r="V54" i="236"/>
  <c r="V54" i="240" s="1"/>
  <c r="V55" i="236"/>
  <c r="V56" i="236"/>
  <c r="V57" i="236"/>
  <c r="V58" i="236"/>
  <c r="V59" i="236"/>
  <c r="V60" i="236"/>
  <c r="V61" i="236"/>
  <c r="V62" i="236"/>
  <c r="V63" i="236"/>
  <c r="E66" i="236"/>
  <c r="F66" i="236"/>
  <c r="E67" i="236"/>
  <c r="F67" i="236"/>
  <c r="G67" i="236"/>
  <c r="H67" i="236"/>
  <c r="I67" i="236"/>
  <c r="E68" i="236"/>
  <c r="F68" i="236"/>
  <c r="G68" i="236"/>
  <c r="H68" i="236"/>
  <c r="I68" i="236"/>
  <c r="E69" i="236"/>
  <c r="F69" i="236"/>
  <c r="G69" i="236"/>
  <c r="H69" i="236"/>
  <c r="H69" i="240" s="1"/>
  <c r="I69" i="236"/>
  <c r="E70" i="236"/>
  <c r="F70" i="236"/>
  <c r="G70" i="236"/>
  <c r="H70" i="236"/>
  <c r="J45" i="236"/>
  <c r="J46" i="236"/>
  <c r="J47" i="236"/>
  <c r="J48" i="236"/>
  <c r="J49" i="236"/>
  <c r="J50" i="236"/>
  <c r="J51" i="236"/>
  <c r="J51" i="240" s="1"/>
  <c r="J52" i="236"/>
  <c r="J53" i="236"/>
  <c r="J54" i="236"/>
  <c r="J55" i="236"/>
  <c r="J55" i="240" s="1"/>
  <c r="J56" i="236"/>
  <c r="J57" i="236"/>
  <c r="J58" i="236"/>
  <c r="J59" i="236"/>
  <c r="J60" i="236"/>
  <c r="J61" i="236"/>
  <c r="J62" i="236"/>
  <c r="J63" i="236"/>
  <c r="J64" i="236"/>
  <c r="J65" i="236"/>
  <c r="J66" i="236"/>
  <c r="J67" i="236"/>
  <c r="J68" i="236"/>
  <c r="J69" i="236"/>
  <c r="J70" i="236"/>
  <c r="K72" i="236"/>
  <c r="L72" i="236"/>
  <c r="L72" i="240" s="1"/>
  <c r="M72" i="236"/>
  <c r="N72" i="236"/>
  <c r="I74" i="236"/>
  <c r="I74" i="240" s="1"/>
  <c r="L74" i="236"/>
  <c r="M74" i="236"/>
  <c r="O26" i="236"/>
  <c r="O26" i="240" s="1"/>
  <c r="O27" i="236"/>
  <c r="O28" i="236"/>
  <c r="O29" i="236"/>
  <c r="O30" i="236"/>
  <c r="O31" i="236"/>
  <c r="O32" i="236"/>
  <c r="O33" i="236"/>
  <c r="O34" i="236"/>
  <c r="O35" i="236"/>
  <c r="O36" i="236"/>
  <c r="O37" i="236"/>
  <c r="O38" i="236"/>
  <c r="O39" i="236"/>
  <c r="O40" i="236"/>
  <c r="O41" i="236"/>
  <c r="O42" i="236"/>
  <c r="O43" i="236"/>
  <c r="O43" i="240" s="1"/>
  <c r="O44" i="236"/>
  <c r="O45" i="236"/>
  <c r="O46" i="236"/>
  <c r="O47" i="236"/>
  <c r="O48" i="236"/>
  <c r="O49" i="236"/>
  <c r="O50" i="236"/>
  <c r="O51" i="236"/>
  <c r="O52" i="236"/>
  <c r="O53" i="236"/>
  <c r="O54" i="236"/>
  <c r="O55" i="236"/>
  <c r="O56" i="236"/>
  <c r="O57" i="236"/>
  <c r="O58" i="236"/>
  <c r="O59" i="236"/>
  <c r="O60" i="236"/>
  <c r="O61" i="236"/>
  <c r="O62" i="236"/>
  <c r="O63" i="236"/>
  <c r="O64" i="236"/>
  <c r="O65" i="236"/>
  <c r="O66" i="236"/>
  <c r="O67" i="236"/>
  <c r="O68" i="236"/>
  <c r="O69" i="236"/>
  <c r="O70" i="236"/>
  <c r="O71" i="236"/>
  <c r="O72" i="236"/>
  <c r="O73" i="236"/>
  <c r="O73" i="240" s="1"/>
  <c r="O74" i="236"/>
  <c r="I75" i="236"/>
  <c r="I75" i="240" s="1"/>
  <c r="J75" i="236"/>
  <c r="J75" i="240" s="1"/>
  <c r="K75" i="236"/>
  <c r="K75" i="240" s="1"/>
  <c r="M75" i="236"/>
  <c r="M75" i="240" s="1"/>
  <c r="N75" i="236"/>
  <c r="N75" i="240" s="1"/>
  <c r="E75" i="236"/>
  <c r="E76" i="236"/>
  <c r="H76" i="236"/>
  <c r="H76" i="240" s="1"/>
  <c r="I76" i="236"/>
  <c r="K76" i="236"/>
  <c r="K76" i="240" s="1"/>
  <c r="L76" i="236"/>
  <c r="M76" i="236"/>
  <c r="M76" i="240" s="1"/>
  <c r="N76" i="236"/>
  <c r="O77" i="236"/>
  <c r="O77" i="240" s="1"/>
  <c r="M78" i="236"/>
  <c r="M78" i="240" s="1"/>
  <c r="Q78" i="236"/>
  <c r="K79" i="236"/>
  <c r="K79" i="240" s="1"/>
  <c r="L79" i="236"/>
  <c r="L79" i="240" s="1"/>
  <c r="M79" i="236"/>
  <c r="M79" i="240" s="1"/>
  <c r="N79" i="236"/>
  <c r="N79" i="240" s="1"/>
  <c r="O79" i="236"/>
  <c r="O79" i="240" s="1"/>
  <c r="L80" i="236"/>
  <c r="L80" i="240" s="1"/>
  <c r="M80" i="236"/>
  <c r="M80" i="240" s="1"/>
  <c r="N80" i="236"/>
  <c r="N80" i="240" s="1"/>
  <c r="O80" i="236"/>
  <c r="O80" i="240" s="1"/>
  <c r="H80" i="236"/>
  <c r="H81" i="236"/>
  <c r="I81" i="236"/>
  <c r="J81" i="236"/>
  <c r="K81" i="236"/>
  <c r="K81" i="240" s="1"/>
  <c r="L81" i="236"/>
  <c r="M81" i="236"/>
  <c r="M81" i="240" s="1"/>
  <c r="N81" i="236"/>
  <c r="O81" i="236"/>
  <c r="O81" i="240" s="1"/>
  <c r="H82" i="236"/>
  <c r="I82" i="236"/>
  <c r="J82" i="236"/>
  <c r="K82" i="236"/>
  <c r="L82" i="236"/>
  <c r="M82" i="236"/>
  <c r="N82" i="236"/>
  <c r="O82" i="236"/>
  <c r="H83" i="236"/>
  <c r="I83" i="236"/>
  <c r="J83" i="236"/>
  <c r="K83" i="236"/>
  <c r="L83" i="236"/>
  <c r="M83" i="236"/>
  <c r="N83" i="236"/>
  <c r="K84" i="236"/>
  <c r="L84" i="236"/>
  <c r="M84" i="236"/>
  <c r="N84" i="236"/>
  <c r="E81" i="236"/>
  <c r="E81" i="240" s="1"/>
  <c r="E82" i="236"/>
  <c r="E83" i="236"/>
  <c r="E84" i="236"/>
  <c r="H84" i="236"/>
  <c r="I84" i="236"/>
  <c r="G80" i="236"/>
  <c r="G80" i="240" s="1"/>
  <c r="G81" i="236"/>
  <c r="G82" i="236"/>
  <c r="G83" i="236"/>
  <c r="G84" i="236"/>
  <c r="G85" i="236"/>
  <c r="H85" i="236"/>
  <c r="H85" i="240" s="1"/>
  <c r="I85" i="236"/>
  <c r="I85" i="240" s="1"/>
  <c r="J85" i="236"/>
  <c r="J85" i="240" s="1"/>
  <c r="K85" i="236"/>
  <c r="L85" i="236"/>
  <c r="M85" i="236"/>
  <c r="N85" i="236"/>
  <c r="H86" i="236"/>
  <c r="I86" i="236"/>
  <c r="J86" i="236"/>
  <c r="K86" i="236"/>
  <c r="L86" i="236"/>
  <c r="M86" i="236"/>
  <c r="N86" i="236"/>
  <c r="F83" i="236"/>
  <c r="F84" i="236"/>
  <c r="F85" i="236"/>
  <c r="F86" i="236"/>
  <c r="E87" i="236"/>
  <c r="F87" i="236"/>
  <c r="G87" i="236"/>
  <c r="H87" i="236"/>
  <c r="I87" i="236"/>
  <c r="K87" i="236"/>
  <c r="L87" i="236"/>
  <c r="L87" i="240" s="1"/>
  <c r="M87" i="236"/>
  <c r="E88" i="236"/>
  <c r="F88" i="236"/>
  <c r="G88" i="236"/>
  <c r="H88" i="236"/>
  <c r="I88" i="236"/>
  <c r="J88" i="236"/>
  <c r="K88" i="236"/>
  <c r="L88" i="236"/>
  <c r="M88" i="236"/>
  <c r="N88" i="236"/>
  <c r="K89" i="236"/>
  <c r="K89" i="240" s="1"/>
  <c r="L89" i="236"/>
  <c r="M89" i="236"/>
  <c r="N89" i="236"/>
  <c r="N89" i="240" s="1"/>
  <c r="K90" i="236"/>
  <c r="L90" i="236"/>
  <c r="M90" i="236"/>
  <c r="N90" i="236"/>
  <c r="K91" i="236"/>
  <c r="L91" i="236"/>
  <c r="M91" i="236"/>
  <c r="N91" i="236"/>
  <c r="K92" i="236"/>
  <c r="L92" i="236"/>
  <c r="M92" i="236"/>
  <c r="N92" i="236"/>
  <c r="K93" i="236"/>
  <c r="L93" i="236"/>
  <c r="M93" i="236"/>
  <c r="N93" i="236"/>
  <c r="K94" i="236"/>
  <c r="L94" i="236"/>
  <c r="M94" i="236"/>
  <c r="N94" i="236"/>
  <c r="K95" i="236"/>
  <c r="K95" i="240" s="1"/>
  <c r="L95" i="236"/>
  <c r="L95" i="240" s="1"/>
  <c r="M95" i="236"/>
  <c r="M95" i="240" s="1"/>
  <c r="N95" i="236"/>
  <c r="K96" i="236"/>
  <c r="L96" i="236"/>
  <c r="M96" i="236"/>
  <c r="N96" i="236"/>
  <c r="P79" i="236"/>
  <c r="P79" i="240" s="1"/>
  <c r="P80" i="236"/>
  <c r="P80" i="240" s="1"/>
  <c r="P81" i="236"/>
  <c r="P81" i="240" s="1"/>
  <c r="P82" i="236"/>
  <c r="P83" i="236"/>
  <c r="P84" i="236"/>
  <c r="P85" i="236"/>
  <c r="P86" i="236"/>
  <c r="P87" i="236"/>
  <c r="P88" i="236"/>
  <c r="Q80" i="236"/>
  <c r="Q81" i="236"/>
  <c r="Q82" i="236"/>
  <c r="Q83" i="236"/>
  <c r="Q84" i="236"/>
  <c r="Q85" i="236"/>
  <c r="Q86" i="236"/>
  <c r="Q87" i="236"/>
  <c r="Q88" i="236"/>
  <c r="Q89" i="236"/>
  <c r="T53" i="236"/>
  <c r="T54" i="236"/>
  <c r="T55" i="236"/>
  <c r="T56" i="236"/>
  <c r="T57" i="236"/>
  <c r="T58" i="236"/>
  <c r="T59" i="236"/>
  <c r="T60" i="236"/>
  <c r="T61" i="236"/>
  <c r="T62" i="236"/>
  <c r="T62" i="240" s="1"/>
  <c r="T63" i="236"/>
  <c r="T64" i="236"/>
  <c r="T65" i="236"/>
  <c r="T65" i="240" s="1"/>
  <c r="T66" i="236"/>
  <c r="T66" i="240" s="1"/>
  <c r="T67" i="236"/>
  <c r="T68" i="236"/>
  <c r="T69" i="236"/>
  <c r="T70" i="236"/>
  <c r="T71" i="236"/>
  <c r="T72" i="236"/>
  <c r="T73" i="236"/>
  <c r="T74" i="236"/>
  <c r="T75" i="236"/>
  <c r="T76" i="236"/>
  <c r="T77" i="236"/>
  <c r="T78" i="236"/>
  <c r="T79" i="236"/>
  <c r="T80" i="236"/>
  <c r="T81" i="236"/>
  <c r="T82" i="236"/>
  <c r="T83" i="236"/>
  <c r="T84" i="236"/>
  <c r="T85" i="236"/>
  <c r="T86" i="236"/>
  <c r="T87" i="236"/>
  <c r="T88" i="236"/>
  <c r="T89" i="236"/>
  <c r="H90" i="236"/>
  <c r="H90" i="240" s="1"/>
  <c r="P90" i="236"/>
  <c r="Q90" i="236"/>
  <c r="P91" i="236"/>
  <c r="Q91" i="236"/>
  <c r="P92" i="236"/>
  <c r="Q92" i="236"/>
  <c r="P93" i="236"/>
  <c r="Q93" i="236"/>
  <c r="P94" i="236"/>
  <c r="Q94" i="236"/>
  <c r="P95" i="236"/>
  <c r="P95" i="240" s="1"/>
  <c r="Q95" i="236"/>
  <c r="P96" i="236"/>
  <c r="P96" i="240" s="1"/>
  <c r="Q96" i="236"/>
  <c r="P97" i="236"/>
  <c r="Q97" i="236"/>
  <c r="P98" i="236"/>
  <c r="Q98" i="236"/>
  <c r="P99" i="236"/>
  <c r="Q99" i="236"/>
  <c r="Q99" i="240" s="1"/>
  <c r="G90" i="236"/>
  <c r="G90" i="240" s="1"/>
  <c r="G91" i="236"/>
  <c r="G92" i="236"/>
  <c r="G93" i="236"/>
  <c r="G95" i="236"/>
  <c r="J91" i="236"/>
  <c r="J92" i="236"/>
  <c r="J93" i="236"/>
  <c r="J94" i="236"/>
  <c r="J95" i="236"/>
  <c r="E91" i="236"/>
  <c r="E92" i="236"/>
  <c r="E93" i="236"/>
  <c r="E94" i="236"/>
  <c r="E95" i="236"/>
  <c r="E95" i="240" s="1"/>
  <c r="E96" i="236"/>
  <c r="E97" i="236"/>
  <c r="E97" i="240" s="1"/>
  <c r="J97" i="236"/>
  <c r="K97" i="236"/>
  <c r="L97" i="236"/>
  <c r="M97" i="236"/>
  <c r="M97" i="240" s="1"/>
  <c r="N97" i="236"/>
  <c r="N97" i="240" s="1"/>
  <c r="F91" i="236"/>
  <c r="F92" i="236"/>
  <c r="F93" i="236"/>
  <c r="F94" i="236"/>
  <c r="F95" i="236"/>
  <c r="F96" i="236"/>
  <c r="F97" i="236"/>
  <c r="F97" i="240" s="1"/>
  <c r="F98" i="236"/>
  <c r="I90" i="236"/>
  <c r="I91" i="236"/>
  <c r="I92" i="236"/>
  <c r="I93" i="236"/>
  <c r="I94" i="236"/>
  <c r="I95" i="236"/>
  <c r="I95" i="240" s="1"/>
  <c r="I96" i="236"/>
  <c r="I97" i="236"/>
  <c r="I98" i="236"/>
  <c r="K98" i="236"/>
  <c r="L98" i="236"/>
  <c r="M98" i="236"/>
  <c r="O84" i="236"/>
  <c r="O85" i="236"/>
  <c r="O86" i="236"/>
  <c r="O87" i="236"/>
  <c r="O88" i="236"/>
  <c r="O89" i="236"/>
  <c r="O89" i="240" s="1"/>
  <c r="O90" i="236"/>
  <c r="O91" i="236"/>
  <c r="O92" i="236"/>
  <c r="O93" i="236"/>
  <c r="O94" i="236"/>
  <c r="O95" i="236"/>
  <c r="O96" i="236"/>
  <c r="O97" i="236"/>
  <c r="O98" i="236"/>
  <c r="V67" i="236"/>
  <c r="V68" i="236"/>
  <c r="V69" i="236"/>
  <c r="V70" i="236"/>
  <c r="V71" i="236"/>
  <c r="V72" i="236"/>
  <c r="V73" i="236"/>
  <c r="V74" i="236"/>
  <c r="V75" i="236"/>
  <c r="V76" i="236"/>
  <c r="V77" i="236"/>
  <c r="V78" i="236"/>
  <c r="V79" i="236"/>
  <c r="V80" i="236"/>
  <c r="V81" i="236"/>
  <c r="V82" i="236"/>
  <c r="V83" i="236"/>
  <c r="V84" i="236"/>
  <c r="V85" i="236"/>
  <c r="V86" i="236"/>
  <c r="V87" i="236"/>
  <c r="V88" i="236"/>
  <c r="V89" i="236"/>
  <c r="V89" i="240" s="1"/>
  <c r="V90" i="236"/>
  <c r="V91" i="236"/>
  <c r="V92" i="236"/>
  <c r="V93" i="236"/>
  <c r="V94" i="236"/>
  <c r="V95" i="236"/>
  <c r="V96" i="236"/>
  <c r="V97" i="236"/>
  <c r="V98" i="236"/>
  <c r="V98" i="240" s="1"/>
  <c r="E99" i="236"/>
  <c r="F99" i="236"/>
  <c r="H92" i="236"/>
  <c r="H93" i="236"/>
  <c r="H94" i="236"/>
  <c r="H95" i="236"/>
  <c r="H95" i="240" s="1"/>
  <c r="H96" i="236"/>
  <c r="H97" i="236"/>
  <c r="H98" i="236"/>
  <c r="H99" i="236"/>
  <c r="H99" i="240" s="1"/>
  <c r="J99" i="236"/>
  <c r="K99" i="236"/>
  <c r="K99" i="240" s="1"/>
  <c r="L99" i="236"/>
  <c r="M99" i="236"/>
  <c r="M99" i="240" s="1"/>
  <c r="N99" i="236"/>
  <c r="F100" i="236"/>
  <c r="G100" i="236"/>
  <c r="H100" i="236"/>
  <c r="J100" i="236"/>
  <c r="J100" i="240" s="1"/>
  <c r="K100" i="236"/>
  <c r="L100" i="236"/>
  <c r="M100" i="236"/>
  <c r="M100" i="240" s="1"/>
  <c r="N100" i="236"/>
  <c r="O100" i="236"/>
  <c r="P100" i="236"/>
  <c r="Q100" i="236"/>
  <c r="E101" i="236"/>
  <c r="F101" i="236"/>
  <c r="G101" i="236"/>
  <c r="H101" i="236"/>
  <c r="I101" i="236"/>
  <c r="J101" i="236"/>
  <c r="J101" i="240" s="1"/>
  <c r="K101" i="236"/>
  <c r="L101" i="236"/>
  <c r="M101" i="236"/>
  <c r="N101" i="236"/>
  <c r="O101" i="236"/>
  <c r="P101" i="236"/>
  <c r="Q101" i="236"/>
  <c r="F102" i="236"/>
  <c r="G102" i="236"/>
  <c r="H102" i="236"/>
  <c r="I102" i="236"/>
  <c r="J102" i="236"/>
  <c r="K102" i="236"/>
  <c r="L102" i="236"/>
  <c r="M102" i="236"/>
  <c r="N102" i="236"/>
  <c r="O102" i="236"/>
  <c r="P102" i="236"/>
  <c r="Q102" i="236"/>
  <c r="S60" i="236"/>
  <c r="S61" i="236"/>
  <c r="S62" i="236"/>
  <c r="S63" i="236"/>
  <c r="S63" i="240" s="1"/>
  <c r="S64" i="236"/>
  <c r="S65" i="236"/>
  <c r="S66" i="236"/>
  <c r="S67" i="236"/>
  <c r="S68" i="236"/>
  <c r="S69" i="236"/>
  <c r="S70" i="236"/>
  <c r="S71" i="236"/>
  <c r="S72" i="236"/>
  <c r="S73" i="236"/>
  <c r="S74" i="236"/>
  <c r="S75" i="236"/>
  <c r="S76" i="236"/>
  <c r="S77" i="236"/>
  <c r="S78" i="236"/>
  <c r="S78" i="240" s="1"/>
  <c r="S79" i="236"/>
  <c r="S80" i="236"/>
  <c r="S81" i="236"/>
  <c r="S82" i="236"/>
  <c r="S83" i="236"/>
  <c r="S84" i="236"/>
  <c r="S85" i="236"/>
  <c r="S86" i="236"/>
  <c r="S87" i="236"/>
  <c r="S88" i="236"/>
  <c r="S89" i="236"/>
  <c r="S90" i="236"/>
  <c r="S91" i="236"/>
  <c r="S92" i="236"/>
  <c r="S93" i="236"/>
  <c r="S94" i="236"/>
  <c r="S95" i="236"/>
  <c r="S96" i="236"/>
  <c r="S97" i="236"/>
  <c r="S98" i="236"/>
  <c r="S99" i="236"/>
  <c r="S99" i="240" s="1"/>
  <c r="S100" i="236"/>
  <c r="S101" i="236"/>
  <c r="S102" i="236"/>
  <c r="V100" i="236"/>
  <c r="V101" i="236"/>
  <c r="V102" i="236"/>
  <c r="F103" i="236"/>
  <c r="F103" i="240" s="1"/>
  <c r="G103" i="236"/>
  <c r="H103" i="236"/>
  <c r="H103" i="240" s="1"/>
  <c r="I103" i="236"/>
  <c r="I103" i="240" s="1"/>
  <c r="E105" i="236"/>
  <c r="F105" i="236"/>
  <c r="H105" i="236"/>
  <c r="E106" i="236"/>
  <c r="F106" i="236"/>
  <c r="G106" i="236"/>
  <c r="H106" i="236"/>
  <c r="E107" i="236"/>
  <c r="F107" i="236"/>
  <c r="F107" i="240" s="1"/>
  <c r="G107" i="236"/>
  <c r="H107" i="236"/>
  <c r="E108" i="236"/>
  <c r="F108" i="236"/>
  <c r="G108" i="236"/>
  <c r="H108" i="236"/>
  <c r="K105" i="236"/>
  <c r="K106" i="236"/>
  <c r="K107" i="236"/>
  <c r="K108" i="236"/>
  <c r="F109" i="236"/>
  <c r="G109" i="236"/>
  <c r="J104" i="236"/>
  <c r="J104" i="240" s="1"/>
  <c r="J105" i="236"/>
  <c r="J106" i="236"/>
  <c r="J107" i="236"/>
  <c r="J108" i="236"/>
  <c r="J109" i="236"/>
  <c r="L104" i="236"/>
  <c r="L104" i="240" s="1"/>
  <c r="L105" i="236"/>
  <c r="L106" i="236"/>
  <c r="L107" i="236"/>
  <c r="L108" i="236"/>
  <c r="L109" i="236"/>
  <c r="E110" i="236"/>
  <c r="F110" i="236"/>
  <c r="G110" i="236"/>
  <c r="E111" i="236"/>
  <c r="E111" i="240" s="1"/>
  <c r="F111" i="236"/>
  <c r="F111" i="240" s="1"/>
  <c r="G111" i="236"/>
  <c r="G111" i="240" s="1"/>
  <c r="J110" i="236"/>
  <c r="K110" i="236"/>
  <c r="L110" i="236"/>
  <c r="J111" i="236"/>
  <c r="K111" i="236"/>
  <c r="K111" i="240" s="1"/>
  <c r="S104" i="236"/>
  <c r="S105" i="236"/>
  <c r="S106" i="236"/>
  <c r="S107" i="236"/>
  <c r="S108" i="236"/>
  <c r="S109" i="236"/>
  <c r="S110" i="236"/>
  <c r="S111" i="236"/>
  <c r="I105" i="236"/>
  <c r="I106" i="236"/>
  <c r="I107" i="236"/>
  <c r="I108" i="236"/>
  <c r="I109" i="236"/>
  <c r="I110" i="236"/>
  <c r="I111" i="236"/>
  <c r="I111" i="240" s="1"/>
  <c r="I112" i="236"/>
  <c r="I112" i="240" s="1"/>
  <c r="H110" i="236"/>
  <c r="H111" i="236"/>
  <c r="H112" i="236"/>
  <c r="H113" i="236"/>
  <c r="H113" i="240" s="1"/>
  <c r="K113" i="236"/>
  <c r="E113" i="236"/>
  <c r="E114" i="236"/>
  <c r="G113" i="236"/>
  <c r="G113" i="240" s="1"/>
  <c r="G114" i="236"/>
  <c r="H114" i="236"/>
  <c r="I114" i="236"/>
  <c r="I114" i="240" s="1"/>
  <c r="J114" i="236"/>
  <c r="K114" i="236"/>
  <c r="H115" i="236"/>
  <c r="H115" i="240" s="1"/>
  <c r="I115" i="236"/>
  <c r="I115" i="240" s="1"/>
  <c r="J115" i="236"/>
  <c r="K115" i="236"/>
  <c r="F115" i="236"/>
  <c r="E116" i="236"/>
  <c r="F116" i="236"/>
  <c r="F116" i="240" s="1"/>
  <c r="G116" i="236"/>
  <c r="H116" i="236"/>
  <c r="I116" i="236"/>
  <c r="J116" i="236"/>
  <c r="K116" i="236"/>
  <c r="E117" i="236"/>
  <c r="F117" i="236"/>
  <c r="G117" i="236"/>
  <c r="H117" i="236"/>
  <c r="I117" i="236"/>
  <c r="J117" i="236"/>
  <c r="K117" i="236"/>
  <c r="E118" i="236"/>
  <c r="F118" i="236"/>
  <c r="G118" i="236"/>
  <c r="H118" i="236"/>
  <c r="I118" i="236"/>
  <c r="J118" i="236"/>
  <c r="K118" i="236"/>
  <c r="E119" i="236"/>
  <c r="F119" i="236"/>
  <c r="G119" i="236"/>
  <c r="G119" i="240" s="1"/>
  <c r="H119" i="236"/>
  <c r="I119" i="236"/>
  <c r="J119" i="236"/>
  <c r="K119" i="236"/>
  <c r="E120" i="236"/>
  <c r="F120" i="236"/>
  <c r="G120" i="236"/>
  <c r="H120" i="236"/>
  <c r="I120" i="236"/>
  <c r="J120" i="236"/>
  <c r="K120" i="236"/>
  <c r="E121" i="236"/>
  <c r="F121" i="236"/>
  <c r="G121" i="236"/>
  <c r="H121" i="236"/>
  <c r="I121" i="236"/>
  <c r="J121" i="236"/>
  <c r="K121" i="236"/>
  <c r="E122" i="236"/>
  <c r="F122" i="236"/>
  <c r="G122" i="236"/>
  <c r="H122" i="236"/>
  <c r="I122" i="236"/>
  <c r="J122" i="236"/>
  <c r="K122" i="236"/>
  <c r="N104" i="236"/>
  <c r="N104" i="240" s="1"/>
  <c r="N105" i="236"/>
  <c r="N106" i="236"/>
  <c r="N107" i="236"/>
  <c r="N108" i="236"/>
  <c r="N109" i="236"/>
  <c r="N110" i="236"/>
  <c r="N111" i="236"/>
  <c r="N111" i="240" s="1"/>
  <c r="N112" i="236"/>
  <c r="N113" i="236"/>
  <c r="N114" i="236"/>
  <c r="N115" i="236"/>
  <c r="N116" i="236"/>
  <c r="N117" i="236"/>
  <c r="N118" i="236"/>
  <c r="N119" i="236"/>
  <c r="N120" i="236"/>
  <c r="N121" i="236"/>
  <c r="N121" i="240" s="1"/>
  <c r="N122" i="236"/>
  <c r="P105" i="236"/>
  <c r="P106" i="236"/>
  <c r="P107" i="236"/>
  <c r="P108" i="236"/>
  <c r="P109" i="236"/>
  <c r="P110" i="236"/>
  <c r="P111" i="236"/>
  <c r="P112" i="236"/>
  <c r="P113" i="236"/>
  <c r="P114" i="236"/>
  <c r="P114" i="240" s="1"/>
  <c r="P115" i="236"/>
  <c r="P116" i="236"/>
  <c r="P117" i="236"/>
  <c r="P117" i="240" s="1"/>
  <c r="P118" i="236"/>
  <c r="P119" i="236"/>
  <c r="P120" i="236"/>
  <c r="P121" i="236"/>
  <c r="P122" i="236"/>
  <c r="L113" i="236"/>
  <c r="L114" i="236"/>
  <c r="L115" i="236"/>
  <c r="L116" i="236"/>
  <c r="L117" i="236"/>
  <c r="L118" i="236"/>
  <c r="L119" i="236"/>
  <c r="L120" i="236"/>
  <c r="L121" i="236"/>
  <c r="L122" i="236"/>
  <c r="L123" i="236"/>
  <c r="L123" i="240" s="1"/>
  <c r="O105" i="236"/>
  <c r="O106" i="236"/>
  <c r="O107" i="236"/>
  <c r="O108" i="236"/>
  <c r="O109" i="236"/>
  <c r="O110" i="236"/>
  <c r="O111" i="236"/>
  <c r="O111" i="240" s="1"/>
  <c r="O112" i="236"/>
  <c r="O113" i="236"/>
  <c r="O114" i="236"/>
  <c r="O115" i="236"/>
  <c r="O116" i="236"/>
  <c r="O117" i="236"/>
  <c r="O118" i="236"/>
  <c r="O119" i="236"/>
  <c r="O120" i="236"/>
  <c r="O121" i="236"/>
  <c r="O122" i="236"/>
  <c r="O123" i="236"/>
  <c r="O123" i="240" s="1"/>
  <c r="U54" i="236"/>
  <c r="U55" i="236"/>
  <c r="U56" i="236"/>
  <c r="U57" i="236"/>
  <c r="U58" i="236"/>
  <c r="U59" i="236"/>
  <c r="U59" i="240" s="1"/>
  <c r="U60" i="236"/>
  <c r="U60" i="240" s="1"/>
  <c r="U61" i="236"/>
  <c r="U62" i="236"/>
  <c r="U63" i="236"/>
  <c r="U64" i="236"/>
  <c r="U65" i="236"/>
  <c r="U66" i="236"/>
  <c r="U66" i="240" s="1"/>
  <c r="U67" i="236"/>
  <c r="U68" i="236"/>
  <c r="U69" i="236"/>
  <c r="U70" i="236"/>
  <c r="U71" i="236"/>
  <c r="U72" i="236"/>
  <c r="U73" i="236"/>
  <c r="U74" i="236"/>
  <c r="U75" i="236"/>
  <c r="U76" i="236"/>
  <c r="U77" i="236"/>
  <c r="U78" i="236"/>
  <c r="U79" i="236"/>
  <c r="U80" i="236"/>
  <c r="U81" i="236"/>
  <c r="U82" i="236"/>
  <c r="U83" i="236"/>
  <c r="U84" i="236"/>
  <c r="U85" i="236"/>
  <c r="U86" i="236"/>
  <c r="U87" i="236"/>
  <c r="U88" i="236"/>
  <c r="U89" i="236"/>
  <c r="U90" i="236"/>
  <c r="U91" i="236"/>
  <c r="U92" i="236"/>
  <c r="U93" i="236"/>
  <c r="U94" i="236"/>
  <c r="U95" i="236"/>
  <c r="U96" i="236"/>
  <c r="U96" i="240" s="1"/>
  <c r="U97" i="236"/>
  <c r="U98" i="236"/>
  <c r="U99" i="236"/>
  <c r="U100" i="236"/>
  <c r="U101" i="236"/>
  <c r="U102" i="236"/>
  <c r="U103" i="236"/>
  <c r="U104" i="236"/>
  <c r="U105" i="236"/>
  <c r="U106" i="236"/>
  <c r="U107" i="236"/>
  <c r="U108" i="236"/>
  <c r="U109" i="236"/>
  <c r="U110" i="236"/>
  <c r="U111" i="236"/>
  <c r="U112" i="236"/>
  <c r="U113" i="236"/>
  <c r="U114" i="236"/>
  <c r="U115" i="236"/>
  <c r="U116" i="236"/>
  <c r="U117" i="236"/>
  <c r="U118" i="236"/>
  <c r="U119" i="236"/>
  <c r="U120" i="236"/>
  <c r="U121" i="236"/>
  <c r="U122" i="236"/>
  <c r="U123" i="236"/>
  <c r="U123" i="240" s="1"/>
  <c r="N124" i="236"/>
  <c r="F125" i="236"/>
  <c r="F125" i="240" s="1"/>
  <c r="G125" i="236"/>
  <c r="H125" i="236"/>
  <c r="F126" i="236"/>
  <c r="G126" i="236"/>
  <c r="H126" i="236"/>
  <c r="F127" i="236"/>
  <c r="G127" i="236"/>
  <c r="H127" i="236"/>
  <c r="H127" i="240" s="1"/>
  <c r="N125" i="236"/>
  <c r="O125" i="236"/>
  <c r="P125" i="236"/>
  <c r="N126" i="236"/>
  <c r="O126" i="236"/>
  <c r="P126" i="236"/>
  <c r="N127" i="236"/>
  <c r="O127" i="236"/>
  <c r="P127" i="236"/>
  <c r="N128" i="236"/>
  <c r="O128" i="236"/>
  <c r="P128" i="236"/>
  <c r="N129" i="236"/>
  <c r="O129" i="236"/>
  <c r="P129" i="236"/>
  <c r="N130" i="236"/>
  <c r="O130" i="236"/>
  <c r="P130" i="236"/>
  <c r="N131" i="236"/>
  <c r="O131" i="236"/>
  <c r="P131" i="236"/>
  <c r="N132" i="236"/>
  <c r="N132" i="240" s="1"/>
  <c r="O132" i="236"/>
  <c r="P132" i="236"/>
  <c r="P132" i="240" s="1"/>
  <c r="N133" i="236"/>
  <c r="O133" i="236"/>
  <c r="P133" i="236"/>
  <c r="N134" i="236"/>
  <c r="O134" i="236"/>
  <c r="P134" i="236"/>
  <c r="N135" i="236"/>
  <c r="O135" i="236"/>
  <c r="P135" i="236"/>
  <c r="N136" i="236"/>
  <c r="O136" i="236"/>
  <c r="P136" i="236"/>
  <c r="N137" i="236"/>
  <c r="O137" i="236"/>
  <c r="P137" i="236"/>
  <c r="N138" i="236"/>
  <c r="O138" i="236"/>
  <c r="P138" i="236"/>
  <c r="N139" i="236"/>
  <c r="O139" i="236"/>
  <c r="P139" i="236"/>
  <c r="N140" i="236"/>
  <c r="O140" i="236"/>
  <c r="P140" i="236"/>
  <c r="N141" i="236"/>
  <c r="O141" i="236"/>
  <c r="P141" i="236"/>
  <c r="N142" i="236"/>
  <c r="O142" i="236"/>
  <c r="P142" i="236"/>
  <c r="N143" i="236"/>
  <c r="O143" i="236"/>
  <c r="P143" i="236"/>
  <c r="N144" i="236"/>
  <c r="O144" i="236"/>
  <c r="P144" i="236"/>
  <c r="N145" i="236"/>
  <c r="O145" i="236"/>
  <c r="P145" i="236"/>
  <c r="N146" i="236"/>
  <c r="O146" i="236"/>
  <c r="P146" i="236"/>
  <c r="N147" i="236"/>
  <c r="O147" i="236"/>
  <c r="P147" i="236"/>
  <c r="N148" i="236"/>
  <c r="O148" i="236"/>
  <c r="P148" i="236"/>
  <c r="N149" i="236"/>
  <c r="O149" i="236"/>
  <c r="P149" i="236"/>
  <c r="N150" i="236"/>
  <c r="O150" i="236"/>
  <c r="P150" i="236"/>
  <c r="N151" i="236"/>
  <c r="O151" i="236"/>
  <c r="P151" i="236"/>
  <c r="N152" i="236"/>
  <c r="O152" i="236"/>
  <c r="P152" i="236"/>
  <c r="N153" i="236"/>
  <c r="O153" i="236"/>
  <c r="P153" i="236"/>
  <c r="N154" i="236"/>
  <c r="O154" i="236"/>
  <c r="P154" i="236"/>
  <c r="N155" i="236"/>
  <c r="O155" i="236"/>
  <c r="P155" i="236"/>
  <c r="N156" i="236"/>
  <c r="O156" i="236"/>
  <c r="P156" i="236"/>
  <c r="N157" i="236"/>
  <c r="O157" i="236"/>
  <c r="P157" i="236"/>
  <c r="N158" i="236"/>
  <c r="O158" i="236"/>
  <c r="P158" i="236"/>
  <c r="N159" i="236"/>
  <c r="O159" i="236"/>
  <c r="P159" i="236"/>
  <c r="N160" i="236"/>
  <c r="O160" i="236"/>
  <c r="P160" i="236"/>
  <c r="E125" i="236"/>
  <c r="E126" i="236"/>
  <c r="K125" i="236"/>
  <c r="K126" i="236"/>
  <c r="K127" i="236"/>
  <c r="K128" i="236"/>
  <c r="K129" i="236"/>
  <c r="L125" i="236"/>
  <c r="L126" i="236"/>
  <c r="L127" i="236"/>
  <c r="L128" i="236"/>
  <c r="L129" i="236"/>
  <c r="L130" i="236"/>
  <c r="K131" i="236"/>
  <c r="L131" i="236"/>
  <c r="K132" i="236"/>
  <c r="L132" i="236"/>
  <c r="K133" i="236"/>
  <c r="L133" i="236"/>
  <c r="K134" i="236"/>
  <c r="L134" i="236"/>
  <c r="K135" i="236"/>
  <c r="L135" i="236"/>
  <c r="K136" i="236"/>
  <c r="L136" i="236"/>
  <c r="K137" i="236"/>
  <c r="L137" i="236"/>
  <c r="K138" i="236"/>
  <c r="L138" i="236"/>
  <c r="K139" i="236"/>
  <c r="L139" i="236"/>
  <c r="K140" i="236"/>
  <c r="L140" i="236"/>
  <c r="K141" i="236"/>
  <c r="L141" i="236"/>
  <c r="K142" i="236"/>
  <c r="L142" i="236"/>
  <c r="K143" i="236"/>
  <c r="L143" i="236"/>
  <c r="K144" i="236"/>
  <c r="L144" i="236"/>
  <c r="K145" i="236"/>
  <c r="L145" i="236"/>
  <c r="K146" i="236"/>
  <c r="L146" i="236"/>
  <c r="K147" i="236"/>
  <c r="L147" i="236"/>
  <c r="K148" i="236"/>
  <c r="L148" i="236"/>
  <c r="K149" i="236"/>
  <c r="L149" i="236"/>
  <c r="K150" i="236"/>
  <c r="L150" i="236"/>
  <c r="K151" i="236"/>
  <c r="L151" i="236"/>
  <c r="K152" i="236"/>
  <c r="L152" i="236"/>
  <c r="K153" i="236"/>
  <c r="L153" i="236"/>
  <c r="K154" i="236"/>
  <c r="L154" i="236"/>
  <c r="K155" i="236"/>
  <c r="L155" i="236"/>
  <c r="K156" i="236"/>
  <c r="L156" i="236"/>
  <c r="K157" i="236"/>
  <c r="L157" i="236"/>
  <c r="K158" i="236"/>
  <c r="L158" i="236"/>
  <c r="V106" i="236"/>
  <c r="V107" i="236"/>
  <c r="V108" i="236"/>
  <c r="V109" i="236"/>
  <c r="V110" i="236"/>
  <c r="V110" i="240" s="1"/>
  <c r="V111" i="236"/>
  <c r="V111" i="240" s="1"/>
  <c r="V112" i="236"/>
  <c r="V113" i="236"/>
  <c r="V114" i="236"/>
  <c r="V115" i="236"/>
  <c r="V116" i="236"/>
  <c r="V117" i="236"/>
  <c r="V118" i="236"/>
  <c r="V119" i="236"/>
  <c r="V120" i="236"/>
  <c r="V121" i="236"/>
  <c r="V122" i="236"/>
  <c r="V123" i="236"/>
  <c r="V124" i="236"/>
  <c r="V124" i="240" s="1"/>
  <c r="V125" i="236"/>
  <c r="V126" i="236"/>
  <c r="V127" i="236"/>
  <c r="V128" i="236"/>
  <c r="V129" i="236"/>
  <c r="V130" i="236"/>
  <c r="V131" i="236"/>
  <c r="V132" i="236"/>
  <c r="V133" i="236"/>
  <c r="V133" i="240" s="1"/>
  <c r="V139" i="236"/>
  <c r="V139" i="240" s="1"/>
  <c r="V140" i="236"/>
  <c r="V141" i="236"/>
  <c r="V141" i="240" s="1"/>
  <c r="V142" i="236"/>
  <c r="V143" i="236"/>
  <c r="V144" i="236"/>
  <c r="V144" i="240" s="1"/>
  <c r="V145" i="236"/>
  <c r="U125" i="236"/>
  <c r="U126" i="236"/>
  <c r="U127" i="236"/>
  <c r="U128" i="236"/>
  <c r="U129" i="236"/>
  <c r="U130" i="236"/>
  <c r="U131" i="236"/>
  <c r="U132" i="236"/>
  <c r="U133" i="236"/>
  <c r="U134" i="236"/>
  <c r="U135" i="236"/>
  <c r="U136" i="236"/>
  <c r="U137" i="236"/>
  <c r="U138" i="236"/>
  <c r="U139" i="236"/>
  <c r="U140" i="236"/>
  <c r="U141" i="236"/>
  <c r="U142" i="236"/>
  <c r="U143" i="236"/>
  <c r="U144" i="236"/>
  <c r="U145" i="236"/>
  <c r="U146" i="236"/>
  <c r="V149" i="236"/>
  <c r="V149" i="240" s="1"/>
  <c r="T91" i="236"/>
  <c r="T92" i="236"/>
  <c r="T93" i="236"/>
  <c r="T94" i="236"/>
  <c r="T95" i="236"/>
  <c r="T96" i="236"/>
  <c r="T97" i="236"/>
  <c r="T98" i="236"/>
  <c r="T98" i="240" s="1"/>
  <c r="T99" i="236"/>
  <c r="T100" i="236"/>
  <c r="T101" i="236"/>
  <c r="T101" i="240" s="1"/>
  <c r="T102" i="236"/>
  <c r="T103" i="236"/>
  <c r="T104" i="236"/>
  <c r="T105" i="236"/>
  <c r="T106" i="236"/>
  <c r="T107" i="236"/>
  <c r="T108" i="236"/>
  <c r="T109" i="236"/>
  <c r="T110" i="236"/>
  <c r="T111" i="236"/>
  <c r="T112" i="236"/>
  <c r="T112" i="240" s="1"/>
  <c r="T113" i="236"/>
  <c r="T114" i="236"/>
  <c r="T115" i="236"/>
  <c r="T116" i="236"/>
  <c r="T117" i="236"/>
  <c r="T118" i="236"/>
  <c r="T119" i="236"/>
  <c r="T120" i="236"/>
  <c r="T121" i="236"/>
  <c r="T122" i="236"/>
  <c r="T123" i="236"/>
  <c r="T124" i="236"/>
  <c r="T125" i="236"/>
  <c r="T126" i="236"/>
  <c r="T127" i="236"/>
  <c r="T128" i="236"/>
  <c r="T129" i="236"/>
  <c r="T130" i="236"/>
  <c r="T131" i="236"/>
  <c r="T132" i="236"/>
  <c r="T133" i="236"/>
  <c r="T134" i="236"/>
  <c r="T135" i="236"/>
  <c r="T136" i="236"/>
  <c r="T137" i="236"/>
  <c r="T138" i="236"/>
  <c r="T139" i="236"/>
  <c r="T140" i="236"/>
  <c r="T141" i="236"/>
  <c r="T142" i="236"/>
  <c r="T143" i="236"/>
  <c r="T144" i="236"/>
  <c r="T145" i="236"/>
  <c r="T146" i="236"/>
  <c r="T147" i="236"/>
  <c r="T148" i="236"/>
  <c r="T149" i="236"/>
  <c r="T150" i="236"/>
  <c r="T151" i="236"/>
  <c r="T152" i="236"/>
  <c r="T153" i="236"/>
  <c r="T154" i="236"/>
  <c r="T154" i="240" s="1"/>
  <c r="V151" i="236"/>
  <c r="V151" i="240" s="1"/>
  <c r="V152" i="236"/>
  <c r="V152" i="240" s="1"/>
  <c r="V153" i="236"/>
  <c r="V153" i="240" s="1"/>
  <c r="V154" i="236"/>
  <c r="V154" i="240" s="1"/>
  <c r="S113" i="236"/>
  <c r="S114" i="236"/>
  <c r="S115" i="236"/>
  <c r="S116" i="236"/>
  <c r="S117" i="236"/>
  <c r="S118" i="236"/>
  <c r="S119" i="236"/>
  <c r="S120" i="236"/>
  <c r="S121" i="236"/>
  <c r="S122" i="236"/>
  <c r="S123" i="236"/>
  <c r="S124" i="236"/>
  <c r="S125" i="236"/>
  <c r="S126" i="236"/>
  <c r="S127" i="236"/>
  <c r="S128" i="236"/>
  <c r="S129" i="236"/>
  <c r="S130" i="236"/>
  <c r="S131" i="236"/>
  <c r="S132" i="236"/>
  <c r="S133" i="236"/>
  <c r="S134" i="236"/>
  <c r="S135" i="236"/>
  <c r="S136" i="236"/>
  <c r="S137" i="236"/>
  <c r="S138" i="236"/>
  <c r="S139" i="236"/>
  <c r="S140" i="236"/>
  <c r="S141" i="236"/>
  <c r="S142" i="236"/>
  <c r="S143" i="236"/>
  <c r="S144" i="236"/>
  <c r="S145" i="236"/>
  <c r="S146" i="236"/>
  <c r="S147" i="236"/>
  <c r="S148" i="236"/>
  <c r="S149" i="236"/>
  <c r="S150" i="236"/>
  <c r="S151" i="236"/>
  <c r="S152" i="236"/>
  <c r="S153" i="236"/>
  <c r="S154" i="236"/>
  <c r="S155" i="236"/>
  <c r="S156" i="236"/>
  <c r="S157" i="236"/>
  <c r="T157" i="236"/>
  <c r="S158" i="236"/>
  <c r="T158" i="236"/>
  <c r="S159" i="236"/>
  <c r="T159" i="236"/>
  <c r="S160" i="236"/>
  <c r="T160" i="236"/>
  <c r="S161" i="236"/>
  <c r="T161" i="236"/>
  <c r="S162" i="236"/>
  <c r="T162" i="236"/>
  <c r="S163" i="236"/>
  <c r="T163" i="236"/>
  <c r="S164" i="236"/>
  <c r="T164" i="236"/>
  <c r="T164" i="240" s="1"/>
  <c r="E128" i="236"/>
  <c r="E129" i="236"/>
  <c r="E129" i="240" s="1"/>
  <c r="E130" i="236"/>
  <c r="E131" i="236"/>
  <c r="E132" i="236"/>
  <c r="E133" i="236"/>
  <c r="E134" i="236"/>
  <c r="E135" i="236"/>
  <c r="E136" i="236"/>
  <c r="E137" i="236"/>
  <c r="E138" i="236"/>
  <c r="E139" i="236"/>
  <c r="E140" i="236"/>
  <c r="E141" i="236"/>
  <c r="E142" i="236"/>
  <c r="E143" i="236"/>
  <c r="E144" i="236"/>
  <c r="E145" i="236"/>
  <c r="E146" i="236"/>
  <c r="E147" i="236"/>
  <c r="E148" i="236"/>
  <c r="E149" i="236"/>
  <c r="E150" i="236"/>
  <c r="E151" i="236"/>
  <c r="E152" i="236"/>
  <c r="E153" i="236"/>
  <c r="E154" i="236"/>
  <c r="E155" i="236"/>
  <c r="E156" i="236"/>
  <c r="E157" i="236"/>
  <c r="E158" i="236"/>
  <c r="G129" i="236"/>
  <c r="G130" i="236"/>
  <c r="G131" i="236"/>
  <c r="G132" i="236"/>
  <c r="G133" i="236"/>
  <c r="G134" i="236"/>
  <c r="G135" i="236"/>
  <c r="G136" i="236"/>
  <c r="G137" i="236"/>
  <c r="G138" i="236"/>
  <c r="G139" i="236"/>
  <c r="G140" i="236"/>
  <c r="G140" i="240" s="1"/>
  <c r="G141" i="236"/>
  <c r="G142" i="236"/>
  <c r="G143" i="236"/>
  <c r="G144" i="236"/>
  <c r="G145" i="236"/>
  <c r="G146" i="236"/>
  <c r="G147" i="236"/>
  <c r="G148" i="236"/>
  <c r="G149" i="236"/>
  <c r="G150" i="236"/>
  <c r="G151" i="236"/>
  <c r="G152" i="236"/>
  <c r="G153" i="236"/>
  <c r="G154" i="236"/>
  <c r="G155" i="236"/>
  <c r="G156" i="236"/>
  <c r="G156" i="240" s="1"/>
  <c r="G157" i="236"/>
  <c r="G158" i="236"/>
  <c r="F130" i="236"/>
  <c r="F131" i="236"/>
  <c r="F132" i="236"/>
  <c r="F133" i="236"/>
  <c r="F134" i="236"/>
  <c r="F135" i="236"/>
  <c r="F136" i="236"/>
  <c r="F137" i="236"/>
  <c r="F138" i="236"/>
  <c r="F139" i="236"/>
  <c r="F140" i="236"/>
  <c r="F141" i="236"/>
  <c r="F142" i="236"/>
  <c r="F143" i="236"/>
  <c r="F144" i="236"/>
  <c r="F145" i="236"/>
  <c r="F146" i="236"/>
  <c r="F147" i="236"/>
  <c r="F148" i="236"/>
  <c r="F149" i="236"/>
  <c r="F150" i="236"/>
  <c r="F151" i="236"/>
  <c r="F152" i="236"/>
  <c r="F153" i="236"/>
  <c r="F154" i="236"/>
  <c r="F155" i="236"/>
  <c r="F156" i="236"/>
  <c r="F157" i="236"/>
  <c r="F158" i="236"/>
  <c r="F159" i="236"/>
  <c r="F160" i="236"/>
  <c r="F160" i="240" s="1"/>
  <c r="J125" i="236"/>
  <c r="J125" i="240" s="1"/>
  <c r="J126" i="236"/>
  <c r="J127" i="236"/>
  <c r="J128" i="236"/>
  <c r="J129" i="236"/>
  <c r="J130" i="236"/>
  <c r="J131" i="236"/>
  <c r="J132" i="236"/>
  <c r="J133" i="236"/>
  <c r="J134" i="236"/>
  <c r="J135" i="236"/>
  <c r="J136" i="236"/>
  <c r="J137" i="236"/>
  <c r="J138" i="236"/>
  <c r="J139" i="236"/>
  <c r="J140" i="236"/>
  <c r="J141" i="236"/>
  <c r="J142" i="236"/>
  <c r="J143" i="236"/>
  <c r="J144" i="236"/>
  <c r="J145" i="236"/>
  <c r="J146" i="236"/>
  <c r="J147" i="236"/>
  <c r="J148" i="236"/>
  <c r="J149" i="236"/>
  <c r="J150" i="236"/>
  <c r="J151" i="236"/>
  <c r="J152" i="236"/>
  <c r="J153" i="236"/>
  <c r="J154" i="236"/>
  <c r="J155" i="236"/>
  <c r="J156" i="236"/>
  <c r="J157" i="236"/>
  <c r="J158" i="236"/>
  <c r="J159" i="236"/>
  <c r="J159" i="240" s="1"/>
  <c r="J160" i="236"/>
  <c r="J160" i="240" s="1"/>
  <c r="R78" i="236"/>
  <c r="R79" i="236"/>
  <c r="R80" i="236"/>
  <c r="R81" i="236"/>
  <c r="R82" i="236"/>
  <c r="R83" i="236"/>
  <c r="R84" i="236"/>
  <c r="R85" i="236"/>
  <c r="R86" i="236"/>
  <c r="R87" i="236"/>
  <c r="R88" i="236"/>
  <c r="R88" i="240" s="1"/>
  <c r="R89" i="236"/>
  <c r="R90" i="236"/>
  <c r="R91" i="236"/>
  <c r="R92" i="236"/>
  <c r="R93" i="236"/>
  <c r="R94" i="236"/>
  <c r="R95" i="236"/>
  <c r="R96" i="236"/>
  <c r="R97" i="236"/>
  <c r="R98" i="236"/>
  <c r="R99" i="236"/>
  <c r="R100" i="236"/>
  <c r="R101" i="236"/>
  <c r="R102" i="236"/>
  <c r="R103" i="236"/>
  <c r="R104" i="236"/>
  <c r="R104" i="240" s="1"/>
  <c r="R105" i="236"/>
  <c r="R106" i="236"/>
  <c r="R106" i="240" s="1"/>
  <c r="R107" i="236"/>
  <c r="R108" i="236"/>
  <c r="R109" i="236"/>
  <c r="R110" i="236"/>
  <c r="R111" i="236"/>
  <c r="R111" i="240" s="1"/>
  <c r="R112" i="236"/>
  <c r="R113" i="236"/>
  <c r="R114" i="236"/>
  <c r="R115" i="236"/>
  <c r="R116" i="236"/>
  <c r="R117" i="236"/>
  <c r="R118" i="236"/>
  <c r="R119" i="236"/>
  <c r="R120" i="236"/>
  <c r="R120" i="240" s="1"/>
  <c r="R121" i="236"/>
  <c r="R122" i="236"/>
  <c r="R122" i="240" s="1"/>
  <c r="R123" i="236"/>
  <c r="R124" i="236"/>
  <c r="R125" i="236"/>
  <c r="R126" i="236"/>
  <c r="R127" i="236"/>
  <c r="R128" i="236"/>
  <c r="R129" i="236"/>
  <c r="R130" i="236"/>
  <c r="R131" i="236"/>
  <c r="R132" i="236"/>
  <c r="R133" i="236"/>
  <c r="R134" i="236"/>
  <c r="R135" i="236"/>
  <c r="R136" i="236"/>
  <c r="R136" i="240" s="1"/>
  <c r="R137" i="236"/>
  <c r="R138" i="236"/>
  <c r="R138" i="240" s="1"/>
  <c r="R139" i="236"/>
  <c r="R140" i="236"/>
  <c r="R141" i="236"/>
  <c r="R142" i="236"/>
  <c r="R143" i="236"/>
  <c r="R144" i="236"/>
  <c r="R145" i="236"/>
  <c r="R146" i="236"/>
  <c r="R147" i="236"/>
  <c r="R148" i="236"/>
  <c r="R149" i="236"/>
  <c r="R150" i="236"/>
  <c r="R151" i="236"/>
  <c r="R152" i="236"/>
  <c r="R152" i="240" s="1"/>
  <c r="R153" i="236"/>
  <c r="R154" i="236"/>
  <c r="R154" i="240" s="1"/>
  <c r="R155" i="236"/>
  <c r="R156" i="236"/>
  <c r="R157" i="236"/>
  <c r="R158" i="236"/>
  <c r="R159" i="236"/>
  <c r="R160" i="236"/>
  <c r="V158" i="236"/>
  <c r="V158" i="240" s="1"/>
  <c r="V159" i="236"/>
  <c r="V160" i="236"/>
  <c r="E161" i="236"/>
  <c r="G161" i="236"/>
  <c r="I126" i="236"/>
  <c r="I127" i="236"/>
  <c r="I128" i="236"/>
  <c r="I129" i="236"/>
  <c r="I130" i="236"/>
  <c r="I131" i="236"/>
  <c r="I132" i="236"/>
  <c r="I133" i="236"/>
  <c r="I134" i="236"/>
  <c r="I135" i="236"/>
  <c r="I136" i="236"/>
  <c r="I137" i="236"/>
  <c r="I138" i="236"/>
  <c r="I139" i="236"/>
  <c r="I140" i="236"/>
  <c r="I141" i="236"/>
  <c r="I142" i="236"/>
  <c r="I143" i="236"/>
  <c r="I143" i="240" s="1"/>
  <c r="I144" i="236"/>
  <c r="I145" i="236"/>
  <c r="I146" i="236"/>
  <c r="I147" i="236"/>
  <c r="I148" i="236"/>
  <c r="I149" i="236"/>
  <c r="I150" i="236"/>
  <c r="I151" i="236"/>
  <c r="I152" i="236"/>
  <c r="I153" i="236"/>
  <c r="I154" i="236"/>
  <c r="I155" i="236"/>
  <c r="I156" i="236"/>
  <c r="I157" i="236"/>
  <c r="I158" i="236"/>
  <c r="I159" i="236"/>
  <c r="I160" i="236"/>
  <c r="I160" i="240" s="1"/>
  <c r="I161" i="236"/>
  <c r="L160" i="236"/>
  <c r="L160" i="240" s="1"/>
  <c r="L161" i="236"/>
  <c r="L161" i="240" s="1"/>
  <c r="N161" i="236"/>
  <c r="N161" i="240" s="1"/>
  <c r="O161" i="236"/>
  <c r="Q104" i="236"/>
  <c r="Q104" i="240" s="1"/>
  <c r="Q105" i="236"/>
  <c r="Q106" i="236"/>
  <c r="Q107" i="236"/>
  <c r="Q108" i="236"/>
  <c r="Q109" i="236"/>
  <c r="Q110" i="236"/>
  <c r="Q111" i="236"/>
  <c r="Q112" i="236"/>
  <c r="Q113" i="236"/>
  <c r="Q114" i="236"/>
  <c r="Q115" i="236"/>
  <c r="Q116" i="236"/>
  <c r="Q116" i="240" s="1"/>
  <c r="Q117" i="236"/>
  <c r="Q118" i="236"/>
  <c r="Q119" i="236"/>
  <c r="Q120" i="236"/>
  <c r="Q121" i="236"/>
  <c r="Q122" i="236"/>
  <c r="Q123" i="236"/>
  <c r="Q124" i="236"/>
  <c r="Q124" i="240" s="1"/>
  <c r="Q125" i="236"/>
  <c r="Q126" i="236"/>
  <c r="Q127" i="236"/>
  <c r="Q128" i="236"/>
  <c r="Q129" i="236"/>
  <c r="Q130" i="236"/>
  <c r="Q130" i="240" s="1"/>
  <c r="Q131" i="236"/>
  <c r="Q132" i="236"/>
  <c r="Q132" i="240" s="1"/>
  <c r="Q133" i="236"/>
  <c r="Q134" i="236"/>
  <c r="Q135" i="236"/>
  <c r="Q136" i="236"/>
  <c r="Q137" i="236"/>
  <c r="Q138" i="236"/>
  <c r="Q139" i="236"/>
  <c r="Q140" i="236"/>
  <c r="Q141" i="236"/>
  <c r="Q142" i="236"/>
  <c r="Q143" i="236"/>
  <c r="Q144" i="236"/>
  <c r="Q145" i="236"/>
  <c r="Q146" i="236"/>
  <c r="Q146" i="240" s="1"/>
  <c r="Q147" i="236"/>
  <c r="Q148" i="236"/>
  <c r="Q148" i="240" s="1"/>
  <c r="Q149" i="236"/>
  <c r="Q150" i="236"/>
  <c r="Q151" i="236"/>
  <c r="Q152" i="236"/>
  <c r="Q153" i="236"/>
  <c r="Q154" i="236"/>
  <c r="Q155" i="236"/>
  <c r="Q156" i="236"/>
  <c r="Q157" i="236"/>
  <c r="Q158" i="236"/>
  <c r="Q159" i="236"/>
  <c r="Q160" i="236"/>
  <c r="Q161" i="236"/>
  <c r="F162" i="236"/>
  <c r="F162" i="240" s="1"/>
  <c r="H129" i="236"/>
  <c r="H130" i="236"/>
  <c r="H130" i="240" s="1"/>
  <c r="H131" i="236"/>
  <c r="H132" i="236"/>
  <c r="H133" i="236"/>
  <c r="H134" i="236"/>
  <c r="H135" i="236"/>
  <c r="H136" i="236"/>
  <c r="H137" i="236"/>
  <c r="H138" i="236"/>
  <c r="H139" i="236"/>
  <c r="H140" i="236"/>
  <c r="H141" i="236"/>
  <c r="H142" i="236"/>
  <c r="H143" i="236"/>
  <c r="H144" i="236"/>
  <c r="H144" i="240" s="1"/>
  <c r="H145" i="236"/>
  <c r="H146" i="236"/>
  <c r="H146" i="240" s="1"/>
  <c r="H147" i="236"/>
  <c r="H148" i="236"/>
  <c r="H149" i="236"/>
  <c r="H150" i="236"/>
  <c r="H151" i="236"/>
  <c r="H152" i="236"/>
  <c r="H153" i="236"/>
  <c r="H154" i="236"/>
  <c r="H155" i="236"/>
  <c r="H156" i="236"/>
  <c r="H157" i="236"/>
  <c r="H158" i="236"/>
  <c r="H159" i="236"/>
  <c r="H160" i="236"/>
  <c r="H160" i="240" s="1"/>
  <c r="H161" i="236"/>
  <c r="H162" i="236"/>
  <c r="H162" i="240" s="1"/>
  <c r="K160" i="236"/>
  <c r="K161" i="236"/>
  <c r="K162" i="236"/>
  <c r="M104" i="236"/>
  <c r="M104" i="240" s="1"/>
  <c r="M105" i="236"/>
  <c r="M106" i="236"/>
  <c r="M107" i="236"/>
  <c r="M108" i="236"/>
  <c r="M109" i="236"/>
  <c r="M110" i="236"/>
  <c r="M110" i="240" s="1"/>
  <c r="M111" i="236"/>
  <c r="M111" i="240" s="1"/>
  <c r="M112" i="236"/>
  <c r="M113" i="236"/>
  <c r="M113" i="240" s="1"/>
  <c r="M114" i="236"/>
  <c r="M114" i="240" s="1"/>
  <c r="M115" i="236"/>
  <c r="M116" i="236"/>
  <c r="M116" i="240" s="1"/>
  <c r="M117" i="236"/>
  <c r="M117" i="240" s="1"/>
  <c r="M118" i="236"/>
  <c r="M119" i="236"/>
  <c r="M120" i="236"/>
  <c r="M121" i="236"/>
  <c r="M122" i="236"/>
  <c r="M123" i="236"/>
  <c r="M123" i="240" s="1"/>
  <c r="M124" i="236"/>
  <c r="M125" i="236"/>
  <c r="M126" i="236"/>
  <c r="M127" i="236"/>
  <c r="M128" i="236"/>
  <c r="M129" i="236"/>
  <c r="M130" i="236"/>
  <c r="M130" i="240" s="1"/>
  <c r="M131" i="236"/>
  <c r="M132" i="236"/>
  <c r="M133" i="236"/>
  <c r="M134" i="236"/>
  <c r="M135" i="236"/>
  <c r="M136" i="236"/>
  <c r="M137" i="236"/>
  <c r="M138" i="236"/>
  <c r="M139" i="236"/>
  <c r="M140" i="236"/>
  <c r="M141" i="236"/>
  <c r="M142" i="236"/>
  <c r="M143" i="236"/>
  <c r="M144" i="236"/>
  <c r="M145" i="236"/>
  <c r="M146" i="236"/>
  <c r="M146" i="240" s="1"/>
  <c r="M147" i="236"/>
  <c r="M148" i="236"/>
  <c r="M149" i="236"/>
  <c r="M150" i="236"/>
  <c r="M151" i="236"/>
  <c r="M152" i="236"/>
  <c r="M153" i="236"/>
  <c r="M154" i="236"/>
  <c r="M155" i="236"/>
  <c r="M156" i="236"/>
  <c r="M157" i="236"/>
  <c r="M158" i="236"/>
  <c r="M159" i="236"/>
  <c r="M159" i="240" s="1"/>
  <c r="M160" i="236"/>
  <c r="M161" i="236"/>
  <c r="M162" i="236"/>
  <c r="M162" i="240" s="1"/>
  <c r="O162" i="236"/>
  <c r="P162" i="236"/>
  <c r="P162" i="240" s="1"/>
  <c r="Q162" i="236"/>
  <c r="R162" i="236"/>
  <c r="M163" i="236"/>
  <c r="M163" i="240" s="1"/>
  <c r="N163" i="236"/>
  <c r="N163" i="240" s="1"/>
  <c r="O163" i="236"/>
  <c r="O163" i="240" s="1"/>
  <c r="P163" i="236"/>
  <c r="P163" i="240" s="1"/>
  <c r="Q163" i="236"/>
  <c r="R163" i="236"/>
  <c r="R163" i="240" s="1"/>
  <c r="L164" i="236"/>
  <c r="L164" i="240" s="1"/>
  <c r="O164" i="236"/>
  <c r="O164" i="240" s="1"/>
  <c r="P164" i="236"/>
  <c r="Q164" i="236"/>
  <c r="E165" i="236"/>
  <c r="F165" i="236"/>
  <c r="F165" i="240" s="1"/>
  <c r="G165" i="236"/>
  <c r="H165" i="236"/>
  <c r="H165" i="240" s="1"/>
  <c r="I165" i="236"/>
  <c r="J165" i="236"/>
  <c r="K165" i="236"/>
  <c r="L165" i="236"/>
  <c r="M165" i="236"/>
  <c r="N165" i="236"/>
  <c r="O165" i="236"/>
  <c r="P165" i="236"/>
  <c r="Q165" i="236"/>
  <c r="R165" i="236"/>
  <c r="S165" i="236"/>
  <c r="T165" i="236"/>
  <c r="E166" i="236"/>
  <c r="F166" i="236"/>
  <c r="G166" i="236"/>
  <c r="H166" i="236"/>
  <c r="H166" i="240" s="1"/>
  <c r="I166" i="236"/>
  <c r="J166" i="236"/>
  <c r="K166" i="236"/>
  <c r="K166" i="240" s="1"/>
  <c r="L166" i="236"/>
  <c r="M166" i="236"/>
  <c r="N166" i="236"/>
  <c r="O166" i="236"/>
  <c r="P166" i="236"/>
  <c r="Q166" i="236"/>
  <c r="R166" i="236"/>
  <c r="S166" i="236"/>
  <c r="T166" i="236"/>
  <c r="V162" i="236"/>
  <c r="V163" i="236"/>
  <c r="V163" i="240" s="1"/>
  <c r="V164" i="236"/>
  <c r="V164" i="240" s="1"/>
  <c r="V165" i="236"/>
  <c r="V165" i="240" s="1"/>
  <c r="V166" i="236"/>
  <c r="F167" i="236"/>
  <c r="F167" i="240" s="1"/>
  <c r="G167" i="236"/>
  <c r="I167" i="236"/>
  <c r="I167" i="240" s="1"/>
  <c r="J167" i="236"/>
  <c r="J167" i="240" s="1"/>
  <c r="K167" i="236"/>
  <c r="K167" i="240" s="1"/>
  <c r="L167" i="236"/>
  <c r="L167" i="240" s="1"/>
  <c r="U148" i="236"/>
  <c r="U149" i="236"/>
  <c r="U150" i="236"/>
  <c r="U151" i="236"/>
  <c r="U152" i="236"/>
  <c r="U153" i="236"/>
  <c r="U154" i="236"/>
  <c r="U155" i="236"/>
  <c r="U155" i="240" s="1"/>
  <c r="U156" i="236"/>
  <c r="U156" i="240" s="1"/>
  <c r="U157" i="236"/>
  <c r="U158" i="236"/>
  <c r="U159" i="236"/>
  <c r="U160" i="236"/>
  <c r="U161" i="236"/>
  <c r="U162" i="236"/>
  <c r="U163" i="236"/>
  <c r="U164" i="236"/>
  <c r="U165" i="236"/>
  <c r="U166" i="236"/>
  <c r="U167" i="236"/>
  <c r="U167" i="240" s="1"/>
  <c r="E168" i="236"/>
  <c r="F168" i="236"/>
  <c r="G168" i="236"/>
  <c r="H168" i="236"/>
  <c r="E169" i="236"/>
  <c r="F169" i="236"/>
  <c r="G169" i="236"/>
  <c r="G169" i="240" s="1"/>
  <c r="H169" i="236"/>
  <c r="J168" i="236"/>
  <c r="K168" i="236"/>
  <c r="K168" i="240" s="1"/>
  <c r="L168" i="236"/>
  <c r="L168" i="240" s="1"/>
  <c r="M168" i="236"/>
  <c r="M168" i="240" s="1"/>
  <c r="N168" i="236"/>
  <c r="N168" i="240" s="1"/>
  <c r="O168" i="236"/>
  <c r="O168" i="240" s="1"/>
  <c r="P168" i="236"/>
  <c r="P168" i="240" s="1"/>
  <c r="Q168" i="236"/>
  <c r="R168" i="236"/>
  <c r="R168" i="240" s="1"/>
  <c r="S168" i="236"/>
  <c r="T168" i="236"/>
  <c r="U168" i="236"/>
  <c r="V168" i="236"/>
  <c r="V168" i="240" s="1"/>
  <c r="J169" i="236"/>
  <c r="K169" i="236"/>
  <c r="K169" i="240" s="1"/>
  <c r="L169" i="236"/>
  <c r="L169" i="240" s="1"/>
  <c r="M169" i="236"/>
  <c r="M169" i="240" s="1"/>
  <c r="N169" i="236"/>
  <c r="N169" i="240" s="1"/>
  <c r="O169" i="236"/>
  <c r="O169" i="240" s="1"/>
  <c r="P169" i="236"/>
  <c r="P169" i="240" s="1"/>
  <c r="Q169" i="236"/>
  <c r="Q169" i="240" s="1"/>
  <c r="R169" i="236"/>
  <c r="R169" i="240" s="1"/>
  <c r="S169" i="236"/>
  <c r="T169" i="236"/>
  <c r="U169" i="236"/>
  <c r="V169" i="236"/>
  <c r="V169" i="240" s="1"/>
  <c r="E170" i="236"/>
  <c r="E170" i="240" s="1"/>
  <c r="F170" i="236"/>
  <c r="G170" i="236"/>
  <c r="H170" i="236"/>
  <c r="I170" i="236"/>
  <c r="J170" i="236"/>
  <c r="K170" i="236"/>
  <c r="L170" i="236"/>
  <c r="M170" i="236"/>
  <c r="N170" i="236"/>
  <c r="O170" i="236"/>
  <c r="P170" i="236"/>
  <c r="P170" i="240" s="1"/>
  <c r="Q170" i="236"/>
  <c r="R170" i="236"/>
  <c r="R170" i="240" s="1"/>
  <c r="S170" i="236"/>
  <c r="T170" i="236"/>
  <c r="U170" i="236"/>
  <c r="U170" i="240" s="1"/>
  <c r="V170" i="236"/>
  <c r="E171" i="236"/>
  <c r="E171" i="240" s="1"/>
  <c r="F171" i="236"/>
  <c r="I171" i="236"/>
  <c r="I171" i="240" s="1"/>
  <c r="J171" i="236"/>
  <c r="K171" i="236"/>
  <c r="K171" i="240" s="1"/>
  <c r="L171" i="236"/>
  <c r="L171" i="240" s="1"/>
  <c r="N171" i="236"/>
  <c r="N171" i="240" s="1"/>
  <c r="O171" i="236"/>
  <c r="O171" i="240" s="1"/>
  <c r="P171" i="236"/>
  <c r="P171" i="240" s="1"/>
  <c r="Q171" i="236"/>
  <c r="Q171" i="240" s="1"/>
  <c r="R171" i="236"/>
  <c r="R171" i="240" s="1"/>
  <c r="T171" i="236"/>
  <c r="U171" i="236"/>
  <c r="E172" i="236"/>
  <c r="F172" i="236"/>
  <c r="F172" i="240" s="1"/>
  <c r="G172" i="236"/>
  <c r="H172" i="236"/>
  <c r="H172" i="240" s="1"/>
  <c r="I172" i="236"/>
  <c r="J172" i="236"/>
  <c r="K172" i="236"/>
  <c r="L172" i="236"/>
  <c r="M172" i="236"/>
  <c r="L173" i="236"/>
  <c r="M173" i="236"/>
  <c r="N172" i="236"/>
  <c r="O172" i="236"/>
  <c r="O172" i="240" s="1"/>
  <c r="P172" i="236"/>
  <c r="P172" i="240" s="1"/>
  <c r="Q172" i="236"/>
  <c r="Q172" i="240" s="1"/>
  <c r="R172" i="236"/>
  <c r="S172" i="236"/>
  <c r="T172" i="236"/>
  <c r="T172" i="240" s="1"/>
  <c r="U172" i="236"/>
  <c r="V172" i="236"/>
  <c r="V172" i="240" s="1"/>
  <c r="N173" i="236"/>
  <c r="O173" i="236"/>
  <c r="O173" i="240" s="1"/>
  <c r="P173" i="236"/>
  <c r="Q173" i="236"/>
  <c r="Q173" i="240" s="1"/>
  <c r="R173" i="236"/>
  <c r="R173" i="240" s="1"/>
  <c r="S173" i="236"/>
  <c r="T173" i="236"/>
  <c r="T173" i="240" s="1"/>
  <c r="U173" i="236"/>
  <c r="U173" i="240" s="1"/>
  <c r="V173" i="236"/>
  <c r="N174" i="236"/>
  <c r="O174" i="236"/>
  <c r="P174" i="236"/>
  <c r="Q174" i="236"/>
  <c r="R174" i="236"/>
  <c r="R174" i="240" s="1"/>
  <c r="S174" i="236"/>
  <c r="T174" i="236"/>
  <c r="T174" i="240" s="1"/>
  <c r="U174" i="236"/>
  <c r="V174" i="236"/>
  <c r="N175" i="236"/>
  <c r="N175" i="240" s="1"/>
  <c r="O175" i="236"/>
  <c r="P175" i="236"/>
  <c r="P175" i="240" s="1"/>
  <c r="Q175" i="236"/>
  <c r="R175" i="236"/>
  <c r="R175" i="240" s="1"/>
  <c r="S175" i="236"/>
  <c r="T175" i="236"/>
  <c r="U175" i="236"/>
  <c r="V175" i="236"/>
  <c r="N176" i="236"/>
  <c r="O176" i="236"/>
  <c r="P176" i="236"/>
  <c r="P176" i="240" s="1"/>
  <c r="Q176" i="236"/>
  <c r="R176" i="236"/>
  <c r="R176" i="240" s="1"/>
  <c r="S176" i="236"/>
  <c r="T176" i="236"/>
  <c r="U176" i="236"/>
  <c r="V176" i="236"/>
  <c r="N177" i="236"/>
  <c r="N177" i="240" s="1"/>
  <c r="O177" i="236"/>
  <c r="O177" i="240" s="1"/>
  <c r="P177" i="236"/>
  <c r="P177" i="240" s="1"/>
  <c r="Q177" i="236"/>
  <c r="Q177" i="240" s="1"/>
  <c r="R177" i="236"/>
  <c r="R177" i="240" s="1"/>
  <c r="S177" i="236"/>
  <c r="T177" i="236"/>
  <c r="U177" i="236"/>
  <c r="V177" i="236"/>
  <c r="N178" i="236"/>
  <c r="N178" i="240" s="1"/>
  <c r="O178" i="236"/>
  <c r="P178" i="236"/>
  <c r="P178" i="240" s="1"/>
  <c r="Q178" i="236"/>
  <c r="R178" i="236"/>
  <c r="S178" i="236"/>
  <c r="T178" i="236"/>
  <c r="U178" i="236"/>
  <c r="V178" i="236"/>
  <c r="N179" i="236"/>
  <c r="N179" i="240" s="1"/>
  <c r="O179" i="236"/>
  <c r="O179" i="240" s="1"/>
  <c r="P179" i="236"/>
  <c r="Q179" i="236"/>
  <c r="R179" i="236"/>
  <c r="S179" i="236"/>
  <c r="T179" i="236"/>
  <c r="U179" i="236"/>
  <c r="U179" i="240" s="1"/>
  <c r="V179" i="236"/>
  <c r="N180" i="236"/>
  <c r="N180" i="240" s="1"/>
  <c r="O180" i="236"/>
  <c r="P180" i="236"/>
  <c r="Q180" i="236"/>
  <c r="R180" i="236"/>
  <c r="S180" i="236"/>
  <c r="T180" i="236"/>
  <c r="U180" i="236"/>
  <c r="V180" i="236"/>
  <c r="N181" i="236"/>
  <c r="N181" i="240" s="1"/>
  <c r="O181" i="236"/>
  <c r="P181" i="236"/>
  <c r="Q181" i="236"/>
  <c r="R181" i="236"/>
  <c r="R181" i="240" s="1"/>
  <c r="S181" i="236"/>
  <c r="T181" i="236"/>
  <c r="U181" i="236"/>
  <c r="V181" i="236"/>
  <c r="V181" i="240" s="1"/>
  <c r="N182" i="236"/>
  <c r="O182" i="236"/>
  <c r="P182" i="236"/>
  <c r="Q182" i="236"/>
  <c r="R182" i="236"/>
  <c r="S182" i="236"/>
  <c r="T182" i="236"/>
  <c r="U182" i="236"/>
  <c r="V182" i="236"/>
  <c r="N183" i="236"/>
  <c r="N183" i="240" s="1"/>
  <c r="O183" i="236"/>
  <c r="O183" i="240" s="1"/>
  <c r="P183" i="236"/>
  <c r="P183" i="240" s="1"/>
  <c r="Q183" i="236"/>
  <c r="Q183" i="240" s="1"/>
  <c r="R183" i="236"/>
  <c r="S183" i="236"/>
  <c r="T183" i="236"/>
  <c r="U183" i="236"/>
  <c r="U183" i="240" s="1"/>
  <c r="V183" i="236"/>
  <c r="E173" i="236"/>
  <c r="F173" i="236"/>
  <c r="G173" i="236"/>
  <c r="H173" i="236"/>
  <c r="I173" i="236"/>
  <c r="J173" i="236"/>
  <c r="E174" i="236"/>
  <c r="F174" i="236"/>
  <c r="G174" i="236"/>
  <c r="H174" i="236"/>
  <c r="I174" i="236"/>
  <c r="I174" i="240" s="1"/>
  <c r="J174" i="236"/>
  <c r="K174" i="236"/>
  <c r="K174" i="240" s="1"/>
  <c r="L174" i="236"/>
  <c r="M174" i="236"/>
  <c r="E175" i="236"/>
  <c r="F175" i="236"/>
  <c r="G175" i="236"/>
  <c r="H175" i="236"/>
  <c r="I175" i="236"/>
  <c r="J175" i="236"/>
  <c r="K175" i="236"/>
  <c r="L175" i="236"/>
  <c r="M175" i="236"/>
  <c r="E176" i="236"/>
  <c r="F176" i="236"/>
  <c r="G176" i="236"/>
  <c r="G176" i="240" s="1"/>
  <c r="H176" i="236"/>
  <c r="I176" i="236"/>
  <c r="I176" i="240" s="1"/>
  <c r="J176" i="236"/>
  <c r="K176" i="236"/>
  <c r="K176" i="240" s="1"/>
  <c r="L176" i="236"/>
  <c r="M176" i="236"/>
  <c r="E177" i="236"/>
  <c r="F177" i="236"/>
  <c r="G177" i="236"/>
  <c r="H177" i="236"/>
  <c r="I177" i="236"/>
  <c r="J177" i="236"/>
  <c r="J177" i="240" s="1"/>
  <c r="K177" i="236"/>
  <c r="L177" i="236"/>
  <c r="M177" i="236"/>
  <c r="E178" i="236"/>
  <c r="E178" i="240" s="1"/>
  <c r="F178" i="236"/>
  <c r="G178" i="236"/>
  <c r="G178" i="240" s="1"/>
  <c r="H178" i="236"/>
  <c r="I178" i="236"/>
  <c r="I178" i="240" s="1"/>
  <c r="J178" i="236"/>
  <c r="K178" i="236"/>
  <c r="L178" i="236"/>
  <c r="M178" i="236"/>
  <c r="E179" i="236"/>
  <c r="F179" i="236"/>
  <c r="F179" i="240" s="1"/>
  <c r="G179" i="236"/>
  <c r="H179" i="236"/>
  <c r="I179" i="236"/>
  <c r="J179" i="236"/>
  <c r="K179" i="236"/>
  <c r="L179" i="236"/>
  <c r="L179" i="240" s="1"/>
  <c r="M179" i="236"/>
  <c r="E180" i="236"/>
  <c r="E180" i="240" s="1"/>
  <c r="F180" i="236"/>
  <c r="G180" i="236"/>
  <c r="G180" i="240" s="1"/>
  <c r="H180" i="236"/>
  <c r="I180" i="236"/>
  <c r="J180" i="236"/>
  <c r="K180" i="236"/>
  <c r="L180" i="236"/>
  <c r="M180" i="236"/>
  <c r="E181" i="236"/>
  <c r="F181" i="236"/>
  <c r="G181" i="236"/>
  <c r="H181" i="236"/>
  <c r="I181" i="236"/>
  <c r="J181" i="236"/>
  <c r="J181" i="240" s="1"/>
  <c r="K181" i="236"/>
  <c r="L181" i="236"/>
  <c r="L181" i="240" s="1"/>
  <c r="M181" i="236"/>
  <c r="E182" i="236"/>
  <c r="E182" i="240" s="1"/>
  <c r="F182" i="236"/>
  <c r="G182" i="236"/>
  <c r="H182" i="236"/>
  <c r="I182" i="236"/>
  <c r="J182" i="236"/>
  <c r="K182" i="236"/>
  <c r="L182" i="236"/>
  <c r="M182" i="236"/>
  <c r="F183" i="236"/>
  <c r="G183" i="236"/>
  <c r="H183" i="236"/>
  <c r="I183" i="236"/>
  <c r="I183" i="240" s="1"/>
  <c r="J183" i="236"/>
  <c r="K183" i="236"/>
  <c r="L183" i="236"/>
  <c r="J184" i="236"/>
  <c r="J184" i="240" s="1"/>
  <c r="K184" i="236"/>
  <c r="L184" i="236"/>
  <c r="J185" i="236"/>
  <c r="K185" i="236"/>
  <c r="L185" i="236"/>
  <c r="J186" i="236"/>
  <c r="K186" i="236"/>
  <c r="L186" i="236"/>
  <c r="J187" i="236"/>
  <c r="J187" i="240" s="1"/>
  <c r="K187" i="236"/>
  <c r="K187" i="240" s="1"/>
  <c r="L187" i="236"/>
  <c r="L187" i="240" s="1"/>
  <c r="J188" i="236"/>
  <c r="J188" i="240" s="1"/>
  <c r="K188" i="236"/>
  <c r="L188" i="236"/>
  <c r="J189" i="236"/>
  <c r="K189" i="236"/>
  <c r="K189" i="240" s="1"/>
  <c r="L189" i="236"/>
  <c r="E184" i="236"/>
  <c r="F184" i="236"/>
  <c r="G184" i="236"/>
  <c r="H184" i="236"/>
  <c r="I184" i="236"/>
  <c r="E185" i="236"/>
  <c r="F185" i="236"/>
  <c r="G185" i="236"/>
  <c r="H185" i="236"/>
  <c r="I185" i="236"/>
  <c r="E186" i="236"/>
  <c r="F186" i="236"/>
  <c r="G186" i="236"/>
  <c r="H186" i="236"/>
  <c r="I186" i="236"/>
  <c r="E187" i="236"/>
  <c r="F187" i="236"/>
  <c r="G187" i="236"/>
  <c r="H187" i="236"/>
  <c r="I187" i="236"/>
  <c r="E188" i="236"/>
  <c r="F188" i="236"/>
  <c r="G188" i="236"/>
  <c r="H188" i="236"/>
  <c r="I188" i="236"/>
  <c r="M184" i="236"/>
  <c r="N184" i="236"/>
  <c r="N184" i="240" s="1"/>
  <c r="O184" i="236"/>
  <c r="P184" i="236"/>
  <c r="P184" i="240" s="1"/>
  <c r="Q184" i="236"/>
  <c r="R184" i="236"/>
  <c r="S184" i="236"/>
  <c r="T184" i="236"/>
  <c r="U184" i="236"/>
  <c r="V184" i="236"/>
  <c r="M185" i="236"/>
  <c r="N185" i="236"/>
  <c r="O185" i="236"/>
  <c r="P185" i="236"/>
  <c r="P185" i="240" s="1"/>
  <c r="Q185" i="236"/>
  <c r="R185" i="236"/>
  <c r="S185" i="236"/>
  <c r="T185" i="236"/>
  <c r="U185" i="236"/>
  <c r="V185" i="236"/>
  <c r="V185" i="240" s="1"/>
  <c r="M186" i="236"/>
  <c r="N186" i="236"/>
  <c r="N186" i="240" s="1"/>
  <c r="O186" i="236"/>
  <c r="P186" i="236"/>
  <c r="Q186" i="236"/>
  <c r="R186" i="236"/>
  <c r="S186" i="236"/>
  <c r="T186" i="236"/>
  <c r="U186" i="236"/>
  <c r="V186" i="236"/>
  <c r="M187" i="236"/>
  <c r="M187" i="240" s="1"/>
  <c r="N187" i="236"/>
  <c r="N187" i="240" s="1"/>
  <c r="O187" i="236"/>
  <c r="O187" i="240" s="1"/>
  <c r="P187" i="236"/>
  <c r="P187" i="240" s="1"/>
  <c r="Q187" i="236"/>
  <c r="Q187" i="240" s="1"/>
  <c r="R187" i="236"/>
  <c r="S187" i="236"/>
  <c r="T187" i="236"/>
  <c r="T187" i="240" s="1"/>
  <c r="U187" i="236"/>
  <c r="V187" i="236"/>
  <c r="M188" i="236"/>
  <c r="N188" i="236"/>
  <c r="N188" i="240" s="1"/>
  <c r="O188" i="236"/>
  <c r="O188" i="240" s="1"/>
  <c r="P188" i="236"/>
  <c r="Q188" i="236"/>
  <c r="Q188" i="240" s="1"/>
  <c r="R188" i="236"/>
  <c r="S188" i="236"/>
  <c r="T188" i="236"/>
  <c r="T188" i="240" s="1"/>
  <c r="U188" i="236"/>
  <c r="V188" i="236"/>
  <c r="M189" i="236"/>
  <c r="M189" i="240" s="1"/>
  <c r="N189" i="236"/>
  <c r="N189" i="240" s="1"/>
  <c r="O189" i="236"/>
  <c r="P189" i="236"/>
  <c r="P189" i="240" s="1"/>
  <c r="Q189" i="236"/>
  <c r="Q189" i="240" s="1"/>
  <c r="R189" i="236"/>
  <c r="S189" i="236"/>
  <c r="T189" i="236"/>
  <c r="T189" i="240" s="1"/>
  <c r="U189" i="236"/>
  <c r="V189" i="236"/>
  <c r="M190" i="236"/>
  <c r="N190" i="236"/>
  <c r="O190" i="236"/>
  <c r="P190" i="236"/>
  <c r="Q190" i="236"/>
  <c r="R190" i="236"/>
  <c r="R190" i="240" s="1"/>
  <c r="S190" i="236"/>
  <c r="T190" i="236"/>
  <c r="T190" i="240" s="1"/>
  <c r="U190" i="236"/>
  <c r="V190" i="236"/>
  <c r="V190" i="240" s="1"/>
  <c r="E189" i="236"/>
  <c r="F189" i="236"/>
  <c r="G189" i="236"/>
  <c r="H189" i="236"/>
  <c r="E190" i="236"/>
  <c r="F190" i="236"/>
  <c r="H190" i="236"/>
  <c r="I190" i="236"/>
  <c r="J190" i="236"/>
  <c r="K190" i="236"/>
  <c r="E191" i="236"/>
  <c r="F191" i="236"/>
  <c r="F191" i="240" s="1"/>
  <c r="G191" i="236"/>
  <c r="H191" i="236"/>
  <c r="H191" i="240" s="1"/>
  <c r="I191" i="236"/>
  <c r="J191" i="236"/>
  <c r="J191" i="240" s="1"/>
  <c r="K191" i="236"/>
  <c r="L191" i="236"/>
  <c r="M191" i="236"/>
  <c r="N191" i="236"/>
  <c r="O191" i="236"/>
  <c r="O191" i="240" s="1"/>
  <c r="P191" i="236"/>
  <c r="Q191" i="236"/>
  <c r="R191" i="236"/>
  <c r="R191" i="240" s="1"/>
  <c r="S191" i="236"/>
  <c r="T191" i="236"/>
  <c r="U191" i="236"/>
  <c r="V191" i="236"/>
  <c r="V191" i="240" s="1"/>
  <c r="E192" i="236"/>
  <c r="F192" i="236"/>
  <c r="F192" i="240" s="1"/>
  <c r="G192" i="236"/>
  <c r="H192" i="236"/>
  <c r="H192" i="240" s="1"/>
  <c r="I192" i="236"/>
  <c r="J192" i="236"/>
  <c r="K192" i="236"/>
  <c r="L192" i="236"/>
  <c r="M192" i="236"/>
  <c r="N192" i="236"/>
  <c r="O192" i="236"/>
  <c r="P192" i="236"/>
  <c r="Q192" i="236"/>
  <c r="R192" i="236"/>
  <c r="S192" i="236"/>
  <c r="T192" i="236"/>
  <c r="T192" i="240" s="1"/>
  <c r="U192" i="236"/>
  <c r="V192" i="236"/>
  <c r="V192" i="240" s="1"/>
  <c r="E193" i="236"/>
  <c r="F193" i="236"/>
  <c r="G193" i="236"/>
  <c r="H193" i="236"/>
  <c r="I193" i="236"/>
  <c r="J193" i="236"/>
  <c r="K193" i="236"/>
  <c r="L193" i="236"/>
  <c r="M193" i="236"/>
  <c r="N193" i="236"/>
  <c r="O193" i="236"/>
  <c r="O193" i="240" s="1"/>
  <c r="P193" i="236"/>
  <c r="Q193" i="236"/>
  <c r="R193" i="236"/>
  <c r="R193" i="240" s="1"/>
  <c r="S193" i="236"/>
  <c r="T193" i="236"/>
  <c r="U193" i="236"/>
  <c r="V193" i="236"/>
  <c r="E194" i="236"/>
  <c r="F194" i="236"/>
  <c r="G194" i="236"/>
  <c r="H194" i="236"/>
  <c r="I194" i="236"/>
  <c r="J194" i="236"/>
  <c r="K194" i="236"/>
  <c r="L194" i="236"/>
  <c r="M194" i="236"/>
  <c r="N194" i="236"/>
  <c r="O194" i="236"/>
  <c r="P194" i="236"/>
  <c r="P194" i="240" s="1"/>
  <c r="Q194" i="236"/>
  <c r="R194" i="236"/>
  <c r="R194" i="240" s="1"/>
  <c r="S194" i="236"/>
  <c r="T194" i="236"/>
  <c r="T194" i="240" s="1"/>
  <c r="U194" i="236"/>
  <c r="V194" i="236"/>
  <c r="E195" i="236"/>
  <c r="F195" i="236"/>
  <c r="G195" i="236"/>
  <c r="H195" i="236"/>
  <c r="I195" i="236"/>
  <c r="J195" i="236"/>
  <c r="K195" i="236"/>
  <c r="L195" i="236"/>
  <c r="M195" i="236"/>
  <c r="N195" i="236"/>
  <c r="N195" i="240" s="1"/>
  <c r="O195" i="236"/>
  <c r="O195" i="240" s="1"/>
  <c r="P195" i="236"/>
  <c r="P195" i="240" s="1"/>
  <c r="Q195" i="236"/>
  <c r="R195" i="236"/>
  <c r="R195" i="240" s="1"/>
  <c r="S195" i="236"/>
  <c r="T195" i="236"/>
  <c r="U195" i="236"/>
  <c r="V195" i="236"/>
  <c r="E196" i="236"/>
  <c r="F196" i="236"/>
  <c r="G196" i="236"/>
  <c r="H196" i="236"/>
  <c r="I196" i="236"/>
  <c r="J196" i="236"/>
  <c r="K196" i="236"/>
  <c r="L196" i="236"/>
  <c r="L196" i="240" s="1"/>
  <c r="M196" i="236"/>
  <c r="N196" i="236"/>
  <c r="N196" i="240" s="1"/>
  <c r="O196" i="236"/>
  <c r="P196" i="236"/>
  <c r="P196" i="240" s="1"/>
  <c r="Q196" i="236"/>
  <c r="R196" i="236"/>
  <c r="S196" i="236"/>
  <c r="T196" i="236"/>
  <c r="U196" i="236"/>
  <c r="V196" i="236"/>
  <c r="E7" i="237"/>
  <c r="F7" i="237"/>
  <c r="F7" i="240" s="1"/>
  <c r="G7" i="237"/>
  <c r="F8" i="237"/>
  <c r="G8" i="237"/>
  <c r="I7" i="237"/>
  <c r="I7" i="240" s="1"/>
  <c r="L7" i="237"/>
  <c r="L7" i="240" s="1"/>
  <c r="M7" i="237"/>
  <c r="L8" i="237"/>
  <c r="M8" i="237"/>
  <c r="O7" i="237"/>
  <c r="O7" i="240" s="1"/>
  <c r="P7" i="237"/>
  <c r="P7" i="240" s="1"/>
  <c r="O8" i="237"/>
  <c r="P8" i="237"/>
  <c r="U7" i="237"/>
  <c r="U7" i="240" s="1"/>
  <c r="V7" i="237"/>
  <c r="U8" i="237"/>
  <c r="V8" i="237"/>
  <c r="U9" i="237"/>
  <c r="V9" i="237"/>
  <c r="U10" i="237"/>
  <c r="V10" i="237"/>
  <c r="U11" i="237"/>
  <c r="V11" i="237"/>
  <c r="U12" i="237"/>
  <c r="V12" i="237"/>
  <c r="H8" i="237"/>
  <c r="I8" i="237"/>
  <c r="H9" i="237"/>
  <c r="I9" i="237"/>
  <c r="H10" i="237"/>
  <c r="I10" i="237"/>
  <c r="E9" i="237"/>
  <c r="E9" i="240" s="1"/>
  <c r="F9" i="237"/>
  <c r="G9" i="237"/>
  <c r="N7" i="237"/>
  <c r="N7" i="240" s="1"/>
  <c r="N8" i="237"/>
  <c r="N9" i="237"/>
  <c r="Q7" i="237"/>
  <c r="Q7" i="240" s="1"/>
  <c r="Q8" i="237"/>
  <c r="Q198" i="237" s="1"/>
  <c r="Q9" i="237"/>
  <c r="E10" i="237"/>
  <c r="F10" i="237"/>
  <c r="L10" i="237"/>
  <c r="M10" i="237"/>
  <c r="N10" i="237"/>
  <c r="O10" i="237"/>
  <c r="L11" i="237"/>
  <c r="M11" i="237"/>
  <c r="N11" i="237"/>
  <c r="O11" i="237"/>
  <c r="L12" i="237"/>
  <c r="M12" i="237"/>
  <c r="N12" i="237"/>
  <c r="O12" i="237"/>
  <c r="P10" i="237"/>
  <c r="Q10" i="237"/>
  <c r="P11" i="237"/>
  <c r="Q11" i="237"/>
  <c r="P12" i="237"/>
  <c r="Q12" i="237"/>
  <c r="P13" i="237"/>
  <c r="P13" i="240" s="1"/>
  <c r="Q13" i="237"/>
  <c r="P14" i="237"/>
  <c r="Q14" i="237"/>
  <c r="E11" i="237"/>
  <c r="F11" i="237"/>
  <c r="G11" i="237"/>
  <c r="H11" i="237"/>
  <c r="I11" i="237"/>
  <c r="E12" i="237"/>
  <c r="E12" i="240" s="1"/>
  <c r="F12" i="237"/>
  <c r="G12" i="237"/>
  <c r="H12" i="237"/>
  <c r="I12" i="237"/>
  <c r="K7" i="237"/>
  <c r="K7" i="240" s="1"/>
  <c r="K8" i="237"/>
  <c r="K9" i="237"/>
  <c r="K10" i="237"/>
  <c r="K11" i="237"/>
  <c r="K12" i="237"/>
  <c r="K13" i="237"/>
  <c r="K13" i="240" s="1"/>
  <c r="E14" i="237"/>
  <c r="E14" i="240" s="1"/>
  <c r="J7" i="237"/>
  <c r="J8" i="237"/>
  <c r="J9" i="237"/>
  <c r="J10" i="237"/>
  <c r="J11" i="237"/>
  <c r="J12" i="237"/>
  <c r="J13" i="237"/>
  <c r="J13" i="240" s="1"/>
  <c r="J14" i="237"/>
  <c r="J14" i="240" s="1"/>
  <c r="L14" i="237"/>
  <c r="L14" i="240" s="1"/>
  <c r="M14" i="237"/>
  <c r="N14" i="237"/>
  <c r="N14" i="240" s="1"/>
  <c r="E15" i="237"/>
  <c r="F15" i="237"/>
  <c r="G15" i="237"/>
  <c r="H15" i="237"/>
  <c r="I15" i="237"/>
  <c r="J15" i="237"/>
  <c r="K15" i="237"/>
  <c r="L15" i="237"/>
  <c r="M15" i="237"/>
  <c r="N15" i="237"/>
  <c r="D15" i="237" s="1"/>
  <c r="O15" i="237"/>
  <c r="P15" i="237"/>
  <c r="R7" i="237"/>
  <c r="R7" i="240" s="1"/>
  <c r="R8" i="237"/>
  <c r="R9" i="237"/>
  <c r="R10" i="237"/>
  <c r="R11" i="237"/>
  <c r="R12" i="237"/>
  <c r="R13" i="237"/>
  <c r="R14" i="237"/>
  <c r="R15" i="237"/>
  <c r="E16" i="237"/>
  <c r="F16" i="237"/>
  <c r="G16" i="237"/>
  <c r="H16" i="237"/>
  <c r="I16" i="237"/>
  <c r="J16" i="237"/>
  <c r="K16" i="237"/>
  <c r="L16" i="237"/>
  <c r="M16" i="237"/>
  <c r="N16" i="237"/>
  <c r="O16" i="237"/>
  <c r="P16" i="237"/>
  <c r="Q16" i="237"/>
  <c r="R16" i="237"/>
  <c r="N17" i="237"/>
  <c r="O17" i="237"/>
  <c r="P17" i="237"/>
  <c r="Q17" i="237"/>
  <c r="R17" i="237"/>
  <c r="N18" i="237"/>
  <c r="O18" i="237"/>
  <c r="O198" i="237" s="1"/>
  <c r="P18" i="237"/>
  <c r="Q18" i="237"/>
  <c r="R18" i="237"/>
  <c r="N19" i="237"/>
  <c r="O19" i="237"/>
  <c r="P19" i="237"/>
  <c r="Q19" i="237"/>
  <c r="R19" i="237"/>
  <c r="E17" i="237"/>
  <c r="F17" i="237"/>
  <c r="G17" i="237"/>
  <c r="H17" i="237"/>
  <c r="I17" i="237"/>
  <c r="K17" i="237"/>
  <c r="L17" i="237"/>
  <c r="E18" i="237"/>
  <c r="D18" i="237" s="1"/>
  <c r="F18" i="237"/>
  <c r="G18" i="237"/>
  <c r="H18" i="237"/>
  <c r="I18" i="237"/>
  <c r="J18" i="237"/>
  <c r="K18" i="237"/>
  <c r="L18" i="237"/>
  <c r="M18" i="237"/>
  <c r="E19" i="237"/>
  <c r="F19" i="237"/>
  <c r="G19" i="237"/>
  <c r="H19" i="237"/>
  <c r="I19" i="237"/>
  <c r="J19" i="237"/>
  <c r="K19" i="237"/>
  <c r="L19" i="237"/>
  <c r="D19" i="237" s="1"/>
  <c r="E20" i="237"/>
  <c r="F20" i="237"/>
  <c r="D20" i="237" s="1"/>
  <c r="G20" i="237"/>
  <c r="H20" i="237"/>
  <c r="I20" i="237"/>
  <c r="J20" i="237"/>
  <c r="E21" i="237"/>
  <c r="F21" i="237"/>
  <c r="G21" i="237"/>
  <c r="H21" i="237"/>
  <c r="I21" i="237"/>
  <c r="J21" i="237"/>
  <c r="E22" i="237"/>
  <c r="F22" i="237"/>
  <c r="G22" i="237"/>
  <c r="H22" i="237"/>
  <c r="D22" i="237" s="1"/>
  <c r="I22" i="237"/>
  <c r="J22" i="237"/>
  <c r="K20" i="237"/>
  <c r="L20" i="237"/>
  <c r="M20" i="237"/>
  <c r="N20" i="237"/>
  <c r="O20" i="237"/>
  <c r="P20" i="237"/>
  <c r="Q20" i="237"/>
  <c r="R20" i="237"/>
  <c r="K21" i="237"/>
  <c r="L21" i="237"/>
  <c r="M21" i="237"/>
  <c r="N21" i="237"/>
  <c r="O21" i="237"/>
  <c r="P21" i="237"/>
  <c r="Q21" i="237"/>
  <c r="R21" i="237"/>
  <c r="K22" i="237"/>
  <c r="L22" i="237"/>
  <c r="M22" i="237"/>
  <c r="N22" i="237"/>
  <c r="O22" i="237"/>
  <c r="P22" i="237"/>
  <c r="Q22" i="237"/>
  <c r="R22" i="237"/>
  <c r="K23" i="237"/>
  <c r="L23" i="237"/>
  <c r="M23" i="237"/>
  <c r="N23" i="237"/>
  <c r="O23" i="237"/>
  <c r="P23" i="237"/>
  <c r="Q23" i="237"/>
  <c r="R23" i="237"/>
  <c r="V14" i="237"/>
  <c r="V14" i="240" s="1"/>
  <c r="V15" i="237"/>
  <c r="V16" i="237"/>
  <c r="V17" i="237"/>
  <c r="V18" i="237"/>
  <c r="V19" i="237"/>
  <c r="V20" i="237"/>
  <c r="V21" i="237"/>
  <c r="U15" i="237"/>
  <c r="U16" i="237"/>
  <c r="U17" i="237"/>
  <c r="U18" i="237"/>
  <c r="U19" i="237"/>
  <c r="U20" i="237"/>
  <c r="U21" i="237"/>
  <c r="U22" i="237"/>
  <c r="E23" i="237"/>
  <c r="F23" i="237"/>
  <c r="G23" i="237"/>
  <c r="H23" i="237"/>
  <c r="U23" i="237"/>
  <c r="V23" i="237"/>
  <c r="U24" i="237"/>
  <c r="V24" i="237"/>
  <c r="U25" i="237"/>
  <c r="U25" i="240" s="1"/>
  <c r="V25" i="237"/>
  <c r="E24" i="237"/>
  <c r="F24" i="237"/>
  <c r="G24" i="237"/>
  <c r="H24" i="237"/>
  <c r="I24" i="237"/>
  <c r="J24" i="237"/>
  <c r="K24" i="237"/>
  <c r="L24" i="237"/>
  <c r="L24" i="240" s="1"/>
  <c r="M24" i="237"/>
  <c r="N24" i="237"/>
  <c r="O24" i="237"/>
  <c r="P24" i="237"/>
  <c r="Q24" i="237"/>
  <c r="R24" i="237"/>
  <c r="F26" i="237"/>
  <c r="F26" i="240" s="1"/>
  <c r="E27" i="237"/>
  <c r="F27" i="237"/>
  <c r="G27" i="237"/>
  <c r="H27" i="237"/>
  <c r="I27" i="237"/>
  <c r="N27" i="237"/>
  <c r="O27" i="237"/>
  <c r="O197" i="237" s="1"/>
  <c r="P27" i="237"/>
  <c r="N28" i="237"/>
  <c r="O28" i="237"/>
  <c r="P28" i="237"/>
  <c r="N29" i="237"/>
  <c r="O29" i="237"/>
  <c r="P29" i="237"/>
  <c r="N30" i="237"/>
  <c r="O30" i="237"/>
  <c r="P30" i="237"/>
  <c r="E28" i="237"/>
  <c r="E28" i="240" s="1"/>
  <c r="F28" i="237"/>
  <c r="G28" i="237"/>
  <c r="H28" i="237"/>
  <c r="I28" i="237"/>
  <c r="J28" i="237"/>
  <c r="K28" i="237"/>
  <c r="L28" i="237"/>
  <c r="M28" i="237"/>
  <c r="E29" i="237"/>
  <c r="F29" i="237"/>
  <c r="G29" i="237"/>
  <c r="H29" i="237"/>
  <c r="I29" i="237"/>
  <c r="J29" i="237"/>
  <c r="K29" i="237"/>
  <c r="L29" i="237"/>
  <c r="M29" i="237"/>
  <c r="U27" i="237"/>
  <c r="U28" i="237"/>
  <c r="E30" i="237"/>
  <c r="F30" i="237"/>
  <c r="D30" i="237" s="1"/>
  <c r="G30" i="237"/>
  <c r="H30" i="237"/>
  <c r="J30" i="237"/>
  <c r="K30" i="237"/>
  <c r="L30" i="237"/>
  <c r="U30" i="237"/>
  <c r="E31" i="237"/>
  <c r="F31" i="237"/>
  <c r="G31" i="237"/>
  <c r="H31" i="237"/>
  <c r="I31" i="237"/>
  <c r="J31" i="237"/>
  <c r="K31" i="237"/>
  <c r="M31" i="237"/>
  <c r="D31" i="237" s="1"/>
  <c r="N31" i="237"/>
  <c r="O31" i="237"/>
  <c r="P31" i="237"/>
  <c r="E32" i="237"/>
  <c r="F32" i="237"/>
  <c r="F32" i="240" s="1"/>
  <c r="G32" i="237"/>
  <c r="G32" i="240" s="1"/>
  <c r="H32" i="237"/>
  <c r="J32" i="237"/>
  <c r="J32" i="240" s="1"/>
  <c r="K32" i="237"/>
  <c r="L32" i="237"/>
  <c r="M32" i="237"/>
  <c r="N32" i="237"/>
  <c r="O32" i="237"/>
  <c r="P32" i="237"/>
  <c r="U32" i="237"/>
  <c r="E33" i="237"/>
  <c r="F33" i="237"/>
  <c r="G33" i="237"/>
  <c r="H33" i="237"/>
  <c r="I33" i="237"/>
  <c r="J33" i="237"/>
  <c r="K33" i="237"/>
  <c r="L33" i="237"/>
  <c r="M33" i="237"/>
  <c r="N33" i="237"/>
  <c r="O33" i="237"/>
  <c r="P33" i="237"/>
  <c r="E34" i="237"/>
  <c r="F34" i="237"/>
  <c r="G34" i="237"/>
  <c r="H34" i="237"/>
  <c r="I34" i="237"/>
  <c r="J34" i="237"/>
  <c r="K34" i="237"/>
  <c r="L34" i="237"/>
  <c r="M34" i="237"/>
  <c r="N34" i="237"/>
  <c r="O34" i="237"/>
  <c r="P34" i="237"/>
  <c r="E35" i="237"/>
  <c r="F35" i="237"/>
  <c r="G35" i="237"/>
  <c r="H35" i="237"/>
  <c r="I35" i="237"/>
  <c r="J35" i="237"/>
  <c r="K35" i="237"/>
  <c r="L35" i="237"/>
  <c r="M35" i="237"/>
  <c r="D35" i="237" s="1"/>
  <c r="N35" i="237"/>
  <c r="O35" i="237"/>
  <c r="P35" i="237"/>
  <c r="E36" i="237"/>
  <c r="F36" i="237"/>
  <c r="G36" i="237"/>
  <c r="H36" i="237"/>
  <c r="I36" i="237"/>
  <c r="J36" i="237"/>
  <c r="K36" i="237"/>
  <c r="L36" i="237"/>
  <c r="M36" i="237"/>
  <c r="N36" i="237"/>
  <c r="O36" i="237"/>
  <c r="M37" i="237"/>
  <c r="N37" i="237"/>
  <c r="O37" i="237"/>
  <c r="M38" i="237"/>
  <c r="N38" i="237"/>
  <c r="O38" i="237"/>
  <c r="Q27" i="237"/>
  <c r="Q28" i="237"/>
  <c r="Q29" i="237"/>
  <c r="Q30" i="237"/>
  <c r="Q31" i="237"/>
  <c r="Q32" i="237"/>
  <c r="Q33" i="237"/>
  <c r="Q34" i="237"/>
  <c r="Q35" i="237"/>
  <c r="Q36" i="237"/>
  <c r="E37" i="237"/>
  <c r="F37" i="237"/>
  <c r="G37" i="237"/>
  <c r="H37" i="237"/>
  <c r="I37" i="237"/>
  <c r="J37" i="237"/>
  <c r="K37" i="237"/>
  <c r="E38" i="237"/>
  <c r="F38" i="237"/>
  <c r="G38" i="237"/>
  <c r="H38" i="237"/>
  <c r="I38" i="237"/>
  <c r="J38" i="237"/>
  <c r="K38" i="237"/>
  <c r="K38" i="240" s="1"/>
  <c r="P37" i="237"/>
  <c r="Q37" i="237"/>
  <c r="P38" i="237"/>
  <c r="Q38" i="237"/>
  <c r="P39" i="237"/>
  <c r="Q39" i="237"/>
  <c r="P40" i="237"/>
  <c r="Q40" i="237"/>
  <c r="P41" i="237"/>
  <c r="Q41" i="237"/>
  <c r="P42" i="237"/>
  <c r="Q42" i="237"/>
  <c r="P43" i="237"/>
  <c r="Q43" i="237"/>
  <c r="Q43" i="240" s="1"/>
  <c r="E39" i="237"/>
  <c r="F39" i="237"/>
  <c r="G39" i="237"/>
  <c r="H39" i="237"/>
  <c r="I39" i="237"/>
  <c r="J39" i="237"/>
  <c r="K39" i="237"/>
  <c r="L39" i="237"/>
  <c r="M39" i="237"/>
  <c r="N39" i="237"/>
  <c r="O39" i="237"/>
  <c r="E40" i="237"/>
  <c r="F40" i="237"/>
  <c r="F40" i="240" s="1"/>
  <c r="G40" i="237"/>
  <c r="H40" i="237"/>
  <c r="I40" i="237"/>
  <c r="J40" i="237"/>
  <c r="K40" i="237"/>
  <c r="L40" i="237"/>
  <c r="M40" i="237"/>
  <c r="N40" i="237"/>
  <c r="O40" i="237"/>
  <c r="E41" i="237"/>
  <c r="F41" i="237"/>
  <c r="D41" i="237" s="1"/>
  <c r="G41" i="237"/>
  <c r="H41" i="237"/>
  <c r="I41" i="237"/>
  <c r="J41" i="237"/>
  <c r="K41" i="237"/>
  <c r="L41" i="237"/>
  <c r="M41" i="237"/>
  <c r="N41" i="237"/>
  <c r="O41" i="237"/>
  <c r="E42" i="237"/>
  <c r="F42" i="237"/>
  <c r="F42" i="240" s="1"/>
  <c r="G42" i="237"/>
  <c r="H42" i="237"/>
  <c r="I42" i="237"/>
  <c r="J42" i="237"/>
  <c r="K42" i="237"/>
  <c r="L42" i="237"/>
  <c r="M42" i="237"/>
  <c r="N42" i="237"/>
  <c r="O42" i="237"/>
  <c r="V27" i="237"/>
  <c r="V28" i="237"/>
  <c r="V29" i="237"/>
  <c r="V30" i="237"/>
  <c r="V31" i="237"/>
  <c r="V32" i="237"/>
  <c r="V33" i="237"/>
  <c r="V34" i="237"/>
  <c r="V35" i="237"/>
  <c r="V36" i="237"/>
  <c r="V37" i="237"/>
  <c r="V38" i="237"/>
  <c r="V39" i="237"/>
  <c r="K44" i="237"/>
  <c r="K44" i="240" s="1"/>
  <c r="M44" i="237"/>
  <c r="O44" i="237"/>
  <c r="P44" i="237"/>
  <c r="R26" i="237"/>
  <c r="R27" i="237"/>
  <c r="R28" i="237"/>
  <c r="R29" i="237"/>
  <c r="R30" i="237"/>
  <c r="R31" i="237"/>
  <c r="R32" i="237"/>
  <c r="R33" i="237"/>
  <c r="R34" i="237"/>
  <c r="R35" i="237"/>
  <c r="R36" i="237"/>
  <c r="R37" i="237"/>
  <c r="R38" i="237"/>
  <c r="R39" i="237"/>
  <c r="R40" i="237"/>
  <c r="R41" i="237"/>
  <c r="R42" i="237"/>
  <c r="R43" i="237"/>
  <c r="R44" i="237"/>
  <c r="K45" i="237"/>
  <c r="L45" i="237"/>
  <c r="M45" i="237"/>
  <c r="K46" i="237"/>
  <c r="K46" i="240" s="1"/>
  <c r="L46" i="237"/>
  <c r="M46" i="237"/>
  <c r="K47" i="237"/>
  <c r="L47" i="237"/>
  <c r="M47" i="237"/>
  <c r="K48" i="237"/>
  <c r="L48" i="237"/>
  <c r="M48" i="237"/>
  <c r="K49" i="237"/>
  <c r="L49" i="237"/>
  <c r="M49" i="237"/>
  <c r="K50" i="237"/>
  <c r="L50" i="237"/>
  <c r="M50" i="237"/>
  <c r="K51" i="237"/>
  <c r="L51" i="237"/>
  <c r="D51" i="237" s="1"/>
  <c r="M51" i="237"/>
  <c r="N45" i="237"/>
  <c r="O45" i="237"/>
  <c r="P45" i="237"/>
  <c r="Q45" i="237"/>
  <c r="R45" i="237"/>
  <c r="N46" i="237"/>
  <c r="O46" i="237"/>
  <c r="P46" i="237"/>
  <c r="Q46" i="237"/>
  <c r="R46" i="237"/>
  <c r="N47" i="237"/>
  <c r="O47" i="237"/>
  <c r="P47" i="237"/>
  <c r="Q47" i="237"/>
  <c r="R47" i="237"/>
  <c r="N48" i="237"/>
  <c r="O48" i="237"/>
  <c r="P48" i="237"/>
  <c r="Q48" i="237"/>
  <c r="R48" i="237"/>
  <c r="N49" i="237"/>
  <c r="N49" i="240" s="1"/>
  <c r="O49" i="237"/>
  <c r="P49" i="237"/>
  <c r="Q49" i="237"/>
  <c r="R49" i="237"/>
  <c r="N50" i="237"/>
  <c r="O50" i="237"/>
  <c r="P50" i="237"/>
  <c r="Q50" i="237"/>
  <c r="R50" i="237"/>
  <c r="N51" i="237"/>
  <c r="O51" i="237"/>
  <c r="P51" i="237"/>
  <c r="Q51" i="237"/>
  <c r="R51" i="237"/>
  <c r="N52" i="237"/>
  <c r="N52" i="240" s="1"/>
  <c r="O52" i="237"/>
  <c r="P52" i="237"/>
  <c r="Q52" i="237"/>
  <c r="R52" i="237"/>
  <c r="H45" i="237"/>
  <c r="H46" i="237"/>
  <c r="H47" i="237"/>
  <c r="H48" i="237"/>
  <c r="H49" i="237"/>
  <c r="H50" i="237"/>
  <c r="J45" i="237"/>
  <c r="J46" i="237"/>
  <c r="J47" i="237"/>
  <c r="D47" i="237" s="1"/>
  <c r="J48" i="237"/>
  <c r="J49" i="237"/>
  <c r="J50" i="237"/>
  <c r="V42" i="237"/>
  <c r="V43" i="237"/>
  <c r="V44" i="237"/>
  <c r="V45" i="237"/>
  <c r="V46" i="237"/>
  <c r="V47" i="237"/>
  <c r="V48" i="237"/>
  <c r="V49" i="237"/>
  <c r="V50" i="237"/>
  <c r="G45" i="237"/>
  <c r="G46" i="237"/>
  <c r="G47" i="237"/>
  <c r="G48" i="237"/>
  <c r="G49" i="237"/>
  <c r="G50" i="237"/>
  <c r="G51" i="237"/>
  <c r="I45" i="237"/>
  <c r="I46" i="237"/>
  <c r="I47" i="237"/>
  <c r="I48" i="237"/>
  <c r="I49" i="237"/>
  <c r="I50" i="237"/>
  <c r="I51" i="237"/>
  <c r="H52" i="237"/>
  <c r="I52" i="237"/>
  <c r="J52" i="237"/>
  <c r="K52" i="237"/>
  <c r="V52" i="237"/>
  <c r="H53" i="237"/>
  <c r="I53" i="237"/>
  <c r="J53" i="237"/>
  <c r="H54" i="237"/>
  <c r="I54" i="237"/>
  <c r="J54" i="237"/>
  <c r="K53" i="237"/>
  <c r="K53" i="240" s="1"/>
  <c r="L53" i="237"/>
  <c r="M53" i="237"/>
  <c r="N53" i="237"/>
  <c r="O53" i="237"/>
  <c r="P53" i="237"/>
  <c r="Q53" i="237"/>
  <c r="K54" i="237"/>
  <c r="L54" i="237"/>
  <c r="L198" i="237" s="1"/>
  <c r="M54" i="237"/>
  <c r="N54" i="237"/>
  <c r="O54" i="237"/>
  <c r="P54" i="237"/>
  <c r="Q54" i="237"/>
  <c r="K55" i="237"/>
  <c r="L55" i="237"/>
  <c r="M55" i="237"/>
  <c r="N55" i="237"/>
  <c r="O55" i="237"/>
  <c r="P55" i="237"/>
  <c r="Q55" i="237"/>
  <c r="H55" i="237"/>
  <c r="I55" i="237"/>
  <c r="E45" i="237"/>
  <c r="E46" i="237"/>
  <c r="E47" i="237"/>
  <c r="E48" i="237"/>
  <c r="D48" i="237" s="1"/>
  <c r="E49" i="237"/>
  <c r="E50" i="237"/>
  <c r="D50" i="237" s="1"/>
  <c r="E51" i="237"/>
  <c r="E52" i="237"/>
  <c r="E52" i="240" s="1"/>
  <c r="E53" i="237"/>
  <c r="E54" i="237"/>
  <c r="E55" i="237"/>
  <c r="E56" i="237"/>
  <c r="H56" i="237"/>
  <c r="I56" i="237"/>
  <c r="J56" i="237"/>
  <c r="K56" i="237"/>
  <c r="L56" i="237"/>
  <c r="M56" i="237"/>
  <c r="N56" i="237"/>
  <c r="O56" i="237"/>
  <c r="P56" i="237"/>
  <c r="H57" i="237"/>
  <c r="I57" i="237"/>
  <c r="J57" i="237"/>
  <c r="K57" i="237"/>
  <c r="L57" i="237"/>
  <c r="M57" i="237"/>
  <c r="N57" i="237"/>
  <c r="H58" i="237"/>
  <c r="I58" i="237"/>
  <c r="J58" i="237"/>
  <c r="K58" i="237"/>
  <c r="L58" i="237"/>
  <c r="M58" i="237"/>
  <c r="N58" i="237"/>
  <c r="O57" i="237"/>
  <c r="P57" i="237"/>
  <c r="Q57" i="237"/>
  <c r="O58" i="237"/>
  <c r="P58" i="237"/>
  <c r="Q58" i="237"/>
  <c r="O59" i="237"/>
  <c r="P59" i="237"/>
  <c r="P59" i="240" s="1"/>
  <c r="Q59" i="237"/>
  <c r="S7" i="237"/>
  <c r="S8" i="237"/>
  <c r="S9" i="237"/>
  <c r="S10" i="237"/>
  <c r="S11" i="237"/>
  <c r="S12" i="237"/>
  <c r="S13" i="237"/>
  <c r="S13" i="240" s="1"/>
  <c r="S14" i="237"/>
  <c r="S15" i="237"/>
  <c r="S16" i="237"/>
  <c r="S17" i="237"/>
  <c r="S18" i="237"/>
  <c r="S19" i="237"/>
  <c r="S20" i="237"/>
  <c r="S21" i="237"/>
  <c r="S22" i="237"/>
  <c r="S23" i="237"/>
  <c r="S24" i="237"/>
  <c r="S25" i="237"/>
  <c r="S26" i="237"/>
  <c r="S27" i="237"/>
  <c r="S28" i="237"/>
  <c r="S29" i="237"/>
  <c r="S30" i="237"/>
  <c r="S31" i="237"/>
  <c r="S32" i="237"/>
  <c r="S33" i="237"/>
  <c r="S34" i="237"/>
  <c r="S35" i="237"/>
  <c r="S36" i="237"/>
  <c r="S37" i="237"/>
  <c r="S37" i="240" s="1"/>
  <c r="S38" i="237"/>
  <c r="S39" i="237"/>
  <c r="S40" i="237"/>
  <c r="S41" i="237"/>
  <c r="S42" i="237"/>
  <c r="S43" i="237"/>
  <c r="S44" i="237"/>
  <c r="D44" i="237" s="1"/>
  <c r="S45" i="237"/>
  <c r="S46" i="237"/>
  <c r="S47" i="237"/>
  <c r="S48" i="237"/>
  <c r="S49" i="237"/>
  <c r="S50" i="237"/>
  <c r="S51" i="237"/>
  <c r="S52" i="237"/>
  <c r="S53" i="237"/>
  <c r="S54" i="237"/>
  <c r="S55" i="237"/>
  <c r="S56" i="237"/>
  <c r="S57" i="237"/>
  <c r="S58" i="237"/>
  <c r="U34" i="237"/>
  <c r="U35" i="237"/>
  <c r="U36" i="237"/>
  <c r="U37" i="237"/>
  <c r="U38" i="237"/>
  <c r="U39" i="237"/>
  <c r="U40" i="237"/>
  <c r="U41" i="237"/>
  <c r="U42" i="237"/>
  <c r="U43" i="237"/>
  <c r="U44" i="237"/>
  <c r="U45" i="237"/>
  <c r="U46" i="237"/>
  <c r="U47" i="237"/>
  <c r="U48" i="237"/>
  <c r="U49" i="237"/>
  <c r="U50" i="237"/>
  <c r="U51" i="237"/>
  <c r="U52" i="237"/>
  <c r="U53" i="237"/>
  <c r="U53" i="240" s="1"/>
  <c r="U54" i="237"/>
  <c r="U55" i="237"/>
  <c r="U56" i="237"/>
  <c r="U57" i="237"/>
  <c r="U58" i="237"/>
  <c r="H59" i="237"/>
  <c r="I59" i="237"/>
  <c r="J59" i="237"/>
  <c r="K59" i="237"/>
  <c r="L59" i="237"/>
  <c r="M59" i="237"/>
  <c r="H60" i="237"/>
  <c r="I60" i="237"/>
  <c r="J60" i="237"/>
  <c r="K60" i="237"/>
  <c r="L60" i="237"/>
  <c r="M60" i="237"/>
  <c r="N60" i="237"/>
  <c r="O60" i="237"/>
  <c r="P60" i="237"/>
  <c r="R54" i="237"/>
  <c r="R55" i="237"/>
  <c r="R56" i="237"/>
  <c r="R57" i="237"/>
  <c r="R58" i="237"/>
  <c r="R59" i="237"/>
  <c r="R60" i="237"/>
  <c r="V55" i="237"/>
  <c r="V56" i="237"/>
  <c r="V57" i="237"/>
  <c r="V58" i="237"/>
  <c r="V59" i="237"/>
  <c r="V60" i="237"/>
  <c r="H61" i="237"/>
  <c r="D61" i="237" s="1"/>
  <c r="I61" i="237"/>
  <c r="J61" i="237"/>
  <c r="K61" i="237"/>
  <c r="L61" i="237"/>
  <c r="M61" i="237"/>
  <c r="N61" i="237"/>
  <c r="H62" i="237"/>
  <c r="I62" i="237"/>
  <c r="J62" i="237"/>
  <c r="K62" i="237"/>
  <c r="L62" i="237"/>
  <c r="M62" i="237"/>
  <c r="D62" i="237" s="1"/>
  <c r="N62" i="237"/>
  <c r="H63" i="237"/>
  <c r="D63" i="237" s="1"/>
  <c r="I63" i="237"/>
  <c r="J63" i="237"/>
  <c r="K63" i="237"/>
  <c r="L63" i="237"/>
  <c r="M63" i="237"/>
  <c r="N63" i="237"/>
  <c r="H64" i="237"/>
  <c r="I64" i="237"/>
  <c r="J64" i="237"/>
  <c r="K64" i="237"/>
  <c r="L64" i="237"/>
  <c r="M64" i="237"/>
  <c r="N64" i="237"/>
  <c r="O61" i="237"/>
  <c r="P61" i="237"/>
  <c r="Q61" i="237"/>
  <c r="O62" i="237"/>
  <c r="P62" i="237"/>
  <c r="Q62" i="237"/>
  <c r="O63" i="237"/>
  <c r="P63" i="237"/>
  <c r="Q63" i="237"/>
  <c r="O64" i="237"/>
  <c r="P64" i="237"/>
  <c r="Q64" i="237"/>
  <c r="O65" i="237"/>
  <c r="P65" i="237"/>
  <c r="Q65" i="237"/>
  <c r="O66" i="237"/>
  <c r="P66" i="237"/>
  <c r="Q66" i="237"/>
  <c r="O67" i="237"/>
  <c r="P67" i="237"/>
  <c r="Q67" i="237"/>
  <c r="O68" i="237"/>
  <c r="P68" i="237"/>
  <c r="Q68" i="237"/>
  <c r="O69" i="237"/>
  <c r="P69" i="237"/>
  <c r="Q69" i="237"/>
  <c r="O70" i="237"/>
  <c r="P70" i="237"/>
  <c r="Q70" i="237"/>
  <c r="O71" i="237"/>
  <c r="P71" i="237"/>
  <c r="Q71" i="237"/>
  <c r="T7" i="237"/>
  <c r="T8" i="237"/>
  <c r="T9" i="237"/>
  <c r="T10" i="237"/>
  <c r="T11" i="237"/>
  <c r="T12" i="237"/>
  <c r="T13" i="237"/>
  <c r="T14" i="237"/>
  <c r="T15" i="237"/>
  <c r="T16" i="237"/>
  <c r="T17" i="237"/>
  <c r="T18" i="237"/>
  <c r="T19" i="237"/>
  <c r="T20" i="237"/>
  <c r="T21" i="237"/>
  <c r="T22" i="237"/>
  <c r="T23" i="237"/>
  <c r="T24" i="237"/>
  <c r="T25" i="237"/>
  <c r="T25" i="240" s="1"/>
  <c r="T26" i="237"/>
  <c r="T27" i="237"/>
  <c r="T28" i="237"/>
  <c r="T29" i="237"/>
  <c r="T30" i="237"/>
  <c r="T31" i="237"/>
  <c r="T32" i="237"/>
  <c r="T33" i="237"/>
  <c r="T34" i="237"/>
  <c r="T35" i="237"/>
  <c r="T36" i="237"/>
  <c r="T37" i="237"/>
  <c r="T38" i="237"/>
  <c r="T39" i="237"/>
  <c r="T40" i="237"/>
  <c r="T41" i="237"/>
  <c r="T42" i="237"/>
  <c r="T43" i="237"/>
  <c r="T44" i="237"/>
  <c r="T45" i="237"/>
  <c r="T46" i="237"/>
  <c r="T47" i="237"/>
  <c r="T48" i="237"/>
  <c r="T49" i="237"/>
  <c r="T50" i="237"/>
  <c r="T51" i="237"/>
  <c r="T52" i="237"/>
  <c r="T52" i="240" s="1"/>
  <c r="T53" i="237"/>
  <c r="T54" i="237"/>
  <c r="T55" i="237"/>
  <c r="T56" i="237"/>
  <c r="T57" i="237"/>
  <c r="T58" i="237"/>
  <c r="T59" i="237"/>
  <c r="T60" i="237"/>
  <c r="T61" i="237"/>
  <c r="U61" i="237"/>
  <c r="V61" i="237"/>
  <c r="U62" i="237"/>
  <c r="V62" i="237"/>
  <c r="U63" i="237"/>
  <c r="V63" i="237"/>
  <c r="U64" i="237"/>
  <c r="V64" i="237"/>
  <c r="V64" i="240" s="1"/>
  <c r="U65" i="237"/>
  <c r="D65" i="237" s="1"/>
  <c r="V65" i="237"/>
  <c r="V65" i="240" s="1"/>
  <c r="S60" i="237"/>
  <c r="S61" i="237"/>
  <c r="S62" i="237"/>
  <c r="T63" i="237"/>
  <c r="T64" i="237"/>
  <c r="H65" i="237"/>
  <c r="I65" i="237"/>
  <c r="J65" i="237"/>
  <c r="L65" i="237"/>
  <c r="M65" i="237"/>
  <c r="I66" i="237"/>
  <c r="J66" i="237"/>
  <c r="K66" i="237"/>
  <c r="L66" i="237"/>
  <c r="N66" i="237"/>
  <c r="H67" i="237"/>
  <c r="I67" i="237"/>
  <c r="D67" i="237" s="1"/>
  <c r="J67" i="237"/>
  <c r="K67" i="237"/>
  <c r="L67" i="237"/>
  <c r="M67" i="237"/>
  <c r="H68" i="237"/>
  <c r="I68" i="237"/>
  <c r="J68" i="237"/>
  <c r="K68" i="237"/>
  <c r="L68" i="237"/>
  <c r="M68" i="237"/>
  <c r="N68" i="237"/>
  <c r="G53" i="237"/>
  <c r="G54" i="237"/>
  <c r="G55" i="237"/>
  <c r="D55" i="237" s="1"/>
  <c r="G56" i="237"/>
  <c r="G57" i="237"/>
  <c r="D57" i="237" s="1"/>
  <c r="G58" i="237"/>
  <c r="G59" i="237"/>
  <c r="G60" i="237"/>
  <c r="G61" i="237"/>
  <c r="G62" i="237"/>
  <c r="G63" i="237"/>
  <c r="G64" i="237"/>
  <c r="G65" i="237"/>
  <c r="G66" i="237"/>
  <c r="G66" i="240" s="1"/>
  <c r="G67" i="237"/>
  <c r="G68" i="237"/>
  <c r="G69" i="237"/>
  <c r="I69" i="237"/>
  <c r="J69" i="237"/>
  <c r="K69" i="237"/>
  <c r="L69" i="237"/>
  <c r="M69" i="237"/>
  <c r="E58" i="237"/>
  <c r="D58" i="237" s="1"/>
  <c r="E59" i="237"/>
  <c r="E59" i="240" s="1"/>
  <c r="E60" i="237"/>
  <c r="E61" i="237"/>
  <c r="E62" i="237"/>
  <c r="E63" i="237"/>
  <c r="E64" i="237"/>
  <c r="E65" i="237"/>
  <c r="E66" i="237"/>
  <c r="E67" i="237"/>
  <c r="E68" i="237"/>
  <c r="E69" i="237"/>
  <c r="E70" i="237"/>
  <c r="G70" i="237"/>
  <c r="H70" i="237"/>
  <c r="I70" i="237"/>
  <c r="I70" i="240" s="1"/>
  <c r="J70" i="237"/>
  <c r="K70" i="237"/>
  <c r="K70" i="240" s="1"/>
  <c r="L70" i="237"/>
  <c r="L70" i="240" s="1"/>
  <c r="M70" i="237"/>
  <c r="N70" i="237"/>
  <c r="F45" i="237"/>
  <c r="F46" i="237"/>
  <c r="F47" i="237"/>
  <c r="F48" i="237"/>
  <c r="F48" i="240" s="1"/>
  <c r="F49" i="237"/>
  <c r="F50" i="237"/>
  <c r="F51" i="237"/>
  <c r="F52" i="237"/>
  <c r="F53" i="237"/>
  <c r="F54" i="237"/>
  <c r="D54" i="237" s="1"/>
  <c r="F55" i="237"/>
  <c r="F56" i="237"/>
  <c r="F57" i="237"/>
  <c r="F58" i="237"/>
  <c r="F59" i="237"/>
  <c r="F60" i="237"/>
  <c r="F61" i="237"/>
  <c r="F62" i="237"/>
  <c r="F63" i="237"/>
  <c r="F64" i="237"/>
  <c r="F65" i="237"/>
  <c r="F66" i="237"/>
  <c r="F67" i="237"/>
  <c r="F68" i="237"/>
  <c r="D68" i="237" s="1"/>
  <c r="F69" i="237"/>
  <c r="F70" i="237"/>
  <c r="F71" i="237"/>
  <c r="F71" i="240" s="1"/>
  <c r="J72" i="237"/>
  <c r="K72" i="237"/>
  <c r="M72" i="237"/>
  <c r="N72" i="237"/>
  <c r="O72" i="237"/>
  <c r="P72" i="237"/>
  <c r="Q72" i="237"/>
  <c r="R62" i="237"/>
  <c r="R63" i="237"/>
  <c r="R64" i="237"/>
  <c r="R65" i="237"/>
  <c r="R66" i="237"/>
  <c r="R67" i="237"/>
  <c r="R68" i="237"/>
  <c r="R69" i="237"/>
  <c r="R70" i="237"/>
  <c r="R71" i="237"/>
  <c r="R72" i="237"/>
  <c r="R73" i="237"/>
  <c r="G74" i="237"/>
  <c r="G74" i="240" s="1"/>
  <c r="K74" i="237"/>
  <c r="K74" i="240" s="1"/>
  <c r="M74" i="237"/>
  <c r="N74" i="237"/>
  <c r="N74" i="240" s="1"/>
  <c r="O74" i="237"/>
  <c r="Q74" i="237"/>
  <c r="G75" i="237"/>
  <c r="G75" i="240" s="1"/>
  <c r="H75" i="237"/>
  <c r="H75" i="240" s="1"/>
  <c r="O75" i="237"/>
  <c r="O75" i="240" s="1"/>
  <c r="P75" i="237"/>
  <c r="Q75" i="237"/>
  <c r="E75" i="237"/>
  <c r="E76" i="237"/>
  <c r="I76" i="237"/>
  <c r="D76" i="237" s="1"/>
  <c r="J76" i="237"/>
  <c r="J76" i="240" s="1"/>
  <c r="L74" i="237"/>
  <c r="L75" i="237"/>
  <c r="L75" i="240" s="1"/>
  <c r="L76" i="237"/>
  <c r="N76" i="237"/>
  <c r="O76" i="237"/>
  <c r="O76" i="240" s="1"/>
  <c r="P76" i="237"/>
  <c r="Q76" i="237"/>
  <c r="R76" i="237"/>
  <c r="S64" i="237"/>
  <c r="S65" i="237"/>
  <c r="S66" i="237"/>
  <c r="S67" i="237"/>
  <c r="S68" i="237"/>
  <c r="S69" i="237"/>
  <c r="S70" i="237"/>
  <c r="S71" i="237"/>
  <c r="S72" i="237"/>
  <c r="S73" i="237"/>
  <c r="S74" i="237"/>
  <c r="S75" i="237"/>
  <c r="S76" i="237"/>
  <c r="S77" i="237"/>
  <c r="Q78" i="237"/>
  <c r="E79" i="237"/>
  <c r="E79" i="240" s="1"/>
  <c r="F80" i="237"/>
  <c r="F80" i="240" s="1"/>
  <c r="H80" i="237"/>
  <c r="K80" i="237"/>
  <c r="F81" i="237"/>
  <c r="F81" i="240" s="1"/>
  <c r="G81" i="237"/>
  <c r="D81" i="237" s="1"/>
  <c r="H81" i="237"/>
  <c r="I81" i="237"/>
  <c r="J81" i="237"/>
  <c r="N81" i="237"/>
  <c r="E82" i="237"/>
  <c r="F82" i="237"/>
  <c r="F82" i="240" s="1"/>
  <c r="G82" i="237"/>
  <c r="H82" i="237"/>
  <c r="I82" i="237"/>
  <c r="J82" i="237"/>
  <c r="E83" i="237"/>
  <c r="F83" i="237"/>
  <c r="G83" i="237"/>
  <c r="H83" i="237"/>
  <c r="D83" i="237" s="1"/>
  <c r="I83" i="237"/>
  <c r="J83" i="237"/>
  <c r="E84" i="237"/>
  <c r="F84" i="237"/>
  <c r="G84" i="237"/>
  <c r="H84" i="237"/>
  <c r="I84" i="237"/>
  <c r="J84" i="237"/>
  <c r="J84" i="240" s="1"/>
  <c r="M82" i="237"/>
  <c r="N82" i="237"/>
  <c r="O82" i="237"/>
  <c r="M83" i="237"/>
  <c r="N83" i="237"/>
  <c r="O83" i="237"/>
  <c r="O83" i="240" s="1"/>
  <c r="M84" i="237"/>
  <c r="N84" i="237"/>
  <c r="O84" i="237"/>
  <c r="M85" i="237"/>
  <c r="N85" i="237"/>
  <c r="O85" i="237"/>
  <c r="M86" i="237"/>
  <c r="N86" i="237"/>
  <c r="O86" i="237"/>
  <c r="M87" i="237"/>
  <c r="N87" i="237"/>
  <c r="N87" i="240" s="1"/>
  <c r="O87" i="237"/>
  <c r="E85" i="237"/>
  <c r="E85" i="240" s="1"/>
  <c r="F85" i="237"/>
  <c r="G85" i="237"/>
  <c r="E86" i="237"/>
  <c r="E86" i="240" s="1"/>
  <c r="F86" i="237"/>
  <c r="H86" i="237"/>
  <c r="L81" i="237"/>
  <c r="L82" i="237"/>
  <c r="L83" i="237"/>
  <c r="L84" i="237"/>
  <c r="L85" i="237"/>
  <c r="L86" i="237"/>
  <c r="E87" i="237"/>
  <c r="F87" i="237"/>
  <c r="G87" i="237"/>
  <c r="H87" i="237"/>
  <c r="E88" i="237"/>
  <c r="F88" i="237"/>
  <c r="G88" i="237"/>
  <c r="H88" i="237"/>
  <c r="K82" i="237"/>
  <c r="K83" i="237"/>
  <c r="K84" i="237"/>
  <c r="K85" i="237"/>
  <c r="K86" i="237"/>
  <c r="K87" i="237"/>
  <c r="K88" i="237"/>
  <c r="L88" i="237"/>
  <c r="M88" i="237"/>
  <c r="N88" i="237"/>
  <c r="O88" i="237"/>
  <c r="V67" i="237"/>
  <c r="V68" i="237"/>
  <c r="V69" i="237"/>
  <c r="V70" i="237"/>
  <c r="V71" i="237"/>
  <c r="V72" i="237"/>
  <c r="V73" i="237"/>
  <c r="D73" i="237" s="1"/>
  <c r="V74" i="237"/>
  <c r="V75" i="237"/>
  <c r="V76" i="237"/>
  <c r="V77" i="237"/>
  <c r="V78" i="237"/>
  <c r="V79" i="237"/>
  <c r="V80" i="237"/>
  <c r="V81" i="237"/>
  <c r="V82" i="237"/>
  <c r="V83" i="237"/>
  <c r="V84" i="237"/>
  <c r="V85" i="237"/>
  <c r="V86" i="237"/>
  <c r="V87" i="237"/>
  <c r="V88" i="237"/>
  <c r="L89" i="237"/>
  <c r="M89" i="237"/>
  <c r="P82" i="237"/>
  <c r="P83" i="237"/>
  <c r="P84" i="237"/>
  <c r="P85" i="237"/>
  <c r="P86" i="237"/>
  <c r="P87" i="237"/>
  <c r="P88" i="237"/>
  <c r="P89" i="237"/>
  <c r="P89" i="240" s="1"/>
  <c r="F90" i="237"/>
  <c r="F90" i="240" s="1"/>
  <c r="I86" i="237"/>
  <c r="I87" i="237"/>
  <c r="I88" i="237"/>
  <c r="I89" i="237"/>
  <c r="I89" i="240" s="1"/>
  <c r="I90" i="237"/>
  <c r="K90" i="237"/>
  <c r="L90" i="237"/>
  <c r="M90" i="237"/>
  <c r="N90" i="237"/>
  <c r="O90" i="237"/>
  <c r="P90" i="237"/>
  <c r="K91" i="237"/>
  <c r="L91" i="237"/>
  <c r="M91" i="237"/>
  <c r="N91" i="237"/>
  <c r="O91" i="237"/>
  <c r="P91" i="237"/>
  <c r="K92" i="237"/>
  <c r="L92" i="237"/>
  <c r="M92" i="237"/>
  <c r="N92" i="237"/>
  <c r="O92" i="237"/>
  <c r="P92" i="237"/>
  <c r="K93" i="237"/>
  <c r="D93" i="237" s="1"/>
  <c r="L93" i="237"/>
  <c r="M93" i="237"/>
  <c r="N93" i="237"/>
  <c r="O93" i="237"/>
  <c r="P93" i="237"/>
  <c r="K94" i="237"/>
  <c r="L94" i="237"/>
  <c r="M94" i="237"/>
  <c r="N94" i="237"/>
  <c r="O94" i="237"/>
  <c r="P94" i="237"/>
  <c r="E91" i="237"/>
  <c r="F91" i="237"/>
  <c r="G91" i="237"/>
  <c r="H91" i="237"/>
  <c r="H91" i="240" s="1"/>
  <c r="I91" i="237"/>
  <c r="E92" i="237"/>
  <c r="F92" i="237"/>
  <c r="G92" i="237"/>
  <c r="H92" i="237"/>
  <c r="I92" i="237"/>
  <c r="E93" i="237"/>
  <c r="F93" i="237"/>
  <c r="G93" i="237"/>
  <c r="H93" i="237"/>
  <c r="I93" i="237"/>
  <c r="E94" i="237"/>
  <c r="F94" i="237"/>
  <c r="G94" i="237"/>
  <c r="G94" i="240" s="1"/>
  <c r="H94" i="237"/>
  <c r="I94" i="237"/>
  <c r="F95" i="237"/>
  <c r="D95" i="237" s="1"/>
  <c r="G95" i="237"/>
  <c r="J86" i="237"/>
  <c r="J87" i="237"/>
  <c r="J87" i="240" s="1"/>
  <c r="J88" i="237"/>
  <c r="J89" i="237"/>
  <c r="J89" i="240" s="1"/>
  <c r="J90" i="237"/>
  <c r="J90" i="240" s="1"/>
  <c r="J91" i="237"/>
  <c r="J92" i="237"/>
  <c r="J93" i="237"/>
  <c r="J94" i="237"/>
  <c r="J95" i="237"/>
  <c r="N95" i="237"/>
  <c r="O95" i="237"/>
  <c r="U67" i="237"/>
  <c r="U68" i="237"/>
  <c r="U69" i="237"/>
  <c r="U70" i="237"/>
  <c r="U71" i="237"/>
  <c r="U72" i="237"/>
  <c r="U73" i="237"/>
  <c r="U74" i="237"/>
  <c r="U75" i="237"/>
  <c r="U76" i="237"/>
  <c r="U77" i="237"/>
  <c r="U78" i="237"/>
  <c r="U79" i="237"/>
  <c r="U80" i="237"/>
  <c r="U81" i="237"/>
  <c r="U82" i="237"/>
  <c r="U83" i="237"/>
  <c r="U84" i="237"/>
  <c r="U85" i="237"/>
  <c r="U86" i="237"/>
  <c r="U87" i="237"/>
  <c r="U88" i="237"/>
  <c r="U89" i="237"/>
  <c r="U90" i="237"/>
  <c r="U91" i="237"/>
  <c r="U92" i="237"/>
  <c r="U93" i="237"/>
  <c r="U94" i="237"/>
  <c r="U95" i="237"/>
  <c r="E96" i="237"/>
  <c r="F96" i="237"/>
  <c r="G96" i="237"/>
  <c r="G96" i="240" s="1"/>
  <c r="H96" i="237"/>
  <c r="I96" i="237"/>
  <c r="J96" i="237"/>
  <c r="J96" i="240" s="1"/>
  <c r="K96" i="237"/>
  <c r="G97" i="237"/>
  <c r="G97" i="240" s="1"/>
  <c r="H97" i="237"/>
  <c r="I97" i="237"/>
  <c r="J97" i="237"/>
  <c r="K97" i="237"/>
  <c r="M96" i="237"/>
  <c r="N96" i="237"/>
  <c r="O96" i="237"/>
  <c r="Q80" i="237"/>
  <c r="Q81" i="237"/>
  <c r="Q82" i="237"/>
  <c r="Q83" i="237"/>
  <c r="Q84" i="237"/>
  <c r="Q85" i="237"/>
  <c r="Q86" i="237"/>
  <c r="Q87" i="237"/>
  <c r="Q88" i="237"/>
  <c r="D88" i="237" s="1"/>
  <c r="Q89" i="237"/>
  <c r="Q90" i="237"/>
  <c r="Q91" i="237"/>
  <c r="Q92" i="237"/>
  <c r="Q93" i="237"/>
  <c r="Q94" i="237"/>
  <c r="Q95" i="237"/>
  <c r="Q96" i="237"/>
  <c r="O97" i="237"/>
  <c r="P97" i="237"/>
  <c r="Q97" i="237"/>
  <c r="T67" i="237"/>
  <c r="T68" i="237"/>
  <c r="T69" i="237"/>
  <c r="T70" i="237"/>
  <c r="T71" i="237"/>
  <c r="T72" i="237"/>
  <c r="T73" i="237"/>
  <c r="T74" i="237"/>
  <c r="T75" i="237"/>
  <c r="T76" i="237"/>
  <c r="T77" i="237"/>
  <c r="T78" i="237"/>
  <c r="T79" i="237"/>
  <c r="T80" i="237"/>
  <c r="T81" i="237"/>
  <c r="T82" i="237"/>
  <c r="T83" i="237"/>
  <c r="T84" i="237"/>
  <c r="T85" i="237"/>
  <c r="T86" i="237"/>
  <c r="T87" i="237"/>
  <c r="T88" i="237"/>
  <c r="T89" i="237"/>
  <c r="T90" i="237"/>
  <c r="T90" i="240" s="1"/>
  <c r="T91" i="237"/>
  <c r="T92" i="237"/>
  <c r="T93" i="237"/>
  <c r="T94" i="237"/>
  <c r="T95" i="237"/>
  <c r="T96" i="237"/>
  <c r="T97" i="237"/>
  <c r="V90" i="237"/>
  <c r="V91" i="237"/>
  <c r="V92" i="237"/>
  <c r="V93" i="237"/>
  <c r="V94" i="237"/>
  <c r="V95" i="237"/>
  <c r="V96" i="237"/>
  <c r="V97" i="237"/>
  <c r="F98" i="237"/>
  <c r="G98" i="237"/>
  <c r="G98" i="240" s="1"/>
  <c r="H98" i="237"/>
  <c r="I98" i="237"/>
  <c r="J98" i="237"/>
  <c r="J98" i="240" s="1"/>
  <c r="K98" i="237"/>
  <c r="M98" i="237"/>
  <c r="N98" i="237"/>
  <c r="N98" i="240" s="1"/>
  <c r="O98" i="237"/>
  <c r="P98" i="237"/>
  <c r="Q98" i="237"/>
  <c r="S79" i="237"/>
  <c r="S197" i="237" s="1"/>
  <c r="S80" i="237"/>
  <c r="S81" i="237"/>
  <c r="S82" i="237"/>
  <c r="S83" i="237"/>
  <c r="S84" i="237"/>
  <c r="S85" i="237"/>
  <c r="S86" i="237"/>
  <c r="S87" i="237"/>
  <c r="S88" i="237"/>
  <c r="S89" i="237"/>
  <c r="S90" i="237"/>
  <c r="S91" i="237"/>
  <c r="S92" i="237"/>
  <c r="S93" i="237"/>
  <c r="S94" i="237"/>
  <c r="S95" i="237"/>
  <c r="S96" i="237"/>
  <c r="S97" i="237"/>
  <c r="S98" i="237"/>
  <c r="E99" i="237"/>
  <c r="F99" i="237"/>
  <c r="E100" i="237"/>
  <c r="E100" i="240" s="1"/>
  <c r="F100" i="237"/>
  <c r="E101" i="237"/>
  <c r="F101" i="237"/>
  <c r="E102" i="237"/>
  <c r="E102" i="240" s="1"/>
  <c r="F102" i="237"/>
  <c r="I99" i="237"/>
  <c r="I99" i="240" s="1"/>
  <c r="J99" i="237"/>
  <c r="L96" i="237"/>
  <c r="L97" i="237"/>
  <c r="L98" i="237"/>
  <c r="D98" i="237" s="1"/>
  <c r="L99" i="237"/>
  <c r="N99" i="237"/>
  <c r="D99" i="237" s="1"/>
  <c r="O99" i="237"/>
  <c r="O99" i="240" s="1"/>
  <c r="P99" i="237"/>
  <c r="H100" i="237"/>
  <c r="I100" i="237"/>
  <c r="I100" i="240" s="1"/>
  <c r="H101" i="237"/>
  <c r="I101" i="237"/>
  <c r="K100" i="237"/>
  <c r="L100" i="237"/>
  <c r="N100" i="237"/>
  <c r="O100" i="237"/>
  <c r="P100" i="237"/>
  <c r="Q100" i="237"/>
  <c r="D100" i="237" s="1"/>
  <c r="K101" i="237"/>
  <c r="L101" i="237"/>
  <c r="D101" i="237" s="1"/>
  <c r="M101" i="237"/>
  <c r="N101" i="237"/>
  <c r="O101" i="237"/>
  <c r="P101" i="237"/>
  <c r="Q101" i="237"/>
  <c r="H102" i="237"/>
  <c r="I102" i="237"/>
  <c r="J102" i="237"/>
  <c r="K102" i="237"/>
  <c r="L102" i="237"/>
  <c r="M102" i="237"/>
  <c r="N102" i="237"/>
  <c r="O102" i="237"/>
  <c r="P102" i="237"/>
  <c r="D102" i="237" s="1"/>
  <c r="Q102" i="237"/>
  <c r="S100" i="237"/>
  <c r="S101" i="237"/>
  <c r="S102" i="237"/>
  <c r="V99" i="237"/>
  <c r="V99" i="240" s="1"/>
  <c r="V100" i="237"/>
  <c r="V101" i="237"/>
  <c r="V102" i="237"/>
  <c r="G100" i="237"/>
  <c r="G101" i="237"/>
  <c r="G102" i="237"/>
  <c r="G103" i="237"/>
  <c r="O104" i="237"/>
  <c r="O104" i="240" s="1"/>
  <c r="K105" i="237"/>
  <c r="L105" i="237"/>
  <c r="M105" i="237"/>
  <c r="K106" i="237"/>
  <c r="L106" i="237"/>
  <c r="M106" i="237"/>
  <c r="K107" i="237"/>
  <c r="L107" i="237"/>
  <c r="M107" i="237"/>
  <c r="K108" i="237"/>
  <c r="L108" i="237"/>
  <c r="M108" i="237"/>
  <c r="K109" i="237"/>
  <c r="K109" i="240" s="1"/>
  <c r="L109" i="237"/>
  <c r="M109" i="237"/>
  <c r="N105" i="237"/>
  <c r="O105" i="237"/>
  <c r="N106" i="237"/>
  <c r="O106" i="237"/>
  <c r="N107" i="237"/>
  <c r="O107" i="237"/>
  <c r="N108" i="237"/>
  <c r="O108" i="237"/>
  <c r="N109" i="237"/>
  <c r="O109" i="237"/>
  <c r="N110" i="237"/>
  <c r="O110" i="237"/>
  <c r="F104" i="237"/>
  <c r="F104" i="240" s="1"/>
  <c r="F105" i="237"/>
  <c r="F106" i="237"/>
  <c r="E105" i="237"/>
  <c r="E106" i="237"/>
  <c r="E107" i="237"/>
  <c r="G105" i="237"/>
  <c r="G105" i="240" s="1"/>
  <c r="G106" i="237"/>
  <c r="G107" i="237"/>
  <c r="E108" i="237"/>
  <c r="F108" i="237"/>
  <c r="G108" i="237"/>
  <c r="E109" i="237"/>
  <c r="E109" i="240" s="1"/>
  <c r="F109" i="237"/>
  <c r="G109" i="237"/>
  <c r="E110" i="237"/>
  <c r="F110" i="237"/>
  <c r="G110" i="237"/>
  <c r="V105" i="237"/>
  <c r="V105" i="240" s="1"/>
  <c r="V106" i="237"/>
  <c r="V107" i="237"/>
  <c r="V108" i="237"/>
  <c r="V109" i="237"/>
  <c r="I104" i="237"/>
  <c r="I105" i="237"/>
  <c r="I106" i="237"/>
  <c r="I107" i="237"/>
  <c r="I108" i="237"/>
  <c r="I109" i="237"/>
  <c r="I110" i="237"/>
  <c r="K110" i="237"/>
  <c r="L110" i="237"/>
  <c r="R78" i="237"/>
  <c r="R79" i="237"/>
  <c r="R80" i="237"/>
  <c r="R81" i="237"/>
  <c r="R82" i="237"/>
  <c r="R83" i="237"/>
  <c r="R84" i="237"/>
  <c r="R85" i="237"/>
  <c r="R86" i="237"/>
  <c r="R87" i="237"/>
  <c r="R88" i="237"/>
  <c r="R89" i="237"/>
  <c r="R90" i="237"/>
  <c r="R91" i="237"/>
  <c r="R92" i="237"/>
  <c r="R93" i="237"/>
  <c r="R94" i="237"/>
  <c r="R95" i="237"/>
  <c r="R96" i="237"/>
  <c r="R97" i="237"/>
  <c r="R98" i="237"/>
  <c r="R99" i="237"/>
  <c r="R100" i="237"/>
  <c r="R101" i="237"/>
  <c r="R102" i="237"/>
  <c r="R103" i="237"/>
  <c r="D103" i="237" s="1"/>
  <c r="R104" i="237"/>
  <c r="R105" i="237"/>
  <c r="R106" i="237"/>
  <c r="R107" i="237"/>
  <c r="R108" i="237"/>
  <c r="R109" i="237"/>
  <c r="R110" i="237"/>
  <c r="J105" i="237"/>
  <c r="J106" i="237"/>
  <c r="J107" i="237"/>
  <c r="J108" i="237"/>
  <c r="J109" i="237"/>
  <c r="J110" i="237"/>
  <c r="J111" i="237"/>
  <c r="D111" i="237" s="1"/>
  <c r="T99" i="237"/>
  <c r="T100" i="237"/>
  <c r="T101" i="237"/>
  <c r="T102" i="237"/>
  <c r="T103" i="237"/>
  <c r="T104" i="237"/>
  <c r="T105" i="237"/>
  <c r="T106" i="237"/>
  <c r="T107" i="237"/>
  <c r="T108" i="237"/>
  <c r="T109" i="237"/>
  <c r="T110" i="237"/>
  <c r="T111" i="237"/>
  <c r="F112" i="237"/>
  <c r="F112" i="240" s="1"/>
  <c r="H105" i="237"/>
  <c r="H106" i="237"/>
  <c r="H107" i="237"/>
  <c r="H108" i="237"/>
  <c r="H109" i="237"/>
  <c r="H109" i="240" s="1"/>
  <c r="H110" i="237"/>
  <c r="D110" i="237" s="1"/>
  <c r="H111" i="237"/>
  <c r="H112" i="237"/>
  <c r="K112" i="237"/>
  <c r="K112" i="240" s="1"/>
  <c r="L112" i="237"/>
  <c r="L112" i="240" s="1"/>
  <c r="M112" i="237"/>
  <c r="I113" i="237"/>
  <c r="I113" i="240" s="1"/>
  <c r="K113" i="237"/>
  <c r="L113" i="237"/>
  <c r="P105" i="237"/>
  <c r="P106" i="237"/>
  <c r="P107" i="237"/>
  <c r="P108" i="237"/>
  <c r="P109" i="237"/>
  <c r="P110" i="237"/>
  <c r="P111" i="237"/>
  <c r="P112" i="237"/>
  <c r="D112" i="237" s="1"/>
  <c r="P113" i="237"/>
  <c r="F114" i="237"/>
  <c r="F114" i="240" s="1"/>
  <c r="G114" i="237"/>
  <c r="H114" i="237"/>
  <c r="J114" i="237"/>
  <c r="K114" i="237"/>
  <c r="L114" i="237"/>
  <c r="M114" i="237"/>
  <c r="J115" i="237"/>
  <c r="K115" i="237"/>
  <c r="L115" i="237"/>
  <c r="M115" i="237"/>
  <c r="F115" i="237"/>
  <c r="G115" i="237"/>
  <c r="G115" i="240" s="1"/>
  <c r="E112" i="237"/>
  <c r="E112" i="240" s="1"/>
  <c r="E113" i="237"/>
  <c r="D113" i="237" s="1"/>
  <c r="E114" i="237"/>
  <c r="E115" i="237"/>
  <c r="E115" i="240" s="1"/>
  <c r="E116" i="237"/>
  <c r="G116" i="237"/>
  <c r="H116" i="237"/>
  <c r="I116" i="237"/>
  <c r="J116" i="237"/>
  <c r="K116" i="237"/>
  <c r="L116" i="237"/>
  <c r="M116" i="237"/>
  <c r="P115" i="237"/>
  <c r="P116" i="237"/>
  <c r="E117" i="237"/>
  <c r="F117" i="237"/>
  <c r="D117" i="237" s="1"/>
  <c r="G117" i="237"/>
  <c r="H117" i="237"/>
  <c r="I117" i="237"/>
  <c r="J117" i="237"/>
  <c r="K117" i="237"/>
  <c r="L117" i="237"/>
  <c r="N112" i="237"/>
  <c r="N113" i="237"/>
  <c r="N114" i="237"/>
  <c r="N115" i="237"/>
  <c r="N116" i="237"/>
  <c r="N117" i="237"/>
  <c r="E118" i="237"/>
  <c r="F118" i="237"/>
  <c r="G118" i="237"/>
  <c r="H118" i="237"/>
  <c r="I118" i="237"/>
  <c r="J118" i="237"/>
  <c r="K118" i="237"/>
  <c r="L118" i="237"/>
  <c r="M118" i="237"/>
  <c r="N118" i="237"/>
  <c r="H119" i="237"/>
  <c r="I119" i="237"/>
  <c r="J119" i="237"/>
  <c r="K119" i="237"/>
  <c r="L119" i="237"/>
  <c r="M119" i="237"/>
  <c r="N119" i="237"/>
  <c r="E119" i="237"/>
  <c r="F119" i="237"/>
  <c r="E120" i="237"/>
  <c r="F120" i="237"/>
  <c r="G120" i="237"/>
  <c r="H120" i="237"/>
  <c r="I120" i="237"/>
  <c r="J120" i="237"/>
  <c r="K120" i="237"/>
  <c r="L120" i="237"/>
  <c r="M120" i="237"/>
  <c r="N120" i="237"/>
  <c r="E121" i="237"/>
  <c r="F121" i="237"/>
  <c r="G121" i="237"/>
  <c r="H121" i="237"/>
  <c r="I121" i="237"/>
  <c r="J121" i="237"/>
  <c r="K121" i="237"/>
  <c r="L121" i="237"/>
  <c r="M121" i="237"/>
  <c r="O112" i="237"/>
  <c r="O113" i="237"/>
  <c r="O114" i="237"/>
  <c r="O115" i="237"/>
  <c r="O116" i="237"/>
  <c r="O117" i="237"/>
  <c r="O118" i="237"/>
  <c r="O119" i="237"/>
  <c r="O120" i="237"/>
  <c r="O121" i="237"/>
  <c r="E122" i="237"/>
  <c r="F122" i="237"/>
  <c r="G122" i="237"/>
  <c r="H122" i="237"/>
  <c r="I122" i="237"/>
  <c r="J122" i="237"/>
  <c r="K122" i="237"/>
  <c r="L122" i="237"/>
  <c r="M122" i="237"/>
  <c r="N122" i="237"/>
  <c r="O122" i="237"/>
  <c r="U97" i="237"/>
  <c r="U98" i="237"/>
  <c r="U99" i="237"/>
  <c r="U100" i="237"/>
  <c r="U101" i="237"/>
  <c r="U102" i="237"/>
  <c r="U103" i="237"/>
  <c r="U104" i="237"/>
  <c r="U105" i="237"/>
  <c r="U106" i="237"/>
  <c r="U107" i="237"/>
  <c r="U108" i="237"/>
  <c r="U109" i="237"/>
  <c r="U110" i="237"/>
  <c r="U111" i="237"/>
  <c r="U112" i="237"/>
  <c r="U113" i="237"/>
  <c r="U114" i="237"/>
  <c r="U115" i="237"/>
  <c r="U116" i="237"/>
  <c r="U117" i="237"/>
  <c r="U118" i="237"/>
  <c r="U119" i="237"/>
  <c r="U120" i="237"/>
  <c r="U121" i="237"/>
  <c r="U122" i="237"/>
  <c r="Q105" i="237"/>
  <c r="Q106" i="237"/>
  <c r="Q107" i="237"/>
  <c r="Q108" i="237"/>
  <c r="Q109" i="237"/>
  <c r="Q110" i="237"/>
  <c r="Q111" i="237"/>
  <c r="Q112" i="237"/>
  <c r="Q113" i="237"/>
  <c r="Q114" i="237"/>
  <c r="Q115" i="237"/>
  <c r="Q116" i="237"/>
  <c r="Q117" i="237"/>
  <c r="Q118" i="237"/>
  <c r="Q119" i="237"/>
  <c r="Q120" i="237"/>
  <c r="Q121" i="237"/>
  <c r="Q122" i="237"/>
  <c r="Q123" i="237"/>
  <c r="V112" i="237"/>
  <c r="V113" i="237"/>
  <c r="V114" i="237"/>
  <c r="V115" i="237"/>
  <c r="V116" i="237"/>
  <c r="V117" i="237"/>
  <c r="V118" i="237"/>
  <c r="V119" i="237"/>
  <c r="V120" i="237"/>
  <c r="V121" i="237"/>
  <c r="V122" i="237"/>
  <c r="V123" i="237"/>
  <c r="D123" i="237" s="1"/>
  <c r="L124" i="237"/>
  <c r="L124" i="240" s="1"/>
  <c r="M124" i="237"/>
  <c r="D124" i="237" s="1"/>
  <c r="N124" i="237"/>
  <c r="I125" i="237"/>
  <c r="I125" i="240" s="1"/>
  <c r="J125" i="237"/>
  <c r="K125" i="237"/>
  <c r="L125" i="237"/>
  <c r="M125" i="237"/>
  <c r="N125" i="237"/>
  <c r="I126" i="237"/>
  <c r="J126" i="237"/>
  <c r="K126" i="237"/>
  <c r="L126" i="237"/>
  <c r="M126" i="237"/>
  <c r="D126" i="237" s="1"/>
  <c r="N126" i="237"/>
  <c r="I127" i="237"/>
  <c r="J127" i="237"/>
  <c r="K127" i="237"/>
  <c r="L127" i="237"/>
  <c r="M127" i="237"/>
  <c r="N127" i="237"/>
  <c r="H125" i="237"/>
  <c r="H126" i="237"/>
  <c r="G125" i="237"/>
  <c r="G126" i="237"/>
  <c r="G127" i="237"/>
  <c r="E125" i="237"/>
  <c r="E126" i="237"/>
  <c r="E127" i="237"/>
  <c r="E127" i="240" s="1"/>
  <c r="E128" i="237"/>
  <c r="H128" i="237"/>
  <c r="H128" i="240" s="1"/>
  <c r="I128" i="237"/>
  <c r="J128" i="237"/>
  <c r="K128" i="237"/>
  <c r="L128" i="237"/>
  <c r="M128" i="237"/>
  <c r="N128" i="237"/>
  <c r="G129" i="237"/>
  <c r="H129" i="237"/>
  <c r="I129" i="237"/>
  <c r="J129" i="237"/>
  <c r="K129" i="237"/>
  <c r="L129" i="237"/>
  <c r="M129" i="237"/>
  <c r="N129" i="237"/>
  <c r="G130" i="237"/>
  <c r="H130" i="237"/>
  <c r="I130" i="237"/>
  <c r="J130" i="237"/>
  <c r="K130" i="237"/>
  <c r="K130" i="240" s="1"/>
  <c r="L130" i="237"/>
  <c r="M130" i="237"/>
  <c r="N130" i="237"/>
  <c r="G131" i="237"/>
  <c r="H131" i="237"/>
  <c r="I131" i="237"/>
  <c r="J131" i="237"/>
  <c r="K131" i="237"/>
  <c r="L131" i="237"/>
  <c r="M131" i="237"/>
  <c r="N131" i="237"/>
  <c r="P118" i="237"/>
  <c r="P119" i="237"/>
  <c r="P120" i="237"/>
  <c r="P121" i="237"/>
  <c r="P122" i="237"/>
  <c r="P123" i="237"/>
  <c r="P123" i="240" s="1"/>
  <c r="P124" i="237"/>
  <c r="P124" i="240" s="1"/>
  <c r="P125" i="237"/>
  <c r="P126" i="237"/>
  <c r="P127" i="237"/>
  <c r="P128" i="237"/>
  <c r="P129" i="237"/>
  <c r="P130" i="237"/>
  <c r="P131" i="237"/>
  <c r="G132" i="237"/>
  <c r="H132" i="237"/>
  <c r="I132" i="237"/>
  <c r="D132" i="237" s="1"/>
  <c r="J132" i="237"/>
  <c r="K132" i="237"/>
  <c r="K198" i="237" s="1"/>
  <c r="L132" i="237"/>
  <c r="M132" i="237"/>
  <c r="G133" i="237"/>
  <c r="H133" i="237"/>
  <c r="I133" i="237"/>
  <c r="J133" i="237"/>
  <c r="K133" i="237"/>
  <c r="L133" i="237"/>
  <c r="M133" i="237"/>
  <c r="G134" i="237"/>
  <c r="H134" i="237"/>
  <c r="I134" i="237"/>
  <c r="J134" i="237"/>
  <c r="K134" i="237"/>
  <c r="L134" i="237"/>
  <c r="M134" i="237"/>
  <c r="G135" i="237"/>
  <c r="H135" i="237"/>
  <c r="I135" i="237"/>
  <c r="J135" i="237"/>
  <c r="K135" i="237"/>
  <c r="L135" i="237"/>
  <c r="M135" i="237"/>
  <c r="G136" i="237"/>
  <c r="H136" i="237"/>
  <c r="I136" i="237"/>
  <c r="J136" i="237"/>
  <c r="K136" i="237"/>
  <c r="L136" i="237"/>
  <c r="M136" i="237"/>
  <c r="G137" i="237"/>
  <c r="H137" i="237"/>
  <c r="D137" i="237" s="1"/>
  <c r="I137" i="237"/>
  <c r="J137" i="237"/>
  <c r="K137" i="237"/>
  <c r="L137" i="237"/>
  <c r="M137" i="237"/>
  <c r="G138" i="237"/>
  <c r="H138" i="237"/>
  <c r="I138" i="237"/>
  <c r="J138" i="237"/>
  <c r="K138" i="237"/>
  <c r="L138" i="237"/>
  <c r="M138" i="237"/>
  <c r="G139" i="237"/>
  <c r="H139" i="237"/>
  <c r="I139" i="237"/>
  <c r="J139" i="237"/>
  <c r="K139" i="237"/>
  <c r="L139" i="237"/>
  <c r="M139" i="237"/>
  <c r="G140" i="237"/>
  <c r="H140" i="237"/>
  <c r="I140" i="237"/>
  <c r="J140" i="237"/>
  <c r="K140" i="237"/>
  <c r="L140" i="237"/>
  <c r="M140" i="237"/>
  <c r="G141" i="237"/>
  <c r="H141" i="237"/>
  <c r="I141" i="237"/>
  <c r="J141" i="237"/>
  <c r="K141" i="237"/>
  <c r="L141" i="237"/>
  <c r="M141" i="237"/>
  <c r="G142" i="237"/>
  <c r="H142" i="237"/>
  <c r="I142" i="237"/>
  <c r="J142" i="237"/>
  <c r="K142" i="237"/>
  <c r="L142" i="237"/>
  <c r="M142" i="237"/>
  <c r="G143" i="237"/>
  <c r="H143" i="237"/>
  <c r="I143" i="237"/>
  <c r="J143" i="237"/>
  <c r="K143" i="237"/>
  <c r="L143" i="237"/>
  <c r="M143" i="237"/>
  <c r="G144" i="237"/>
  <c r="H144" i="237"/>
  <c r="I144" i="237"/>
  <c r="J144" i="237"/>
  <c r="K144" i="237"/>
  <c r="L144" i="237"/>
  <c r="M144" i="237"/>
  <c r="G145" i="237"/>
  <c r="H145" i="237"/>
  <c r="I145" i="237"/>
  <c r="J145" i="237"/>
  <c r="K145" i="237"/>
  <c r="L145" i="237"/>
  <c r="M145" i="237"/>
  <c r="G146" i="237"/>
  <c r="H146" i="237"/>
  <c r="I146" i="237"/>
  <c r="J146" i="237"/>
  <c r="K146" i="237"/>
  <c r="L146" i="237"/>
  <c r="M146" i="237"/>
  <c r="G147" i="237"/>
  <c r="H147" i="237"/>
  <c r="I147" i="237"/>
  <c r="J147" i="237"/>
  <c r="K147" i="237"/>
  <c r="L147" i="237"/>
  <c r="M147" i="237"/>
  <c r="G148" i="237"/>
  <c r="H148" i="237"/>
  <c r="I148" i="237"/>
  <c r="D148" i="237" s="1"/>
  <c r="J148" i="237"/>
  <c r="K148" i="237"/>
  <c r="L148" i="237"/>
  <c r="M148" i="237"/>
  <c r="G149" i="237"/>
  <c r="H149" i="237"/>
  <c r="I149" i="237"/>
  <c r="J149" i="237"/>
  <c r="K149" i="237"/>
  <c r="L149" i="237"/>
  <c r="M149" i="237"/>
  <c r="G150" i="237"/>
  <c r="H150" i="237"/>
  <c r="I150" i="237"/>
  <c r="J150" i="237"/>
  <c r="K150" i="237"/>
  <c r="L150" i="237"/>
  <c r="M150" i="237"/>
  <c r="G151" i="237"/>
  <c r="H151" i="237"/>
  <c r="I151" i="237"/>
  <c r="J151" i="237"/>
  <c r="K151" i="237"/>
  <c r="L151" i="237"/>
  <c r="M151" i="237"/>
  <c r="G152" i="237"/>
  <c r="H152" i="237"/>
  <c r="I152" i="237"/>
  <c r="J152" i="237"/>
  <c r="K152" i="237"/>
  <c r="L152" i="237"/>
  <c r="M152" i="237"/>
  <c r="G153" i="237"/>
  <c r="H153" i="237"/>
  <c r="D153" i="237" s="1"/>
  <c r="I153" i="237"/>
  <c r="J153" i="237"/>
  <c r="K153" i="237"/>
  <c r="L153" i="237"/>
  <c r="M153" i="237"/>
  <c r="G154" i="237"/>
  <c r="H154" i="237"/>
  <c r="I154" i="237"/>
  <c r="J154" i="237"/>
  <c r="K154" i="237"/>
  <c r="L154" i="237"/>
  <c r="M154" i="237"/>
  <c r="G155" i="237"/>
  <c r="H155" i="237"/>
  <c r="I155" i="237"/>
  <c r="J155" i="237"/>
  <c r="K155" i="237"/>
  <c r="L155" i="237"/>
  <c r="M155" i="237"/>
  <c r="G156" i="237"/>
  <c r="H156" i="237"/>
  <c r="I156" i="237"/>
  <c r="J156" i="237"/>
  <c r="K156" i="237"/>
  <c r="L156" i="237"/>
  <c r="M156" i="237"/>
  <c r="G157" i="237"/>
  <c r="H157" i="237"/>
  <c r="I157" i="237"/>
  <c r="J157" i="237"/>
  <c r="K157" i="237"/>
  <c r="L157" i="237"/>
  <c r="M157" i="237"/>
  <c r="G158" i="237"/>
  <c r="H158" i="237"/>
  <c r="I158" i="237"/>
  <c r="J158" i="237"/>
  <c r="K158" i="237"/>
  <c r="L158" i="237"/>
  <c r="M158" i="237"/>
  <c r="O125" i="237"/>
  <c r="O126" i="237"/>
  <c r="O127" i="237"/>
  <c r="O128" i="237"/>
  <c r="O129" i="237"/>
  <c r="O130" i="237"/>
  <c r="O131" i="237"/>
  <c r="O132" i="237"/>
  <c r="V125" i="237"/>
  <c r="V126" i="237"/>
  <c r="V127" i="237"/>
  <c r="V128" i="237"/>
  <c r="V129" i="237"/>
  <c r="V130" i="237"/>
  <c r="V131" i="237"/>
  <c r="V132" i="237"/>
  <c r="O133" i="237"/>
  <c r="P133" i="237"/>
  <c r="O134" i="237"/>
  <c r="P134" i="237"/>
  <c r="O135" i="237"/>
  <c r="P135" i="237"/>
  <c r="O136" i="237"/>
  <c r="P136" i="237"/>
  <c r="O137" i="237"/>
  <c r="P137" i="237"/>
  <c r="O138" i="237"/>
  <c r="P138" i="237"/>
  <c r="O139" i="237"/>
  <c r="P139" i="237"/>
  <c r="O140" i="237"/>
  <c r="P140" i="237"/>
  <c r="O141" i="237"/>
  <c r="P141" i="237"/>
  <c r="O142" i="237"/>
  <c r="P142" i="237"/>
  <c r="O143" i="237"/>
  <c r="P143" i="237"/>
  <c r="O144" i="237"/>
  <c r="P144" i="237"/>
  <c r="O145" i="237"/>
  <c r="P145" i="237"/>
  <c r="D145" i="237" s="1"/>
  <c r="O146" i="237"/>
  <c r="P146" i="237"/>
  <c r="O147" i="237"/>
  <c r="P147" i="237"/>
  <c r="O148" i="237"/>
  <c r="P148" i="237"/>
  <c r="O149" i="237"/>
  <c r="P149" i="237"/>
  <c r="O150" i="237"/>
  <c r="P150" i="237"/>
  <c r="O151" i="237"/>
  <c r="P151" i="237"/>
  <c r="O152" i="237"/>
  <c r="P152" i="237"/>
  <c r="O153" i="237"/>
  <c r="P153" i="237"/>
  <c r="O154" i="237"/>
  <c r="P154" i="237"/>
  <c r="O155" i="237"/>
  <c r="P155" i="237"/>
  <c r="O156" i="237"/>
  <c r="P156" i="237"/>
  <c r="O157" i="237"/>
  <c r="P157" i="237"/>
  <c r="O158" i="237"/>
  <c r="P158" i="237"/>
  <c r="O159" i="237"/>
  <c r="P159" i="237"/>
  <c r="O160" i="237"/>
  <c r="P160" i="237"/>
  <c r="O161" i="237"/>
  <c r="P161" i="237"/>
  <c r="P161" i="240" s="1"/>
  <c r="V134" i="237"/>
  <c r="V134" i="240" s="1"/>
  <c r="V140" i="237"/>
  <c r="V142" i="237"/>
  <c r="V143" i="237"/>
  <c r="V145" i="237"/>
  <c r="U125" i="237"/>
  <c r="U126" i="237"/>
  <c r="U127" i="237"/>
  <c r="U128" i="237"/>
  <c r="U129" i="237"/>
  <c r="U130" i="237"/>
  <c r="U131" i="237"/>
  <c r="U132" i="237"/>
  <c r="U133" i="237"/>
  <c r="U134" i="237"/>
  <c r="U135" i="237"/>
  <c r="U136" i="237"/>
  <c r="U137" i="237"/>
  <c r="U138" i="237"/>
  <c r="U139" i="237"/>
  <c r="U140" i="237"/>
  <c r="U141" i="237"/>
  <c r="U142" i="237"/>
  <c r="U143" i="237"/>
  <c r="U144" i="237"/>
  <c r="U145" i="237"/>
  <c r="U146" i="237"/>
  <c r="T113" i="237"/>
  <c r="T114" i="237"/>
  <c r="T115" i="237"/>
  <c r="T116" i="237"/>
  <c r="T117" i="237"/>
  <c r="T118" i="237"/>
  <c r="T119" i="237"/>
  <c r="T120" i="237"/>
  <c r="T121" i="237"/>
  <c r="T122" i="237"/>
  <c r="T123" i="237"/>
  <c r="T124" i="237"/>
  <c r="T125" i="237"/>
  <c r="T126" i="237"/>
  <c r="T127" i="237"/>
  <c r="T128" i="237"/>
  <c r="T129" i="237"/>
  <c r="T130" i="237"/>
  <c r="T131" i="237"/>
  <c r="D131" i="237" s="1"/>
  <c r="T132" i="237"/>
  <c r="T133" i="237"/>
  <c r="T134" i="237"/>
  <c r="T135" i="237"/>
  <c r="T136" i="237"/>
  <c r="T137" i="237"/>
  <c r="T138" i="237"/>
  <c r="T139" i="237"/>
  <c r="T140" i="237"/>
  <c r="T141" i="237"/>
  <c r="T142" i="237"/>
  <c r="T143" i="237"/>
  <c r="T144" i="237"/>
  <c r="T145" i="237"/>
  <c r="T146" i="237"/>
  <c r="T147" i="237"/>
  <c r="T148" i="237"/>
  <c r="T149" i="237"/>
  <c r="T150" i="237"/>
  <c r="T151" i="237"/>
  <c r="T152" i="237"/>
  <c r="T153" i="237"/>
  <c r="S104" i="237"/>
  <c r="S105" i="237"/>
  <c r="S106" i="237"/>
  <c r="S107" i="237"/>
  <c r="S108" i="237"/>
  <c r="S109" i="237"/>
  <c r="S110" i="237"/>
  <c r="S111" i="237"/>
  <c r="S112" i="237"/>
  <c r="S112" i="240" s="1"/>
  <c r="S113" i="237"/>
  <c r="S114" i="237"/>
  <c r="S115" i="237"/>
  <c r="S116" i="237"/>
  <c r="S117" i="237"/>
  <c r="S118" i="237"/>
  <c r="S119" i="237"/>
  <c r="S120" i="237"/>
  <c r="S121" i="237"/>
  <c r="S122" i="237"/>
  <c r="S123" i="237"/>
  <c r="S124" i="237"/>
  <c r="S125" i="237"/>
  <c r="S126" i="237"/>
  <c r="S127" i="237"/>
  <c r="S128" i="237"/>
  <c r="S129" i="237"/>
  <c r="S130" i="237"/>
  <c r="S131" i="237"/>
  <c r="S132" i="237"/>
  <c r="S133" i="237"/>
  <c r="S134" i="237"/>
  <c r="S135" i="237"/>
  <c r="S136" i="237"/>
  <c r="S137" i="237"/>
  <c r="S138" i="237"/>
  <c r="S139" i="237"/>
  <c r="S140" i="237"/>
  <c r="S141" i="237"/>
  <c r="S142" i="237"/>
  <c r="S143" i="237"/>
  <c r="S144" i="237"/>
  <c r="S145" i="237"/>
  <c r="S146" i="237"/>
  <c r="S147" i="237"/>
  <c r="S148" i="237"/>
  <c r="S149" i="237"/>
  <c r="S150" i="237"/>
  <c r="S151" i="237"/>
  <c r="S152" i="237"/>
  <c r="S153" i="237"/>
  <c r="S154" i="237"/>
  <c r="U148" i="237"/>
  <c r="U149" i="237"/>
  <c r="U150" i="237"/>
  <c r="U151" i="237"/>
  <c r="U152" i="237"/>
  <c r="U153" i="237"/>
  <c r="U154" i="237"/>
  <c r="S155" i="237"/>
  <c r="T155" i="237"/>
  <c r="T155" i="240" s="1"/>
  <c r="S156" i="237"/>
  <c r="T156" i="237"/>
  <c r="T156" i="240" s="1"/>
  <c r="S157" i="237"/>
  <c r="T157" i="237"/>
  <c r="S158" i="237"/>
  <c r="T158" i="237"/>
  <c r="S159" i="237"/>
  <c r="T159" i="237"/>
  <c r="S160" i="237"/>
  <c r="T160" i="237"/>
  <c r="S161" i="237"/>
  <c r="T161" i="237"/>
  <c r="S162" i="237"/>
  <c r="T162" i="237"/>
  <c r="S163" i="237"/>
  <c r="T163" i="237"/>
  <c r="V157" i="237"/>
  <c r="V157" i="240" s="1"/>
  <c r="E130" i="237"/>
  <c r="E131" i="237"/>
  <c r="E132" i="237"/>
  <c r="E133" i="237"/>
  <c r="E134" i="237"/>
  <c r="E135" i="237"/>
  <c r="E136" i="237"/>
  <c r="E137" i="237"/>
  <c r="E138" i="237"/>
  <c r="E139" i="237"/>
  <c r="E140" i="237"/>
  <c r="E141" i="237"/>
  <c r="E142" i="237"/>
  <c r="D142" i="237" s="1"/>
  <c r="E143" i="237"/>
  <c r="E144" i="237"/>
  <c r="E145" i="237"/>
  <c r="E146" i="237"/>
  <c r="E147" i="237"/>
  <c r="E148" i="237"/>
  <c r="E149" i="237"/>
  <c r="E150" i="237"/>
  <c r="E151" i="237"/>
  <c r="E152" i="237"/>
  <c r="E153" i="237"/>
  <c r="E154" i="237"/>
  <c r="E155" i="237"/>
  <c r="E156" i="237"/>
  <c r="E157" i="237"/>
  <c r="E158" i="237"/>
  <c r="F126" i="237"/>
  <c r="F127" i="237"/>
  <c r="F128" i="237"/>
  <c r="F128" i="240" s="1"/>
  <c r="F129" i="237"/>
  <c r="F129" i="240" s="1"/>
  <c r="F130" i="237"/>
  <c r="F131" i="237"/>
  <c r="F132" i="237"/>
  <c r="F133" i="237"/>
  <c r="F134" i="237"/>
  <c r="F135" i="237"/>
  <c r="F136" i="237"/>
  <c r="F137" i="237"/>
  <c r="F138" i="237"/>
  <c r="F139" i="237"/>
  <c r="F140" i="237"/>
  <c r="F141" i="237"/>
  <c r="D141" i="237" s="1"/>
  <c r="F142" i="237"/>
  <c r="F143" i="237"/>
  <c r="D143" i="237" s="1"/>
  <c r="F144" i="237"/>
  <c r="F145" i="237"/>
  <c r="F146" i="237"/>
  <c r="F147" i="237"/>
  <c r="F148" i="237"/>
  <c r="F149" i="237"/>
  <c r="F150" i="237"/>
  <c r="F151" i="237"/>
  <c r="F152" i="237"/>
  <c r="F153" i="237"/>
  <c r="F154" i="237"/>
  <c r="F155" i="237"/>
  <c r="F156" i="237"/>
  <c r="F157" i="237"/>
  <c r="D157" i="237" s="1"/>
  <c r="F158" i="237"/>
  <c r="F159" i="237"/>
  <c r="D159" i="237" s="1"/>
  <c r="H159" i="237"/>
  <c r="I159" i="237"/>
  <c r="H160" i="237"/>
  <c r="I160" i="237"/>
  <c r="K160" i="237"/>
  <c r="L160" i="237"/>
  <c r="N133" i="237"/>
  <c r="N134" i="237"/>
  <c r="N135" i="237"/>
  <c r="N136" i="237"/>
  <c r="N137" i="237"/>
  <c r="N138" i="237"/>
  <c r="N139" i="237"/>
  <c r="N140" i="237"/>
  <c r="N141" i="237"/>
  <c r="N142" i="237"/>
  <c r="N143" i="237"/>
  <c r="N144" i="237"/>
  <c r="N145" i="237"/>
  <c r="N146" i="237"/>
  <c r="N147" i="237"/>
  <c r="N148" i="237"/>
  <c r="N149" i="237"/>
  <c r="N150" i="237"/>
  <c r="N151" i="237"/>
  <c r="N152" i="237"/>
  <c r="N153" i="237"/>
  <c r="N154" i="237"/>
  <c r="N155" i="237"/>
  <c r="N156" i="237"/>
  <c r="N157" i="237"/>
  <c r="N158" i="237"/>
  <c r="N159" i="237"/>
  <c r="N160" i="237"/>
  <c r="E161" i="237"/>
  <c r="F161" i="237"/>
  <c r="F161" i="240" s="1"/>
  <c r="G161" i="237"/>
  <c r="H161" i="237"/>
  <c r="I161" i="237"/>
  <c r="J161" i="237"/>
  <c r="J161" i="240" s="1"/>
  <c r="K161" i="237"/>
  <c r="M160" i="237"/>
  <c r="M161" i="237"/>
  <c r="E162" i="237"/>
  <c r="F162" i="237"/>
  <c r="G162" i="237"/>
  <c r="G162" i="240" s="1"/>
  <c r="I162" i="237"/>
  <c r="I162" i="240" s="1"/>
  <c r="J162" i="237"/>
  <c r="J162" i="240" s="1"/>
  <c r="K162" i="237"/>
  <c r="L162" i="237"/>
  <c r="L162" i="240" s="1"/>
  <c r="M162" i="237"/>
  <c r="N162" i="237"/>
  <c r="N162" i="240" s="1"/>
  <c r="O162" i="237"/>
  <c r="P162" i="237"/>
  <c r="R112" i="237"/>
  <c r="R113" i="237"/>
  <c r="R114" i="237"/>
  <c r="R115" i="237"/>
  <c r="R116" i="237"/>
  <c r="R117" i="237"/>
  <c r="R118" i="237"/>
  <c r="R119" i="237"/>
  <c r="R120" i="237"/>
  <c r="R121" i="237"/>
  <c r="R122" i="237"/>
  <c r="R123" i="237"/>
  <c r="R124" i="237"/>
  <c r="R125" i="237"/>
  <c r="R126" i="237"/>
  <c r="R127" i="237"/>
  <c r="R128" i="237"/>
  <c r="R129" i="237"/>
  <c r="R130" i="237"/>
  <c r="R131" i="237"/>
  <c r="R132" i="237"/>
  <c r="R133" i="237"/>
  <c r="R134" i="237"/>
  <c r="R135" i="237"/>
  <c r="R136" i="237"/>
  <c r="R137" i="237"/>
  <c r="R138" i="237"/>
  <c r="R139" i="237"/>
  <c r="R140" i="237"/>
  <c r="R141" i="237"/>
  <c r="R142" i="237"/>
  <c r="R143" i="237"/>
  <c r="R144" i="237"/>
  <c r="R145" i="237"/>
  <c r="R146" i="237"/>
  <c r="R147" i="237"/>
  <c r="R148" i="237"/>
  <c r="R149" i="237"/>
  <c r="D149" i="237" s="1"/>
  <c r="R150" i="237"/>
  <c r="R151" i="237"/>
  <c r="R152" i="237"/>
  <c r="R153" i="237"/>
  <c r="R154" i="237"/>
  <c r="R155" i="237"/>
  <c r="R156" i="237"/>
  <c r="R157" i="237"/>
  <c r="R158" i="237"/>
  <c r="R159" i="237"/>
  <c r="R160" i="237"/>
  <c r="R161" i="237"/>
  <c r="R161" i="240" s="1"/>
  <c r="R162" i="237"/>
  <c r="Q125" i="237"/>
  <c r="Q126" i="237"/>
  <c r="Q127" i="237"/>
  <c r="Q128" i="237"/>
  <c r="Q129" i="237"/>
  <c r="D129" i="237" s="1"/>
  <c r="Q130" i="237"/>
  <c r="Q131" i="237"/>
  <c r="Q132" i="237"/>
  <c r="Q133" i="237"/>
  <c r="Q134" i="237"/>
  <c r="Q135" i="237"/>
  <c r="Q136" i="237"/>
  <c r="Q137" i="237"/>
  <c r="Q138" i="237"/>
  <c r="Q139" i="237"/>
  <c r="Q140" i="237"/>
  <c r="Q141" i="237"/>
  <c r="Q142" i="237"/>
  <c r="Q143" i="237"/>
  <c r="Q144" i="237"/>
  <c r="Q145" i="237"/>
  <c r="Q146" i="237"/>
  <c r="Q147" i="237"/>
  <c r="D147" i="237" s="1"/>
  <c r="Q148" i="237"/>
  <c r="Q149" i="237"/>
  <c r="Q150" i="237"/>
  <c r="Q151" i="237"/>
  <c r="Q152" i="237"/>
  <c r="Q153" i="237"/>
  <c r="Q154" i="237"/>
  <c r="Q155" i="237"/>
  <c r="Q156" i="237"/>
  <c r="Q157" i="237"/>
  <c r="Q158" i="237"/>
  <c r="Q159" i="237"/>
  <c r="Q160" i="237"/>
  <c r="Q161" i="237"/>
  <c r="Q162" i="237"/>
  <c r="Q163" i="237"/>
  <c r="V159" i="237"/>
  <c r="V160" i="237"/>
  <c r="V161" i="237"/>
  <c r="V161" i="240" s="1"/>
  <c r="V162" i="237"/>
  <c r="V163" i="237"/>
  <c r="P164" i="237"/>
  <c r="Q164" i="237"/>
  <c r="R164" i="237"/>
  <c r="R164" i="240" s="1"/>
  <c r="S164" i="237"/>
  <c r="U156" i="237"/>
  <c r="U157" i="237"/>
  <c r="U158" i="237"/>
  <c r="U159" i="237"/>
  <c r="U160" i="237"/>
  <c r="U161" i="237"/>
  <c r="U162" i="237"/>
  <c r="U163" i="237"/>
  <c r="U164" i="237"/>
  <c r="H165" i="237"/>
  <c r="I165" i="237"/>
  <c r="J165" i="237"/>
  <c r="K165" i="237"/>
  <c r="L165" i="237"/>
  <c r="M165" i="237"/>
  <c r="N165" i="237"/>
  <c r="O165" i="237"/>
  <c r="P165" i="237"/>
  <c r="Q165" i="237"/>
  <c r="R165" i="237"/>
  <c r="S165" i="237"/>
  <c r="T165" i="237"/>
  <c r="U165" i="237"/>
  <c r="V165" i="237"/>
  <c r="L166" i="237"/>
  <c r="M166" i="237"/>
  <c r="N166" i="237"/>
  <c r="O166" i="237"/>
  <c r="P166" i="237"/>
  <c r="Q166" i="237"/>
  <c r="R166" i="237"/>
  <c r="S166" i="237"/>
  <c r="T166" i="237"/>
  <c r="U166" i="237"/>
  <c r="V166" i="237"/>
  <c r="F165" i="237"/>
  <c r="F166" i="237"/>
  <c r="D166" i="237" s="1"/>
  <c r="H166" i="237"/>
  <c r="I166" i="237"/>
  <c r="J166" i="237"/>
  <c r="E165" i="237"/>
  <c r="E166" i="237"/>
  <c r="E167" i="237"/>
  <c r="E167" i="240" s="1"/>
  <c r="G165" i="237"/>
  <c r="G166" i="237"/>
  <c r="G167" i="237"/>
  <c r="E168" i="237"/>
  <c r="F168" i="237"/>
  <c r="G168" i="237"/>
  <c r="H168" i="237"/>
  <c r="I168" i="237"/>
  <c r="I168" i="240" s="1"/>
  <c r="H169" i="237"/>
  <c r="I169" i="237"/>
  <c r="Q168" i="237"/>
  <c r="T168" i="237"/>
  <c r="U168" i="237"/>
  <c r="V168" i="237"/>
  <c r="E169" i="237"/>
  <c r="F169" i="237"/>
  <c r="T169" i="237"/>
  <c r="U169" i="237"/>
  <c r="T170" i="237"/>
  <c r="U170" i="237"/>
  <c r="T171" i="237"/>
  <c r="U171" i="237"/>
  <c r="T172" i="237"/>
  <c r="U172" i="237"/>
  <c r="F170" i="237"/>
  <c r="G170" i="237"/>
  <c r="D170" i="237" s="1"/>
  <c r="H170" i="237"/>
  <c r="I170" i="237"/>
  <c r="K170" i="237"/>
  <c r="L170" i="237"/>
  <c r="M170" i="237"/>
  <c r="N170" i="237"/>
  <c r="O170" i="237"/>
  <c r="Q170" i="237"/>
  <c r="R170" i="237"/>
  <c r="F171" i="237"/>
  <c r="G171" i="237"/>
  <c r="G171" i="240" s="1"/>
  <c r="H171" i="237"/>
  <c r="H171" i="240" s="1"/>
  <c r="J168" i="237"/>
  <c r="J169" i="237"/>
  <c r="J170" i="237"/>
  <c r="J171" i="237"/>
  <c r="F172" i="237"/>
  <c r="G172" i="237"/>
  <c r="H172" i="237"/>
  <c r="I172" i="237"/>
  <c r="J172" i="237"/>
  <c r="K172" i="237"/>
  <c r="L172" i="237"/>
  <c r="M172" i="237"/>
  <c r="N172" i="237"/>
  <c r="F173" i="237"/>
  <c r="G173" i="237"/>
  <c r="H173" i="237"/>
  <c r="I173" i="237"/>
  <c r="J173" i="237"/>
  <c r="D173" i="237" s="1"/>
  <c r="K173" i="237"/>
  <c r="K173" i="240" s="1"/>
  <c r="L173" i="237"/>
  <c r="M173" i="237"/>
  <c r="N173" i="237"/>
  <c r="F174" i="237"/>
  <c r="G174" i="237"/>
  <c r="H174" i="237"/>
  <c r="I174" i="237"/>
  <c r="J174" i="237"/>
  <c r="K174" i="237"/>
  <c r="L174" i="237"/>
  <c r="M174" i="237"/>
  <c r="N174" i="237"/>
  <c r="R172" i="237"/>
  <c r="S168" i="237"/>
  <c r="S169" i="237"/>
  <c r="S170" i="237"/>
  <c r="S171" i="237"/>
  <c r="S171" i="240" s="1"/>
  <c r="S172" i="237"/>
  <c r="S173" i="237"/>
  <c r="V170" i="237"/>
  <c r="V171" i="237"/>
  <c r="V171" i="240" s="1"/>
  <c r="V172" i="237"/>
  <c r="V173" i="237"/>
  <c r="P173" i="237"/>
  <c r="P174" i="237"/>
  <c r="R174" i="237"/>
  <c r="S174" i="237"/>
  <c r="U174" i="237"/>
  <c r="V174" i="237"/>
  <c r="F175" i="237"/>
  <c r="G175" i="237"/>
  <c r="D175" i="237" s="1"/>
  <c r="H175" i="237"/>
  <c r="I175" i="237"/>
  <c r="J175" i="237"/>
  <c r="K175" i="237"/>
  <c r="L175" i="237"/>
  <c r="M175" i="237"/>
  <c r="O174" i="237"/>
  <c r="O175" i="237"/>
  <c r="Q174" i="237"/>
  <c r="Q175" i="237"/>
  <c r="S175" i="237"/>
  <c r="T175" i="237"/>
  <c r="U175" i="237"/>
  <c r="V175" i="237"/>
  <c r="S176" i="237"/>
  <c r="T176" i="237"/>
  <c r="U176" i="237"/>
  <c r="V176" i="237"/>
  <c r="S177" i="237"/>
  <c r="T177" i="237"/>
  <c r="U177" i="237"/>
  <c r="V177" i="237"/>
  <c r="F176" i="237"/>
  <c r="G176" i="237"/>
  <c r="H176" i="237"/>
  <c r="I176" i="237"/>
  <c r="J176" i="237"/>
  <c r="K176" i="237"/>
  <c r="L176" i="237"/>
  <c r="M176" i="237"/>
  <c r="N176" i="237"/>
  <c r="O176" i="237"/>
  <c r="P176" i="237"/>
  <c r="Q176" i="237"/>
  <c r="R176" i="237"/>
  <c r="F177" i="237"/>
  <c r="D177" i="237" s="1"/>
  <c r="G177" i="237"/>
  <c r="H177" i="237"/>
  <c r="I177" i="237"/>
  <c r="K177" i="237"/>
  <c r="L177" i="237"/>
  <c r="M177" i="237"/>
  <c r="F178" i="237"/>
  <c r="G178" i="237"/>
  <c r="H178" i="237"/>
  <c r="I178" i="237"/>
  <c r="J178" i="237"/>
  <c r="K178" i="237"/>
  <c r="L178" i="237"/>
  <c r="M178" i="237"/>
  <c r="N178" i="237"/>
  <c r="O178" i="237"/>
  <c r="P178" i="237"/>
  <c r="Q178" i="237"/>
  <c r="R178" i="237"/>
  <c r="S178" i="237"/>
  <c r="T178" i="237"/>
  <c r="U178" i="237"/>
  <c r="V178" i="237"/>
  <c r="P179" i="237"/>
  <c r="Q179" i="237"/>
  <c r="R179" i="237"/>
  <c r="S179" i="237"/>
  <c r="T179" i="237"/>
  <c r="U179" i="237"/>
  <c r="V179" i="237"/>
  <c r="E171" i="237"/>
  <c r="E172" i="237"/>
  <c r="E173" i="237"/>
  <c r="E174" i="237"/>
  <c r="E175" i="237"/>
  <c r="E176" i="237"/>
  <c r="E177" i="237"/>
  <c r="E178" i="237"/>
  <c r="E179" i="237"/>
  <c r="G179" i="237"/>
  <c r="H179" i="237"/>
  <c r="I179" i="237"/>
  <c r="J179" i="237"/>
  <c r="K179" i="237"/>
  <c r="D179" i="237" s="1"/>
  <c r="L179" i="237"/>
  <c r="M179" i="237"/>
  <c r="E180" i="237"/>
  <c r="F180" i="237"/>
  <c r="D180" i="237" s="1"/>
  <c r="G180" i="237"/>
  <c r="H180" i="237"/>
  <c r="I180" i="237"/>
  <c r="J180" i="237"/>
  <c r="K180" i="237"/>
  <c r="L180" i="237"/>
  <c r="M180" i="237"/>
  <c r="E181" i="237"/>
  <c r="F181" i="237"/>
  <c r="G181" i="237"/>
  <c r="H181" i="237"/>
  <c r="I181" i="237"/>
  <c r="J181" i="237"/>
  <c r="K181" i="237"/>
  <c r="L181" i="237"/>
  <c r="M181" i="237"/>
  <c r="O180" i="237"/>
  <c r="P180" i="237"/>
  <c r="Q180" i="237"/>
  <c r="R180" i="237"/>
  <c r="S180" i="237"/>
  <c r="T180" i="237"/>
  <c r="U180" i="237"/>
  <c r="V180" i="237"/>
  <c r="O181" i="237"/>
  <c r="P181" i="237"/>
  <c r="Q181" i="237"/>
  <c r="S181" i="237"/>
  <c r="T181" i="237"/>
  <c r="U181" i="237"/>
  <c r="S182" i="237"/>
  <c r="T182" i="237"/>
  <c r="U182" i="237"/>
  <c r="E182" i="237"/>
  <c r="F182" i="237"/>
  <c r="G182" i="237"/>
  <c r="H182" i="237"/>
  <c r="I182" i="237"/>
  <c r="J182" i="237"/>
  <c r="K182" i="237"/>
  <c r="L182" i="237"/>
  <c r="M182" i="237"/>
  <c r="N182" i="237"/>
  <c r="O182" i="237"/>
  <c r="P182" i="237"/>
  <c r="Q182" i="237"/>
  <c r="E183" i="237"/>
  <c r="E183" i="240" s="1"/>
  <c r="F183" i="237"/>
  <c r="D183" i="237" s="1"/>
  <c r="G183" i="237"/>
  <c r="H183" i="237"/>
  <c r="I183" i="237"/>
  <c r="J183" i="237"/>
  <c r="L183" i="237"/>
  <c r="M183" i="237"/>
  <c r="M183" i="240" s="1"/>
  <c r="R182" i="237"/>
  <c r="R183" i="237"/>
  <c r="S183" i="237"/>
  <c r="T183" i="237"/>
  <c r="S184" i="237"/>
  <c r="T184" i="237"/>
  <c r="S185" i="237"/>
  <c r="T185" i="237"/>
  <c r="S186" i="237"/>
  <c r="T186" i="237"/>
  <c r="S187" i="237"/>
  <c r="T187" i="237"/>
  <c r="V182" i="237"/>
  <c r="V183" i="237"/>
  <c r="E184" i="237"/>
  <c r="F184" i="237"/>
  <c r="G184" i="237"/>
  <c r="H184" i="237"/>
  <c r="I184" i="237"/>
  <c r="J184" i="237"/>
  <c r="K184" i="237"/>
  <c r="L184" i="237"/>
  <c r="M184" i="237"/>
  <c r="O184" i="237"/>
  <c r="Q184" i="237"/>
  <c r="R184" i="237"/>
  <c r="Q185" i="237"/>
  <c r="R185" i="237"/>
  <c r="U184" i="237"/>
  <c r="V184" i="237"/>
  <c r="U185" i="237"/>
  <c r="V185" i="237"/>
  <c r="U186" i="237"/>
  <c r="V186" i="237"/>
  <c r="U187" i="237"/>
  <c r="V187" i="237"/>
  <c r="U188" i="237"/>
  <c r="V188" i="237"/>
  <c r="U189" i="237"/>
  <c r="V189" i="237"/>
  <c r="E185" i="237"/>
  <c r="F185" i="237"/>
  <c r="G185" i="237"/>
  <c r="H185" i="237"/>
  <c r="I185" i="237"/>
  <c r="J185" i="237"/>
  <c r="K185" i="237"/>
  <c r="L185" i="237"/>
  <c r="M185" i="237"/>
  <c r="N185" i="237"/>
  <c r="O185" i="237"/>
  <c r="E186" i="237"/>
  <c r="F186" i="237"/>
  <c r="G186" i="237"/>
  <c r="H186" i="237"/>
  <c r="I186" i="237"/>
  <c r="J186" i="237"/>
  <c r="K186" i="237"/>
  <c r="L186" i="237"/>
  <c r="M186" i="237"/>
  <c r="N186" i="237"/>
  <c r="O186" i="237"/>
  <c r="P186" i="237"/>
  <c r="Q186" i="237"/>
  <c r="R186" i="237"/>
  <c r="E187" i="237"/>
  <c r="F187" i="237"/>
  <c r="G187" i="237"/>
  <c r="H187" i="237"/>
  <c r="I187" i="237"/>
  <c r="E188" i="237"/>
  <c r="F188" i="237"/>
  <c r="D188" i="237" s="1"/>
  <c r="G188" i="237"/>
  <c r="H188" i="237"/>
  <c r="I188" i="237"/>
  <c r="J188" i="237"/>
  <c r="K188" i="237"/>
  <c r="M188" i="237"/>
  <c r="P188" i="237"/>
  <c r="R188" i="237"/>
  <c r="S188" i="237"/>
  <c r="R189" i="237"/>
  <c r="S189" i="237"/>
  <c r="E189" i="237"/>
  <c r="F189" i="237"/>
  <c r="G189" i="237"/>
  <c r="D189" i="237" s="1"/>
  <c r="H189" i="237"/>
  <c r="I189" i="237"/>
  <c r="I189" i="240" s="1"/>
  <c r="J189" i="237"/>
  <c r="L188" i="237"/>
  <c r="L189" i="237"/>
  <c r="O189" i="237"/>
  <c r="P189" i="237"/>
  <c r="E190" i="237"/>
  <c r="F190" i="237"/>
  <c r="G190" i="237"/>
  <c r="G190" i="240" s="1"/>
  <c r="H190" i="237"/>
  <c r="I190" i="237"/>
  <c r="J190" i="237"/>
  <c r="K190" i="237"/>
  <c r="L190" i="237"/>
  <c r="L190" i="240" s="1"/>
  <c r="M190" i="237"/>
  <c r="D190" i="237" s="1"/>
  <c r="N190" i="237"/>
  <c r="O190" i="237"/>
  <c r="P190" i="237"/>
  <c r="Q190" i="237"/>
  <c r="R190" i="237"/>
  <c r="S190" i="237"/>
  <c r="T190" i="237"/>
  <c r="U190" i="237"/>
  <c r="V190" i="237"/>
  <c r="S191" i="237"/>
  <c r="T191" i="237"/>
  <c r="U191" i="237"/>
  <c r="V191" i="237"/>
  <c r="E191" i="237"/>
  <c r="F191" i="237"/>
  <c r="G191" i="237"/>
  <c r="D191" i="237" s="1"/>
  <c r="H191" i="237"/>
  <c r="I191" i="237"/>
  <c r="J191" i="237"/>
  <c r="K191" i="237"/>
  <c r="L191" i="237"/>
  <c r="M191" i="237"/>
  <c r="N191" i="237"/>
  <c r="P191" i="237"/>
  <c r="Q191" i="237"/>
  <c r="E192" i="237"/>
  <c r="F192" i="237"/>
  <c r="G192" i="237"/>
  <c r="H192" i="237"/>
  <c r="I192" i="237"/>
  <c r="J192" i="237"/>
  <c r="K192" i="237"/>
  <c r="L192" i="237"/>
  <c r="M192" i="237"/>
  <c r="N192" i="237"/>
  <c r="O192" i="237"/>
  <c r="P192" i="237"/>
  <c r="Q192" i="237"/>
  <c r="R192" i="237"/>
  <c r="S192" i="237"/>
  <c r="T192" i="237"/>
  <c r="U192" i="237"/>
  <c r="V192" i="237"/>
  <c r="P193" i="237"/>
  <c r="Q193" i="237"/>
  <c r="R193" i="237"/>
  <c r="S193" i="237"/>
  <c r="T193" i="237"/>
  <c r="U193" i="237"/>
  <c r="V193" i="237"/>
  <c r="P194" i="237"/>
  <c r="Q194" i="237"/>
  <c r="R194" i="237"/>
  <c r="S194" i="237"/>
  <c r="T194" i="237"/>
  <c r="U194" i="237"/>
  <c r="V194" i="237"/>
  <c r="P195" i="237"/>
  <c r="Q195" i="237"/>
  <c r="R195" i="237"/>
  <c r="S195" i="237"/>
  <c r="T195" i="237"/>
  <c r="U195" i="237"/>
  <c r="V195" i="237"/>
  <c r="E193" i="237"/>
  <c r="F193" i="237"/>
  <c r="D193" i="237" s="1"/>
  <c r="G193" i="237"/>
  <c r="H193" i="237"/>
  <c r="I193" i="237"/>
  <c r="J193" i="237"/>
  <c r="K193" i="237"/>
  <c r="L193" i="237"/>
  <c r="M193" i="237"/>
  <c r="N193" i="237"/>
  <c r="E194" i="237"/>
  <c r="F194" i="237"/>
  <c r="G194" i="237"/>
  <c r="H194" i="237"/>
  <c r="I194" i="237"/>
  <c r="J194" i="237"/>
  <c r="K194" i="237"/>
  <c r="L194" i="237"/>
  <c r="M194" i="237"/>
  <c r="N194" i="237"/>
  <c r="O194" i="237"/>
  <c r="E195" i="237"/>
  <c r="F195" i="237"/>
  <c r="G195" i="237"/>
  <c r="H195" i="237"/>
  <c r="I195" i="237"/>
  <c r="J195" i="237"/>
  <c r="K195" i="237"/>
  <c r="L195" i="237"/>
  <c r="M195" i="237"/>
  <c r="N195" i="237"/>
  <c r="E196" i="237"/>
  <c r="D196" i="237" s="1"/>
  <c r="F196" i="237"/>
  <c r="G196" i="237"/>
  <c r="H196" i="237"/>
  <c r="I196" i="237"/>
  <c r="J196" i="237"/>
  <c r="K196" i="237"/>
  <c r="L196" i="237"/>
  <c r="M196" i="237"/>
  <c r="N196" i="237"/>
  <c r="O196" i="237"/>
  <c r="P196" i="237"/>
  <c r="Q196" i="237"/>
  <c r="R196" i="237"/>
  <c r="S196" i="237"/>
  <c r="T196" i="237"/>
  <c r="U196" i="237"/>
  <c r="V196" i="237"/>
  <c r="Q197" i="237"/>
  <c r="N197" i="237"/>
  <c r="M197" i="237"/>
  <c r="D195" i="237"/>
  <c r="D174" i="237"/>
  <c r="D167" i="237"/>
  <c r="D164" i="237"/>
  <c r="D163" i="237"/>
  <c r="D161" i="237"/>
  <c r="D158" i="237"/>
  <c r="D127" i="237"/>
  <c r="D125" i="237"/>
  <c r="D116" i="237"/>
  <c r="D114" i="237"/>
  <c r="D109" i="237"/>
  <c r="D94" i="237"/>
  <c r="D84" i="237"/>
  <c r="D79" i="237"/>
  <c r="D78" i="237"/>
  <c r="D77" i="237"/>
  <c r="D74" i="237"/>
  <c r="D64" i="237"/>
  <c r="D52" i="237"/>
  <c r="D49" i="237"/>
  <c r="D46" i="237"/>
  <c r="D45" i="237"/>
  <c r="D43" i="237"/>
  <c r="D36" i="237"/>
  <c r="D29" i="237"/>
  <c r="D25" i="237"/>
  <c r="D17" i="237"/>
  <c r="D14" i="237"/>
  <c r="D13" i="237"/>
  <c r="G197" i="236"/>
  <c r="H197" i="236"/>
  <c r="I197" i="236"/>
  <c r="J197" i="236"/>
  <c r="J199" i="236" s="1"/>
  <c r="L197" i="236"/>
  <c r="M197" i="236"/>
  <c r="N197" i="236"/>
  <c r="O197" i="236"/>
  <c r="Q197" i="236"/>
  <c r="U197" i="236"/>
  <c r="E198" i="236"/>
  <c r="F198" i="236"/>
  <c r="G198" i="236"/>
  <c r="H198" i="236"/>
  <c r="I198" i="236"/>
  <c r="I199" i="236" s="1"/>
  <c r="J198" i="236"/>
  <c r="K198" i="236"/>
  <c r="L198" i="236"/>
  <c r="L199" i="236" s="1"/>
  <c r="M198" i="236"/>
  <c r="M199" i="236" s="1"/>
  <c r="N198" i="236"/>
  <c r="N199" i="236" s="1"/>
  <c r="O198" i="236"/>
  <c r="O199" i="236" s="1"/>
  <c r="P198" i="236"/>
  <c r="Q198" i="236"/>
  <c r="Q199" i="236" s="1"/>
  <c r="S198" i="236"/>
  <c r="T198" i="236"/>
  <c r="U198" i="236"/>
  <c r="U199" i="236" s="1"/>
  <c r="V198" i="236"/>
  <c r="V197" i="236"/>
  <c r="D7" i="236"/>
  <c r="D196" i="236"/>
  <c r="D195" i="236"/>
  <c r="D194" i="236"/>
  <c r="D193" i="236"/>
  <c r="D192" i="236"/>
  <c r="D191" i="236"/>
  <c r="D190" i="236"/>
  <c r="D189" i="236"/>
  <c r="D188" i="236"/>
  <c r="D187" i="236"/>
  <c r="D186" i="236"/>
  <c r="D185" i="236"/>
  <c r="D184" i="236"/>
  <c r="D183" i="236"/>
  <c r="D182" i="236"/>
  <c r="D181" i="236"/>
  <c r="D180" i="236"/>
  <c r="D179" i="236"/>
  <c r="D178" i="236"/>
  <c r="D177" i="236"/>
  <c r="D176" i="236"/>
  <c r="D175" i="236"/>
  <c r="D174" i="236"/>
  <c r="D173" i="236"/>
  <c r="D172" i="236"/>
  <c r="D171" i="236"/>
  <c r="D170" i="236"/>
  <c r="D169" i="236"/>
  <c r="D168" i="236"/>
  <c r="D167" i="236"/>
  <c r="D166" i="236"/>
  <c r="D165" i="236"/>
  <c r="D164" i="236"/>
  <c r="D163" i="236"/>
  <c r="D162" i="236"/>
  <c r="D161" i="236"/>
  <c r="D160" i="236"/>
  <c r="D159" i="236"/>
  <c r="D158" i="236"/>
  <c r="D157" i="236"/>
  <c r="D156" i="236"/>
  <c r="D155" i="236"/>
  <c r="D154" i="236"/>
  <c r="D153" i="236"/>
  <c r="D152" i="236"/>
  <c r="D151" i="236"/>
  <c r="D150" i="236"/>
  <c r="D149" i="236"/>
  <c r="D148" i="236"/>
  <c r="D147" i="236"/>
  <c r="D146" i="236"/>
  <c r="D145" i="236"/>
  <c r="D144" i="236"/>
  <c r="D143" i="236"/>
  <c r="D142" i="236"/>
  <c r="D141" i="236"/>
  <c r="D140" i="236"/>
  <c r="D139" i="236"/>
  <c r="D138" i="236"/>
  <c r="D137" i="236"/>
  <c r="D136" i="236"/>
  <c r="D135" i="236"/>
  <c r="D134" i="236"/>
  <c r="D133" i="236"/>
  <c r="D132" i="236"/>
  <c r="D131" i="236"/>
  <c r="D130" i="236"/>
  <c r="D129" i="236"/>
  <c r="D128" i="236"/>
  <c r="D127" i="236"/>
  <c r="D126" i="236"/>
  <c r="D125" i="236"/>
  <c r="D124" i="236"/>
  <c r="D123" i="236"/>
  <c r="D122" i="236"/>
  <c r="D121" i="236"/>
  <c r="D120" i="236"/>
  <c r="D119" i="236"/>
  <c r="D118" i="236"/>
  <c r="D117" i="236"/>
  <c r="D116" i="236"/>
  <c r="D115" i="236"/>
  <c r="D114" i="236"/>
  <c r="D113" i="236"/>
  <c r="D112" i="236"/>
  <c r="D111" i="236"/>
  <c r="D110" i="236"/>
  <c r="D109" i="236"/>
  <c r="D108" i="236"/>
  <c r="D107" i="236"/>
  <c r="D106" i="236"/>
  <c r="D105" i="236"/>
  <c r="D104" i="236"/>
  <c r="D103" i="236"/>
  <c r="D102" i="236"/>
  <c r="D101" i="236"/>
  <c r="D100" i="236"/>
  <c r="D99" i="236"/>
  <c r="D98" i="236"/>
  <c r="D97" i="236"/>
  <c r="D96" i="236"/>
  <c r="D95" i="236"/>
  <c r="D94" i="236"/>
  <c r="D93" i="236"/>
  <c r="D92" i="236"/>
  <c r="D91" i="236"/>
  <c r="D90" i="236"/>
  <c r="D89" i="236"/>
  <c r="D88" i="236"/>
  <c r="D87" i="236"/>
  <c r="D86" i="236"/>
  <c r="D85" i="236"/>
  <c r="D84" i="236"/>
  <c r="D83" i="236"/>
  <c r="D82" i="236"/>
  <c r="D81" i="236"/>
  <c r="D80" i="236"/>
  <c r="D79" i="236"/>
  <c r="D78" i="236"/>
  <c r="D77" i="236"/>
  <c r="D76" i="236"/>
  <c r="D75" i="236"/>
  <c r="D74" i="236"/>
  <c r="D73" i="236"/>
  <c r="D72" i="236"/>
  <c r="D71" i="236"/>
  <c r="D70" i="236"/>
  <c r="D69" i="236"/>
  <c r="D68" i="236"/>
  <c r="D67" i="236"/>
  <c r="D66" i="236"/>
  <c r="D65" i="236"/>
  <c r="D64" i="236"/>
  <c r="D63" i="236"/>
  <c r="D62" i="236"/>
  <c r="D61" i="236"/>
  <c r="D60" i="236"/>
  <c r="D59" i="236"/>
  <c r="D58" i="236"/>
  <c r="D57" i="236"/>
  <c r="D56" i="236"/>
  <c r="D55" i="236"/>
  <c r="D54" i="236"/>
  <c r="D53" i="236"/>
  <c r="D52" i="236"/>
  <c r="D51" i="236"/>
  <c r="D50" i="236"/>
  <c r="D49" i="236"/>
  <c r="D48" i="236"/>
  <c r="D47" i="236"/>
  <c r="D46" i="236"/>
  <c r="D45" i="236"/>
  <c r="D44" i="236"/>
  <c r="D43" i="236"/>
  <c r="D42" i="236"/>
  <c r="D41" i="236"/>
  <c r="D40" i="236"/>
  <c r="D39" i="236"/>
  <c r="D38" i="236"/>
  <c r="D37" i="236"/>
  <c r="D36" i="236"/>
  <c r="D35" i="236"/>
  <c r="D34" i="236"/>
  <c r="D33" i="236"/>
  <c r="D32" i="236"/>
  <c r="D31" i="236"/>
  <c r="D30" i="236"/>
  <c r="D29" i="236"/>
  <c r="D28" i="236"/>
  <c r="D27" i="236"/>
  <c r="D26" i="236"/>
  <c r="D25" i="236"/>
  <c r="D24" i="236"/>
  <c r="D23" i="236"/>
  <c r="D22" i="236"/>
  <c r="D21" i="236"/>
  <c r="D20" i="236"/>
  <c r="D19" i="236"/>
  <c r="D18" i="236"/>
  <c r="D17" i="236"/>
  <c r="D16" i="236"/>
  <c r="D15" i="236"/>
  <c r="D14" i="236"/>
  <c r="D13" i="236"/>
  <c r="D12" i="236"/>
  <c r="D11" i="236"/>
  <c r="D10" i="236"/>
  <c r="D9" i="236"/>
  <c r="D8" i="236"/>
  <c r="I8" i="235"/>
  <c r="I9" i="235"/>
  <c r="I10" i="235"/>
  <c r="I11" i="235"/>
  <c r="I12" i="235"/>
  <c r="I13" i="235"/>
  <c r="I14" i="235"/>
  <c r="I15" i="235"/>
  <c r="I16" i="235"/>
  <c r="I17" i="235"/>
  <c r="I18" i="235"/>
  <c r="I19" i="235"/>
  <c r="I20" i="235"/>
  <c r="I21" i="235"/>
  <c r="I22" i="235"/>
  <c r="I23" i="235"/>
  <c r="D8" i="235"/>
  <c r="E8" i="235"/>
  <c r="F8" i="235"/>
  <c r="D9" i="235"/>
  <c r="E9" i="235"/>
  <c r="F9" i="235"/>
  <c r="C9" i="235" s="1"/>
  <c r="D10" i="235"/>
  <c r="E10" i="235"/>
  <c r="F10" i="235"/>
  <c r="D11" i="235"/>
  <c r="E11" i="235"/>
  <c r="F11" i="235"/>
  <c r="D12" i="235"/>
  <c r="E12" i="235"/>
  <c r="F12" i="235"/>
  <c r="D13" i="235"/>
  <c r="E13" i="235"/>
  <c r="F13" i="235"/>
  <c r="D14" i="235"/>
  <c r="E14" i="235"/>
  <c r="F14" i="235"/>
  <c r="D15" i="235"/>
  <c r="E15" i="235"/>
  <c r="F15" i="235"/>
  <c r="D16" i="235"/>
  <c r="E16" i="235"/>
  <c r="F16" i="235"/>
  <c r="D17" i="235"/>
  <c r="E17" i="235"/>
  <c r="F17" i="235"/>
  <c r="D18" i="235"/>
  <c r="E18" i="235"/>
  <c r="F18" i="235"/>
  <c r="D19" i="235"/>
  <c r="E19" i="235"/>
  <c r="F19" i="235"/>
  <c r="D20" i="235"/>
  <c r="E20" i="235"/>
  <c r="F20" i="235"/>
  <c r="D21" i="235"/>
  <c r="E21" i="235"/>
  <c r="F21" i="235"/>
  <c r="D22" i="235"/>
  <c r="E22" i="235"/>
  <c r="F22" i="235"/>
  <c r="D23" i="235"/>
  <c r="E23" i="235"/>
  <c r="F23" i="235"/>
  <c r="D7" i="235"/>
  <c r="E7" i="235"/>
  <c r="F7" i="235"/>
  <c r="I7" i="235"/>
  <c r="C7" i="235" s="1"/>
  <c r="G11" i="90"/>
  <c r="G14" i="90"/>
  <c r="O199" i="237" l="1"/>
  <c r="D108" i="237"/>
  <c r="D178" i="237"/>
  <c r="C10" i="235"/>
  <c r="D115" i="237"/>
  <c r="D172" i="237"/>
  <c r="D144" i="237"/>
  <c r="D151" i="237"/>
  <c r="D135" i="237"/>
  <c r="D107" i="237"/>
  <c r="D92" i="237"/>
  <c r="D87" i="237"/>
  <c r="J72" i="240"/>
  <c r="D72" i="237"/>
  <c r="D56" i="237"/>
  <c r="D59" i="237"/>
  <c r="T26" i="240"/>
  <c r="D26" i="237"/>
  <c r="H197" i="237"/>
  <c r="D38" i="237"/>
  <c r="J198" i="237"/>
  <c r="H198" i="237"/>
  <c r="P197" i="237"/>
  <c r="D10" i="237"/>
  <c r="E198" i="237"/>
  <c r="D8" i="237"/>
  <c r="V193" i="240"/>
  <c r="F193" i="240"/>
  <c r="K199" i="236"/>
  <c r="D185" i="237"/>
  <c r="D85" i="237"/>
  <c r="D82" i="237"/>
  <c r="D75" i="237"/>
  <c r="T198" i="237"/>
  <c r="D53" i="237"/>
  <c r="F197" i="237"/>
  <c r="D37" i="237"/>
  <c r="E197" i="237"/>
  <c r="E199" i="237" s="1"/>
  <c r="I198" i="237"/>
  <c r="F198" i="237"/>
  <c r="D12" i="237"/>
  <c r="P198" i="237"/>
  <c r="V197" i="237"/>
  <c r="T193" i="240"/>
  <c r="T197" i="236"/>
  <c r="R187" i="240"/>
  <c r="R197" i="236"/>
  <c r="G186" i="240"/>
  <c r="L188" i="240"/>
  <c r="K183" i="240"/>
  <c r="K197" i="236"/>
  <c r="S183" i="240"/>
  <c r="S197" i="236"/>
  <c r="U181" i="240"/>
  <c r="G170" i="240"/>
  <c r="E169" i="240"/>
  <c r="E197" i="236"/>
  <c r="D162" i="240"/>
  <c r="M148" i="240"/>
  <c r="M132" i="240"/>
  <c r="I146" i="240"/>
  <c r="I130" i="240"/>
  <c r="R90" i="240"/>
  <c r="R198" i="236"/>
  <c r="J157" i="240"/>
  <c r="J141" i="240"/>
  <c r="F145" i="240"/>
  <c r="F197" i="236"/>
  <c r="G158" i="240"/>
  <c r="G142" i="240"/>
  <c r="E156" i="240"/>
  <c r="H199" i="236"/>
  <c r="G199" i="236"/>
  <c r="D182" i="237"/>
  <c r="D156" i="237"/>
  <c r="D128" i="237"/>
  <c r="D122" i="237"/>
  <c r="D118" i="237"/>
  <c r="D106" i="237"/>
  <c r="D105" i="237"/>
  <c r="T197" i="237"/>
  <c r="T199" i="237" s="1"/>
  <c r="D96" i="237"/>
  <c r="D91" i="237"/>
  <c r="D90" i="237"/>
  <c r="D89" i="237"/>
  <c r="D86" i="237"/>
  <c r="K80" i="240"/>
  <c r="D80" i="237"/>
  <c r="D70" i="237"/>
  <c r="D69" i="237"/>
  <c r="D66" i="237"/>
  <c r="D71" i="237"/>
  <c r="D60" i="237"/>
  <c r="U197" i="237"/>
  <c r="S198" i="237"/>
  <c r="S199" i="237" s="1"/>
  <c r="R198" i="237"/>
  <c r="D42" i="237"/>
  <c r="D40" i="237"/>
  <c r="D39" i="237"/>
  <c r="D34" i="237"/>
  <c r="D32" i="237"/>
  <c r="D28" i="237"/>
  <c r="D27" i="237"/>
  <c r="D24" i="237"/>
  <c r="U198" i="237"/>
  <c r="D23" i="237"/>
  <c r="D21" i="237"/>
  <c r="K197" i="237"/>
  <c r="R197" i="237"/>
  <c r="G198" i="237"/>
  <c r="L197" i="237"/>
  <c r="L199" i="237" s="1"/>
  <c r="J197" i="237"/>
  <c r="J199" i="237" s="1"/>
  <c r="D11" i="237"/>
  <c r="N198" i="237"/>
  <c r="N199" i="237" s="1"/>
  <c r="V198" i="237"/>
  <c r="Q199" i="237"/>
  <c r="D121" i="237"/>
  <c r="I104" i="240"/>
  <c r="D104" i="237"/>
  <c r="F199" i="236"/>
  <c r="I169" i="240"/>
  <c r="D169" i="237"/>
  <c r="D120" i="237"/>
  <c r="D150" i="237"/>
  <c r="D119" i="237"/>
  <c r="C12" i="235"/>
  <c r="E199" i="236"/>
  <c r="D97" i="237"/>
  <c r="M198" i="237"/>
  <c r="M199" i="237" s="1"/>
  <c r="D194" i="237"/>
  <c r="D186" i="237"/>
  <c r="D181" i="237"/>
  <c r="D176" i="237"/>
  <c r="D165" i="237"/>
  <c r="D160" i="237"/>
  <c r="D154" i="237"/>
  <c r="D138" i="237"/>
  <c r="D134" i="237"/>
  <c r="D192" i="237"/>
  <c r="D187" i="237"/>
  <c r="D184" i="237"/>
  <c r="D168" i="237"/>
  <c r="D152" i="237"/>
  <c r="D136" i="237"/>
  <c r="D133" i="237"/>
  <c r="D139" i="237"/>
  <c r="D130" i="237"/>
  <c r="C17" i="235"/>
  <c r="E162" i="240"/>
  <c r="D162" i="237"/>
  <c r="D146" i="237"/>
  <c r="C11" i="235"/>
  <c r="D155" i="237"/>
  <c r="D140" i="237"/>
  <c r="D33" i="237"/>
  <c r="Q196" i="240"/>
  <c r="S195" i="240"/>
  <c r="U194" i="240"/>
  <c r="E194" i="240"/>
  <c r="D194" i="240" s="1"/>
  <c r="G193" i="240"/>
  <c r="I192" i="240"/>
  <c r="K191" i="240"/>
  <c r="E189" i="240"/>
  <c r="U187" i="240"/>
  <c r="O186" i="240"/>
  <c r="S184" i="240"/>
  <c r="E187" i="240"/>
  <c r="D187" i="240" s="1"/>
  <c r="R184" i="240"/>
  <c r="I186" i="240"/>
  <c r="J30" i="239"/>
  <c r="O196" i="240"/>
  <c r="Q195" i="240"/>
  <c r="S194" i="240"/>
  <c r="U193" i="240"/>
  <c r="E193" i="240"/>
  <c r="D193" i="240" s="1"/>
  <c r="G192" i="240"/>
  <c r="I191" i="240"/>
  <c r="U190" i="240"/>
  <c r="O189" i="240"/>
  <c r="S187" i="240"/>
  <c r="M186" i="240"/>
  <c r="Q184" i="240"/>
  <c r="H186" i="240"/>
  <c r="J189" i="240"/>
  <c r="L183" i="240"/>
  <c r="M181" i="240"/>
  <c r="F180" i="240"/>
  <c r="H178" i="240"/>
  <c r="J176" i="240"/>
  <c r="L174" i="240"/>
  <c r="T183" i="240"/>
  <c r="O180" i="240"/>
  <c r="Q178" i="240"/>
  <c r="S176" i="240"/>
  <c r="U174" i="240"/>
  <c r="N173" i="240"/>
  <c r="I172" i="240"/>
  <c r="F171" i="240"/>
  <c r="H170" i="240"/>
  <c r="J169" i="240"/>
  <c r="F169" i="240"/>
  <c r="U157" i="240"/>
  <c r="J111" i="240"/>
  <c r="D16" i="237"/>
  <c r="M196" i="240"/>
  <c r="Q194" i="240"/>
  <c r="S193" i="240"/>
  <c r="U192" i="240"/>
  <c r="E192" i="240"/>
  <c r="G191" i="240"/>
  <c r="D191" i="240" s="1"/>
  <c r="S190" i="240"/>
  <c r="U185" i="240"/>
  <c r="O184" i="240"/>
  <c r="F186" i="240"/>
  <c r="K188" i="240"/>
  <c r="J183" i="240"/>
  <c r="K181" i="240"/>
  <c r="M179" i="240"/>
  <c r="D179" i="240" s="1"/>
  <c r="F178" i="240"/>
  <c r="D178" i="240" s="1"/>
  <c r="H176" i="240"/>
  <c r="J174" i="240"/>
  <c r="R183" i="240"/>
  <c r="T181" i="240"/>
  <c r="D192" i="240"/>
  <c r="V188" i="240"/>
  <c r="T185" i="240"/>
  <c r="E186" i="240"/>
  <c r="S181" i="240"/>
  <c r="T168" i="240"/>
  <c r="G168" i="240"/>
  <c r="U154" i="240"/>
  <c r="F166" i="240"/>
  <c r="Q114" i="240"/>
  <c r="I144" i="240"/>
  <c r="I128" i="240"/>
  <c r="J155" i="240"/>
  <c r="J139" i="240"/>
  <c r="F159" i="240"/>
  <c r="D159" i="240" s="1"/>
  <c r="F143" i="240"/>
  <c r="E154" i="240"/>
  <c r="E138" i="240"/>
  <c r="S162" i="240"/>
  <c r="S151" i="240"/>
  <c r="S135" i="240"/>
  <c r="S119" i="240"/>
  <c r="T149" i="240"/>
  <c r="T133" i="240"/>
  <c r="T117" i="240"/>
  <c r="U142" i="240"/>
  <c r="U126" i="240"/>
  <c r="V126" i="240"/>
  <c r="K153" i="240"/>
  <c r="K145" i="240"/>
  <c r="K137" i="240"/>
  <c r="L127" i="240"/>
  <c r="P158" i="240"/>
  <c r="O153" i="240"/>
  <c r="N148" i="240"/>
  <c r="P142" i="240"/>
  <c r="O137" i="240"/>
  <c r="P126" i="240"/>
  <c r="U107" i="240"/>
  <c r="U91" i="240"/>
  <c r="U75" i="240"/>
  <c r="O113" i="240"/>
  <c r="L116" i="240"/>
  <c r="P110" i="240"/>
  <c r="N112" i="240"/>
  <c r="K121" i="240"/>
  <c r="I119" i="240"/>
  <c r="G117" i="240"/>
  <c r="J114" i="240"/>
  <c r="I108" i="240"/>
  <c r="J110" i="240"/>
  <c r="J106" i="240"/>
  <c r="E107" i="240"/>
  <c r="S101" i="240"/>
  <c r="S85" i="240"/>
  <c r="S69" i="240"/>
  <c r="K102" i="240"/>
  <c r="G101" i="240"/>
  <c r="L99" i="240"/>
  <c r="V95" i="240"/>
  <c r="V79" i="240"/>
  <c r="O95" i="240"/>
  <c r="I97" i="240"/>
  <c r="J91" i="240"/>
  <c r="Q94" i="240"/>
  <c r="T84" i="240"/>
  <c r="T68" i="240"/>
  <c r="Q89" i="240"/>
  <c r="P82" i="240"/>
  <c r="N93" i="240"/>
  <c r="K87" i="240"/>
  <c r="H86" i="240"/>
  <c r="E84" i="240"/>
  <c r="N82" i="240"/>
  <c r="I76" i="240"/>
  <c r="O67" i="240"/>
  <c r="O51" i="240"/>
  <c r="O35" i="240"/>
  <c r="K72" i="240"/>
  <c r="V63" i="240"/>
  <c r="Q75" i="240"/>
  <c r="P70" i="240"/>
  <c r="R64" i="240"/>
  <c r="F65" i="240"/>
  <c r="E60" i="240"/>
  <c r="L65" i="240"/>
  <c r="L57" i="240"/>
  <c r="L51" i="240"/>
  <c r="U44" i="240"/>
  <c r="U28" i="240"/>
  <c r="R55" i="240"/>
  <c r="M51" i="240"/>
  <c r="E51" i="240"/>
  <c r="V25" i="240"/>
  <c r="F57" i="240"/>
  <c r="F49" i="240"/>
  <c r="I65" i="240"/>
  <c r="I57" i="240"/>
  <c r="I49" i="240"/>
  <c r="K196" i="240"/>
  <c r="M195" i="240"/>
  <c r="O194" i="240"/>
  <c r="Q193" i="240"/>
  <c r="S192" i="240"/>
  <c r="U191" i="240"/>
  <c r="E191" i="240"/>
  <c r="Q190" i="240"/>
  <c r="U188" i="240"/>
  <c r="S185" i="240"/>
  <c r="M184" i="240"/>
  <c r="I185" i="240"/>
  <c r="H183" i="240"/>
  <c r="I181" i="240"/>
  <c r="K179" i="240"/>
  <c r="M177" i="240"/>
  <c r="F176" i="240"/>
  <c r="H174" i="240"/>
  <c r="T179" i="240"/>
  <c r="V177" i="240"/>
  <c r="O176" i="240"/>
  <c r="Q174" i="240"/>
  <c r="S172" i="240"/>
  <c r="E172" i="240"/>
  <c r="T170" i="240"/>
  <c r="S168" i="240"/>
  <c r="F168" i="240"/>
  <c r="U153" i="240"/>
  <c r="V162" i="240"/>
  <c r="E166" i="240"/>
  <c r="D166" i="240" s="1"/>
  <c r="E165" i="240"/>
  <c r="M161" i="240"/>
  <c r="M145" i="240"/>
  <c r="M129" i="240"/>
  <c r="H159" i="240"/>
  <c r="H143" i="240"/>
  <c r="Q161" i="240"/>
  <c r="Q145" i="240"/>
  <c r="Q129" i="240"/>
  <c r="Q113" i="240"/>
  <c r="I159" i="240"/>
  <c r="I127" i="240"/>
  <c r="R151" i="240"/>
  <c r="R135" i="240"/>
  <c r="R119" i="240"/>
  <c r="R103" i="240"/>
  <c r="D103" i="240" s="1"/>
  <c r="R87" i="240"/>
  <c r="J154" i="240"/>
  <c r="J138" i="240"/>
  <c r="F158" i="240"/>
  <c r="F142" i="240"/>
  <c r="G155" i="240"/>
  <c r="G139" i="240"/>
  <c r="E153" i="240"/>
  <c r="E137" i="240"/>
  <c r="T161" i="240"/>
  <c r="S150" i="240"/>
  <c r="S134" i="240"/>
  <c r="S118" i="240"/>
  <c r="T148" i="240"/>
  <c r="T132" i="240"/>
  <c r="T116" i="240"/>
  <c r="T100" i="240"/>
  <c r="U141" i="240"/>
  <c r="U125" i="240"/>
  <c r="V125" i="240"/>
  <c r="L152" i="240"/>
  <c r="J196" i="240"/>
  <c r="L195" i="240"/>
  <c r="N194" i="240"/>
  <c r="P193" i="240"/>
  <c r="R192" i="240"/>
  <c r="T191" i="240"/>
  <c r="K190" i="240"/>
  <c r="P190" i="240"/>
  <c r="R185" i="240"/>
  <c r="I188" i="240"/>
  <c r="H185" i="240"/>
  <c r="G183" i="240"/>
  <c r="H181" i="240"/>
  <c r="J179" i="240"/>
  <c r="L177" i="240"/>
  <c r="E176" i="240"/>
  <c r="G174" i="240"/>
  <c r="Q181" i="240"/>
  <c r="S179" i="240"/>
  <c r="U177" i="240"/>
  <c r="N176" i="240"/>
  <c r="P174" i="240"/>
  <c r="R172" i="240"/>
  <c r="U171" i="240"/>
  <c r="S170" i="240"/>
  <c r="U169" i="240"/>
  <c r="E168" i="240"/>
  <c r="U152" i="240"/>
  <c r="T166" i="240"/>
  <c r="T165" i="240"/>
  <c r="Q164" i="240"/>
  <c r="M160" i="240"/>
  <c r="M144" i="240"/>
  <c r="M128" i="240"/>
  <c r="M112" i="240"/>
  <c r="H158" i="240"/>
  <c r="H142" i="240"/>
  <c r="Q160" i="240"/>
  <c r="Q144" i="240"/>
  <c r="Q128" i="240"/>
  <c r="Q112" i="240"/>
  <c r="I158" i="240"/>
  <c r="I142" i="240"/>
  <c r="I126" i="240"/>
  <c r="R150" i="240"/>
  <c r="R134" i="240"/>
  <c r="R118" i="240"/>
  <c r="R102" i="240"/>
  <c r="R86" i="240"/>
  <c r="J153" i="240"/>
  <c r="J137" i="240"/>
  <c r="F157" i="240"/>
  <c r="F141" i="240"/>
  <c r="G154" i="240"/>
  <c r="G138" i="240"/>
  <c r="E152" i="240"/>
  <c r="E136" i="240"/>
  <c r="S161" i="240"/>
  <c r="S149" i="240"/>
  <c r="S133" i="240"/>
  <c r="S117" i="240"/>
  <c r="T147" i="240"/>
  <c r="T131" i="240"/>
  <c r="T115" i="240"/>
  <c r="T99" i="240"/>
  <c r="U140" i="240"/>
  <c r="V145" i="240"/>
  <c r="V108" i="240"/>
  <c r="K152" i="240"/>
  <c r="K144" i="240"/>
  <c r="K136" i="240"/>
  <c r="L125" i="240"/>
  <c r="N158" i="240"/>
  <c r="P152" i="240"/>
  <c r="O147" i="240"/>
  <c r="N142" i="240"/>
  <c r="P136" i="240"/>
  <c r="O131" i="240"/>
  <c r="N126" i="240"/>
  <c r="U121" i="240"/>
  <c r="U105" i="240"/>
  <c r="V93" i="240"/>
  <c r="I196" i="240"/>
  <c r="K195" i="240"/>
  <c r="M194" i="240"/>
  <c r="Q192" i="240"/>
  <c r="S191" i="240"/>
  <c r="J190" i="240"/>
  <c r="O190" i="240"/>
  <c r="S188" i="240"/>
  <c r="Q185" i="240"/>
  <c r="H188" i="240"/>
  <c r="G185" i="240"/>
  <c r="F183" i="240"/>
  <c r="G181" i="240"/>
  <c r="D181" i="240" s="1"/>
  <c r="I179" i="240"/>
  <c r="K177" i="240"/>
  <c r="M175" i="240"/>
  <c r="F174" i="240"/>
  <c r="P181" i="240"/>
  <c r="R179" i="240"/>
  <c r="T177" i="240"/>
  <c r="V175" i="240"/>
  <c r="O174" i="240"/>
  <c r="T171" i="240"/>
  <c r="T169" i="240"/>
  <c r="Q168" i="240"/>
  <c r="U151" i="240"/>
  <c r="S166" i="240"/>
  <c r="S165" i="240"/>
  <c r="P164" i="240"/>
  <c r="D164" i="240" s="1"/>
  <c r="M143" i="240"/>
  <c r="M127" i="240"/>
  <c r="H157" i="240"/>
  <c r="H141" i="240"/>
  <c r="Q159" i="240"/>
  <c r="Q143" i="240"/>
  <c r="Q127" i="240"/>
  <c r="Q111" i="240"/>
  <c r="I157" i="240"/>
  <c r="I141" i="240"/>
  <c r="G161" i="240"/>
  <c r="R149" i="240"/>
  <c r="R133" i="240"/>
  <c r="R117" i="240"/>
  <c r="R101" i="240"/>
  <c r="R85" i="240"/>
  <c r="J152" i="240"/>
  <c r="J136" i="240"/>
  <c r="F156" i="240"/>
  <c r="F140" i="240"/>
  <c r="G153" i="240"/>
  <c r="G137" i="240"/>
  <c r="E151" i="240"/>
  <c r="E135" i="240"/>
  <c r="T160" i="240"/>
  <c r="S148" i="240"/>
  <c r="S132" i="240"/>
  <c r="S116" i="240"/>
  <c r="T146" i="240"/>
  <c r="T130" i="240"/>
  <c r="T114" i="240"/>
  <c r="U139" i="240"/>
  <c r="V123" i="240"/>
  <c r="V107" i="240"/>
  <c r="L151" i="240"/>
  <c r="L143" i="240"/>
  <c r="L135" i="240"/>
  <c r="K129" i="240"/>
  <c r="P157" i="240"/>
  <c r="O152" i="240"/>
  <c r="N147" i="240"/>
  <c r="P141" i="240"/>
  <c r="O136" i="240"/>
  <c r="N131" i="240"/>
  <c r="P125" i="240"/>
  <c r="U120" i="240"/>
  <c r="U104" i="240"/>
  <c r="M48" i="240"/>
  <c r="H196" i="240"/>
  <c r="J195" i="240"/>
  <c r="L194" i="240"/>
  <c r="N193" i="240"/>
  <c r="P192" i="240"/>
  <c r="I190" i="240"/>
  <c r="N190" i="240"/>
  <c r="R188" i="240"/>
  <c r="V186" i="240"/>
  <c r="F185" i="240"/>
  <c r="G196" i="240"/>
  <c r="I195" i="240"/>
  <c r="K194" i="240"/>
  <c r="M193" i="240"/>
  <c r="O192" i="240"/>
  <c r="Q191" i="240"/>
  <c r="H190" i="240"/>
  <c r="M190" i="240"/>
  <c r="U186" i="240"/>
  <c r="O185" i="240"/>
  <c r="F188" i="240"/>
  <c r="E185" i="240"/>
  <c r="K186" i="240"/>
  <c r="L182" i="240"/>
  <c r="E181" i="240"/>
  <c r="G179" i="240"/>
  <c r="I177" i="240"/>
  <c r="K175" i="240"/>
  <c r="D7" i="237"/>
  <c r="G197" i="237"/>
  <c r="G199" i="237" s="1"/>
  <c r="V196" i="240"/>
  <c r="F196" i="240"/>
  <c r="H195" i="240"/>
  <c r="J194" i="240"/>
  <c r="L193" i="240"/>
  <c r="N192" i="240"/>
  <c r="P191" i="240"/>
  <c r="F190" i="240"/>
  <c r="V189" i="240"/>
  <c r="P188" i="240"/>
  <c r="T186" i="240"/>
  <c r="N185" i="240"/>
  <c r="E188" i="240"/>
  <c r="I184" i="240"/>
  <c r="J186" i="240"/>
  <c r="K182" i="240"/>
  <c r="Q140" i="240"/>
  <c r="U196" i="240"/>
  <c r="E196" i="240"/>
  <c r="D196" i="240" s="1"/>
  <c r="G195" i="240"/>
  <c r="I194" i="240"/>
  <c r="K193" i="240"/>
  <c r="M192" i="240"/>
  <c r="E190" i="240"/>
  <c r="U189" i="240"/>
  <c r="S186" i="240"/>
  <c r="M185" i="240"/>
  <c r="I187" i="240"/>
  <c r="D9" i="237"/>
  <c r="I197" i="237"/>
  <c r="I199" i="237" s="1"/>
  <c r="T196" i="240"/>
  <c r="V195" i="240"/>
  <c r="F195" i="240"/>
  <c r="H194" i="240"/>
  <c r="J193" i="240"/>
  <c r="L192" i="240"/>
  <c r="N191" i="240"/>
  <c r="H189" i="240"/>
  <c r="R186" i="240"/>
  <c r="V184" i="240"/>
  <c r="H187" i="240"/>
  <c r="G184" i="240"/>
  <c r="K185" i="240"/>
  <c r="I182" i="240"/>
  <c r="K180" i="240"/>
  <c r="F127" i="240"/>
  <c r="S196" i="240"/>
  <c r="U195" i="240"/>
  <c r="E195" i="240"/>
  <c r="D195" i="240" s="1"/>
  <c r="G194" i="240"/>
  <c r="I193" i="240"/>
  <c r="K192" i="240"/>
  <c r="M191" i="240"/>
  <c r="G189" i="240"/>
  <c r="S189" i="240"/>
  <c r="M188" i="240"/>
  <c r="Q186" i="240"/>
  <c r="U184" i="240"/>
  <c r="G187" i="240"/>
  <c r="F184" i="240"/>
  <c r="J185" i="240"/>
  <c r="H182" i="240"/>
  <c r="D182" i="240" s="1"/>
  <c r="J180" i="240"/>
  <c r="L178" i="240"/>
  <c r="E177" i="240"/>
  <c r="G175" i="240"/>
  <c r="P197" i="236"/>
  <c r="P199" i="236" s="1"/>
  <c r="D171" i="237"/>
  <c r="R196" i="240"/>
  <c r="T195" i="240"/>
  <c r="V194" i="240"/>
  <c r="F194" i="240"/>
  <c r="H193" i="240"/>
  <c r="J192" i="240"/>
  <c r="L191" i="240"/>
  <c r="F189" i="240"/>
  <c r="R189" i="240"/>
  <c r="V187" i="240"/>
  <c r="P186" i="240"/>
  <c r="T184" i="240"/>
  <c r="F187" i="240"/>
  <c r="E184" i="240"/>
  <c r="L184" i="240"/>
  <c r="G182" i="240"/>
  <c r="I180" i="240"/>
  <c r="K178" i="240"/>
  <c r="M176" i="240"/>
  <c r="F175" i="240"/>
  <c r="E173" i="240"/>
  <c r="P182" i="240"/>
  <c r="R180" i="240"/>
  <c r="T178" i="240"/>
  <c r="V176" i="240"/>
  <c r="O175" i="240"/>
  <c r="L172" i="240"/>
  <c r="K170" i="240"/>
  <c r="J168" i="240"/>
  <c r="U160" i="240"/>
  <c r="L166" i="240"/>
  <c r="V179" i="240"/>
  <c r="O178" i="240"/>
  <c r="Q176" i="240"/>
  <c r="S174" i="240"/>
  <c r="U172" i="240"/>
  <c r="G172" i="240"/>
  <c r="V170" i="240"/>
  <c r="F170" i="240"/>
  <c r="U168" i="240"/>
  <c r="H168" i="240"/>
  <c r="G166" i="240"/>
  <c r="G165" i="240"/>
  <c r="O162" i="240"/>
  <c r="M147" i="240"/>
  <c r="M131" i="240"/>
  <c r="M115" i="240"/>
  <c r="H161" i="240"/>
  <c r="H145" i="240"/>
  <c r="H129" i="240"/>
  <c r="Q147" i="240"/>
  <c r="Q131" i="240"/>
  <c r="Q115" i="240"/>
  <c r="I161" i="240"/>
  <c r="I145" i="240"/>
  <c r="I129" i="240"/>
  <c r="R153" i="240"/>
  <c r="R137" i="240"/>
  <c r="R121" i="240"/>
  <c r="R105" i="240"/>
  <c r="R89" i="240"/>
  <c r="J156" i="240"/>
  <c r="J140" i="240"/>
  <c r="F144" i="240"/>
  <c r="G157" i="240"/>
  <c r="G141" i="240"/>
  <c r="E155" i="240"/>
  <c r="E139" i="240"/>
  <c r="T162" i="240"/>
  <c r="S152" i="240"/>
  <c r="S136" i="240"/>
  <c r="S120" i="240"/>
  <c r="T150" i="240"/>
  <c r="T134" i="240"/>
  <c r="T118" i="240"/>
  <c r="T102" i="240"/>
  <c r="U143" i="240"/>
  <c r="U127" i="240"/>
  <c r="V127" i="240"/>
  <c r="L153" i="240"/>
  <c r="L145" i="240"/>
  <c r="L137" i="240"/>
  <c r="L128" i="240"/>
  <c r="N159" i="240"/>
  <c r="P153" i="240"/>
  <c r="O148" i="240"/>
  <c r="N143" i="240"/>
  <c r="P137" i="240"/>
  <c r="O132" i="240"/>
  <c r="N127" i="240"/>
  <c r="N124" i="240"/>
  <c r="U108" i="240"/>
  <c r="U92" i="240"/>
  <c r="U76" i="240"/>
  <c r="O114" i="240"/>
  <c r="K94" i="240"/>
  <c r="V109" i="240"/>
  <c r="L144" i="240"/>
  <c r="L136" i="240"/>
  <c r="L126" i="240"/>
  <c r="O158" i="240"/>
  <c r="N153" i="240"/>
  <c r="P147" i="240"/>
  <c r="O142" i="240"/>
  <c r="N137" i="240"/>
  <c r="P131" i="240"/>
  <c r="O126" i="240"/>
  <c r="U122" i="240"/>
  <c r="U106" i="240"/>
  <c r="U90" i="240"/>
  <c r="U74" i="240"/>
  <c r="U58" i="240"/>
  <c r="O112" i="240"/>
  <c r="L115" i="240"/>
  <c r="P109" i="240"/>
  <c r="J121" i="240"/>
  <c r="H119" i="240"/>
  <c r="F117" i="240"/>
  <c r="I107" i="240"/>
  <c r="J105" i="240"/>
  <c r="H106" i="240"/>
  <c r="S100" i="240"/>
  <c r="S84" i="240"/>
  <c r="S68" i="240"/>
  <c r="J102" i="240"/>
  <c r="F101" i="240"/>
  <c r="V94" i="240"/>
  <c r="V78" i="240"/>
  <c r="O94" i="240"/>
  <c r="I96" i="240"/>
  <c r="G95" i="240"/>
  <c r="P94" i="240"/>
  <c r="T83" i="240"/>
  <c r="T67" i="240"/>
  <c r="Q88" i="240"/>
  <c r="M93" i="240"/>
  <c r="M89" i="240"/>
  <c r="I87" i="240"/>
  <c r="N85" i="240"/>
  <c r="E83" i="240"/>
  <c r="M82" i="240"/>
  <c r="O66" i="240"/>
  <c r="O50" i="240"/>
  <c r="O34" i="240"/>
  <c r="J70" i="240"/>
  <c r="J54" i="240"/>
  <c r="G69" i="240"/>
  <c r="V62" i="240"/>
  <c r="P75" i="240"/>
  <c r="R69" i="240"/>
  <c r="Q64" i="240"/>
  <c r="E65" i="240"/>
  <c r="R59" i="240"/>
  <c r="K57" i="240"/>
  <c r="M67" i="240"/>
  <c r="M59" i="240"/>
  <c r="L50" i="240"/>
  <c r="U43" i="240"/>
  <c r="U27" i="240"/>
  <c r="Q55" i="240"/>
  <c r="M50" i="240"/>
  <c r="E50" i="240"/>
  <c r="V24" i="240"/>
  <c r="G56" i="240"/>
  <c r="N48" i="240"/>
  <c r="H65" i="240"/>
  <c r="H57" i="240"/>
  <c r="H49" i="240"/>
  <c r="T32" i="240"/>
  <c r="M7" i="240"/>
  <c r="G188" i="240"/>
  <c r="L186" i="240"/>
  <c r="M182" i="240"/>
  <c r="F181" i="240"/>
  <c r="H179" i="240"/>
  <c r="L175" i="240"/>
  <c r="E174" i="240"/>
  <c r="V182" i="240"/>
  <c r="O181" i="240"/>
  <c r="Q179" i="240"/>
  <c r="S177" i="240"/>
  <c r="U175" i="240"/>
  <c r="N174" i="240"/>
  <c r="Q170" i="240"/>
  <c r="S169" i="240"/>
  <c r="U166" i="240"/>
  <c r="U150" i="240"/>
  <c r="R166" i="240"/>
  <c r="R165" i="240"/>
  <c r="M158" i="240"/>
  <c r="M142" i="240"/>
  <c r="M126" i="240"/>
  <c r="H156" i="240"/>
  <c r="H140" i="240"/>
  <c r="Q158" i="240"/>
  <c r="Q142" i="240"/>
  <c r="Q126" i="240"/>
  <c r="Q110" i="240"/>
  <c r="I156" i="240"/>
  <c r="I140" i="240"/>
  <c r="E161" i="240"/>
  <c r="D161" i="240" s="1"/>
  <c r="R148" i="240"/>
  <c r="R132" i="240"/>
  <c r="R116" i="240"/>
  <c r="R100" i="240"/>
  <c r="R84" i="240"/>
  <c r="J151" i="240"/>
  <c r="J135" i="240"/>
  <c r="F155" i="240"/>
  <c r="F139" i="240"/>
  <c r="G152" i="240"/>
  <c r="G136" i="240"/>
  <c r="E150" i="240"/>
  <c r="E134" i="240"/>
  <c r="S160" i="240"/>
  <c r="S147" i="240"/>
  <c r="S131" i="240"/>
  <c r="S115" i="240"/>
  <c r="T145" i="240"/>
  <c r="T129" i="240"/>
  <c r="T113" i="240"/>
  <c r="T97" i="240"/>
  <c r="U138" i="240"/>
  <c r="V143" i="240"/>
  <c r="V122" i="240"/>
  <c r="V106" i="240"/>
  <c r="K151" i="240"/>
  <c r="K143" i="240"/>
  <c r="K135" i="240"/>
  <c r="K128" i="240"/>
  <c r="J173" i="240"/>
  <c r="U182" i="240"/>
  <c r="P179" i="240"/>
  <c r="T175" i="240"/>
  <c r="V173" i="240"/>
  <c r="U165" i="240"/>
  <c r="U149" i="240"/>
  <c r="Q166" i="240"/>
  <c r="Q165" i="240"/>
  <c r="M157" i="240"/>
  <c r="M141" i="240"/>
  <c r="M125" i="240"/>
  <c r="M109" i="240"/>
  <c r="H155" i="240"/>
  <c r="H139" i="240"/>
  <c r="Q157" i="240"/>
  <c r="Q141" i="240"/>
  <c r="Q125" i="240"/>
  <c r="Q109" i="240"/>
  <c r="I155" i="240"/>
  <c r="I139" i="240"/>
  <c r="V160" i="240"/>
  <c r="R147" i="240"/>
  <c r="R131" i="240"/>
  <c r="R115" i="240"/>
  <c r="R99" i="240"/>
  <c r="R83" i="240"/>
  <c r="J150" i="240"/>
  <c r="J134" i="240"/>
  <c r="F154" i="240"/>
  <c r="F138" i="240"/>
  <c r="G151" i="240"/>
  <c r="G135" i="240"/>
  <c r="E149" i="240"/>
  <c r="E133" i="240"/>
  <c r="T159" i="240"/>
  <c r="S146" i="240"/>
  <c r="S130" i="240"/>
  <c r="S114" i="240"/>
  <c r="T144" i="240"/>
  <c r="T128" i="240"/>
  <c r="D112" i="240"/>
  <c r="T96" i="240"/>
  <c r="U137" i="240"/>
  <c r="V142" i="240"/>
  <c r="V121" i="240"/>
  <c r="L158" i="240"/>
  <c r="L150" i="240"/>
  <c r="L142" i="240"/>
  <c r="L134" i="240"/>
  <c r="K127" i="240"/>
  <c r="N157" i="240"/>
  <c r="P151" i="240"/>
  <c r="O146" i="240"/>
  <c r="N141" i="240"/>
  <c r="P135" i="240"/>
  <c r="O130" i="240"/>
  <c r="F121" i="240"/>
  <c r="M180" i="240"/>
  <c r="H177" i="240"/>
  <c r="J175" i="240"/>
  <c r="I173" i="240"/>
  <c r="T182" i="240"/>
  <c r="V180" i="240"/>
  <c r="S175" i="240"/>
  <c r="N172" i="240"/>
  <c r="O170" i="240"/>
  <c r="U164" i="240"/>
  <c r="U148" i="240"/>
  <c r="P166" i="240"/>
  <c r="P165" i="240"/>
  <c r="M156" i="240"/>
  <c r="M140" i="240"/>
  <c r="M124" i="240"/>
  <c r="D124" i="240" s="1"/>
  <c r="M108" i="240"/>
  <c r="H154" i="240"/>
  <c r="H138" i="240"/>
  <c r="Q156" i="240"/>
  <c r="Q108" i="240"/>
  <c r="I154" i="240"/>
  <c r="I138" i="240"/>
  <c r="V159" i="240"/>
  <c r="R146" i="240"/>
  <c r="R130" i="240"/>
  <c r="R114" i="240"/>
  <c r="R98" i="240"/>
  <c r="R82" i="240"/>
  <c r="J149" i="240"/>
  <c r="J133" i="240"/>
  <c r="F153" i="240"/>
  <c r="F137" i="240"/>
  <c r="G150" i="240"/>
  <c r="G134" i="240"/>
  <c r="E148" i="240"/>
  <c r="E132" i="240"/>
  <c r="S159" i="240"/>
  <c r="S145" i="240"/>
  <c r="S129" i="240"/>
  <c r="S113" i="240"/>
  <c r="T143" i="240"/>
  <c r="T127" i="240"/>
  <c r="T111" i="240"/>
  <c r="T95" i="240"/>
  <c r="U136" i="240"/>
  <c r="V120" i="240"/>
  <c r="K158" i="240"/>
  <c r="K150" i="240"/>
  <c r="K142" i="240"/>
  <c r="K134" i="240"/>
  <c r="K126" i="240"/>
  <c r="P156" i="240"/>
  <c r="O151" i="240"/>
  <c r="N146" i="240"/>
  <c r="P140" i="240"/>
  <c r="O135" i="240"/>
  <c r="N130" i="240"/>
  <c r="H184" i="240"/>
  <c r="L185" i="240"/>
  <c r="J182" i="240"/>
  <c r="L180" i="240"/>
  <c r="E179" i="240"/>
  <c r="G177" i="240"/>
  <c r="D177" i="240" s="1"/>
  <c r="I175" i="240"/>
  <c r="H173" i="240"/>
  <c r="S182" i="240"/>
  <c r="U180" i="240"/>
  <c r="M173" i="240"/>
  <c r="N170" i="240"/>
  <c r="U163" i="240"/>
  <c r="O166" i="240"/>
  <c r="O165" i="240"/>
  <c r="Q163" i="240"/>
  <c r="M155" i="240"/>
  <c r="M139" i="240"/>
  <c r="M107" i="240"/>
  <c r="H153" i="240"/>
  <c r="H137" i="240"/>
  <c r="Q155" i="240"/>
  <c r="Q139" i="240"/>
  <c r="Q123" i="240"/>
  <c r="Q107" i="240"/>
  <c r="I153" i="240"/>
  <c r="I137" i="240"/>
  <c r="R145" i="240"/>
  <c r="R129" i="240"/>
  <c r="R113" i="240"/>
  <c r="R97" i="240"/>
  <c r="R81" i="240"/>
  <c r="J148" i="240"/>
  <c r="J132" i="240"/>
  <c r="F152" i="240"/>
  <c r="F136" i="240"/>
  <c r="G149" i="240"/>
  <c r="G133" i="240"/>
  <c r="E147" i="240"/>
  <c r="E131" i="240"/>
  <c r="T158" i="240"/>
  <c r="S144" i="240"/>
  <c r="S128" i="240"/>
  <c r="T142" i="240"/>
  <c r="T126" i="240"/>
  <c r="T110" i="240"/>
  <c r="T94" i="240"/>
  <c r="U135" i="240"/>
  <c r="V140" i="240"/>
  <c r="V119" i="240"/>
  <c r="L157" i="240"/>
  <c r="L149" i="240"/>
  <c r="L141" i="240"/>
  <c r="L133" i="240"/>
  <c r="K125" i="240"/>
  <c r="O156" i="240"/>
  <c r="N151" i="240"/>
  <c r="P145" i="240"/>
  <c r="O140" i="240"/>
  <c r="N135" i="240"/>
  <c r="P129" i="240"/>
  <c r="G127" i="240"/>
  <c r="U116" i="240"/>
  <c r="U100" i="240"/>
  <c r="U84" i="240"/>
  <c r="F85" i="240"/>
  <c r="M178" i="240"/>
  <c r="F177" i="240"/>
  <c r="H175" i="240"/>
  <c r="G173" i="240"/>
  <c r="R182" i="240"/>
  <c r="T180" i="240"/>
  <c r="V178" i="240"/>
  <c r="Q175" i="240"/>
  <c r="S173" i="240"/>
  <c r="L173" i="240"/>
  <c r="D171" i="240"/>
  <c r="M170" i="240"/>
  <c r="U162" i="240"/>
  <c r="N166" i="240"/>
  <c r="N165" i="240"/>
  <c r="M154" i="240"/>
  <c r="M138" i="240"/>
  <c r="M122" i="240"/>
  <c r="M106" i="240"/>
  <c r="H152" i="240"/>
  <c r="H136" i="240"/>
  <c r="Q154" i="240"/>
  <c r="Q138" i="240"/>
  <c r="Q122" i="240"/>
  <c r="Q106" i="240"/>
  <c r="I152" i="240"/>
  <c r="I136" i="240"/>
  <c r="R160" i="240"/>
  <c r="R144" i="240"/>
  <c r="R128" i="240"/>
  <c r="R112" i="240"/>
  <c r="R96" i="240"/>
  <c r="R80" i="240"/>
  <c r="J147" i="240"/>
  <c r="J131" i="240"/>
  <c r="F151" i="240"/>
  <c r="F135" i="240"/>
  <c r="G148" i="240"/>
  <c r="G132" i="240"/>
  <c r="E146" i="240"/>
  <c r="E130" i="240"/>
  <c r="S158" i="240"/>
  <c r="S143" i="240"/>
  <c r="S127" i="240"/>
  <c r="T141" i="240"/>
  <c r="T125" i="240"/>
  <c r="T109" i="240"/>
  <c r="T93" i="240"/>
  <c r="U134" i="240"/>
  <c r="V118" i="240"/>
  <c r="K157" i="240"/>
  <c r="K149" i="240"/>
  <c r="K141" i="240"/>
  <c r="K133" i="240"/>
  <c r="E126" i="240"/>
  <c r="N156" i="240"/>
  <c r="P150" i="240"/>
  <c r="O145" i="240"/>
  <c r="N140" i="240"/>
  <c r="P134" i="240"/>
  <c r="O129" i="240"/>
  <c r="U115" i="240"/>
  <c r="F173" i="240"/>
  <c r="Q182" i="240"/>
  <c r="S180" i="240"/>
  <c r="U178" i="240"/>
  <c r="M172" i="240"/>
  <c r="L170" i="240"/>
  <c r="U161" i="240"/>
  <c r="M166" i="240"/>
  <c r="M165" i="240"/>
  <c r="M153" i="240"/>
  <c r="M137" i="240"/>
  <c r="M121" i="240"/>
  <c r="M105" i="240"/>
  <c r="H151" i="240"/>
  <c r="H135" i="240"/>
  <c r="Q153" i="240"/>
  <c r="Q137" i="240"/>
  <c r="Q121" i="240"/>
  <c r="Q105" i="240"/>
  <c r="I151" i="240"/>
  <c r="I135" i="240"/>
  <c r="R159" i="240"/>
  <c r="R143" i="240"/>
  <c r="R127" i="240"/>
  <c r="R95" i="240"/>
  <c r="R79" i="240"/>
  <c r="J146" i="240"/>
  <c r="J130" i="240"/>
  <c r="F150" i="240"/>
  <c r="F134" i="240"/>
  <c r="G147" i="240"/>
  <c r="G131" i="240"/>
  <c r="E145" i="240"/>
  <c r="T157" i="240"/>
  <c r="S142" i="240"/>
  <c r="S126" i="240"/>
  <c r="T140" i="240"/>
  <c r="T124" i="240"/>
  <c r="T108" i="240"/>
  <c r="T92" i="240"/>
  <c r="U133" i="240"/>
  <c r="V117" i="240"/>
  <c r="L156" i="240"/>
  <c r="L148" i="240"/>
  <c r="L140" i="240"/>
  <c r="L132" i="240"/>
  <c r="E125" i="240"/>
  <c r="D125" i="240" s="1"/>
  <c r="P155" i="240"/>
  <c r="O150" i="240"/>
  <c r="N145" i="240"/>
  <c r="P139" i="240"/>
  <c r="O134" i="240"/>
  <c r="N129" i="240"/>
  <c r="H126" i="240"/>
  <c r="L165" i="240"/>
  <c r="M152" i="240"/>
  <c r="M136" i="240"/>
  <c r="M120" i="240"/>
  <c r="H150" i="240"/>
  <c r="H134" i="240"/>
  <c r="Q152" i="240"/>
  <c r="Q136" i="240"/>
  <c r="Q120" i="240"/>
  <c r="I150" i="240"/>
  <c r="I134" i="240"/>
  <c r="R158" i="240"/>
  <c r="R142" i="240"/>
  <c r="R126" i="240"/>
  <c r="R110" i="240"/>
  <c r="R94" i="240"/>
  <c r="R78" i="240"/>
  <c r="J145" i="240"/>
  <c r="J129" i="240"/>
  <c r="F149" i="240"/>
  <c r="F133" i="240"/>
  <c r="G146" i="240"/>
  <c r="G130" i="240"/>
  <c r="E144" i="240"/>
  <c r="E128" i="240"/>
  <c r="S157" i="240"/>
  <c r="S141" i="240"/>
  <c r="S125" i="240"/>
  <c r="T139" i="240"/>
  <c r="T123" i="240"/>
  <c r="D123" i="240" s="1"/>
  <c r="T107" i="240"/>
  <c r="T91" i="240"/>
  <c r="U132" i="240"/>
  <c r="V132" i="240"/>
  <c r="V116" i="240"/>
  <c r="K156" i="240"/>
  <c r="K148" i="240"/>
  <c r="K140" i="240"/>
  <c r="K132" i="240"/>
  <c r="P160" i="240"/>
  <c r="O155" i="240"/>
  <c r="N150" i="240"/>
  <c r="P144" i="240"/>
  <c r="O139" i="240"/>
  <c r="N134" i="240"/>
  <c r="P128" i="240"/>
  <c r="G126" i="240"/>
  <c r="U113" i="240"/>
  <c r="U97" i="240"/>
  <c r="U81" i="240"/>
  <c r="U65" i="240"/>
  <c r="O119" i="240"/>
  <c r="L122" i="240"/>
  <c r="P116" i="240"/>
  <c r="N118" i="240"/>
  <c r="J122" i="240"/>
  <c r="H120" i="240"/>
  <c r="F118" i="240"/>
  <c r="F115" i="240"/>
  <c r="H111" i="240"/>
  <c r="S105" i="240"/>
  <c r="L106" i="240"/>
  <c r="G108" i="240"/>
  <c r="G103" i="240"/>
  <c r="S91" i="240"/>
  <c r="S75" i="240"/>
  <c r="Q102" i="240"/>
  <c r="M101" i="240"/>
  <c r="H92" i="240"/>
  <c r="V85" i="240"/>
  <c r="V69" i="240"/>
  <c r="O85" i="240"/>
  <c r="F96" i="240"/>
  <c r="E92" i="240"/>
  <c r="Q97" i="240"/>
  <c r="T74" i="240"/>
  <c r="T58" i="240"/>
  <c r="P88" i="240"/>
  <c r="L91" i="240"/>
  <c r="H88" i="240"/>
  <c r="N86" i="240"/>
  <c r="G83" i="240"/>
  <c r="L83" i="240"/>
  <c r="L189" i="240"/>
  <c r="K184" i="240"/>
  <c r="F182" i="240"/>
  <c r="H180" i="240"/>
  <c r="J178" i="240"/>
  <c r="L176" i="240"/>
  <c r="E175" i="240"/>
  <c r="V183" i="240"/>
  <c r="O182" i="240"/>
  <c r="Q180" i="240"/>
  <c r="S178" i="240"/>
  <c r="U176" i="240"/>
  <c r="P173" i="240"/>
  <c r="K172" i="240"/>
  <c r="J171" i="240"/>
  <c r="J170" i="240"/>
  <c r="H169" i="240"/>
  <c r="D169" i="240" s="1"/>
  <c r="U159" i="240"/>
  <c r="G167" i="240"/>
  <c r="D167" i="240" s="1"/>
  <c r="K165" i="240"/>
  <c r="M151" i="240"/>
  <c r="M135" i="240"/>
  <c r="M119" i="240"/>
  <c r="K162" i="240"/>
  <c r="H149" i="240"/>
  <c r="H133" i="240"/>
  <c r="Q151" i="240"/>
  <c r="Q135" i="240"/>
  <c r="Q119" i="240"/>
  <c r="O161" i="240"/>
  <c r="I149" i="240"/>
  <c r="I133" i="240"/>
  <c r="R157" i="240"/>
  <c r="R141" i="240"/>
  <c r="R125" i="240"/>
  <c r="R109" i="240"/>
  <c r="R93" i="240"/>
  <c r="J144" i="240"/>
  <c r="J128" i="240"/>
  <c r="F148" i="240"/>
  <c r="F132" i="240"/>
  <c r="G145" i="240"/>
  <c r="G129" i="240"/>
  <c r="E143" i="240"/>
  <c r="S156" i="240"/>
  <c r="S140" i="240"/>
  <c r="S124" i="240"/>
  <c r="T138" i="240"/>
  <c r="T122" i="240"/>
  <c r="T106" i="240"/>
  <c r="U131" i="240"/>
  <c r="V131" i="240"/>
  <c r="V115" i="240"/>
  <c r="L155" i="240"/>
  <c r="L147" i="240"/>
  <c r="L139" i="240"/>
  <c r="L131" i="240"/>
  <c r="O160" i="240"/>
  <c r="N155" i="240"/>
  <c r="D155" i="240" s="1"/>
  <c r="P149" i="240"/>
  <c r="O144" i="240"/>
  <c r="N139" i="240"/>
  <c r="P133" i="240"/>
  <c r="O128" i="240"/>
  <c r="F126" i="240"/>
  <c r="U112" i="240"/>
  <c r="U80" i="240"/>
  <c r="U64" i="240"/>
  <c r="O118" i="240"/>
  <c r="L121" i="240"/>
  <c r="P115" i="240"/>
  <c r="N117" i="240"/>
  <c r="I122" i="240"/>
  <c r="G120" i="240"/>
  <c r="E118" i="240"/>
  <c r="K115" i="240"/>
  <c r="M174" i="240"/>
  <c r="N182" i="240"/>
  <c r="P180" i="240"/>
  <c r="R178" i="240"/>
  <c r="T176" i="240"/>
  <c r="V174" i="240"/>
  <c r="J172" i="240"/>
  <c r="I170" i="240"/>
  <c r="U158" i="240"/>
  <c r="J166" i="240"/>
  <c r="J165" i="240"/>
  <c r="R162" i="240"/>
  <c r="M150" i="240"/>
  <c r="M134" i="240"/>
  <c r="M118" i="240"/>
  <c r="K161" i="240"/>
  <c r="H148" i="240"/>
  <c r="H132" i="240"/>
  <c r="Q150" i="240"/>
  <c r="Q134" i="240"/>
  <c r="Q118" i="240"/>
  <c r="I148" i="240"/>
  <c r="I132" i="240"/>
  <c r="R156" i="240"/>
  <c r="R140" i="240"/>
  <c r="R124" i="240"/>
  <c r="R108" i="240"/>
  <c r="R92" i="240"/>
  <c r="J143" i="240"/>
  <c r="J127" i="240"/>
  <c r="F147" i="240"/>
  <c r="F131" i="240"/>
  <c r="G144" i="240"/>
  <c r="E158" i="240"/>
  <c r="E142" i="240"/>
  <c r="S164" i="240"/>
  <c r="S155" i="240"/>
  <c r="S139" i="240"/>
  <c r="S123" i="240"/>
  <c r="T153" i="240"/>
  <c r="T137" i="240"/>
  <c r="T121" i="240"/>
  <c r="T105" i="240"/>
  <c r="U146" i="240"/>
  <c r="U130" i="240"/>
  <c r="V130" i="240"/>
  <c r="V114" i="240"/>
  <c r="K155" i="240"/>
  <c r="K147" i="240"/>
  <c r="K139" i="240"/>
  <c r="K131" i="240"/>
  <c r="V166" i="240"/>
  <c r="I166" i="240"/>
  <c r="I165" i="240"/>
  <c r="Q162" i="240"/>
  <c r="M149" i="240"/>
  <c r="M133" i="240"/>
  <c r="K160" i="240"/>
  <c r="H147" i="240"/>
  <c r="H131" i="240"/>
  <c r="Q149" i="240"/>
  <c r="Q133" i="240"/>
  <c r="Q117" i="240"/>
  <c r="I147" i="240"/>
  <c r="I131" i="240"/>
  <c r="R155" i="240"/>
  <c r="R139" i="240"/>
  <c r="R123" i="240"/>
  <c r="R107" i="240"/>
  <c r="R91" i="240"/>
  <c r="J158" i="240"/>
  <c r="J142" i="240"/>
  <c r="J126" i="240"/>
  <c r="F146" i="240"/>
  <c r="F130" i="240"/>
  <c r="G143" i="240"/>
  <c r="E157" i="240"/>
  <c r="E141" i="240"/>
  <c r="T163" i="240"/>
  <c r="S154" i="240"/>
  <c r="S138" i="240"/>
  <c r="S122" i="240"/>
  <c r="T152" i="240"/>
  <c r="T136" i="240"/>
  <c r="T120" i="240"/>
  <c r="T104" i="240"/>
  <c r="U145" i="240"/>
  <c r="U129" i="240"/>
  <c r="V129" i="240"/>
  <c r="V113" i="240"/>
  <c r="L154" i="240"/>
  <c r="L146" i="240"/>
  <c r="L138" i="240"/>
  <c r="L130" i="240"/>
  <c r="P159" i="240"/>
  <c r="O154" i="240"/>
  <c r="N149" i="240"/>
  <c r="P143" i="240"/>
  <c r="O138" i="240"/>
  <c r="N133" i="240"/>
  <c r="P127" i="240"/>
  <c r="G125" i="240"/>
  <c r="U110" i="240"/>
  <c r="U94" i="240"/>
  <c r="U78" i="240"/>
  <c r="U62" i="240"/>
  <c r="O116" i="240"/>
  <c r="L119" i="240"/>
  <c r="P113" i="240"/>
  <c r="N115" i="240"/>
  <c r="G122" i="240"/>
  <c r="E120" i="240"/>
  <c r="J117" i="240"/>
  <c r="J109" i="240"/>
  <c r="H107" i="240"/>
  <c r="V101" i="240"/>
  <c r="S88" i="240"/>
  <c r="S72" i="240"/>
  <c r="N102" i="240"/>
  <c r="F100" i="240"/>
  <c r="V82" i="240"/>
  <c r="O98" i="240"/>
  <c r="L98" i="240"/>
  <c r="F93" i="240"/>
  <c r="J94" i="240"/>
  <c r="T87" i="240"/>
  <c r="T71" i="240"/>
  <c r="T55" i="240"/>
  <c r="P85" i="240"/>
  <c r="D85" i="240" s="1"/>
  <c r="M94" i="240"/>
  <c r="M90" i="240"/>
  <c r="E140" i="240"/>
  <c r="S163" i="240"/>
  <c r="D163" i="240" s="1"/>
  <c r="S153" i="240"/>
  <c r="S137" i="240"/>
  <c r="S121" i="240"/>
  <c r="T151" i="240"/>
  <c r="T135" i="240"/>
  <c r="T119" i="240"/>
  <c r="T103" i="240"/>
  <c r="U144" i="240"/>
  <c r="U128" i="240"/>
  <c r="V128" i="240"/>
  <c r="V112" i="240"/>
  <c r="K154" i="240"/>
  <c r="K146" i="240"/>
  <c r="K138" i="240"/>
  <c r="L129" i="240"/>
  <c r="O159" i="240"/>
  <c r="N154" i="240"/>
  <c r="P148" i="240"/>
  <c r="O143" i="240"/>
  <c r="N138" i="240"/>
  <c r="O127" i="240"/>
  <c r="U109" i="240"/>
  <c r="U93" i="240"/>
  <c r="U77" i="240"/>
  <c r="U61" i="240"/>
  <c r="O115" i="240"/>
  <c r="L118" i="240"/>
  <c r="P112" i="240"/>
  <c r="N114" i="240"/>
  <c r="F122" i="240"/>
  <c r="K119" i="240"/>
  <c r="I117" i="240"/>
  <c r="I110" i="240"/>
  <c r="L110" i="240"/>
  <c r="J108" i="240"/>
  <c r="G107" i="240"/>
  <c r="V100" i="240"/>
  <c r="S87" i="240"/>
  <c r="S71" i="240"/>
  <c r="M102" i="240"/>
  <c r="I101" i="240"/>
  <c r="N99" i="240"/>
  <c r="V97" i="240"/>
  <c r="V81" i="240"/>
  <c r="O97" i="240"/>
  <c r="K98" i="240"/>
  <c r="F92" i="240"/>
  <c r="J93" i="240"/>
  <c r="Q95" i="240"/>
  <c r="T86" i="240"/>
  <c r="T70" i="240"/>
  <c r="T54" i="240"/>
  <c r="P84" i="240"/>
  <c r="L94" i="240"/>
  <c r="L90" i="240"/>
  <c r="M87" i="240"/>
  <c r="J86" i="240"/>
  <c r="I84" i="240"/>
  <c r="H83" i="240"/>
  <c r="H81" i="240"/>
  <c r="L76" i="240"/>
  <c r="D76" i="240" s="1"/>
  <c r="O69" i="240"/>
  <c r="O53" i="240"/>
  <c r="O37" i="240"/>
  <c r="M72" i="240"/>
  <c r="J57" i="240"/>
  <c r="E70" i="240"/>
  <c r="F66" i="240"/>
  <c r="P76" i="240"/>
  <c r="R70" i="240"/>
  <c r="Q65" i="240"/>
  <c r="P60" i="240"/>
  <c r="G60" i="240"/>
  <c r="L66" i="240"/>
  <c r="L58" i="240"/>
  <c r="N68" i="240"/>
  <c r="N60" i="240"/>
  <c r="L53" i="240"/>
  <c r="U46" i="240"/>
  <c r="U30" i="240"/>
  <c r="P56" i="240"/>
  <c r="P52" i="240"/>
  <c r="N51" i="240"/>
  <c r="V43" i="240"/>
  <c r="V27" i="240"/>
  <c r="F58" i="240"/>
  <c r="F50" i="240"/>
  <c r="I66" i="240"/>
  <c r="I58" i="240"/>
  <c r="I50" i="240"/>
  <c r="P51" i="240"/>
  <c r="T47" i="240"/>
  <c r="S44" i="240"/>
  <c r="P31" i="240"/>
  <c r="P15" i="240"/>
  <c r="E88" i="240"/>
  <c r="K86" i="240"/>
  <c r="I83" i="240"/>
  <c r="I81" i="240"/>
  <c r="O70" i="240"/>
  <c r="O54" i="240"/>
  <c r="O38" i="240"/>
  <c r="N72" i="240"/>
  <c r="J58" i="240"/>
  <c r="F70" i="240"/>
  <c r="E67" i="240"/>
  <c r="Q76" i="240"/>
  <c r="P71" i="240"/>
  <c r="R65" i="240"/>
  <c r="D65" i="240" s="1"/>
  <c r="E61" i="240"/>
  <c r="K67" i="240"/>
  <c r="K59" i="240"/>
  <c r="M69" i="240"/>
  <c r="M61" i="240"/>
  <c r="M53" i="240"/>
  <c r="U47" i="240"/>
  <c r="Q52" i="240"/>
  <c r="K47" i="240"/>
  <c r="V44" i="240"/>
  <c r="V28" i="240"/>
  <c r="G58" i="240"/>
  <c r="G50" i="240"/>
  <c r="K45" i="240"/>
  <c r="H59" i="240"/>
  <c r="Q51" i="240"/>
  <c r="P48" i="240"/>
  <c r="T44" i="240"/>
  <c r="P32" i="240"/>
  <c r="P16" i="240"/>
  <c r="Q29" i="240"/>
  <c r="E29" i="240"/>
  <c r="H41" i="240"/>
  <c r="H39" i="240"/>
  <c r="S41" i="240"/>
  <c r="T36" i="240"/>
  <c r="R31" i="240"/>
  <c r="S26" i="240"/>
  <c r="H37" i="240"/>
  <c r="G34" i="240"/>
  <c r="H28" i="240"/>
  <c r="L34" i="240"/>
  <c r="N28" i="240"/>
  <c r="G31" i="240"/>
  <c r="N20" i="240"/>
  <c r="E24" i="240"/>
  <c r="G22" i="240"/>
  <c r="I20" i="240"/>
  <c r="T23" i="240"/>
  <c r="T15" i="240"/>
  <c r="G17" i="240"/>
  <c r="I15" i="240"/>
  <c r="M11" i="240"/>
  <c r="Q19" i="240"/>
  <c r="H10" i="240"/>
  <c r="V12" i="240"/>
  <c r="S11" i="240"/>
  <c r="S7" i="240"/>
  <c r="L117" i="240"/>
  <c r="P111" i="240"/>
  <c r="N113" i="240"/>
  <c r="E122" i="240"/>
  <c r="J119" i="240"/>
  <c r="H117" i="240"/>
  <c r="K114" i="240"/>
  <c r="I109" i="240"/>
  <c r="K110" i="240"/>
  <c r="J107" i="240"/>
  <c r="S102" i="240"/>
  <c r="S86" i="240"/>
  <c r="S70" i="240"/>
  <c r="L102" i="240"/>
  <c r="H101" i="240"/>
  <c r="V96" i="240"/>
  <c r="V80" i="240"/>
  <c r="O96" i="240"/>
  <c r="I98" i="240"/>
  <c r="F91" i="240"/>
  <c r="J92" i="240"/>
  <c r="T85" i="240"/>
  <c r="T69" i="240"/>
  <c r="T53" i="240"/>
  <c r="P83" i="240"/>
  <c r="K90" i="240"/>
  <c r="I86" i="240"/>
  <c r="H84" i="240"/>
  <c r="O82" i="240"/>
  <c r="H80" i="240"/>
  <c r="O68" i="240"/>
  <c r="O52" i="240"/>
  <c r="O36" i="240"/>
  <c r="J56" i="240"/>
  <c r="I69" i="240"/>
  <c r="E66" i="240"/>
  <c r="Q70" i="240"/>
  <c r="P65" i="240"/>
  <c r="G65" i="240"/>
  <c r="F60" i="240"/>
  <c r="K66" i="240"/>
  <c r="K58" i="240"/>
  <c r="M68" i="240"/>
  <c r="M60" i="240"/>
  <c r="U45" i="240"/>
  <c r="S55" i="240"/>
  <c r="N50" i="240"/>
  <c r="V42" i="240"/>
  <c r="G57" i="240"/>
  <c r="G49" i="240"/>
  <c r="H58" i="240"/>
  <c r="H50" i="240"/>
  <c r="U89" i="240"/>
  <c r="U73" i="240"/>
  <c r="U57" i="240"/>
  <c r="L114" i="240"/>
  <c r="D114" i="240" s="1"/>
  <c r="P108" i="240"/>
  <c r="N110" i="240"/>
  <c r="I121" i="240"/>
  <c r="E117" i="240"/>
  <c r="H114" i="240"/>
  <c r="I106" i="240"/>
  <c r="D111" i="240"/>
  <c r="G106" i="240"/>
  <c r="S83" i="240"/>
  <c r="S67" i="240"/>
  <c r="I102" i="240"/>
  <c r="E101" i="240"/>
  <c r="D101" i="240" s="1"/>
  <c r="J99" i="240"/>
  <c r="V77" i="240"/>
  <c r="O93" i="240"/>
  <c r="L97" i="240"/>
  <c r="G93" i="240"/>
  <c r="Q93" i="240"/>
  <c r="T82" i="240"/>
  <c r="Q87" i="240"/>
  <c r="L93" i="240"/>
  <c r="L89" i="240"/>
  <c r="H87" i="240"/>
  <c r="M85" i="240"/>
  <c r="E82" i="240"/>
  <c r="L82" i="240"/>
  <c r="E76" i="240"/>
  <c r="O65" i="240"/>
  <c r="O49" i="240"/>
  <c r="O33" i="240"/>
  <c r="J69" i="240"/>
  <c r="J53" i="240"/>
  <c r="D53" i="240" s="1"/>
  <c r="F69" i="240"/>
  <c r="V61" i="240"/>
  <c r="Q69" i="240"/>
  <c r="P64" i="240"/>
  <c r="G64" i="240"/>
  <c r="Q59" i="240"/>
  <c r="L64" i="240"/>
  <c r="L56" i="240"/>
  <c r="N66" i="240"/>
  <c r="N58" i="240"/>
  <c r="L49" i="240"/>
  <c r="U42" i="240"/>
  <c r="P55" i="240"/>
  <c r="M49" i="240"/>
  <c r="E49" i="240"/>
  <c r="V39" i="240"/>
  <c r="V23" i="240"/>
  <c r="F56" i="240"/>
  <c r="N47" i="240"/>
  <c r="I64" i="240"/>
  <c r="I56" i="240"/>
  <c r="I48" i="240"/>
  <c r="Q50" i="240"/>
  <c r="P47" i="240"/>
  <c r="P43" i="240"/>
  <c r="D43" i="240" s="1"/>
  <c r="U88" i="240"/>
  <c r="U72" i="240"/>
  <c r="U56" i="240"/>
  <c r="O110" i="240"/>
  <c r="L113" i="240"/>
  <c r="P107" i="240"/>
  <c r="N109" i="240"/>
  <c r="H121" i="240"/>
  <c r="F119" i="240"/>
  <c r="K116" i="240"/>
  <c r="G114" i="240"/>
  <c r="I105" i="240"/>
  <c r="G109" i="240"/>
  <c r="F106" i="240"/>
  <c r="S98" i="240"/>
  <c r="S82" i="240"/>
  <c r="S66" i="240"/>
  <c r="H102" i="240"/>
  <c r="Q100" i="240"/>
  <c r="V92" i="240"/>
  <c r="V76" i="240"/>
  <c r="O92" i="240"/>
  <c r="I94" i="240"/>
  <c r="K97" i="240"/>
  <c r="G92" i="240"/>
  <c r="P93" i="240"/>
  <c r="T81" i="240"/>
  <c r="Q86" i="240"/>
  <c r="K93" i="240"/>
  <c r="G87" i="240"/>
  <c r="L85" i="240"/>
  <c r="K82" i="240"/>
  <c r="E75" i="240"/>
  <c r="D75" i="240" s="1"/>
  <c r="O64" i="240"/>
  <c r="O48" i="240"/>
  <c r="O32" i="240"/>
  <c r="J68" i="240"/>
  <c r="J52" i="240"/>
  <c r="E69" i="240"/>
  <c r="V60" i="240"/>
  <c r="Q74" i="240"/>
  <c r="P69" i="240"/>
  <c r="R63" i="240"/>
  <c r="F64" i="240"/>
  <c r="E58" i="240"/>
  <c r="K64" i="240"/>
  <c r="K56" i="240"/>
  <c r="M58" i="240"/>
  <c r="L48" i="240"/>
  <c r="U41" i="240"/>
  <c r="S58" i="240"/>
  <c r="S54" i="240"/>
  <c r="E48" i="240"/>
  <c r="V38" i="240"/>
  <c r="G55" i="240"/>
  <c r="N46" i="240"/>
  <c r="H64" i="240"/>
  <c r="H56" i="240"/>
  <c r="H48" i="240"/>
  <c r="G7" i="240"/>
  <c r="O157" i="240"/>
  <c r="N152" i="240"/>
  <c r="P146" i="240"/>
  <c r="O141" i="240"/>
  <c r="N136" i="240"/>
  <c r="P130" i="240"/>
  <c r="O125" i="240"/>
  <c r="U119" i="240"/>
  <c r="U103" i="240"/>
  <c r="U87" i="240"/>
  <c r="U71" i="240"/>
  <c r="U55" i="240"/>
  <c r="O109" i="240"/>
  <c r="P122" i="240"/>
  <c r="P106" i="240"/>
  <c r="N108" i="240"/>
  <c r="G121" i="240"/>
  <c r="E119" i="240"/>
  <c r="J116" i="240"/>
  <c r="S111" i="240"/>
  <c r="G110" i="240"/>
  <c r="F109" i="240"/>
  <c r="E106" i="240"/>
  <c r="S97" i="240"/>
  <c r="S81" i="240"/>
  <c r="S65" i="240"/>
  <c r="G102" i="240"/>
  <c r="P100" i="240"/>
  <c r="H98" i="240"/>
  <c r="V91" i="240"/>
  <c r="V75" i="240"/>
  <c r="O91" i="240"/>
  <c r="I93" i="240"/>
  <c r="J97" i="240"/>
  <c r="G91" i="240"/>
  <c r="Q92" i="240"/>
  <c r="T80" i="240"/>
  <c r="T64" i="240"/>
  <c r="Q85" i="240"/>
  <c r="N96" i="240"/>
  <c r="N92" i="240"/>
  <c r="N88" i="240"/>
  <c r="F87" i="240"/>
  <c r="D87" i="240" s="1"/>
  <c r="K85" i="240"/>
  <c r="N84" i="240"/>
  <c r="J82" i="240"/>
  <c r="O63" i="240"/>
  <c r="O47" i="240"/>
  <c r="O31" i="240"/>
  <c r="J67" i="240"/>
  <c r="I68" i="240"/>
  <c r="V59" i="240"/>
  <c r="R68" i="240"/>
  <c r="Q63" i="240"/>
  <c r="E64" i="240"/>
  <c r="E56" i="240"/>
  <c r="L63" i="240"/>
  <c r="L55" i="240"/>
  <c r="N57" i="240"/>
  <c r="L47" i="240"/>
  <c r="U40" i="240"/>
  <c r="R58" i="240"/>
  <c r="N125" i="240"/>
  <c r="U118" i="240"/>
  <c r="U102" i="240"/>
  <c r="U86" i="240"/>
  <c r="U70" i="240"/>
  <c r="U54" i="240"/>
  <c r="O108" i="240"/>
  <c r="P121" i="240"/>
  <c r="P105" i="240"/>
  <c r="N107" i="240"/>
  <c r="K118" i="240"/>
  <c r="I116" i="240"/>
  <c r="E114" i="240"/>
  <c r="S110" i="240"/>
  <c r="F110" i="240"/>
  <c r="K108" i="240"/>
  <c r="H105" i="240"/>
  <c r="S96" i="240"/>
  <c r="S80" i="240"/>
  <c r="S64" i="240"/>
  <c r="F102" i="240"/>
  <c r="O100" i="240"/>
  <c r="H97" i="240"/>
  <c r="V90" i="240"/>
  <c r="V74" i="240"/>
  <c r="O90" i="240"/>
  <c r="I92" i="240"/>
  <c r="P92" i="240"/>
  <c r="T79" i="240"/>
  <c r="T63" i="240"/>
  <c r="Q84" i="240"/>
  <c r="M96" i="240"/>
  <c r="M92" i="240"/>
  <c r="M88" i="240"/>
  <c r="E87" i="240"/>
  <c r="M84" i="240"/>
  <c r="I82" i="240"/>
  <c r="O62" i="240"/>
  <c r="O46" i="240"/>
  <c r="O30" i="240"/>
  <c r="J66" i="240"/>
  <c r="J50" i="240"/>
  <c r="H68" i="240"/>
  <c r="H198" i="240" s="1"/>
  <c r="V58" i="240"/>
  <c r="R73" i="240"/>
  <c r="Q68" i="240"/>
  <c r="P63" i="240"/>
  <c r="G63" i="240"/>
  <c r="E55" i="240"/>
  <c r="K63" i="240"/>
  <c r="K55" i="240"/>
  <c r="M65" i="240"/>
  <c r="M57" i="240"/>
  <c r="L46" i="240"/>
  <c r="U39" i="240"/>
  <c r="Q58" i="240"/>
  <c r="Q54" i="240"/>
  <c r="M46" i="240"/>
  <c r="E46" i="240"/>
  <c r="V36" i="240"/>
  <c r="V20" i="240"/>
  <c r="G54" i="240"/>
  <c r="H63" i="240"/>
  <c r="H55" i="240"/>
  <c r="H47" i="240"/>
  <c r="U117" i="240"/>
  <c r="U101" i="240"/>
  <c r="U85" i="240"/>
  <c r="U69" i="240"/>
  <c r="O107" i="240"/>
  <c r="P120" i="240"/>
  <c r="N122" i="240"/>
  <c r="N106" i="240"/>
  <c r="E121" i="240"/>
  <c r="J118" i="240"/>
  <c r="H116" i="240"/>
  <c r="E113" i="240"/>
  <c r="S109" i="240"/>
  <c r="E110" i="240"/>
  <c r="K107" i="240"/>
  <c r="F105" i="240"/>
  <c r="S95" i="240"/>
  <c r="S79" i="240"/>
  <c r="Q101" i="240"/>
  <c r="N100" i="240"/>
  <c r="H96" i="240"/>
  <c r="V73" i="240"/>
  <c r="I91" i="240"/>
  <c r="E96" i="240"/>
  <c r="Q91" i="240"/>
  <c r="T78" i="240"/>
  <c r="Q83" i="240"/>
  <c r="L96" i="240"/>
  <c r="L92" i="240"/>
  <c r="L88" i="240"/>
  <c r="F86" i="240"/>
  <c r="L84" i="240"/>
  <c r="H82" i="240"/>
  <c r="O61" i="240"/>
  <c r="O45" i="240"/>
  <c r="O29" i="240"/>
  <c r="J65" i="240"/>
  <c r="J49" i="240"/>
  <c r="G68" i="240"/>
  <c r="V57" i="240"/>
  <c r="P68" i="240"/>
  <c r="R62" i="240"/>
  <c r="F63" i="240"/>
  <c r="E54" i="240"/>
  <c r="L62" i="240"/>
  <c r="L54" i="240"/>
  <c r="N64" i="240"/>
  <c r="N56" i="240"/>
  <c r="L45" i="240"/>
  <c r="U38" i="240"/>
  <c r="P58" i="240"/>
  <c r="P54" i="240"/>
  <c r="M45" i="240"/>
  <c r="E45" i="240"/>
  <c r="V35" i="240"/>
  <c r="V19" i="240"/>
  <c r="F54" i="240"/>
  <c r="U68" i="240"/>
  <c r="O122" i="240"/>
  <c r="O106" i="240"/>
  <c r="P119" i="240"/>
  <c r="N105" i="240"/>
  <c r="K120" i="240"/>
  <c r="I118" i="240"/>
  <c r="G116" i="240"/>
  <c r="K113" i="240"/>
  <c r="S108" i="240"/>
  <c r="L109" i="240"/>
  <c r="K106" i="240"/>
  <c r="E105" i="240"/>
  <c r="S94" i="240"/>
  <c r="S62" i="240"/>
  <c r="P101" i="240"/>
  <c r="V88" i="240"/>
  <c r="V72" i="240"/>
  <c r="O88" i="240"/>
  <c r="I90" i="240"/>
  <c r="P99" i="240"/>
  <c r="P91" i="240"/>
  <c r="T77" i="240"/>
  <c r="D77" i="240" s="1"/>
  <c r="T61" i="240"/>
  <c r="Q82" i="240"/>
  <c r="K96" i="240"/>
  <c r="K92" i="240"/>
  <c r="K88" i="240"/>
  <c r="K84" i="240"/>
  <c r="O60" i="240"/>
  <c r="O44" i="240"/>
  <c r="O28" i="240"/>
  <c r="J64" i="240"/>
  <c r="J48" i="240"/>
  <c r="F68" i="240"/>
  <c r="V56" i="240"/>
  <c r="R67" i="240"/>
  <c r="Q62" i="240"/>
  <c r="E63" i="240"/>
  <c r="E53" i="240"/>
  <c r="K62" i="240"/>
  <c r="K54" i="240"/>
  <c r="M64" i="240"/>
  <c r="M56" i="240"/>
  <c r="U37" i="240"/>
  <c r="S57" i="240"/>
  <c r="S53" i="240"/>
  <c r="M44" i="240"/>
  <c r="D44" i="240" s="1"/>
  <c r="V50" i="240"/>
  <c r="V34" i="240"/>
  <c r="V18" i="240"/>
  <c r="G53" i="240"/>
  <c r="G47" i="240"/>
  <c r="H62" i="240"/>
  <c r="H54" i="240"/>
  <c r="D54" i="240" s="1"/>
  <c r="H46" i="240"/>
  <c r="Q49" i="240"/>
  <c r="P46" i="240"/>
  <c r="P38" i="240"/>
  <c r="P22" i="240"/>
  <c r="V7" i="240"/>
  <c r="J7" i="240"/>
  <c r="U99" i="240"/>
  <c r="U83" i="240"/>
  <c r="U67" i="240"/>
  <c r="O121" i="240"/>
  <c r="O105" i="240"/>
  <c r="P118" i="240"/>
  <c r="N120" i="240"/>
  <c r="J120" i="240"/>
  <c r="H118" i="240"/>
  <c r="S107" i="240"/>
  <c r="L108" i="240"/>
  <c r="K105" i="240"/>
  <c r="S93" i="240"/>
  <c r="S77" i="240"/>
  <c r="S61" i="240"/>
  <c r="O101" i="240"/>
  <c r="L100" i="240"/>
  <c r="H94" i="240"/>
  <c r="D94" i="240" s="1"/>
  <c r="V87" i="240"/>
  <c r="V71" i="240"/>
  <c r="O87" i="240"/>
  <c r="F98" i="240"/>
  <c r="E94" i="240"/>
  <c r="Q98" i="240"/>
  <c r="Q90" i="240"/>
  <c r="T76" i="240"/>
  <c r="T60" i="240"/>
  <c r="Q81" i="240"/>
  <c r="N95" i="240"/>
  <c r="N91" i="240"/>
  <c r="J88" i="240"/>
  <c r="F84" i="240"/>
  <c r="G85" i="240"/>
  <c r="N83" i="240"/>
  <c r="D83" i="240" s="1"/>
  <c r="N81" i="240"/>
  <c r="O59" i="240"/>
  <c r="O27" i="240"/>
  <c r="J63" i="240"/>
  <c r="J47" i="240"/>
  <c r="E68" i="240"/>
  <c r="V55" i="240"/>
  <c r="R72" i="240"/>
  <c r="Q67" i="240"/>
  <c r="P62" i="240"/>
  <c r="G62" i="240"/>
  <c r="L69" i="240"/>
  <c r="L61" i="240"/>
  <c r="N63" i="240"/>
  <c r="N55" i="240"/>
  <c r="U52" i="240"/>
  <c r="U36" i="240"/>
  <c r="R57" i="240"/>
  <c r="N35" i="240"/>
  <c r="U114" i="240"/>
  <c r="U98" i="240"/>
  <c r="U82" i="240"/>
  <c r="O120" i="240"/>
  <c r="N119" i="240"/>
  <c r="K122" i="240"/>
  <c r="I120" i="240"/>
  <c r="G118" i="240"/>
  <c r="E116" i="240"/>
  <c r="H112" i="240"/>
  <c r="S106" i="240"/>
  <c r="L107" i="240"/>
  <c r="H108" i="240"/>
  <c r="S92" i="240"/>
  <c r="S76" i="240"/>
  <c r="S60" i="240"/>
  <c r="N101" i="240"/>
  <c r="K100" i="240"/>
  <c r="H93" i="240"/>
  <c r="V86" i="240"/>
  <c r="V70" i="240"/>
  <c r="O86" i="240"/>
  <c r="E93" i="240"/>
  <c r="P98" i="240"/>
  <c r="P90" i="240"/>
  <c r="T75" i="240"/>
  <c r="T59" i="240"/>
  <c r="Q80" i="240"/>
  <c r="M91" i="240"/>
  <c r="I88" i="240"/>
  <c r="F83" i="240"/>
  <c r="G84" i="240"/>
  <c r="M83" i="240"/>
  <c r="Q78" i="240"/>
  <c r="D78" i="240" s="1"/>
  <c r="O74" i="240"/>
  <c r="O58" i="240"/>
  <c r="O42" i="240"/>
  <c r="J62" i="240"/>
  <c r="J46" i="240"/>
  <c r="I67" i="240"/>
  <c r="Q72" i="240"/>
  <c r="P67" i="240"/>
  <c r="F62" i="240"/>
  <c r="K69" i="240"/>
  <c r="K61" i="240"/>
  <c r="M63" i="240"/>
  <c r="M55" i="240"/>
  <c r="U51" i="240"/>
  <c r="U35" i="240"/>
  <c r="Q57" i="240"/>
  <c r="Q53" i="240"/>
  <c r="K51" i="240"/>
  <c r="V48" i="240"/>
  <c r="V32" i="240"/>
  <c r="S45" i="240"/>
  <c r="T7" i="240"/>
  <c r="L81" i="240"/>
  <c r="O57" i="240"/>
  <c r="O41" i="240"/>
  <c r="M74" i="240"/>
  <c r="J61" i="240"/>
  <c r="D61" i="240" s="1"/>
  <c r="J45" i="240"/>
  <c r="H67" i="240"/>
  <c r="P72" i="240"/>
  <c r="R66" i="240"/>
  <c r="Q61" i="240"/>
  <c r="E62" i="240"/>
  <c r="L68" i="240"/>
  <c r="L60" i="240"/>
  <c r="N70" i="240"/>
  <c r="N62" i="240"/>
  <c r="N54" i="240"/>
  <c r="U50" i="240"/>
  <c r="U34" i="240"/>
  <c r="P57" i="240"/>
  <c r="P53" i="240"/>
  <c r="K50" i="240"/>
  <c r="V47" i="240"/>
  <c r="V31" i="240"/>
  <c r="V15" i="240"/>
  <c r="F52" i="240"/>
  <c r="D52" i="240" s="1"/>
  <c r="F47" i="240"/>
  <c r="I60" i="240"/>
  <c r="I52" i="240"/>
  <c r="T51" i="240"/>
  <c r="S48" i="240"/>
  <c r="R45" i="240"/>
  <c r="P35" i="240"/>
  <c r="P19" i="240"/>
  <c r="Q32" i="240"/>
  <c r="E32" i="240"/>
  <c r="K41" i="240"/>
  <c r="K39" i="240"/>
  <c r="S42" i="240"/>
  <c r="H38" i="240"/>
  <c r="R34" i="240"/>
  <c r="S29" i="240"/>
  <c r="K37" i="240"/>
  <c r="J34" i="240"/>
  <c r="H31" i="240"/>
  <c r="L35" i="240"/>
  <c r="N29" i="240"/>
  <c r="I28" i="240"/>
  <c r="N23" i="240"/>
  <c r="O17" i="240"/>
  <c r="H24" i="240"/>
  <c r="J22" i="240"/>
  <c r="L20" i="240"/>
  <c r="U24" i="240"/>
  <c r="U16" i="240"/>
  <c r="L15" i="240"/>
  <c r="M14" i="240"/>
  <c r="R20" i="240"/>
  <c r="E7" i="240"/>
  <c r="D7" i="240" s="1"/>
  <c r="R12" i="240"/>
  <c r="R8" i="240"/>
  <c r="K10" i="240"/>
  <c r="F12" i="240"/>
  <c r="H110" i="240"/>
  <c r="S104" i="240"/>
  <c r="L105" i="240"/>
  <c r="F108" i="240"/>
  <c r="S90" i="240"/>
  <c r="S74" i="240"/>
  <c r="P102" i="240"/>
  <c r="L101" i="240"/>
  <c r="H100" i="240"/>
  <c r="F99" i="240"/>
  <c r="V84" i="240"/>
  <c r="V68" i="240"/>
  <c r="O84" i="240"/>
  <c r="F95" i="240"/>
  <c r="E91" i="240"/>
  <c r="P97" i="240"/>
  <c r="T89" i="240"/>
  <c r="T73" i="240"/>
  <c r="T57" i="240"/>
  <c r="P87" i="240"/>
  <c r="K91" i="240"/>
  <c r="G88" i="240"/>
  <c r="M86" i="240"/>
  <c r="G82" i="240"/>
  <c r="K83" i="240"/>
  <c r="O72" i="240"/>
  <c r="O56" i="240"/>
  <c r="O40" i="240"/>
  <c r="L74" i="240"/>
  <c r="D74" i="240" s="1"/>
  <c r="J60" i="240"/>
  <c r="H70" i="240"/>
  <c r="G67" i="240"/>
  <c r="D67" i="240" s="1"/>
  <c r="V52" i="240"/>
  <c r="R71" i="240"/>
  <c r="Q66" i="240"/>
  <c r="P61" i="240"/>
  <c r="G61" i="240"/>
  <c r="K68" i="240"/>
  <c r="K60" i="240"/>
  <c r="M70" i="240"/>
  <c r="M62" i="240"/>
  <c r="M54" i="240"/>
  <c r="U49" i="240"/>
  <c r="S56" i="240"/>
  <c r="S52" i="240"/>
  <c r="K49" i="240"/>
  <c r="V46" i="240"/>
  <c r="V30" i="240"/>
  <c r="G59" i="240"/>
  <c r="G51" i="240"/>
  <c r="F46" i="240"/>
  <c r="H60" i="240"/>
  <c r="H52" i="240"/>
  <c r="S51" i="240"/>
  <c r="R48" i="240"/>
  <c r="Q45" i="240"/>
  <c r="P34" i="240"/>
  <c r="P18" i="240"/>
  <c r="Q31" i="240"/>
  <c r="E31" i="240"/>
  <c r="J41" i="240"/>
  <c r="J39" i="240"/>
  <c r="R42" i="240"/>
  <c r="G38" i="240"/>
  <c r="R33" i="240"/>
  <c r="S28" i="240"/>
  <c r="J37" i="240"/>
  <c r="I34" i="240"/>
  <c r="H30" i="240"/>
  <c r="N34" i="240"/>
  <c r="M29" i="240"/>
  <c r="N22" i="240"/>
  <c r="O16" i="240"/>
  <c r="G24" i="240"/>
  <c r="I22" i="240"/>
  <c r="K20" i="240"/>
  <c r="T24" i="240"/>
  <c r="T16" i="240"/>
  <c r="I17" i="240"/>
  <c r="K15" i="240"/>
  <c r="Q20" i="240"/>
  <c r="H12" i="240"/>
  <c r="Q12" i="240"/>
  <c r="Q8" i="240"/>
  <c r="J10" i="240"/>
  <c r="G11" i="240"/>
  <c r="N160" i="240"/>
  <c r="P154" i="240"/>
  <c r="O149" i="240"/>
  <c r="N144" i="240"/>
  <c r="P138" i="240"/>
  <c r="O133" i="240"/>
  <c r="N128" i="240"/>
  <c r="H125" i="240"/>
  <c r="U111" i="240"/>
  <c r="U95" i="240"/>
  <c r="U79" i="240"/>
  <c r="D79" i="240" s="1"/>
  <c r="U63" i="240"/>
  <c r="O117" i="240"/>
  <c r="L120" i="240"/>
  <c r="N116" i="240"/>
  <c r="H122" i="240"/>
  <c r="F120" i="240"/>
  <c r="K117" i="240"/>
  <c r="J115" i="240"/>
  <c r="E108" i="240"/>
  <c r="V102" i="240"/>
  <c r="S89" i="240"/>
  <c r="S73" i="240"/>
  <c r="O102" i="240"/>
  <c r="K101" i="240"/>
  <c r="G100" i="240"/>
  <c r="E99" i="240"/>
  <c r="V83" i="240"/>
  <c r="V67" i="240"/>
  <c r="M98" i="240"/>
  <c r="F94" i="240"/>
  <c r="J95" i="240"/>
  <c r="Q96" i="240"/>
  <c r="T88" i="240"/>
  <c r="T72" i="240"/>
  <c r="T56" i="240"/>
  <c r="P86" i="240"/>
  <c r="N94" i="240"/>
  <c r="N90" i="240"/>
  <c r="F88" i="240"/>
  <c r="L86" i="240"/>
  <c r="G81" i="240"/>
  <c r="J83" i="240"/>
  <c r="J81" i="240"/>
  <c r="N76" i="240"/>
  <c r="O71" i="240"/>
  <c r="D71" i="240" s="1"/>
  <c r="O55" i="240"/>
  <c r="O39" i="240"/>
  <c r="J59" i="240"/>
  <c r="G70" i="240"/>
  <c r="F67" i="240"/>
  <c r="R76" i="240"/>
  <c r="Q71" i="240"/>
  <c r="P66" i="240"/>
  <c r="R60" i="240"/>
  <c r="F61" i="240"/>
  <c r="L67" i="240"/>
  <c r="L59" i="240"/>
  <c r="N61" i="240"/>
  <c r="N53" i="240"/>
  <c r="U48" i="240"/>
  <c r="U32" i="240"/>
  <c r="R56" i="240"/>
  <c r="R52" i="240"/>
  <c r="K48" i="240"/>
  <c r="V45" i="240"/>
  <c r="V29" i="240"/>
  <c r="F59" i="240"/>
  <c r="D59" i="240" s="1"/>
  <c r="F51" i="240"/>
  <c r="F45" i="240"/>
  <c r="I59" i="240"/>
  <c r="I51" i="240"/>
  <c r="R51" i="240"/>
  <c r="Q48" i="240"/>
  <c r="P45" i="240"/>
  <c r="P33" i="240"/>
  <c r="P17" i="240"/>
  <c r="Q30" i="240"/>
  <c r="E30" i="240"/>
  <c r="I41" i="240"/>
  <c r="I39" i="240"/>
  <c r="T41" i="240"/>
  <c r="T37" i="240"/>
  <c r="R32" i="240"/>
  <c r="S27" i="240"/>
  <c r="I37" i="240"/>
  <c r="H34" i="240"/>
  <c r="H29" i="240"/>
  <c r="M34" i="240"/>
  <c r="L29" i="240"/>
  <c r="I27" i="240"/>
  <c r="N21" i="240"/>
  <c r="O15" i="240"/>
  <c r="F24" i="240"/>
  <c r="H22" i="240"/>
  <c r="J20" i="240"/>
  <c r="U23" i="240"/>
  <c r="U15" i="240"/>
  <c r="H17" i="240"/>
  <c r="J15" i="240"/>
  <c r="M12" i="240"/>
  <c r="R19" i="240"/>
  <c r="H11" i="240"/>
  <c r="P12" i="240"/>
  <c r="P8" i="240"/>
  <c r="I10" i="240"/>
  <c r="F11" i="240"/>
  <c r="D11" i="240" s="1"/>
  <c r="Q28" i="240"/>
  <c r="F41" i="240"/>
  <c r="G41" i="240"/>
  <c r="G39" i="240"/>
  <c r="R41" i="240"/>
  <c r="T35" i="240"/>
  <c r="R30" i="240"/>
  <c r="S25" i="240"/>
  <c r="G37" i="240"/>
  <c r="K33" i="240"/>
  <c r="H27" i="240"/>
  <c r="N33" i="240"/>
  <c r="M28" i="240"/>
  <c r="F31" i="240"/>
  <c r="N19" i="240"/>
  <c r="M23" i="240"/>
  <c r="F22" i="240"/>
  <c r="H20" i="240"/>
  <c r="U22" i="240"/>
  <c r="M18" i="240"/>
  <c r="F17" i="240"/>
  <c r="H15" i="240"/>
  <c r="D15" i="240" s="1"/>
  <c r="M10" i="240"/>
  <c r="R18" i="240"/>
  <c r="H9" i="240"/>
  <c r="U12" i="240"/>
  <c r="R11" i="240"/>
  <c r="K9" i="240"/>
  <c r="F10" i="240"/>
  <c r="T50" i="240"/>
  <c r="S47" i="240"/>
  <c r="R44" i="240"/>
  <c r="P30" i="240"/>
  <c r="P14" i="240"/>
  <c r="Q27" i="240"/>
  <c r="N42" i="240"/>
  <c r="N40" i="240"/>
  <c r="F39" i="240"/>
  <c r="T40" i="240"/>
  <c r="T34" i="240"/>
  <c r="R29" i="240"/>
  <c r="S24" i="240"/>
  <c r="K36" i="240"/>
  <c r="J33" i="240"/>
  <c r="N38" i="240"/>
  <c r="M33" i="240"/>
  <c r="L28" i="240"/>
  <c r="G30" i="240"/>
  <c r="N18" i="240"/>
  <c r="O12" i="240"/>
  <c r="L23" i="240"/>
  <c r="E22" i="240"/>
  <c r="G20" i="240"/>
  <c r="T22" i="240"/>
  <c r="L18" i="240"/>
  <c r="E17" i="240"/>
  <c r="G15" i="240"/>
  <c r="Q18" i="240"/>
  <c r="H8" i="240"/>
  <c r="V11" i="240"/>
  <c r="Q11" i="240"/>
  <c r="J9" i="240"/>
  <c r="G9" i="240"/>
  <c r="S50" i="240"/>
  <c r="R47" i="240"/>
  <c r="P29" i="240"/>
  <c r="Q42" i="240"/>
  <c r="E42" i="240"/>
  <c r="M42" i="240"/>
  <c r="M40" i="240"/>
  <c r="F38" i="240"/>
  <c r="S40" i="240"/>
  <c r="T33" i="240"/>
  <c r="R28" i="240"/>
  <c r="S23" i="240"/>
  <c r="J36" i="240"/>
  <c r="I33" i="240"/>
  <c r="M38" i="240"/>
  <c r="L33" i="240"/>
  <c r="N27" i="240"/>
  <c r="F30" i="240"/>
  <c r="N17" i="240"/>
  <c r="O11" i="240"/>
  <c r="K23" i="240"/>
  <c r="M21" i="240"/>
  <c r="F20" i="240"/>
  <c r="U21" i="240"/>
  <c r="K18" i="240"/>
  <c r="M16" i="240"/>
  <c r="F15" i="240"/>
  <c r="M8" i="240"/>
  <c r="R17" i="240"/>
  <c r="U11" i="240"/>
  <c r="U197" i="240" s="1"/>
  <c r="P11" i="240"/>
  <c r="I9" i="240"/>
  <c r="I197" i="240" s="1"/>
  <c r="F9" i="240"/>
  <c r="R50" i="240"/>
  <c r="Q47" i="240"/>
  <c r="P44" i="240"/>
  <c r="P28" i="240"/>
  <c r="Q41" i="240"/>
  <c r="E41" i="240"/>
  <c r="L42" i="240"/>
  <c r="L40" i="240"/>
  <c r="F37" i="240"/>
  <c r="R40" i="240"/>
  <c r="R27" i="240"/>
  <c r="S22" i="240"/>
  <c r="I36" i="240"/>
  <c r="H33" i="240"/>
  <c r="N32" i="240"/>
  <c r="G29" i="240"/>
  <c r="N16" i="240"/>
  <c r="O10" i="240"/>
  <c r="L21" i="240"/>
  <c r="E20" i="240"/>
  <c r="T21" i="240"/>
  <c r="J18" i="240"/>
  <c r="L16" i="240"/>
  <c r="E15" i="240"/>
  <c r="Q17" i="240"/>
  <c r="N12" i="240"/>
  <c r="V10" i="240"/>
  <c r="S10" i="240"/>
  <c r="L12" i="240"/>
  <c r="L8" i="240"/>
  <c r="L198" i="240" s="1"/>
  <c r="G8" i="240"/>
  <c r="P27" i="240"/>
  <c r="Q40" i="240"/>
  <c r="E40" i="240"/>
  <c r="K42" i="240"/>
  <c r="K40" i="240"/>
  <c r="F36" i="240"/>
  <c r="T39" i="240"/>
  <c r="T31" i="240"/>
  <c r="R26" i="240"/>
  <c r="D26" i="240" s="1"/>
  <c r="S21" i="240"/>
  <c r="H36" i="240"/>
  <c r="G33" i="240"/>
  <c r="N37" i="240"/>
  <c r="M32" i="240"/>
  <c r="F29" i="240"/>
  <c r="N15" i="240"/>
  <c r="K21" i="240"/>
  <c r="L19" i="240"/>
  <c r="U20" i="240"/>
  <c r="I18" i="240"/>
  <c r="K16" i="240"/>
  <c r="T14" i="240"/>
  <c r="T198" i="240" s="1"/>
  <c r="R24" i="240"/>
  <c r="R16" i="240"/>
  <c r="N11" i="240"/>
  <c r="U10" i="240"/>
  <c r="R10" i="240"/>
  <c r="K12" i="240"/>
  <c r="K8" i="240"/>
  <c r="F8" i="240"/>
  <c r="P50" i="240"/>
  <c r="T46" i="240"/>
  <c r="P42" i="240"/>
  <c r="Q39" i="240"/>
  <c r="E39" i="240"/>
  <c r="J42" i="240"/>
  <c r="J40" i="240"/>
  <c r="F35" i="240"/>
  <c r="S39" i="240"/>
  <c r="T30" i="240"/>
  <c r="S36" i="240"/>
  <c r="S20" i="240"/>
  <c r="G36" i="240"/>
  <c r="K32" i="240"/>
  <c r="M37" i="240"/>
  <c r="L32" i="240"/>
  <c r="J31" i="240"/>
  <c r="G28" i="240"/>
  <c r="O24" i="240"/>
  <c r="O8" i="240"/>
  <c r="H23" i="240"/>
  <c r="J21" i="240"/>
  <c r="K19" i="240"/>
  <c r="T20" i="240"/>
  <c r="H18" i="240"/>
  <c r="J16" i="240"/>
  <c r="T13" i="240"/>
  <c r="Q24" i="240"/>
  <c r="Q16" i="240"/>
  <c r="N10" i="240"/>
  <c r="V9" i="240"/>
  <c r="Q10" i="240"/>
  <c r="J12" i="240"/>
  <c r="J8" i="240"/>
  <c r="R54" i="240"/>
  <c r="M47" i="240"/>
  <c r="E47" i="240"/>
  <c r="V37" i="240"/>
  <c r="V21" i="240"/>
  <c r="F55" i="240"/>
  <c r="D55" i="240" s="1"/>
  <c r="N45" i="240"/>
  <c r="I63" i="240"/>
  <c r="I55" i="240"/>
  <c r="I47" i="240"/>
  <c r="T49" i="240"/>
  <c r="S46" i="240"/>
  <c r="P41" i="240"/>
  <c r="Q38" i="240"/>
  <c r="E38" i="240"/>
  <c r="I42" i="240"/>
  <c r="I40" i="240"/>
  <c r="F34" i="240"/>
  <c r="R39" i="240"/>
  <c r="T29" i="240"/>
  <c r="S35" i="240"/>
  <c r="S19" i="240"/>
  <c r="K35" i="240"/>
  <c r="K31" i="240"/>
  <c r="N31" i="240"/>
  <c r="I31" i="240"/>
  <c r="F28" i="240"/>
  <c r="O23" i="240"/>
  <c r="G23" i="240"/>
  <c r="I21" i="240"/>
  <c r="J19" i="240"/>
  <c r="U19" i="240"/>
  <c r="G18" i="240"/>
  <c r="I16" i="240"/>
  <c r="T12" i="240"/>
  <c r="R23" i="240"/>
  <c r="R15" i="240"/>
  <c r="N9" i="240"/>
  <c r="U9" i="240"/>
  <c r="P10" i="240"/>
  <c r="I12" i="240"/>
  <c r="I8" i="240"/>
  <c r="S49" i="240"/>
  <c r="R46" i="240"/>
  <c r="P40" i="240"/>
  <c r="P24" i="240"/>
  <c r="Q37" i="240"/>
  <c r="E37" i="240"/>
  <c r="H42" i="240"/>
  <c r="H40" i="240"/>
  <c r="F33" i="240"/>
  <c r="T38" i="240"/>
  <c r="T28" i="240"/>
  <c r="S34" i="240"/>
  <c r="S18" i="240"/>
  <c r="J35" i="240"/>
  <c r="K30" i="240"/>
  <c r="N36" i="240"/>
  <c r="M31" i="240"/>
  <c r="J30" i="240"/>
  <c r="G27" i="240"/>
  <c r="O22" i="240"/>
  <c r="M24" i="240"/>
  <c r="F23" i="240"/>
  <c r="H21" i="240"/>
  <c r="I19" i="240"/>
  <c r="T19" i="240"/>
  <c r="F18" i="240"/>
  <c r="H16" i="240"/>
  <c r="T11" i="240"/>
  <c r="Q23" i="240"/>
  <c r="N8" i="240"/>
  <c r="V8" i="240"/>
  <c r="S9" i="240"/>
  <c r="L11" i="240"/>
  <c r="G48" i="240"/>
  <c r="I62" i="240"/>
  <c r="I54" i="240"/>
  <c r="I46" i="240"/>
  <c r="R49" i="240"/>
  <c r="Q46" i="240"/>
  <c r="P39" i="240"/>
  <c r="P23" i="240"/>
  <c r="Q36" i="240"/>
  <c r="E36" i="240"/>
  <c r="G42" i="240"/>
  <c r="G40" i="240"/>
  <c r="T43" i="240"/>
  <c r="S38" i="240"/>
  <c r="T27" i="240"/>
  <c r="S33" i="240"/>
  <c r="S17" i="240"/>
  <c r="I35" i="240"/>
  <c r="K29" i="240"/>
  <c r="M36" i="240"/>
  <c r="F27" i="240"/>
  <c r="O21" i="240"/>
  <c r="E23" i="240"/>
  <c r="G21" i="240"/>
  <c r="H19" i="240"/>
  <c r="U18" i="240"/>
  <c r="E18" i="240"/>
  <c r="G16" i="240"/>
  <c r="T10" i="240"/>
  <c r="R22" i="240"/>
  <c r="R14" i="240"/>
  <c r="U8" i="240"/>
  <c r="R9" i="240"/>
  <c r="K11" i="240"/>
  <c r="Q35" i="240"/>
  <c r="E35" i="240"/>
  <c r="N41" i="240"/>
  <c r="N39" i="240"/>
  <c r="S43" i="240"/>
  <c r="R38" i="240"/>
  <c r="R37" i="240"/>
  <c r="S32" i="240"/>
  <c r="S16" i="240"/>
  <c r="H35" i="240"/>
  <c r="K28" i="240"/>
  <c r="L36" i="240"/>
  <c r="N30" i="240"/>
  <c r="J29" i="240"/>
  <c r="E27" i="240"/>
  <c r="O20" i="240"/>
  <c r="K24" i="240"/>
  <c r="M22" i="240"/>
  <c r="F21" i="240"/>
  <c r="G19" i="240"/>
  <c r="T18" i="240"/>
  <c r="F16" i="240"/>
  <c r="T9" i="240"/>
  <c r="Q22" i="240"/>
  <c r="Q14" i="240"/>
  <c r="D14" i="240" s="1"/>
  <c r="E11" i="240"/>
  <c r="Q9" i="240"/>
  <c r="J11" i="240"/>
  <c r="K52" i="240"/>
  <c r="V49" i="240"/>
  <c r="V33" i="240"/>
  <c r="V17" i="240"/>
  <c r="F53" i="240"/>
  <c r="G46" i="240"/>
  <c r="I61" i="240"/>
  <c r="I53" i="240"/>
  <c r="I45" i="240"/>
  <c r="P49" i="240"/>
  <c r="T45" i="240"/>
  <c r="P37" i="240"/>
  <c r="P21" i="240"/>
  <c r="Q34" i="240"/>
  <c r="E34" i="240"/>
  <c r="M41" i="240"/>
  <c r="M39" i="240"/>
  <c r="R43" i="240"/>
  <c r="J38" i="240"/>
  <c r="R36" i="240"/>
  <c r="S31" i="240"/>
  <c r="S15" i="240"/>
  <c r="G35" i="240"/>
  <c r="I29" i="240"/>
  <c r="O19" i="240"/>
  <c r="J24" i="240"/>
  <c r="L22" i="240"/>
  <c r="E21" i="240"/>
  <c r="F19" i="240"/>
  <c r="U17" i="240"/>
  <c r="L17" i="240"/>
  <c r="E16" i="240"/>
  <c r="T8" i="240"/>
  <c r="R21" i="240"/>
  <c r="R13" i="240"/>
  <c r="E10" i="240"/>
  <c r="I11" i="240"/>
  <c r="V16" i="240"/>
  <c r="G45" i="240"/>
  <c r="H61" i="240"/>
  <c r="H53" i="240"/>
  <c r="H45" i="240"/>
  <c r="T48" i="240"/>
  <c r="P20" i="240"/>
  <c r="Q33" i="240"/>
  <c r="E33" i="240"/>
  <c r="L41" i="240"/>
  <c r="L39" i="240"/>
  <c r="T42" i="240"/>
  <c r="I38" i="240"/>
  <c r="R35" i="240"/>
  <c r="S30" i="240"/>
  <c r="S14" i="240"/>
  <c r="K34" i="240"/>
  <c r="H32" i="240"/>
  <c r="M35" i="240"/>
  <c r="L30" i="240"/>
  <c r="J28" i="240"/>
  <c r="N24" i="240"/>
  <c r="O18" i="240"/>
  <c r="I24" i="240"/>
  <c r="K22" i="240"/>
  <c r="M20" i="240"/>
  <c r="E19" i="240"/>
  <c r="T17" i="240"/>
  <c r="K17" i="240"/>
  <c r="M15" i="240"/>
  <c r="Q21" i="240"/>
  <c r="Q13" i="240"/>
  <c r="D13" i="240" s="1"/>
  <c r="S12" i="240"/>
  <c r="S8" i="240"/>
  <c r="L10" i="240"/>
  <c r="G12" i="240"/>
  <c r="E29" i="239"/>
  <c r="I29" i="239"/>
  <c r="D25" i="240"/>
  <c r="K30" i="239"/>
  <c r="H30" i="239"/>
  <c r="G30" i="239"/>
  <c r="C16" i="235"/>
  <c r="C29" i="239"/>
  <c r="D197" i="237"/>
  <c r="D198" i="237"/>
  <c r="K199" i="237"/>
  <c r="S199" i="236"/>
  <c r="D197" i="236"/>
  <c r="V199" i="236"/>
  <c r="D198" i="236"/>
  <c r="T199" i="236"/>
  <c r="R199" i="236"/>
  <c r="C15" i="235"/>
  <c r="C21" i="235"/>
  <c r="C23" i="235"/>
  <c r="C20" i="235"/>
  <c r="C14" i="235"/>
  <c r="C19" i="235"/>
  <c r="C8" i="235"/>
  <c r="C13" i="235"/>
  <c r="C22" i="235"/>
  <c r="C18" i="235"/>
  <c r="E7" i="48"/>
  <c r="N12" i="48"/>
  <c r="K12" i="48"/>
  <c r="H12" i="48"/>
  <c r="E12" i="48"/>
  <c r="N11" i="48"/>
  <c r="K11" i="48"/>
  <c r="H11" i="48"/>
  <c r="E11" i="48"/>
  <c r="N10" i="48"/>
  <c r="K10" i="48"/>
  <c r="H10" i="48"/>
  <c r="E10" i="48"/>
  <c r="N9" i="48"/>
  <c r="K9" i="48"/>
  <c r="H9" i="48"/>
  <c r="E9" i="48"/>
  <c r="N8" i="48"/>
  <c r="K8" i="48"/>
  <c r="H8" i="48"/>
  <c r="E8" i="48"/>
  <c r="N7" i="48"/>
  <c r="K7" i="48"/>
  <c r="H7" i="48"/>
  <c r="R198" i="240" l="1"/>
  <c r="D9" i="240"/>
  <c r="K197" i="240"/>
  <c r="D24" i="240"/>
  <c r="U198" i="240"/>
  <c r="U199" i="240" s="1"/>
  <c r="D40" i="240"/>
  <c r="D88" i="240"/>
  <c r="D45" i="240"/>
  <c r="D63" i="240"/>
  <c r="D126" i="240"/>
  <c r="D151" i="240"/>
  <c r="D96" i="240"/>
  <c r="D175" i="240"/>
  <c r="D143" i="240"/>
  <c r="D39" i="240"/>
  <c r="R197" i="240"/>
  <c r="R199" i="240" s="1"/>
  <c r="D42" i="240"/>
  <c r="D41" i="240"/>
  <c r="D20" i="240"/>
  <c r="D100" i="240"/>
  <c r="D69" i="240"/>
  <c r="D133" i="240"/>
  <c r="D128" i="240"/>
  <c r="D142" i="240"/>
  <c r="V199" i="237"/>
  <c r="O197" i="240"/>
  <c r="O199" i="240" s="1"/>
  <c r="D30" i="240"/>
  <c r="D165" i="240"/>
  <c r="D180" i="240"/>
  <c r="D149" i="240"/>
  <c r="D144" i="240"/>
  <c r="D158" i="240"/>
  <c r="D21" i="240"/>
  <c r="D22" i="240"/>
  <c r="J197" i="240"/>
  <c r="J199" i="240" s="1"/>
  <c r="D107" i="240"/>
  <c r="Q198" i="240"/>
  <c r="D51" i="240"/>
  <c r="O198" i="240"/>
  <c r="D37" i="240"/>
  <c r="D91" i="240"/>
  <c r="D106" i="240"/>
  <c r="D116" i="240"/>
  <c r="D48" i="240"/>
  <c r="D27" i="240"/>
  <c r="T197" i="240"/>
  <c r="T199" i="240" s="1"/>
  <c r="D98" i="240"/>
  <c r="D64" i="240"/>
  <c r="D130" i="240"/>
  <c r="D102" i="240"/>
  <c r="D122" i="240"/>
  <c r="D81" i="240"/>
  <c r="D190" i="240"/>
  <c r="S198" i="240"/>
  <c r="D49" i="240"/>
  <c r="D23" i="240"/>
  <c r="J198" i="240"/>
  <c r="G198" i="240"/>
  <c r="D33" i="240"/>
  <c r="D110" i="240"/>
  <c r="D80" i="240"/>
  <c r="D93" i="240"/>
  <c r="D104" i="240"/>
  <c r="D97" i="240"/>
  <c r="D89" i="240"/>
  <c r="P199" i="237"/>
  <c r="D50" i="240"/>
  <c r="P197" i="240"/>
  <c r="P199" i="240" s="1"/>
  <c r="D28" i="240"/>
  <c r="D19" i="240"/>
  <c r="D108" i="240"/>
  <c r="D120" i="240"/>
  <c r="D132" i="240"/>
  <c r="D113" i="240"/>
  <c r="D105" i="240"/>
  <c r="D184" i="240"/>
  <c r="D86" i="240"/>
  <c r="F198" i="240"/>
  <c r="D12" i="240"/>
  <c r="D31" i="240"/>
  <c r="D70" i="240"/>
  <c r="D60" i="240"/>
  <c r="D46" i="240"/>
  <c r="D146" i="240"/>
  <c r="D136" i="240"/>
  <c r="D134" i="240"/>
  <c r="D140" i="240"/>
  <c r="D129" i="240"/>
  <c r="D121" i="240"/>
  <c r="D172" i="240"/>
  <c r="D183" i="240"/>
  <c r="D174" i="240"/>
  <c r="D141" i="240"/>
  <c r="F199" i="237"/>
  <c r="D10" i="240"/>
  <c r="E198" i="240"/>
  <c r="D95" i="240"/>
  <c r="D68" i="240"/>
  <c r="S197" i="240"/>
  <c r="S199" i="240" s="1"/>
  <c r="D152" i="240"/>
  <c r="D176" i="240"/>
  <c r="D150" i="240"/>
  <c r="D148" i="240"/>
  <c r="D145" i="240"/>
  <c r="M197" i="240"/>
  <c r="D137" i="240"/>
  <c r="D127" i="240"/>
  <c r="D168" i="240"/>
  <c r="D157" i="240"/>
  <c r="K198" i="240"/>
  <c r="D118" i="240"/>
  <c r="D156" i="240"/>
  <c r="D32" i="240"/>
  <c r="D153" i="240"/>
  <c r="D82" i="240"/>
  <c r="D16" i="240"/>
  <c r="M198" i="240"/>
  <c r="D62" i="240"/>
  <c r="D47" i="240"/>
  <c r="G197" i="240"/>
  <c r="D117" i="240"/>
  <c r="D131" i="240"/>
  <c r="U199" i="237"/>
  <c r="D188" i="240"/>
  <c r="H199" i="237"/>
  <c r="D58" i="240"/>
  <c r="D29" i="240"/>
  <c r="E197" i="240"/>
  <c r="E199" i="240" s="1"/>
  <c r="D8" i="240"/>
  <c r="D198" i="240" s="1"/>
  <c r="I198" i="240"/>
  <c r="I199" i="240" s="1"/>
  <c r="D99" i="240"/>
  <c r="D173" i="240"/>
  <c r="D170" i="240"/>
  <c r="D186" i="240"/>
  <c r="D189" i="240"/>
  <c r="R199" i="237"/>
  <c r="D199" i="237"/>
  <c r="F197" i="240"/>
  <c r="F199" i="240" s="1"/>
  <c r="D66" i="240"/>
  <c r="D36" i="240"/>
  <c r="H197" i="240"/>
  <c r="H199" i="240" s="1"/>
  <c r="V197" i="240"/>
  <c r="V199" i="240" s="1"/>
  <c r="D35" i="240"/>
  <c r="D90" i="240"/>
  <c r="D92" i="240"/>
  <c r="D139" i="240"/>
  <c r="D185" i="240"/>
  <c r="D138" i="240"/>
  <c r="D17" i="240"/>
  <c r="D197" i="240" s="1"/>
  <c r="D199" i="240" s="1"/>
  <c r="D84" i="240"/>
  <c r="D109" i="240"/>
  <c r="L197" i="240"/>
  <c r="L199" i="240" s="1"/>
  <c r="V198" i="240"/>
  <c r="N197" i="240"/>
  <c r="N199" i="240" s="1"/>
  <c r="D56" i="240"/>
  <c r="D18" i="240"/>
  <c r="Q197" i="240"/>
  <c r="Q199" i="240" s="1"/>
  <c r="N198" i="240"/>
  <c r="P198" i="240"/>
  <c r="D72" i="240"/>
  <c r="D34" i="240"/>
  <c r="D38" i="240"/>
  <c r="D57" i="240"/>
  <c r="D73" i="240"/>
  <c r="D119" i="240"/>
  <c r="D115" i="240"/>
  <c r="D135" i="240"/>
  <c r="D147" i="240"/>
  <c r="D160" i="240"/>
  <c r="D154" i="240"/>
  <c r="D199" i="236"/>
  <c r="D115" i="229"/>
  <c r="C115" i="229"/>
  <c r="B115" i="229"/>
  <c r="A115" i="229"/>
  <c r="H15" i="112"/>
  <c r="E15" i="112"/>
  <c r="D15" i="112"/>
  <c r="C15" i="112"/>
  <c r="D9" i="159"/>
  <c r="E9" i="159"/>
  <c r="F9" i="159"/>
  <c r="G9" i="159"/>
  <c r="H9" i="159"/>
  <c r="I9" i="159"/>
  <c r="J9" i="159"/>
  <c r="K9" i="159"/>
  <c r="L9" i="159"/>
  <c r="D11" i="159"/>
  <c r="E11" i="159"/>
  <c r="F11" i="159"/>
  <c r="G11" i="159"/>
  <c r="H11" i="159"/>
  <c r="I11" i="159"/>
  <c r="J11" i="159"/>
  <c r="K11" i="159"/>
  <c r="L11" i="159"/>
  <c r="D12" i="159"/>
  <c r="E12" i="159"/>
  <c r="F12" i="159"/>
  <c r="G12" i="159"/>
  <c r="H12" i="159"/>
  <c r="I12" i="159"/>
  <c r="J12" i="159"/>
  <c r="K12" i="159"/>
  <c r="L12" i="159"/>
  <c r="D14" i="159"/>
  <c r="E14" i="159"/>
  <c r="F14" i="159"/>
  <c r="G14" i="159"/>
  <c r="H14" i="159"/>
  <c r="I14" i="159"/>
  <c r="J14" i="159"/>
  <c r="K14" i="159"/>
  <c r="L14" i="159"/>
  <c r="D15" i="159"/>
  <c r="E15" i="159"/>
  <c r="F15" i="159"/>
  <c r="G15" i="159"/>
  <c r="H15" i="159"/>
  <c r="I15" i="159"/>
  <c r="J15" i="159"/>
  <c r="K15" i="159"/>
  <c r="L15" i="159"/>
  <c r="D17" i="159"/>
  <c r="E17" i="159"/>
  <c r="F17" i="159"/>
  <c r="G17" i="159"/>
  <c r="H17" i="159"/>
  <c r="I17" i="159"/>
  <c r="J17" i="159"/>
  <c r="K17" i="159"/>
  <c r="L17" i="159"/>
  <c r="D18" i="159"/>
  <c r="E18" i="159"/>
  <c r="F18" i="159"/>
  <c r="G18" i="159"/>
  <c r="H18" i="159"/>
  <c r="I18" i="159"/>
  <c r="J18" i="159"/>
  <c r="K18" i="159"/>
  <c r="L18" i="159"/>
  <c r="D20" i="159"/>
  <c r="E20" i="159"/>
  <c r="F20" i="159"/>
  <c r="G20" i="159"/>
  <c r="H20" i="159"/>
  <c r="I20" i="159"/>
  <c r="J20" i="159"/>
  <c r="K20" i="159"/>
  <c r="L20" i="159"/>
  <c r="D21" i="159"/>
  <c r="E21" i="159"/>
  <c r="F21" i="159"/>
  <c r="G21" i="159"/>
  <c r="H21" i="159"/>
  <c r="I21" i="159"/>
  <c r="J21" i="159"/>
  <c r="K21" i="159"/>
  <c r="L21" i="159"/>
  <c r="D23" i="159"/>
  <c r="E23" i="159"/>
  <c r="F23" i="159"/>
  <c r="G23" i="159"/>
  <c r="H23" i="159"/>
  <c r="I23" i="159"/>
  <c r="J23" i="159"/>
  <c r="K23" i="159"/>
  <c r="L23" i="159"/>
  <c r="D24" i="159"/>
  <c r="E24" i="159"/>
  <c r="F24" i="159"/>
  <c r="G24" i="159"/>
  <c r="H24" i="159"/>
  <c r="I24" i="159"/>
  <c r="J24" i="159"/>
  <c r="K24" i="159"/>
  <c r="L24" i="159"/>
  <c r="D26" i="159"/>
  <c r="E26" i="159"/>
  <c r="F26" i="159"/>
  <c r="G26" i="159"/>
  <c r="H26" i="159"/>
  <c r="I26" i="159"/>
  <c r="J26" i="159"/>
  <c r="K26" i="159"/>
  <c r="L26" i="159"/>
  <c r="C27" i="159"/>
  <c r="D27" i="159"/>
  <c r="E27" i="159"/>
  <c r="F27" i="159"/>
  <c r="G27" i="159"/>
  <c r="H27" i="159"/>
  <c r="I27" i="159"/>
  <c r="J27" i="159"/>
  <c r="K27" i="159"/>
  <c r="L27" i="159"/>
  <c r="D29" i="159"/>
  <c r="E29" i="159"/>
  <c r="F29" i="159"/>
  <c r="G29" i="159"/>
  <c r="H29" i="159"/>
  <c r="I29" i="159"/>
  <c r="J29" i="159"/>
  <c r="K29" i="159"/>
  <c r="L29" i="159"/>
  <c r="D30" i="159"/>
  <c r="E30" i="159"/>
  <c r="F30" i="159"/>
  <c r="G30" i="159"/>
  <c r="H30" i="159"/>
  <c r="I30" i="159"/>
  <c r="J30" i="159"/>
  <c r="K30" i="159"/>
  <c r="L30" i="159"/>
  <c r="D32" i="159"/>
  <c r="E32" i="159"/>
  <c r="F32" i="159"/>
  <c r="G32" i="159"/>
  <c r="H32" i="159"/>
  <c r="I32" i="159"/>
  <c r="J32" i="159"/>
  <c r="K32" i="159"/>
  <c r="L32" i="159"/>
  <c r="D33" i="159"/>
  <c r="E33" i="159"/>
  <c r="F33" i="159"/>
  <c r="G33" i="159"/>
  <c r="H33" i="159"/>
  <c r="I33" i="159"/>
  <c r="J33" i="159"/>
  <c r="K33" i="159"/>
  <c r="L33" i="159"/>
  <c r="D35" i="159"/>
  <c r="E35" i="159"/>
  <c r="F35" i="159"/>
  <c r="G35" i="159"/>
  <c r="H35" i="159"/>
  <c r="I35" i="159"/>
  <c r="J35" i="159"/>
  <c r="K35" i="159"/>
  <c r="L35" i="159"/>
  <c r="D36" i="159"/>
  <c r="E36" i="159"/>
  <c r="F36" i="159"/>
  <c r="G36" i="159"/>
  <c r="H36" i="159"/>
  <c r="I36" i="159"/>
  <c r="J36" i="159"/>
  <c r="K36" i="159"/>
  <c r="L36" i="159"/>
  <c r="D41" i="159"/>
  <c r="E41" i="159"/>
  <c r="F41" i="159"/>
  <c r="G41" i="159"/>
  <c r="H41" i="159"/>
  <c r="I41" i="159"/>
  <c r="J41" i="159"/>
  <c r="K41" i="159"/>
  <c r="L41" i="159"/>
  <c r="D42" i="159"/>
  <c r="E42" i="159"/>
  <c r="F42" i="159"/>
  <c r="G42" i="159"/>
  <c r="H42" i="159"/>
  <c r="I42" i="159"/>
  <c r="J42" i="159"/>
  <c r="K42" i="159"/>
  <c r="L42" i="159"/>
  <c r="D8" i="159"/>
  <c r="E8" i="159"/>
  <c r="F8" i="159"/>
  <c r="G8" i="159"/>
  <c r="H8" i="159"/>
  <c r="I8" i="159"/>
  <c r="J8" i="159"/>
  <c r="K8" i="159"/>
  <c r="L8" i="159"/>
  <c r="D39" i="158"/>
  <c r="E7" i="93"/>
  <c r="H7" i="93"/>
  <c r="K7" i="93"/>
  <c r="N7" i="93"/>
  <c r="E8" i="93"/>
  <c r="H8" i="93"/>
  <c r="K8" i="93"/>
  <c r="N8" i="93"/>
  <c r="E9" i="93"/>
  <c r="H9" i="93"/>
  <c r="K9" i="93"/>
  <c r="N9" i="93"/>
  <c r="E10" i="93"/>
  <c r="H10" i="93"/>
  <c r="K10" i="93"/>
  <c r="N10" i="93"/>
  <c r="E11" i="93"/>
  <c r="H11" i="93"/>
  <c r="K11" i="93"/>
  <c r="N11" i="93"/>
  <c r="E12" i="93"/>
  <c r="H12" i="93"/>
  <c r="K12" i="93"/>
  <c r="N12" i="93"/>
  <c r="D10" i="92"/>
  <c r="E10" i="92"/>
  <c r="F10" i="92"/>
  <c r="G10" i="92"/>
  <c r="H10" i="92"/>
  <c r="D12" i="92"/>
  <c r="E12" i="92"/>
  <c r="F12" i="92"/>
  <c r="G12" i="92"/>
  <c r="H12" i="92"/>
  <c r="D13" i="92"/>
  <c r="E13" i="92"/>
  <c r="F13" i="92"/>
  <c r="G13" i="92"/>
  <c r="H13" i="92"/>
  <c r="D15" i="92"/>
  <c r="E15" i="92"/>
  <c r="F15" i="92"/>
  <c r="G15" i="92"/>
  <c r="H15" i="92"/>
  <c r="D16" i="92"/>
  <c r="E16" i="92"/>
  <c r="F16" i="92"/>
  <c r="G16" i="92"/>
  <c r="H16" i="92"/>
  <c r="D18" i="92"/>
  <c r="E18" i="92"/>
  <c r="F18" i="92"/>
  <c r="G18" i="92"/>
  <c r="H18" i="92"/>
  <c r="D19" i="92"/>
  <c r="E19" i="92"/>
  <c r="F19" i="92"/>
  <c r="G19" i="92"/>
  <c r="H19" i="92"/>
  <c r="D21" i="92"/>
  <c r="E21" i="92"/>
  <c r="F21" i="92"/>
  <c r="G21" i="92"/>
  <c r="H21" i="92"/>
  <c r="D22" i="92"/>
  <c r="E22" i="92"/>
  <c r="F22" i="92"/>
  <c r="G22" i="92"/>
  <c r="H22" i="92"/>
  <c r="D24" i="92"/>
  <c r="E24" i="92"/>
  <c r="F24" i="92"/>
  <c r="G24" i="92"/>
  <c r="H24" i="92"/>
  <c r="D25" i="92"/>
  <c r="E25" i="92"/>
  <c r="F25" i="92"/>
  <c r="G25" i="92"/>
  <c r="H25" i="92"/>
  <c r="D27" i="92"/>
  <c r="E27" i="92"/>
  <c r="F27" i="92"/>
  <c r="G27" i="92"/>
  <c r="H27" i="92"/>
  <c r="D28" i="92"/>
  <c r="E28" i="92"/>
  <c r="F28" i="92"/>
  <c r="G28" i="92"/>
  <c r="H28" i="92"/>
  <c r="D30" i="92"/>
  <c r="E30" i="92"/>
  <c r="F30" i="92"/>
  <c r="G30" i="92"/>
  <c r="H30" i="92"/>
  <c r="D31" i="92"/>
  <c r="E31" i="92"/>
  <c r="F31" i="92"/>
  <c r="G31" i="92"/>
  <c r="H31" i="92"/>
  <c r="D33" i="92"/>
  <c r="E33" i="92"/>
  <c r="F33" i="92"/>
  <c r="G33" i="92"/>
  <c r="H33" i="92"/>
  <c r="D34" i="92"/>
  <c r="E34" i="92"/>
  <c r="F34" i="92"/>
  <c r="G34" i="92"/>
  <c r="H34" i="92"/>
  <c r="D36" i="92"/>
  <c r="E36" i="92"/>
  <c r="F36" i="92"/>
  <c r="G36" i="92"/>
  <c r="H36" i="92"/>
  <c r="D37" i="92"/>
  <c r="E37" i="92"/>
  <c r="F37" i="92"/>
  <c r="G37" i="92"/>
  <c r="H37" i="92"/>
  <c r="D39" i="92"/>
  <c r="E39" i="92"/>
  <c r="F39" i="92"/>
  <c r="G39" i="92"/>
  <c r="H39" i="92"/>
  <c r="D40" i="92"/>
  <c r="E40" i="92"/>
  <c r="F40" i="92"/>
  <c r="G40" i="92"/>
  <c r="H40" i="92"/>
  <c r="D42" i="92"/>
  <c r="E42" i="92"/>
  <c r="F42" i="92"/>
  <c r="G42" i="92"/>
  <c r="H42" i="92"/>
  <c r="D43" i="92"/>
  <c r="E43" i="92"/>
  <c r="F43" i="92"/>
  <c r="G43" i="92"/>
  <c r="H43" i="92"/>
  <c r="D45" i="92"/>
  <c r="E45" i="92"/>
  <c r="F45" i="92"/>
  <c r="G45" i="92"/>
  <c r="H45" i="92"/>
  <c r="D46" i="92"/>
  <c r="E46" i="92"/>
  <c r="F46" i="92"/>
  <c r="G46" i="92"/>
  <c r="H46" i="92"/>
  <c r="D48" i="92"/>
  <c r="E48" i="92"/>
  <c r="F48" i="92"/>
  <c r="G48" i="92"/>
  <c r="H48" i="92"/>
  <c r="D49" i="92"/>
  <c r="E49" i="92"/>
  <c r="F49" i="92"/>
  <c r="G49" i="92"/>
  <c r="H49" i="92"/>
  <c r="D51" i="92"/>
  <c r="E51" i="92"/>
  <c r="F51" i="92"/>
  <c r="G51" i="92"/>
  <c r="H51" i="92"/>
  <c r="D52" i="92"/>
  <c r="E52" i="92"/>
  <c r="F52" i="92"/>
  <c r="G52" i="92"/>
  <c r="H52" i="92"/>
  <c r="D54" i="92"/>
  <c r="E54" i="92"/>
  <c r="F54" i="92"/>
  <c r="G54" i="92"/>
  <c r="H54" i="92"/>
  <c r="D55" i="92"/>
  <c r="E55" i="92"/>
  <c r="F55" i="92"/>
  <c r="G55" i="92"/>
  <c r="H55" i="92"/>
  <c r="D57" i="92"/>
  <c r="E57" i="92"/>
  <c r="F57" i="92"/>
  <c r="G57" i="92"/>
  <c r="H57" i="92"/>
  <c r="D58" i="92"/>
  <c r="E58" i="92"/>
  <c r="F58" i="92"/>
  <c r="G58" i="92"/>
  <c r="H58" i="92"/>
  <c r="D60" i="92"/>
  <c r="E60" i="92"/>
  <c r="F60" i="92"/>
  <c r="G60" i="92"/>
  <c r="H60" i="92"/>
  <c r="D61" i="92"/>
  <c r="E61" i="92"/>
  <c r="F61" i="92"/>
  <c r="G61" i="92"/>
  <c r="H61" i="92"/>
  <c r="D9" i="92"/>
  <c r="E9" i="92"/>
  <c r="F9" i="92"/>
  <c r="G9" i="92"/>
  <c r="H9" i="92"/>
  <c r="H62" i="91"/>
  <c r="G62" i="91"/>
  <c r="F62" i="91"/>
  <c r="E62" i="91"/>
  <c r="D62" i="91"/>
  <c r="C61" i="91"/>
  <c r="C60" i="91"/>
  <c r="H59" i="91"/>
  <c r="G59" i="91"/>
  <c r="F59" i="91"/>
  <c r="E59" i="91"/>
  <c r="D59" i="91"/>
  <c r="C58" i="91"/>
  <c r="C57" i="91"/>
  <c r="H56" i="91"/>
  <c r="G56" i="91"/>
  <c r="F56" i="91"/>
  <c r="E56" i="91"/>
  <c r="D56" i="91"/>
  <c r="C55" i="91"/>
  <c r="C54" i="91"/>
  <c r="H53" i="91"/>
  <c r="G53" i="91"/>
  <c r="F53" i="91"/>
  <c r="E53" i="91"/>
  <c r="D53" i="91"/>
  <c r="C52" i="91"/>
  <c r="C51" i="91"/>
  <c r="H50" i="91"/>
  <c r="G50" i="91"/>
  <c r="F50" i="91"/>
  <c r="E50" i="91"/>
  <c r="D50" i="91"/>
  <c r="C49" i="91"/>
  <c r="C48" i="91"/>
  <c r="H47" i="91"/>
  <c r="G47" i="91"/>
  <c r="F47" i="91"/>
  <c r="E47" i="91"/>
  <c r="D47" i="91"/>
  <c r="C46" i="91"/>
  <c r="C45" i="91"/>
  <c r="H44" i="91"/>
  <c r="G44" i="91"/>
  <c r="F44" i="91"/>
  <c r="E44" i="91"/>
  <c r="D44" i="91"/>
  <c r="C43" i="91"/>
  <c r="C42" i="91"/>
  <c r="H41" i="91"/>
  <c r="G41" i="91"/>
  <c r="F41" i="91"/>
  <c r="E41" i="91"/>
  <c r="D41" i="91"/>
  <c r="C40" i="91"/>
  <c r="C39" i="91"/>
  <c r="H38" i="91"/>
  <c r="G38" i="91"/>
  <c r="F38" i="91"/>
  <c r="E38" i="91"/>
  <c r="D38" i="91"/>
  <c r="C37" i="91"/>
  <c r="C36" i="91"/>
  <c r="H35" i="91"/>
  <c r="G35" i="91"/>
  <c r="F35" i="91"/>
  <c r="E35" i="91"/>
  <c r="D35" i="91"/>
  <c r="C34" i="91"/>
  <c r="C33" i="91"/>
  <c r="H32" i="91"/>
  <c r="G32" i="91"/>
  <c r="F32" i="91"/>
  <c r="E32" i="91"/>
  <c r="D32" i="91"/>
  <c r="C31" i="91"/>
  <c r="C30" i="91"/>
  <c r="H29" i="91"/>
  <c r="G29" i="91"/>
  <c r="F29" i="91"/>
  <c r="E29" i="91"/>
  <c r="D29" i="91"/>
  <c r="C28" i="91"/>
  <c r="C27" i="91"/>
  <c r="H26" i="91"/>
  <c r="G26" i="91"/>
  <c r="F26" i="91"/>
  <c r="E26" i="91"/>
  <c r="D26" i="91"/>
  <c r="C25" i="91"/>
  <c r="C24" i="91"/>
  <c r="H23" i="91"/>
  <c r="G23" i="91"/>
  <c r="F23" i="91"/>
  <c r="E23" i="91"/>
  <c r="D23" i="91"/>
  <c r="C22" i="91"/>
  <c r="C21" i="91"/>
  <c r="H20" i="91"/>
  <c r="G20" i="91"/>
  <c r="F20" i="91"/>
  <c r="E20" i="91"/>
  <c r="D20" i="91"/>
  <c r="C19" i="91"/>
  <c r="C18" i="91"/>
  <c r="H17" i="91"/>
  <c r="G17" i="91"/>
  <c r="F17" i="91"/>
  <c r="E17" i="91"/>
  <c r="D17" i="91"/>
  <c r="C16" i="91"/>
  <c r="C15" i="91"/>
  <c r="H14" i="91"/>
  <c r="G14" i="91"/>
  <c r="F14" i="91"/>
  <c r="E14" i="91"/>
  <c r="D14" i="91"/>
  <c r="C13" i="91"/>
  <c r="C12" i="91"/>
  <c r="H11" i="91"/>
  <c r="G11" i="91"/>
  <c r="F11" i="91"/>
  <c r="E11" i="91"/>
  <c r="D11" i="91"/>
  <c r="C10" i="91"/>
  <c r="C9" i="91"/>
  <c r="J15" i="79"/>
  <c r="F15" i="79"/>
  <c r="D15" i="79"/>
  <c r="C15" i="79"/>
  <c r="N13" i="48"/>
  <c r="O13" i="48"/>
  <c r="P13" i="48"/>
  <c r="O7" i="215"/>
  <c r="D7" i="215"/>
  <c r="E7" i="215"/>
  <c r="F7" i="215"/>
  <c r="G7" i="215"/>
  <c r="H7" i="215"/>
  <c r="I7" i="215"/>
  <c r="J7" i="215"/>
  <c r="K7" i="215"/>
  <c r="L7" i="215"/>
  <c r="M7" i="215"/>
  <c r="N7" i="215"/>
  <c r="D8" i="215"/>
  <c r="E8" i="215"/>
  <c r="F8" i="215"/>
  <c r="G8" i="215"/>
  <c r="H8" i="215"/>
  <c r="I8" i="215"/>
  <c r="J8" i="215"/>
  <c r="K8" i="215"/>
  <c r="L8" i="215"/>
  <c r="M8" i="215"/>
  <c r="N8" i="215"/>
  <c r="O8" i="215"/>
  <c r="D10" i="215"/>
  <c r="E10" i="215"/>
  <c r="F10" i="215"/>
  <c r="G10" i="215"/>
  <c r="H10" i="215"/>
  <c r="I10" i="215"/>
  <c r="J10" i="215"/>
  <c r="K10" i="215"/>
  <c r="L10" i="215"/>
  <c r="M10" i="215"/>
  <c r="N10" i="215"/>
  <c r="O10" i="215"/>
  <c r="D11" i="215"/>
  <c r="E11" i="215"/>
  <c r="F11" i="215"/>
  <c r="G11" i="215"/>
  <c r="H11" i="215"/>
  <c r="I11" i="215"/>
  <c r="J11" i="215"/>
  <c r="K11" i="215"/>
  <c r="L11" i="215"/>
  <c r="M11" i="215"/>
  <c r="N11" i="215"/>
  <c r="O11" i="215"/>
  <c r="L15" i="39"/>
  <c r="B15" i="39" s="1"/>
  <c r="K15" i="39" s="1"/>
  <c r="H15" i="39"/>
  <c r="F15" i="39"/>
  <c r="D15" i="39"/>
  <c r="K15" i="38"/>
  <c r="J15" i="38"/>
  <c r="G15" i="38"/>
  <c r="F15" i="38"/>
  <c r="E15" i="38"/>
  <c r="D15" i="38"/>
  <c r="C15" i="38" s="1"/>
  <c r="H15" i="37"/>
  <c r="E15" i="37"/>
  <c r="D15" i="37"/>
  <c r="C15" i="37"/>
  <c r="B15" i="35"/>
  <c r="B14" i="35"/>
  <c r="B13" i="35"/>
  <c r="B12" i="35"/>
  <c r="B11" i="35"/>
  <c r="B10" i="35"/>
  <c r="B9" i="35"/>
  <c r="B8" i="35"/>
  <c r="B7" i="35"/>
  <c r="B6" i="35"/>
  <c r="F7" i="239"/>
  <c r="F8" i="239"/>
  <c r="E7" i="239"/>
  <c r="E8" i="239"/>
  <c r="E10" i="239"/>
  <c r="F9" i="239"/>
  <c r="F10" i="239"/>
  <c r="E11" i="239"/>
  <c r="D8" i="239"/>
  <c r="D9" i="239"/>
  <c r="F14" i="239"/>
  <c r="E12" i="239"/>
  <c r="F16" i="239"/>
  <c r="F17" i="239"/>
  <c r="E18" i="239"/>
  <c r="E17" i="239"/>
  <c r="E19" i="239"/>
  <c r="I20" i="239"/>
  <c r="F19" i="239"/>
  <c r="F22" i="239"/>
  <c r="E22" i="239"/>
  <c r="F24" i="239"/>
  <c r="I14" i="239"/>
  <c r="D15" i="239"/>
  <c r="D16" i="239"/>
  <c r="D18" i="239"/>
  <c r="D19" i="239"/>
  <c r="I21" i="239"/>
  <c r="D23" i="239"/>
  <c r="D24" i="239"/>
  <c r="E26" i="239"/>
  <c r="E27" i="239"/>
  <c r="E9" i="239"/>
  <c r="D10" i="239"/>
  <c r="D13" i="239"/>
  <c r="E13" i="239"/>
  <c r="D14" i="239"/>
  <c r="E15" i="239"/>
  <c r="E16" i="239"/>
  <c r="D17" i="239"/>
  <c r="E21" i="239"/>
  <c r="D22" i="239"/>
  <c r="E23" i="239"/>
  <c r="E24" i="239"/>
  <c r="D25" i="239"/>
  <c r="E25" i="239"/>
  <c r="D26" i="239"/>
  <c r="D27" i="239"/>
  <c r="D28" i="239"/>
  <c r="E28" i="239"/>
  <c r="F28" i="239"/>
  <c r="F27" i="239"/>
  <c r="F26" i="239"/>
  <c r="F25" i="239"/>
  <c r="F23" i="239"/>
  <c r="F20" i="239"/>
  <c r="F15" i="239"/>
  <c r="F13" i="239"/>
  <c r="F12" i="239"/>
  <c r="F11" i="239"/>
  <c r="I25" i="239"/>
  <c r="I26" i="239"/>
  <c r="I27" i="239"/>
  <c r="I28" i="239"/>
  <c r="I10" i="239"/>
  <c r="I11" i="239"/>
  <c r="I12" i="239"/>
  <c r="I13" i="239"/>
  <c r="K24" i="235"/>
  <c r="A75" i="229" s="1"/>
  <c r="M199" i="240" l="1"/>
  <c r="G199" i="240"/>
  <c r="K199" i="240"/>
  <c r="B15" i="79"/>
  <c r="I15" i="79" s="1"/>
  <c r="B15" i="37"/>
  <c r="E13" i="93"/>
  <c r="C7" i="239"/>
  <c r="C8" i="239"/>
  <c r="C53" i="91"/>
  <c r="C50" i="91"/>
  <c r="C62" i="91"/>
  <c r="C59" i="91"/>
  <c r="C56" i="91"/>
  <c r="C47" i="91"/>
  <c r="C44" i="91"/>
  <c r="C29" i="91"/>
  <c r="C41" i="91"/>
  <c r="C26" i="91"/>
  <c r="C20" i="91"/>
  <c r="C38" i="91"/>
  <c r="C35" i="91"/>
  <c r="C32" i="91"/>
  <c r="C23" i="91"/>
  <c r="C17" i="91"/>
  <c r="C14" i="91"/>
  <c r="C11" i="91"/>
  <c r="C22" i="239"/>
  <c r="C28" i="239"/>
  <c r="C23" i="239"/>
  <c r="C19" i="239"/>
  <c r="C25" i="239"/>
  <c r="C15" i="239"/>
  <c r="B15" i="112"/>
  <c r="E15" i="79"/>
  <c r="C15" i="39"/>
  <c r="E15" i="39"/>
  <c r="G15" i="39"/>
  <c r="B15" i="38"/>
  <c r="I19" i="239"/>
  <c r="E20" i="239"/>
  <c r="E30" i="239" s="1"/>
  <c r="I22" i="239"/>
  <c r="D20" i="239"/>
  <c r="I18" i="239"/>
  <c r="D12" i="239"/>
  <c r="C12" i="239" s="1"/>
  <c r="D11" i="239"/>
  <c r="C11" i="239" s="1"/>
  <c r="C13" i="239"/>
  <c r="C18" i="239"/>
  <c r="C27" i="239"/>
  <c r="C26" i="239"/>
  <c r="E14" i="239"/>
  <c r="C14" i="239" s="1"/>
  <c r="C10" i="239"/>
  <c r="C17" i="239"/>
  <c r="D7" i="239"/>
  <c r="D21" i="239"/>
  <c r="C21" i="239" s="1"/>
  <c r="C9" i="239"/>
  <c r="I17" i="239"/>
  <c r="F21" i="239"/>
  <c r="F30" i="239" s="1"/>
  <c r="I9" i="239"/>
  <c r="I24" i="239"/>
  <c r="I16" i="239"/>
  <c r="C24" i="239"/>
  <c r="C16" i="239"/>
  <c r="I7" i="239"/>
  <c r="I8" i="239"/>
  <c r="I23" i="239"/>
  <c r="I15" i="239"/>
  <c r="F18" i="239"/>
  <c r="D30" i="239" l="1"/>
  <c r="I30" i="239"/>
  <c r="C20" i="239"/>
  <c r="C30" i="239" s="1"/>
  <c r="E115" i="229" l="1"/>
  <c r="A21" i="226"/>
  <c r="J22" i="164"/>
  <c r="I22" i="164"/>
  <c r="H22" i="164"/>
  <c r="G22" i="164"/>
  <c r="F22" i="164"/>
  <c r="E22" i="164"/>
  <c r="D22" i="164"/>
  <c r="C22" i="164"/>
  <c r="B22" i="164"/>
  <c r="J21" i="164"/>
  <c r="I21" i="164"/>
  <c r="H21" i="164"/>
  <c r="G21" i="164"/>
  <c r="F21" i="164"/>
  <c r="E21" i="164"/>
  <c r="D21" i="164"/>
  <c r="C21" i="164"/>
  <c r="B21" i="164"/>
  <c r="J20" i="164"/>
  <c r="I20" i="164"/>
  <c r="H20" i="164"/>
  <c r="G20" i="164"/>
  <c r="F20" i="164"/>
  <c r="E20" i="164"/>
  <c r="D20" i="164"/>
  <c r="C20" i="164"/>
  <c r="B20" i="164"/>
  <c r="J19" i="164"/>
  <c r="I19" i="164"/>
  <c r="H19" i="164"/>
  <c r="G19" i="164"/>
  <c r="F19" i="164"/>
  <c r="E19" i="164"/>
  <c r="D19" i="164"/>
  <c r="C19" i="164"/>
  <c r="B19" i="164"/>
  <c r="J18" i="164"/>
  <c r="I18" i="164"/>
  <c r="H18" i="164"/>
  <c r="G18" i="164"/>
  <c r="F18" i="164"/>
  <c r="E18" i="164"/>
  <c r="D18" i="164"/>
  <c r="C18" i="164"/>
  <c r="B18" i="164"/>
  <c r="J17" i="164"/>
  <c r="I17" i="164"/>
  <c r="H17" i="164"/>
  <c r="G17" i="164"/>
  <c r="F17" i="164"/>
  <c r="E17" i="164"/>
  <c r="D17" i="164"/>
  <c r="C17" i="164"/>
  <c r="B17" i="164"/>
  <c r="J16" i="164"/>
  <c r="I16" i="164"/>
  <c r="H16" i="164"/>
  <c r="G16" i="164"/>
  <c r="F16" i="164"/>
  <c r="E16" i="164"/>
  <c r="D16" i="164"/>
  <c r="C16" i="164"/>
  <c r="B16" i="164"/>
  <c r="J15" i="164"/>
  <c r="I15" i="164"/>
  <c r="H15" i="164"/>
  <c r="G15" i="164"/>
  <c r="F15" i="164"/>
  <c r="E15" i="164"/>
  <c r="D15" i="164"/>
  <c r="C15" i="164"/>
  <c r="B15" i="164"/>
  <c r="J14" i="164"/>
  <c r="I14" i="164"/>
  <c r="H14" i="164"/>
  <c r="G14" i="164"/>
  <c r="F14" i="164"/>
  <c r="E14" i="164"/>
  <c r="D14" i="164"/>
  <c r="C14" i="164"/>
  <c r="B14" i="164"/>
  <c r="J13" i="164"/>
  <c r="I13" i="164"/>
  <c r="H13" i="164"/>
  <c r="G13" i="164"/>
  <c r="F13" i="164"/>
  <c r="E13" i="164"/>
  <c r="D13" i="164"/>
  <c r="C13" i="164"/>
  <c r="B13" i="164"/>
  <c r="J12" i="164"/>
  <c r="I12" i="164"/>
  <c r="H12" i="164"/>
  <c r="G12" i="164"/>
  <c r="F12" i="164"/>
  <c r="E12" i="164"/>
  <c r="D12" i="164"/>
  <c r="C12" i="164"/>
  <c r="B12" i="164"/>
  <c r="J11" i="164"/>
  <c r="I11" i="164"/>
  <c r="H11" i="164"/>
  <c r="G11" i="164"/>
  <c r="F11" i="164"/>
  <c r="E11" i="164"/>
  <c r="D11" i="164"/>
  <c r="C11" i="164"/>
  <c r="B11" i="164"/>
  <c r="J10" i="164"/>
  <c r="I10" i="164"/>
  <c r="H10" i="164"/>
  <c r="G10" i="164"/>
  <c r="F10" i="164"/>
  <c r="E10" i="164"/>
  <c r="D10" i="164"/>
  <c r="C10" i="164"/>
  <c r="B10" i="164"/>
  <c r="J9" i="164"/>
  <c r="I9" i="164"/>
  <c r="H9" i="164"/>
  <c r="G9" i="164"/>
  <c r="F9" i="164"/>
  <c r="E9" i="164"/>
  <c r="D9" i="164"/>
  <c r="C9" i="164"/>
  <c r="B9" i="164"/>
  <c r="J8" i="164"/>
  <c r="I8" i="164"/>
  <c r="H8" i="164"/>
  <c r="G8" i="164"/>
  <c r="F8" i="164"/>
  <c r="E8" i="164"/>
  <c r="D8" i="164"/>
  <c r="C8" i="164"/>
  <c r="B8" i="164"/>
  <c r="J7" i="164"/>
  <c r="I7" i="164"/>
  <c r="H7" i="164"/>
  <c r="G7" i="164"/>
  <c r="F7" i="164"/>
  <c r="E7" i="164"/>
  <c r="D7" i="164"/>
  <c r="C7" i="164"/>
  <c r="B7" i="164"/>
  <c r="C23" i="164" l="1"/>
  <c r="E23" i="164"/>
  <c r="F23" i="164"/>
  <c r="G23" i="164"/>
  <c r="H23" i="164"/>
  <c r="I23" i="164"/>
  <c r="D23" i="164"/>
  <c r="B23" i="164"/>
  <c r="J23" i="164"/>
  <c r="D79" i="229" l="1"/>
  <c r="J12" i="234"/>
  <c r="J20" i="234"/>
  <c r="J13" i="234"/>
  <c r="J21" i="234"/>
  <c r="J15" i="234"/>
  <c r="J23" i="234"/>
  <c r="J7" i="234"/>
  <c r="J8" i="234"/>
  <c r="J16" i="234"/>
  <c r="J17" i="234"/>
  <c r="J18" i="234"/>
  <c r="J22" i="234"/>
  <c r="J9" i="234"/>
  <c r="J10" i="234"/>
  <c r="J14" i="234"/>
  <c r="J11" i="234"/>
  <c r="J19" i="234"/>
  <c r="J24" i="234" l="1"/>
  <c r="C8" i="65"/>
  <c r="E7" i="210"/>
  <c r="N7" i="210"/>
  <c r="J24" i="235" l="1"/>
  <c r="B75" i="229" s="1"/>
  <c r="H24" i="235"/>
  <c r="C75" i="229" s="1"/>
  <c r="G24" i="235"/>
  <c r="D75" i="229" s="1"/>
  <c r="F11" i="234" l="1"/>
  <c r="F15" i="234"/>
  <c r="F19" i="234"/>
  <c r="F23" i="234"/>
  <c r="F14" i="234"/>
  <c r="F10" i="234"/>
  <c r="F8" i="234"/>
  <c r="F9" i="234"/>
  <c r="F13" i="234"/>
  <c r="F17" i="234"/>
  <c r="F21" i="234"/>
  <c r="F12" i="234"/>
  <c r="F16" i="234"/>
  <c r="F20" i="234"/>
  <c r="F7" i="234"/>
  <c r="F22" i="234"/>
  <c r="F18" i="234"/>
  <c r="G11" i="234"/>
  <c r="G15" i="234"/>
  <c r="G19" i="234"/>
  <c r="G23" i="234"/>
  <c r="G10" i="234"/>
  <c r="G14" i="234"/>
  <c r="G18" i="234"/>
  <c r="G22" i="234"/>
  <c r="G9" i="234"/>
  <c r="G13" i="234"/>
  <c r="G17" i="234"/>
  <c r="G21" i="234"/>
  <c r="G8" i="234"/>
  <c r="G12" i="234"/>
  <c r="G16" i="234"/>
  <c r="G20" i="234"/>
  <c r="G7" i="234"/>
  <c r="I15" i="234"/>
  <c r="I23" i="234"/>
  <c r="I17" i="234"/>
  <c r="I8" i="234"/>
  <c r="I16" i="234"/>
  <c r="I7" i="234"/>
  <c r="I9" i="234"/>
  <c r="I10" i="234"/>
  <c r="I18" i="234"/>
  <c r="I21" i="234"/>
  <c r="I11" i="234"/>
  <c r="I19" i="234"/>
  <c r="I20" i="234"/>
  <c r="I13" i="234"/>
  <c r="I12" i="234"/>
  <c r="I14" i="234"/>
  <c r="I22" i="234"/>
  <c r="I24" i="235"/>
  <c r="F24" i="235"/>
  <c r="D24" i="235"/>
  <c r="C24" i="235"/>
  <c r="E75" i="229" s="1"/>
  <c r="E24" i="235"/>
  <c r="I24" i="234" l="1"/>
  <c r="F24" i="234"/>
  <c r="E10" i="234"/>
  <c r="E14" i="234"/>
  <c r="E18" i="234"/>
  <c r="E22" i="234"/>
  <c r="E9" i="234"/>
  <c r="E13" i="234"/>
  <c r="E17" i="234"/>
  <c r="E21" i="234"/>
  <c r="E8" i="234"/>
  <c r="E12" i="234"/>
  <c r="E16" i="234"/>
  <c r="E20" i="234"/>
  <c r="E7" i="234"/>
  <c r="E11" i="234"/>
  <c r="E15" i="234"/>
  <c r="E19" i="234"/>
  <c r="E23" i="234"/>
  <c r="H8" i="234"/>
  <c r="H16" i="234"/>
  <c r="H7" i="234"/>
  <c r="H9" i="234"/>
  <c r="H17" i="234"/>
  <c r="H11" i="234"/>
  <c r="H19" i="234"/>
  <c r="H14" i="234"/>
  <c r="H12" i="234"/>
  <c r="H20" i="234"/>
  <c r="H21" i="234"/>
  <c r="H10" i="234"/>
  <c r="H13" i="234"/>
  <c r="H22" i="234"/>
  <c r="H15" i="234"/>
  <c r="H23" i="234"/>
  <c r="H18" i="234"/>
  <c r="D10" i="234"/>
  <c r="D14" i="234"/>
  <c r="D18" i="234"/>
  <c r="D22" i="234"/>
  <c r="D9" i="234"/>
  <c r="D17" i="234"/>
  <c r="D13" i="234"/>
  <c r="D21" i="234"/>
  <c r="D8" i="234"/>
  <c r="D12" i="234"/>
  <c r="D16" i="234"/>
  <c r="D20" i="234"/>
  <c r="D7" i="234"/>
  <c r="D11" i="234"/>
  <c r="D15" i="234"/>
  <c r="D19" i="234"/>
  <c r="D23" i="234"/>
  <c r="B9" i="234"/>
  <c r="B13" i="234"/>
  <c r="B17" i="234"/>
  <c r="B21" i="234"/>
  <c r="B12" i="234"/>
  <c r="B7" i="234"/>
  <c r="B16" i="234"/>
  <c r="B14" i="234"/>
  <c r="B18" i="234"/>
  <c r="B22" i="234"/>
  <c r="B20" i="234"/>
  <c r="B11" i="234"/>
  <c r="B15" i="234"/>
  <c r="B19" i="234"/>
  <c r="B23" i="234"/>
  <c r="B10" i="234"/>
  <c r="B8" i="234"/>
  <c r="G24" i="234"/>
  <c r="C9" i="234"/>
  <c r="C13" i="234"/>
  <c r="C17" i="234"/>
  <c r="C21" i="234"/>
  <c r="C8" i="234"/>
  <c r="C12" i="234"/>
  <c r="C16" i="234"/>
  <c r="C20" i="234"/>
  <c r="C7" i="234"/>
  <c r="C11" i="234"/>
  <c r="C15" i="234"/>
  <c r="C19" i="234"/>
  <c r="C23" i="234"/>
  <c r="C10" i="234"/>
  <c r="C14" i="234"/>
  <c r="C18" i="234"/>
  <c r="C22" i="234"/>
  <c r="D24" i="234" l="1"/>
  <c r="C24" i="234"/>
  <c r="H24" i="234"/>
  <c r="E24" i="234"/>
  <c r="B24" i="234"/>
  <c r="D63" i="90"/>
  <c r="D63" i="91"/>
  <c r="D24" i="89"/>
  <c r="K34" i="160"/>
  <c r="K31" i="160"/>
  <c r="J31" i="160"/>
  <c r="E38" i="158"/>
  <c r="E39" i="158"/>
  <c r="F39" i="158"/>
  <c r="G39" i="158"/>
  <c r="H39" i="158"/>
  <c r="I39" i="158"/>
  <c r="J39" i="158"/>
  <c r="K39" i="158"/>
  <c r="L39" i="158"/>
  <c r="F38" i="158"/>
  <c r="G38" i="158"/>
  <c r="H38" i="158"/>
  <c r="I38" i="158"/>
  <c r="J38" i="158"/>
  <c r="K38" i="158"/>
  <c r="L38" i="158"/>
  <c r="D38" i="158"/>
  <c r="J16" i="114" l="1"/>
  <c r="B28" i="118"/>
  <c r="B27" i="118"/>
  <c r="B9" i="117"/>
  <c r="B10" i="117"/>
  <c r="B11" i="117"/>
  <c r="B12" i="117"/>
  <c r="B13" i="117"/>
  <c r="B14" i="117"/>
  <c r="B15" i="117"/>
  <c r="B16" i="117"/>
  <c r="B17" i="117"/>
  <c r="B18" i="117"/>
  <c r="B19" i="117"/>
  <c r="B21" i="117"/>
  <c r="B22" i="117"/>
  <c r="B23" i="117"/>
  <c r="B24" i="117"/>
  <c r="B25" i="117"/>
  <c r="B26" i="117"/>
  <c r="B27" i="117"/>
  <c r="B28" i="117"/>
  <c r="B29" i="117"/>
  <c r="B30" i="117"/>
  <c r="B31" i="117"/>
  <c r="B32" i="117"/>
  <c r="B8" i="117"/>
  <c r="G65" i="91"/>
  <c r="F65" i="91"/>
  <c r="G64" i="91"/>
  <c r="H63" i="91"/>
  <c r="G63" i="91"/>
  <c r="E63" i="90"/>
  <c r="E64" i="90"/>
  <c r="F64" i="90"/>
  <c r="F63" i="90"/>
  <c r="G64" i="90"/>
  <c r="G63" i="90"/>
  <c r="D32" i="90"/>
  <c r="D32" i="92" s="1"/>
  <c r="E32" i="90"/>
  <c r="E32" i="92" s="1"/>
  <c r="F32" i="90"/>
  <c r="F32" i="92" s="1"/>
  <c r="G32" i="90"/>
  <c r="G32" i="92" s="1"/>
  <c r="H32" i="90"/>
  <c r="H32" i="92" s="1"/>
  <c r="D44" i="90"/>
  <c r="D44" i="92" s="1"/>
  <c r="E44" i="90"/>
  <c r="E44" i="92" s="1"/>
  <c r="F44" i="90"/>
  <c r="F44" i="92" s="1"/>
  <c r="G44" i="90"/>
  <c r="G44" i="92" s="1"/>
  <c r="H44" i="90"/>
  <c r="H44" i="92" s="1"/>
  <c r="H64" i="90"/>
  <c r="H63" i="90"/>
  <c r="D62" i="90"/>
  <c r="D62" i="92" s="1"/>
  <c r="E62" i="90"/>
  <c r="E62" i="92" s="1"/>
  <c r="F62" i="90"/>
  <c r="F62" i="92" s="1"/>
  <c r="G62" i="90"/>
  <c r="G62" i="92" s="1"/>
  <c r="H62" i="90"/>
  <c r="H62" i="92" s="1"/>
  <c r="D59" i="90"/>
  <c r="D59" i="92" s="1"/>
  <c r="E59" i="90"/>
  <c r="E59" i="92" s="1"/>
  <c r="F59" i="90"/>
  <c r="F59" i="92" s="1"/>
  <c r="G59" i="90"/>
  <c r="G59" i="92" s="1"/>
  <c r="H59" i="90"/>
  <c r="H59" i="92" s="1"/>
  <c r="D56" i="90"/>
  <c r="D56" i="92" s="1"/>
  <c r="E56" i="90"/>
  <c r="E56" i="92" s="1"/>
  <c r="F56" i="90"/>
  <c r="F56" i="92" s="1"/>
  <c r="G56" i="90"/>
  <c r="G56" i="92" s="1"/>
  <c r="H56" i="90"/>
  <c r="H56" i="92" s="1"/>
  <c r="D53" i="90"/>
  <c r="D53" i="92" s="1"/>
  <c r="E53" i="90"/>
  <c r="E53" i="92" s="1"/>
  <c r="F53" i="90"/>
  <c r="F53" i="92" s="1"/>
  <c r="G53" i="90"/>
  <c r="G53" i="92" s="1"/>
  <c r="H53" i="90"/>
  <c r="H53" i="92" s="1"/>
  <c r="D50" i="90"/>
  <c r="D50" i="92" s="1"/>
  <c r="E50" i="90"/>
  <c r="E50" i="92" s="1"/>
  <c r="F50" i="90"/>
  <c r="F50" i="92" s="1"/>
  <c r="G50" i="90"/>
  <c r="G50" i="92" s="1"/>
  <c r="H50" i="90"/>
  <c r="H50" i="92" s="1"/>
  <c r="D47" i="90"/>
  <c r="D47" i="92" s="1"/>
  <c r="E47" i="90"/>
  <c r="E47" i="92" s="1"/>
  <c r="F47" i="90"/>
  <c r="F47" i="92" s="1"/>
  <c r="G47" i="90"/>
  <c r="G47" i="92" s="1"/>
  <c r="H47" i="90"/>
  <c r="H47" i="92" s="1"/>
  <c r="D41" i="90"/>
  <c r="D41" i="92" s="1"/>
  <c r="E41" i="90"/>
  <c r="E41" i="92" s="1"/>
  <c r="F41" i="90"/>
  <c r="F41" i="92" s="1"/>
  <c r="G41" i="90"/>
  <c r="G41" i="92" s="1"/>
  <c r="H41" i="90"/>
  <c r="H41" i="92" s="1"/>
  <c r="D38" i="90"/>
  <c r="D38" i="92" s="1"/>
  <c r="E38" i="90"/>
  <c r="E38" i="92" s="1"/>
  <c r="F38" i="90"/>
  <c r="F38" i="92" s="1"/>
  <c r="G38" i="90"/>
  <c r="G38" i="92" s="1"/>
  <c r="H38" i="90"/>
  <c r="H38" i="92" s="1"/>
  <c r="D35" i="90"/>
  <c r="D35" i="92" s="1"/>
  <c r="E35" i="90"/>
  <c r="E35" i="92" s="1"/>
  <c r="F35" i="90"/>
  <c r="F35" i="92" s="1"/>
  <c r="G35" i="90"/>
  <c r="G35" i="92" s="1"/>
  <c r="H35" i="90"/>
  <c r="H35" i="92" s="1"/>
  <c r="D29" i="90"/>
  <c r="D29" i="92" s="1"/>
  <c r="E29" i="90"/>
  <c r="E29" i="92" s="1"/>
  <c r="F29" i="90"/>
  <c r="F29" i="92" s="1"/>
  <c r="G29" i="92"/>
  <c r="H29" i="90"/>
  <c r="H29" i="92" s="1"/>
  <c r="D26" i="90"/>
  <c r="D26" i="92" s="1"/>
  <c r="E26" i="90"/>
  <c r="E26" i="92" s="1"/>
  <c r="F26" i="90"/>
  <c r="F26" i="92" s="1"/>
  <c r="G26" i="90"/>
  <c r="G26" i="92" s="1"/>
  <c r="H26" i="90"/>
  <c r="H26" i="92" s="1"/>
  <c r="D23" i="90"/>
  <c r="D23" i="92" s="1"/>
  <c r="E23" i="90"/>
  <c r="E23" i="92" s="1"/>
  <c r="F23" i="90"/>
  <c r="F23" i="92" s="1"/>
  <c r="G23" i="90"/>
  <c r="G23" i="92" s="1"/>
  <c r="H23" i="90"/>
  <c r="H23" i="92" s="1"/>
  <c r="D20" i="90"/>
  <c r="D20" i="92" s="1"/>
  <c r="E20" i="90"/>
  <c r="E20" i="92" s="1"/>
  <c r="F20" i="90"/>
  <c r="F20" i="92" s="1"/>
  <c r="G20" i="90"/>
  <c r="G20" i="92" s="1"/>
  <c r="H20" i="90"/>
  <c r="H20" i="92" s="1"/>
  <c r="D17" i="90"/>
  <c r="D17" i="92" s="1"/>
  <c r="E17" i="90"/>
  <c r="E17" i="92" s="1"/>
  <c r="F17" i="90"/>
  <c r="F17" i="92" s="1"/>
  <c r="G17" i="90"/>
  <c r="G17" i="92" s="1"/>
  <c r="H17" i="90"/>
  <c r="H17" i="92" s="1"/>
  <c r="D14" i="90"/>
  <c r="D14" i="92" s="1"/>
  <c r="E14" i="90"/>
  <c r="E14" i="92" s="1"/>
  <c r="F14" i="90"/>
  <c r="F14" i="92" s="1"/>
  <c r="G14" i="92"/>
  <c r="H14" i="90"/>
  <c r="H14" i="92" s="1"/>
  <c r="D11" i="90"/>
  <c r="D11" i="92" s="1"/>
  <c r="E11" i="90"/>
  <c r="E11" i="92" s="1"/>
  <c r="F11" i="90"/>
  <c r="F11" i="92" s="1"/>
  <c r="G11" i="92"/>
  <c r="H11" i="90"/>
  <c r="H11" i="92" s="1"/>
  <c r="C10" i="90"/>
  <c r="C10" i="92" s="1"/>
  <c r="C12" i="90"/>
  <c r="C12" i="92" s="1"/>
  <c r="C13" i="90"/>
  <c r="C13" i="92" s="1"/>
  <c r="C15" i="90"/>
  <c r="C15" i="92" s="1"/>
  <c r="C16" i="90"/>
  <c r="C16" i="92" s="1"/>
  <c r="C18" i="90"/>
  <c r="C18" i="92" s="1"/>
  <c r="C19" i="90"/>
  <c r="C19" i="92" s="1"/>
  <c r="C21" i="90"/>
  <c r="C21" i="92" s="1"/>
  <c r="C22" i="90"/>
  <c r="C22" i="92" s="1"/>
  <c r="C24" i="90"/>
  <c r="C24" i="92" s="1"/>
  <c r="C25" i="90"/>
  <c r="C25" i="92" s="1"/>
  <c r="C27" i="90"/>
  <c r="C27" i="92" s="1"/>
  <c r="C28" i="90"/>
  <c r="C28" i="92" s="1"/>
  <c r="C30" i="90"/>
  <c r="C30" i="92" s="1"/>
  <c r="C31" i="90"/>
  <c r="C31" i="92" s="1"/>
  <c r="C33" i="90"/>
  <c r="C33" i="92" s="1"/>
  <c r="C34" i="90"/>
  <c r="C34" i="92" s="1"/>
  <c r="C36" i="90"/>
  <c r="C36" i="92" s="1"/>
  <c r="C37" i="90"/>
  <c r="C37" i="92" s="1"/>
  <c r="C39" i="90"/>
  <c r="C39" i="92" s="1"/>
  <c r="C40" i="90"/>
  <c r="C40" i="92" s="1"/>
  <c r="C42" i="90"/>
  <c r="C42" i="92" s="1"/>
  <c r="C43" i="90"/>
  <c r="C43" i="92" s="1"/>
  <c r="C45" i="90"/>
  <c r="C45" i="92" s="1"/>
  <c r="C46" i="90"/>
  <c r="C46" i="92" s="1"/>
  <c r="C48" i="90"/>
  <c r="C48" i="92" s="1"/>
  <c r="C49" i="90"/>
  <c r="C49" i="92" s="1"/>
  <c r="C51" i="90"/>
  <c r="C51" i="92" s="1"/>
  <c r="C52" i="90"/>
  <c r="C52" i="92" s="1"/>
  <c r="C54" i="90"/>
  <c r="C54" i="92" s="1"/>
  <c r="C55" i="90"/>
  <c r="C55" i="92" s="1"/>
  <c r="C57" i="90"/>
  <c r="C57" i="92" s="1"/>
  <c r="C58" i="90"/>
  <c r="C58" i="92" s="1"/>
  <c r="C60" i="90"/>
  <c r="C60" i="92" s="1"/>
  <c r="C61" i="90"/>
  <c r="C61" i="92" s="1"/>
  <c r="C9" i="90"/>
  <c r="C9" i="92" s="1"/>
  <c r="C17" i="90" l="1"/>
  <c r="C17" i="92" s="1"/>
  <c r="C41" i="90"/>
  <c r="C41" i="92" s="1"/>
  <c r="C53" i="90"/>
  <c r="C53" i="92" s="1"/>
  <c r="C29" i="90"/>
  <c r="C29" i="92" s="1"/>
  <c r="C20" i="90"/>
  <c r="C20" i="92" s="1"/>
  <c r="C44" i="90"/>
  <c r="C44" i="92" s="1"/>
  <c r="C59" i="90"/>
  <c r="C59" i="92" s="1"/>
  <c r="C35" i="90"/>
  <c r="C35" i="92" s="1"/>
  <c r="C56" i="90"/>
  <c r="C56" i="92" s="1"/>
  <c r="C50" i="90"/>
  <c r="C50" i="92" s="1"/>
  <c r="C38" i="90"/>
  <c r="C38" i="92" s="1"/>
  <c r="C62" i="90"/>
  <c r="C62" i="92" s="1"/>
  <c r="F65" i="90"/>
  <c r="F65" i="92" s="1"/>
  <c r="E65" i="90"/>
  <c r="D65" i="90"/>
  <c r="C26" i="90"/>
  <c r="C26" i="92" s="1"/>
  <c r="C14" i="90"/>
  <c r="C14" i="92" s="1"/>
  <c r="G65" i="90"/>
  <c r="C11" i="90"/>
  <c r="C11" i="92" s="1"/>
  <c r="C23" i="90"/>
  <c r="C23" i="92" s="1"/>
  <c r="H65" i="90"/>
  <c r="C32" i="90"/>
  <c r="C32" i="92" s="1"/>
  <c r="C47" i="90"/>
  <c r="C47" i="92" s="1"/>
  <c r="C65" i="90" l="1"/>
  <c r="K16" i="54"/>
  <c r="L16" i="54"/>
  <c r="E11" i="210"/>
  <c r="E9" i="210"/>
  <c r="E8" i="210"/>
  <c r="E10" i="210"/>
  <c r="E12" i="210"/>
  <c r="E13" i="210"/>
  <c r="E14" i="210"/>
  <c r="D13" i="38"/>
  <c r="E13" i="38"/>
  <c r="G13" i="38"/>
  <c r="K13" i="38"/>
  <c r="D12" i="38"/>
  <c r="E12" i="38"/>
  <c r="G12" i="38"/>
  <c r="K12" i="38"/>
  <c r="K11" i="38"/>
  <c r="K10" i="38"/>
  <c r="C12" i="38" l="1"/>
  <c r="C13" i="38"/>
  <c r="D16" i="38"/>
  <c r="F16" i="38"/>
  <c r="G16" i="38"/>
  <c r="E16" i="38"/>
  <c r="J16" i="38"/>
  <c r="K16" i="38"/>
  <c r="C16" i="37"/>
  <c r="E16" i="37"/>
  <c r="D16" i="37"/>
  <c r="H16" i="37"/>
  <c r="B16" i="37" l="1"/>
  <c r="B16" i="38"/>
  <c r="C16" i="38"/>
  <c r="D38" i="75"/>
  <c r="D44" i="75" s="1"/>
  <c r="L12" i="75"/>
  <c r="D27" i="75"/>
  <c r="F27" i="75"/>
  <c r="G27" i="75"/>
  <c r="H27" i="75"/>
  <c r="I27" i="75"/>
  <c r="J27" i="75"/>
  <c r="K27" i="75"/>
  <c r="L27" i="75"/>
  <c r="C26" i="75"/>
  <c r="C25" i="75"/>
  <c r="C17" i="75"/>
  <c r="C14" i="75"/>
  <c r="C27" i="75" l="1"/>
  <c r="C41" i="74"/>
  <c r="C40" i="74"/>
  <c r="L38" i="74"/>
  <c r="C16" i="74"/>
  <c r="E12" i="69" l="1"/>
  <c r="H14" i="112" l="1"/>
  <c r="E14" i="112"/>
  <c r="D14" i="112"/>
  <c r="C14" i="112"/>
  <c r="D13" i="93"/>
  <c r="A65" i="229" s="1"/>
  <c r="C13" i="93"/>
  <c r="B65" i="229" s="1"/>
  <c r="B12" i="93"/>
  <c r="B11" i="93"/>
  <c r="B10" i="93"/>
  <c r="B9" i="93"/>
  <c r="B8" i="93"/>
  <c r="B7" i="93"/>
  <c r="J14" i="79"/>
  <c r="F14" i="79"/>
  <c r="D14" i="79"/>
  <c r="C14" i="79"/>
  <c r="C8" i="75"/>
  <c r="C10" i="75"/>
  <c r="C11" i="75"/>
  <c r="C13" i="75"/>
  <c r="C16" i="75"/>
  <c r="C19" i="75"/>
  <c r="C20" i="75"/>
  <c r="C22" i="75"/>
  <c r="C23" i="75"/>
  <c r="C28" i="75"/>
  <c r="C29" i="75"/>
  <c r="C31" i="75"/>
  <c r="C32" i="75"/>
  <c r="C34" i="75"/>
  <c r="C35" i="75"/>
  <c r="C40" i="75"/>
  <c r="C41" i="75"/>
  <c r="C7" i="75"/>
  <c r="L36" i="75"/>
  <c r="K36" i="75"/>
  <c r="J36" i="75"/>
  <c r="I36" i="75"/>
  <c r="H36" i="75"/>
  <c r="G36" i="75"/>
  <c r="F36" i="75"/>
  <c r="E36" i="75"/>
  <c r="D36" i="75"/>
  <c r="L33" i="75"/>
  <c r="K33" i="75"/>
  <c r="J33" i="75"/>
  <c r="I33" i="75"/>
  <c r="H33" i="75"/>
  <c r="G33" i="75"/>
  <c r="F33" i="75"/>
  <c r="D33" i="75"/>
  <c r="L30" i="75"/>
  <c r="K30" i="75"/>
  <c r="J30" i="75"/>
  <c r="I30" i="75"/>
  <c r="H30" i="75"/>
  <c r="G30" i="75"/>
  <c r="F30" i="75"/>
  <c r="D30" i="75"/>
  <c r="L24" i="75"/>
  <c r="K24" i="75"/>
  <c r="J24" i="75"/>
  <c r="I24" i="75"/>
  <c r="H24" i="75"/>
  <c r="G24" i="75"/>
  <c r="F24" i="75"/>
  <c r="D24" i="75"/>
  <c r="L21" i="75"/>
  <c r="K21" i="75"/>
  <c r="J21" i="75"/>
  <c r="I21" i="75"/>
  <c r="H21" i="75"/>
  <c r="G21" i="75"/>
  <c r="F21" i="75"/>
  <c r="E21" i="75"/>
  <c r="D21" i="75"/>
  <c r="L18" i="75"/>
  <c r="K18" i="75"/>
  <c r="J18" i="75"/>
  <c r="I18" i="75"/>
  <c r="H18" i="75"/>
  <c r="G18" i="75"/>
  <c r="F18" i="75"/>
  <c r="E18" i="75"/>
  <c r="D18" i="75"/>
  <c r="L15" i="75"/>
  <c r="K15" i="75"/>
  <c r="J15" i="75"/>
  <c r="I15" i="75"/>
  <c r="H15" i="75"/>
  <c r="G15" i="75"/>
  <c r="F15" i="75"/>
  <c r="E15" i="75"/>
  <c r="D15" i="75"/>
  <c r="K12" i="75"/>
  <c r="J12" i="75"/>
  <c r="I12" i="75"/>
  <c r="H12" i="75"/>
  <c r="G12" i="75"/>
  <c r="F12" i="75"/>
  <c r="E12" i="75"/>
  <c r="D12" i="75"/>
  <c r="L9" i="75"/>
  <c r="K9" i="75"/>
  <c r="J9" i="75"/>
  <c r="I9" i="75"/>
  <c r="H9" i="75"/>
  <c r="G9" i="75"/>
  <c r="F9" i="75"/>
  <c r="E9" i="75"/>
  <c r="D9" i="75"/>
  <c r="D42" i="75"/>
  <c r="D37" i="75"/>
  <c r="D43" i="75" s="1"/>
  <c r="C8" i="74"/>
  <c r="C10" i="74"/>
  <c r="C11" i="74"/>
  <c r="C13" i="74"/>
  <c r="C14" i="74"/>
  <c r="C17" i="74"/>
  <c r="C19" i="74"/>
  <c r="C20" i="74"/>
  <c r="C22" i="74"/>
  <c r="C23" i="74"/>
  <c r="C25" i="74"/>
  <c r="C26" i="74"/>
  <c r="C28" i="74"/>
  <c r="C29" i="74"/>
  <c r="C31" i="74"/>
  <c r="C32" i="74"/>
  <c r="C34" i="74"/>
  <c r="C35" i="74"/>
  <c r="C7" i="74"/>
  <c r="D42" i="74"/>
  <c r="D36" i="74"/>
  <c r="D33" i="74"/>
  <c r="D30" i="74"/>
  <c r="D27" i="74"/>
  <c r="D24" i="74"/>
  <c r="D21" i="74"/>
  <c r="D18" i="74"/>
  <c r="D15" i="74"/>
  <c r="D9" i="74"/>
  <c r="D10" i="52"/>
  <c r="D7" i="52"/>
  <c r="I15" i="52"/>
  <c r="J15" i="52"/>
  <c r="G15" i="52"/>
  <c r="H14" i="52"/>
  <c r="B25" i="52" s="1"/>
  <c r="E14" i="52"/>
  <c r="C25" i="52" s="1"/>
  <c r="D14" i="52"/>
  <c r="C14" i="52"/>
  <c r="C33" i="75" l="1"/>
  <c r="C24" i="75"/>
  <c r="B14" i="112"/>
  <c r="B14" i="52"/>
  <c r="B13" i="93"/>
  <c r="C65" i="229" s="1"/>
  <c r="C30" i="75"/>
  <c r="C15" i="75"/>
  <c r="C36" i="75"/>
  <c r="C21" i="75"/>
  <c r="C12" i="75"/>
  <c r="C9" i="75"/>
  <c r="C18" i="75"/>
  <c r="B14" i="79"/>
  <c r="I14" i="79" s="1"/>
  <c r="D39" i="75"/>
  <c r="D45" i="75" s="1"/>
  <c r="I15" i="210"/>
  <c r="D13" i="48"/>
  <c r="C13" i="48"/>
  <c r="B12" i="48"/>
  <c r="B27" i="48" s="1"/>
  <c r="B11" i="48"/>
  <c r="B26" i="48" s="1"/>
  <c r="B10" i="48"/>
  <c r="B25" i="48" s="1"/>
  <c r="B9" i="48"/>
  <c r="B24" i="48" s="1"/>
  <c r="B8" i="48"/>
  <c r="B23" i="48" s="1"/>
  <c r="B7" i="48"/>
  <c r="B22" i="48" s="1"/>
  <c r="K34" i="47"/>
  <c r="D7" i="47"/>
  <c r="E7" i="47"/>
  <c r="F7" i="47"/>
  <c r="I7" i="47"/>
  <c r="D8" i="47"/>
  <c r="E8" i="47"/>
  <c r="F8" i="47"/>
  <c r="I8" i="47"/>
  <c r="D10" i="47"/>
  <c r="E10" i="47"/>
  <c r="F10" i="47"/>
  <c r="I10" i="47"/>
  <c r="D11" i="47"/>
  <c r="E11" i="47"/>
  <c r="F11" i="47"/>
  <c r="I11" i="47"/>
  <c r="D13" i="47"/>
  <c r="E13" i="47"/>
  <c r="F13" i="47"/>
  <c r="I13" i="47"/>
  <c r="D14" i="47"/>
  <c r="E14" i="47"/>
  <c r="F14" i="47"/>
  <c r="I14" i="47"/>
  <c r="D16" i="47"/>
  <c r="E16" i="47"/>
  <c r="F16" i="47"/>
  <c r="I16" i="47"/>
  <c r="D17" i="47"/>
  <c r="E17" i="47"/>
  <c r="F17" i="47"/>
  <c r="I17" i="47"/>
  <c r="D19" i="47"/>
  <c r="E19" i="47"/>
  <c r="F19" i="47"/>
  <c r="I19" i="47"/>
  <c r="D20" i="47"/>
  <c r="E20" i="47"/>
  <c r="F20" i="47"/>
  <c r="I20" i="47"/>
  <c r="D22" i="47"/>
  <c r="E22" i="47"/>
  <c r="F22" i="47"/>
  <c r="I22" i="47"/>
  <c r="D23" i="47"/>
  <c r="E23" i="47"/>
  <c r="F23" i="47"/>
  <c r="I23" i="47"/>
  <c r="D25" i="47"/>
  <c r="E25" i="47"/>
  <c r="F25" i="47"/>
  <c r="I25" i="47"/>
  <c r="D26" i="47"/>
  <c r="E26" i="47"/>
  <c r="F26" i="47"/>
  <c r="I26" i="47"/>
  <c r="D28" i="47"/>
  <c r="E28" i="47"/>
  <c r="F28" i="47"/>
  <c r="I28" i="47"/>
  <c r="D29" i="47"/>
  <c r="E29" i="47"/>
  <c r="F29" i="47"/>
  <c r="I29" i="47"/>
  <c r="D31" i="47"/>
  <c r="E31" i="47"/>
  <c r="F31" i="47"/>
  <c r="I31" i="47"/>
  <c r="D32" i="47"/>
  <c r="E32" i="47"/>
  <c r="F32" i="47"/>
  <c r="I32" i="47"/>
  <c r="I33" i="214"/>
  <c r="I30" i="214"/>
  <c r="I27" i="214"/>
  <c r="I24" i="214"/>
  <c r="I21" i="214"/>
  <c r="I18" i="214"/>
  <c r="I15" i="214"/>
  <c r="I12" i="214"/>
  <c r="I9" i="214"/>
  <c r="D33" i="213"/>
  <c r="D16" i="39"/>
  <c r="H16" i="39"/>
  <c r="F16" i="39"/>
  <c r="L16" i="39"/>
  <c r="L14" i="39"/>
  <c r="H14" i="39"/>
  <c r="F14" i="39"/>
  <c r="D14" i="39"/>
  <c r="K14" i="38"/>
  <c r="J14" i="38"/>
  <c r="G14" i="38"/>
  <c r="F14" i="38"/>
  <c r="E14" i="38"/>
  <c r="D14" i="38"/>
  <c r="H14" i="37"/>
  <c r="E14" i="37"/>
  <c r="D14" i="37"/>
  <c r="C14" i="37"/>
  <c r="B14" i="39" l="1"/>
  <c r="E14" i="39" s="1"/>
  <c r="B14" i="37"/>
  <c r="B16" i="39"/>
  <c r="E16" i="39" s="1"/>
  <c r="C13" i="47"/>
  <c r="C32" i="47"/>
  <c r="C29" i="47"/>
  <c r="C23" i="47"/>
  <c r="C20" i="47"/>
  <c r="C17" i="47"/>
  <c r="C14" i="47"/>
  <c r="G14" i="39"/>
  <c r="K14" i="39"/>
  <c r="C26" i="47"/>
  <c r="C14" i="39"/>
  <c r="C28" i="47"/>
  <c r="C25" i="47"/>
  <c r="C10" i="47"/>
  <c r="C7" i="47"/>
  <c r="C14" i="38"/>
  <c r="B14" i="38"/>
  <c r="E14" i="79"/>
  <c r="B28" i="48"/>
  <c r="C23" i="48" s="1"/>
  <c r="B13" i="48"/>
  <c r="C11" i="47"/>
  <c r="C8" i="47"/>
  <c r="C22" i="47"/>
  <c r="C19" i="47"/>
  <c r="C16" i="47"/>
  <c r="C31" i="47"/>
  <c r="K16" i="39"/>
  <c r="G16" i="39"/>
  <c r="C22" i="48" l="1"/>
  <c r="C27" i="48"/>
  <c r="C26" i="48"/>
  <c r="C25" i="48"/>
  <c r="C24" i="48"/>
  <c r="C16" i="39"/>
  <c r="D64" i="90"/>
  <c r="D12" i="86"/>
  <c r="N26" i="85"/>
  <c r="J16" i="70"/>
  <c r="G33" i="47"/>
  <c r="G30" i="47"/>
  <c r="G27" i="47"/>
  <c r="G24" i="47"/>
  <c r="G21" i="47"/>
  <c r="G18" i="47"/>
  <c r="G15" i="47"/>
  <c r="G12" i="47"/>
  <c r="G9" i="47"/>
  <c r="K35" i="47"/>
  <c r="H33" i="47"/>
  <c r="J33" i="47"/>
  <c r="H30" i="47"/>
  <c r="J30" i="47"/>
  <c r="H27" i="47"/>
  <c r="J27" i="47"/>
  <c r="H24" i="47"/>
  <c r="J24" i="47"/>
  <c r="H21" i="47"/>
  <c r="J21" i="47"/>
  <c r="H18" i="47"/>
  <c r="J18" i="47"/>
  <c r="H15" i="47"/>
  <c r="J15" i="47"/>
  <c r="K15" i="47"/>
  <c r="H12" i="47"/>
  <c r="J12" i="47"/>
  <c r="K12" i="47"/>
  <c r="H9" i="47"/>
  <c r="J9" i="47"/>
  <c r="K9" i="47"/>
  <c r="L16" i="46"/>
  <c r="M16" i="46"/>
  <c r="D34" i="214"/>
  <c r="E34" i="214"/>
  <c r="F34" i="214"/>
  <c r="G34" i="214"/>
  <c r="H34" i="214"/>
  <c r="I34" i="214"/>
  <c r="J34" i="214"/>
  <c r="K34" i="214"/>
  <c r="L34" i="214"/>
  <c r="M34" i="214"/>
  <c r="N34" i="214"/>
  <c r="D35" i="214"/>
  <c r="E35" i="214"/>
  <c r="F35" i="214"/>
  <c r="G35" i="214"/>
  <c r="H35" i="214"/>
  <c r="I35" i="214"/>
  <c r="J35" i="214"/>
  <c r="K35" i="214"/>
  <c r="L35" i="214"/>
  <c r="M35" i="214"/>
  <c r="N35" i="214"/>
  <c r="O35" i="214"/>
  <c r="O34" i="214"/>
  <c r="D34" i="213"/>
  <c r="E34" i="213"/>
  <c r="F34" i="213"/>
  <c r="G34" i="213"/>
  <c r="H34" i="213"/>
  <c r="I34" i="213"/>
  <c r="J34" i="213"/>
  <c r="K34" i="213"/>
  <c r="L34" i="213"/>
  <c r="M34" i="213"/>
  <c r="N34" i="213"/>
  <c r="D35" i="213"/>
  <c r="E35" i="213"/>
  <c r="F35" i="213"/>
  <c r="G35" i="213"/>
  <c r="H35" i="213"/>
  <c r="I35" i="213"/>
  <c r="J35" i="213"/>
  <c r="K35" i="213"/>
  <c r="L35" i="213"/>
  <c r="M35" i="213"/>
  <c r="N35" i="213"/>
  <c r="O35" i="213"/>
  <c r="O34" i="213"/>
  <c r="F16" i="146"/>
  <c r="G16" i="146"/>
  <c r="I16" i="146"/>
  <c r="J16" i="146"/>
  <c r="E15" i="146"/>
  <c r="H15" i="146"/>
  <c r="A15" i="226"/>
  <c r="C28" i="48" l="1"/>
  <c r="J36" i="214"/>
  <c r="K36" i="214"/>
  <c r="I36" i="213"/>
  <c r="O36" i="213"/>
  <c r="N36" i="214"/>
  <c r="M36" i="213"/>
  <c r="E36" i="213"/>
  <c r="E36" i="214"/>
  <c r="H36" i="213"/>
  <c r="D36" i="213"/>
  <c r="L36" i="213"/>
  <c r="L36" i="214"/>
  <c r="O36" i="214"/>
  <c r="M36" i="214"/>
  <c r="N36" i="213"/>
  <c r="I36" i="214"/>
  <c r="D36" i="214"/>
  <c r="H36" i="214"/>
  <c r="G36" i="214"/>
  <c r="K36" i="213"/>
  <c r="G36" i="213"/>
  <c r="J36" i="213"/>
  <c r="F36" i="213"/>
  <c r="F36" i="214"/>
  <c r="E37" i="74"/>
  <c r="F37" i="74"/>
  <c r="E36" i="74"/>
  <c r="E33" i="74"/>
  <c r="E30" i="74"/>
  <c r="E27" i="74"/>
  <c r="E24" i="74"/>
  <c r="E21" i="74"/>
  <c r="G15" i="210"/>
  <c r="N8" i="210"/>
  <c r="N9" i="210"/>
  <c r="N10" i="210"/>
  <c r="N11" i="210"/>
  <c r="N12" i="210"/>
  <c r="N13" i="210"/>
  <c r="N14" i="210"/>
  <c r="N15" i="210"/>
  <c r="Q8" i="210"/>
  <c r="Q9" i="210"/>
  <c r="Q10" i="210"/>
  <c r="Q11" i="210"/>
  <c r="Q12" i="210"/>
  <c r="Q13" i="210"/>
  <c r="Q14" i="210"/>
  <c r="Q15" i="210"/>
  <c r="Q7" i="210"/>
  <c r="B8" i="118" l="1"/>
  <c r="F104" i="89" l="1"/>
  <c r="G104" i="89"/>
  <c r="I104" i="89"/>
  <c r="J104" i="89"/>
  <c r="I26" i="85"/>
  <c r="J26" i="85"/>
  <c r="M26" i="85"/>
  <c r="I12" i="83"/>
  <c r="H13" i="112" l="1"/>
  <c r="E13" i="112"/>
  <c r="D13" i="112"/>
  <c r="C13" i="112"/>
  <c r="H12" i="112"/>
  <c r="E12" i="112"/>
  <c r="D12" i="112"/>
  <c r="C12" i="112"/>
  <c r="H11" i="112"/>
  <c r="E11" i="112"/>
  <c r="D11" i="112"/>
  <c r="C11" i="112"/>
  <c r="H10" i="112"/>
  <c r="E10" i="112"/>
  <c r="D10" i="112"/>
  <c r="C10" i="112"/>
  <c r="H9" i="112"/>
  <c r="E9" i="112"/>
  <c r="D9" i="112"/>
  <c r="C9" i="112"/>
  <c r="H8" i="112"/>
  <c r="E8" i="112"/>
  <c r="D8" i="112"/>
  <c r="C8" i="112"/>
  <c r="H7" i="112"/>
  <c r="E7" i="112"/>
  <c r="D7" i="112"/>
  <c r="C7" i="112"/>
  <c r="F13" i="79"/>
  <c r="F16" i="79"/>
  <c r="J13" i="79"/>
  <c r="D13" i="79"/>
  <c r="C13" i="79"/>
  <c r="J12" i="79"/>
  <c r="F12" i="79"/>
  <c r="D12" i="79"/>
  <c r="C12" i="79"/>
  <c r="J11" i="79"/>
  <c r="F11" i="79"/>
  <c r="D11" i="79"/>
  <c r="C11" i="79"/>
  <c r="J10" i="79"/>
  <c r="F10" i="79"/>
  <c r="D10" i="79"/>
  <c r="C10" i="79"/>
  <c r="J9" i="79"/>
  <c r="F9" i="79"/>
  <c r="D9" i="79"/>
  <c r="C9" i="79"/>
  <c r="J8" i="79"/>
  <c r="F8" i="79"/>
  <c r="D8" i="79"/>
  <c r="C8" i="79"/>
  <c r="J7" i="79"/>
  <c r="F7" i="79"/>
  <c r="D7" i="79"/>
  <c r="C7" i="79"/>
  <c r="B12" i="79" l="1"/>
  <c r="E12" i="79" s="1"/>
  <c r="B7" i="79"/>
  <c r="E7" i="79" s="1"/>
  <c r="B13" i="79"/>
  <c r="I13" i="79" s="1"/>
  <c r="B9" i="79"/>
  <c r="I9" i="79" s="1"/>
  <c r="B7" i="112"/>
  <c r="B9" i="112"/>
  <c r="B11" i="112"/>
  <c r="B12" i="112"/>
  <c r="B13" i="112"/>
  <c r="B8" i="79"/>
  <c r="I8" i="79" s="1"/>
  <c r="B8" i="112"/>
  <c r="B10" i="112"/>
  <c r="B10" i="79"/>
  <c r="I10" i="79" s="1"/>
  <c r="B11" i="79"/>
  <c r="I11" i="79" s="1"/>
  <c r="D13" i="215"/>
  <c r="E13" i="215"/>
  <c r="F13" i="215"/>
  <c r="G13" i="215"/>
  <c r="H13" i="215"/>
  <c r="I13" i="215"/>
  <c r="J13" i="215"/>
  <c r="K13" i="215"/>
  <c r="L13" i="215"/>
  <c r="M13" i="215"/>
  <c r="N13" i="215"/>
  <c r="O13" i="215"/>
  <c r="D14" i="215"/>
  <c r="E14" i="215"/>
  <c r="F14" i="215"/>
  <c r="G14" i="215"/>
  <c r="H14" i="215"/>
  <c r="I14" i="215"/>
  <c r="J14" i="215"/>
  <c r="K14" i="215"/>
  <c r="L14" i="215"/>
  <c r="M14" i="215"/>
  <c r="N14" i="215"/>
  <c r="O14" i="215"/>
  <c r="D16" i="215"/>
  <c r="E16" i="215"/>
  <c r="F16" i="215"/>
  <c r="G16" i="215"/>
  <c r="H16" i="215"/>
  <c r="I16" i="215"/>
  <c r="J16" i="215"/>
  <c r="K16" i="215"/>
  <c r="L16" i="215"/>
  <c r="M16" i="215"/>
  <c r="N16" i="215"/>
  <c r="O16" i="215"/>
  <c r="D17" i="215"/>
  <c r="E17" i="215"/>
  <c r="F17" i="215"/>
  <c r="G17" i="215"/>
  <c r="H17" i="215"/>
  <c r="I17" i="215"/>
  <c r="J17" i="215"/>
  <c r="K17" i="215"/>
  <c r="L17" i="215"/>
  <c r="M17" i="215"/>
  <c r="N17" i="215"/>
  <c r="O17" i="215"/>
  <c r="D19" i="215"/>
  <c r="E19" i="215"/>
  <c r="F19" i="215"/>
  <c r="G19" i="215"/>
  <c r="H19" i="215"/>
  <c r="I19" i="215"/>
  <c r="J19" i="215"/>
  <c r="K19" i="215"/>
  <c r="L19" i="215"/>
  <c r="M19" i="215"/>
  <c r="N19" i="215"/>
  <c r="O19" i="215"/>
  <c r="D20" i="215"/>
  <c r="E20" i="215"/>
  <c r="F20" i="215"/>
  <c r="G20" i="215"/>
  <c r="H20" i="215"/>
  <c r="I20" i="215"/>
  <c r="J20" i="215"/>
  <c r="K20" i="215"/>
  <c r="L20" i="215"/>
  <c r="M20" i="215"/>
  <c r="N20" i="215"/>
  <c r="O20" i="215"/>
  <c r="D22" i="215"/>
  <c r="E22" i="215"/>
  <c r="F22" i="215"/>
  <c r="G22" i="215"/>
  <c r="H22" i="215"/>
  <c r="I22" i="215"/>
  <c r="J22" i="215"/>
  <c r="K22" i="215"/>
  <c r="L22" i="215"/>
  <c r="M22" i="215"/>
  <c r="N22" i="215"/>
  <c r="O22" i="215"/>
  <c r="D23" i="215"/>
  <c r="E23" i="215"/>
  <c r="F23" i="215"/>
  <c r="G23" i="215"/>
  <c r="H23" i="215"/>
  <c r="I23" i="215"/>
  <c r="J23" i="215"/>
  <c r="K23" i="215"/>
  <c r="L23" i="215"/>
  <c r="M23" i="215"/>
  <c r="N23" i="215"/>
  <c r="O23" i="215"/>
  <c r="D25" i="215"/>
  <c r="E25" i="215"/>
  <c r="F25" i="215"/>
  <c r="G25" i="215"/>
  <c r="H25" i="215"/>
  <c r="I25" i="215"/>
  <c r="J25" i="215"/>
  <c r="K25" i="215"/>
  <c r="L25" i="215"/>
  <c r="M25" i="215"/>
  <c r="N25" i="215"/>
  <c r="O25" i="215"/>
  <c r="D26" i="215"/>
  <c r="E26" i="215"/>
  <c r="F26" i="215"/>
  <c r="G26" i="215"/>
  <c r="H26" i="215"/>
  <c r="I26" i="215"/>
  <c r="J26" i="215"/>
  <c r="K26" i="215"/>
  <c r="L26" i="215"/>
  <c r="M26" i="215"/>
  <c r="N26" i="215"/>
  <c r="O26" i="215"/>
  <c r="D28" i="215"/>
  <c r="E28" i="215"/>
  <c r="F28" i="215"/>
  <c r="G28" i="215"/>
  <c r="H28" i="215"/>
  <c r="I28" i="215"/>
  <c r="J28" i="215"/>
  <c r="K28" i="215"/>
  <c r="L28" i="215"/>
  <c r="M28" i="215"/>
  <c r="N28" i="215"/>
  <c r="O28" i="215"/>
  <c r="D29" i="215"/>
  <c r="E29" i="215"/>
  <c r="F29" i="215"/>
  <c r="G29" i="215"/>
  <c r="H29" i="215"/>
  <c r="I29" i="215"/>
  <c r="J29" i="215"/>
  <c r="K29" i="215"/>
  <c r="L29" i="215"/>
  <c r="M29" i="215"/>
  <c r="N29" i="215"/>
  <c r="O29" i="215"/>
  <c r="D31" i="215"/>
  <c r="E31" i="215"/>
  <c r="F31" i="215"/>
  <c r="G31" i="215"/>
  <c r="H31" i="215"/>
  <c r="I31" i="215"/>
  <c r="J31" i="215"/>
  <c r="K31" i="215"/>
  <c r="L31" i="215"/>
  <c r="M31" i="215"/>
  <c r="N31" i="215"/>
  <c r="O31" i="215"/>
  <c r="D32" i="215"/>
  <c r="E32" i="215"/>
  <c r="F32" i="215"/>
  <c r="G32" i="215"/>
  <c r="H32" i="215"/>
  <c r="I32" i="215"/>
  <c r="J32" i="215"/>
  <c r="K32" i="215"/>
  <c r="L32" i="215"/>
  <c r="M32" i="215"/>
  <c r="N32" i="215"/>
  <c r="O32" i="215"/>
  <c r="L13" i="39"/>
  <c r="H13" i="39"/>
  <c r="F13" i="39"/>
  <c r="D13" i="39"/>
  <c r="L12" i="39"/>
  <c r="H12" i="39"/>
  <c r="F12" i="39"/>
  <c r="D12" i="39"/>
  <c r="L11" i="39"/>
  <c r="H11" i="39"/>
  <c r="F11" i="39"/>
  <c r="D11" i="39"/>
  <c r="L10" i="39"/>
  <c r="H10" i="39"/>
  <c r="F10" i="39"/>
  <c r="D10" i="39"/>
  <c r="L9" i="39"/>
  <c r="H9" i="39"/>
  <c r="F9" i="39"/>
  <c r="D9" i="39"/>
  <c r="L8" i="39"/>
  <c r="H8" i="39"/>
  <c r="F8" i="39"/>
  <c r="D8" i="39"/>
  <c r="L7" i="39"/>
  <c r="H7" i="39"/>
  <c r="F7" i="39"/>
  <c r="D7" i="39"/>
  <c r="J13" i="38"/>
  <c r="F13" i="38"/>
  <c r="J12" i="38"/>
  <c r="F12" i="38"/>
  <c r="J11" i="38"/>
  <c r="G11" i="38"/>
  <c r="F11" i="38"/>
  <c r="E11" i="38"/>
  <c r="D11" i="38"/>
  <c r="J10" i="38"/>
  <c r="G10" i="38"/>
  <c r="F10" i="38"/>
  <c r="E10" i="38"/>
  <c r="D10" i="38"/>
  <c r="K9" i="38"/>
  <c r="J9" i="38"/>
  <c r="G9" i="38"/>
  <c r="F9" i="38"/>
  <c r="E9" i="38"/>
  <c r="D9" i="38"/>
  <c r="K8" i="38"/>
  <c r="J8" i="38"/>
  <c r="G8" i="38"/>
  <c r="F8" i="38"/>
  <c r="E8" i="38"/>
  <c r="D8" i="38"/>
  <c r="K7" i="38"/>
  <c r="J7" i="38"/>
  <c r="G7" i="38"/>
  <c r="F7" i="38"/>
  <c r="E7" i="38"/>
  <c r="D7" i="38"/>
  <c r="H13" i="37"/>
  <c r="E13" i="37"/>
  <c r="D13" i="37"/>
  <c r="C13" i="37"/>
  <c r="H12" i="37"/>
  <c r="E12" i="37"/>
  <c r="D12" i="37"/>
  <c r="C12" i="37"/>
  <c r="H11" i="37"/>
  <c r="E11" i="37"/>
  <c r="D11" i="37"/>
  <c r="C11" i="37"/>
  <c r="H10" i="37"/>
  <c r="E10" i="37"/>
  <c r="D10" i="37"/>
  <c r="C10" i="37"/>
  <c r="H9" i="37"/>
  <c r="E9" i="37"/>
  <c r="D9" i="37"/>
  <c r="C9" i="37"/>
  <c r="H8" i="37"/>
  <c r="E8" i="37"/>
  <c r="D8" i="37"/>
  <c r="C8" i="37"/>
  <c r="H7" i="37"/>
  <c r="E7" i="37"/>
  <c r="D7" i="37"/>
  <c r="C7" i="37"/>
  <c r="B10" i="39" l="1"/>
  <c r="E8" i="79"/>
  <c r="E13" i="79"/>
  <c r="E9" i="79"/>
  <c r="I7" i="79"/>
  <c r="I12" i="79"/>
  <c r="B7" i="39"/>
  <c r="C7" i="39" s="1"/>
  <c r="B11" i="39"/>
  <c r="G11" i="39" s="1"/>
  <c r="B13" i="39"/>
  <c r="E13" i="39" s="1"/>
  <c r="B8" i="37"/>
  <c r="O35" i="215"/>
  <c r="E35" i="215"/>
  <c r="K35" i="215"/>
  <c r="O34" i="215"/>
  <c r="G34" i="215"/>
  <c r="G35" i="215"/>
  <c r="M35" i="215"/>
  <c r="B7" i="37"/>
  <c r="J35" i="215"/>
  <c r="N34" i="215"/>
  <c r="F34" i="215"/>
  <c r="F35" i="215"/>
  <c r="L35" i="215"/>
  <c r="I35" i="215"/>
  <c r="M34" i="215"/>
  <c r="E34" i="215"/>
  <c r="K34" i="215"/>
  <c r="N35" i="215"/>
  <c r="J34" i="215"/>
  <c r="C7" i="38"/>
  <c r="I34" i="215"/>
  <c r="D35" i="215"/>
  <c r="H34" i="215"/>
  <c r="H35" i="215"/>
  <c r="L34" i="215"/>
  <c r="D34" i="215"/>
  <c r="B11" i="37"/>
  <c r="B13" i="37"/>
  <c r="C8" i="38"/>
  <c r="C11" i="38"/>
  <c r="B10" i="38"/>
  <c r="B12" i="39"/>
  <c r="C12" i="39" s="1"/>
  <c r="E11" i="79"/>
  <c r="E10" i="79"/>
  <c r="B9" i="39"/>
  <c r="G9" i="39" s="1"/>
  <c r="E10" i="39"/>
  <c r="C10" i="39"/>
  <c r="K10" i="39"/>
  <c r="B8" i="39"/>
  <c r="G10" i="39"/>
  <c r="B9" i="38"/>
  <c r="B8" i="38"/>
  <c r="B7" i="38"/>
  <c r="B13" i="38"/>
  <c r="C10" i="38"/>
  <c r="B12" i="38"/>
  <c r="C9" i="38"/>
  <c r="B11" i="38"/>
  <c r="B9" i="37"/>
  <c r="B10" i="37"/>
  <c r="B12" i="37"/>
  <c r="G7" i="39" l="1"/>
  <c r="K7" i="39"/>
  <c r="E7" i="39"/>
  <c r="K13" i="39"/>
  <c r="C13" i="39"/>
  <c r="C11" i="39"/>
  <c r="E11" i="39"/>
  <c r="G13" i="39"/>
  <c r="K11" i="39"/>
  <c r="I36" i="215"/>
  <c r="D36" i="215"/>
  <c r="O36" i="215"/>
  <c r="E36" i="215"/>
  <c r="G36" i="215"/>
  <c r="L36" i="215"/>
  <c r="H36" i="215"/>
  <c r="G12" i="39"/>
  <c r="F36" i="215"/>
  <c r="N36" i="215"/>
  <c r="K36" i="215"/>
  <c r="M36" i="215"/>
  <c r="J36" i="215"/>
  <c r="K12" i="39"/>
  <c r="E12" i="39"/>
  <c r="K9" i="39"/>
  <c r="C9" i="39"/>
  <c r="E9" i="39"/>
  <c r="G8" i="39"/>
  <c r="E8" i="39"/>
  <c r="C8" i="39"/>
  <c r="K8" i="39"/>
  <c r="E3" i="229" l="1"/>
  <c r="A3" i="229"/>
  <c r="A3" i="226"/>
  <c r="H43" i="158" l="1"/>
  <c r="D10" i="158"/>
  <c r="D13" i="158"/>
  <c r="D13" i="159" s="1"/>
  <c r="D16" i="158"/>
  <c r="D16" i="159" s="1"/>
  <c r="D19" i="158"/>
  <c r="D19" i="159" s="1"/>
  <c r="D22" i="158"/>
  <c r="D22" i="159" s="1"/>
  <c r="D25" i="158"/>
  <c r="D25" i="159" s="1"/>
  <c r="D28" i="158"/>
  <c r="D28" i="159" s="1"/>
  <c r="D31" i="158"/>
  <c r="D31" i="159" s="1"/>
  <c r="D34" i="158"/>
  <c r="J34" i="158"/>
  <c r="C30" i="89"/>
  <c r="D30" i="89"/>
  <c r="C31" i="89"/>
  <c r="D31" i="89"/>
  <c r="C32" i="89"/>
  <c r="D32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23" i="89"/>
  <c r="H24" i="89"/>
  <c r="H25" i="89"/>
  <c r="H26" i="89"/>
  <c r="H27" i="89"/>
  <c r="H28" i="89"/>
  <c r="H29" i="89"/>
  <c r="H30" i="89"/>
  <c r="H31" i="89"/>
  <c r="H32" i="89"/>
  <c r="H33" i="89"/>
  <c r="H34" i="89"/>
  <c r="H35" i="89"/>
  <c r="H36" i="89"/>
  <c r="H37" i="89"/>
  <c r="H38" i="89"/>
  <c r="H39" i="89"/>
  <c r="H40" i="89"/>
  <c r="H41" i="89"/>
  <c r="H42" i="89"/>
  <c r="H43" i="89"/>
  <c r="H44" i="89"/>
  <c r="H45" i="89"/>
  <c r="H46" i="89"/>
  <c r="H47" i="89"/>
  <c r="H48" i="89"/>
  <c r="H49" i="89"/>
  <c r="H50" i="89"/>
  <c r="H51" i="89"/>
  <c r="H52" i="89"/>
  <c r="H53" i="89"/>
  <c r="H54" i="89"/>
  <c r="H55" i="89"/>
  <c r="H56" i="89"/>
  <c r="H57" i="89"/>
  <c r="H58" i="89"/>
  <c r="H59" i="89"/>
  <c r="H60" i="89"/>
  <c r="H61" i="89"/>
  <c r="H62" i="89"/>
  <c r="H63" i="89"/>
  <c r="H64" i="89"/>
  <c r="H65" i="89"/>
  <c r="H66" i="89"/>
  <c r="H67" i="89"/>
  <c r="H68" i="89"/>
  <c r="H69" i="89"/>
  <c r="H70" i="89"/>
  <c r="H71" i="89"/>
  <c r="H72" i="89"/>
  <c r="H73" i="89"/>
  <c r="H74" i="89"/>
  <c r="H75" i="89"/>
  <c r="H76" i="89"/>
  <c r="H77" i="89"/>
  <c r="H78" i="89"/>
  <c r="H79" i="89"/>
  <c r="H80" i="89"/>
  <c r="H81" i="89"/>
  <c r="H82" i="89"/>
  <c r="H83" i="89"/>
  <c r="H84" i="89"/>
  <c r="H85" i="89"/>
  <c r="H86" i="89"/>
  <c r="H87" i="89"/>
  <c r="H88" i="89"/>
  <c r="H89" i="89"/>
  <c r="H90" i="89"/>
  <c r="H91" i="89"/>
  <c r="H92" i="89"/>
  <c r="H93" i="89"/>
  <c r="H94" i="89"/>
  <c r="H95" i="89"/>
  <c r="H96" i="89"/>
  <c r="H97" i="89"/>
  <c r="H98" i="89"/>
  <c r="H99" i="89"/>
  <c r="H100" i="89"/>
  <c r="H103" i="89"/>
  <c r="H7" i="89"/>
  <c r="E37" i="75"/>
  <c r="E43" i="75" s="1"/>
  <c r="F37" i="75"/>
  <c r="G37" i="75"/>
  <c r="H37" i="75"/>
  <c r="H43" i="75" s="1"/>
  <c r="I37" i="75"/>
  <c r="J37" i="75"/>
  <c r="K37" i="75"/>
  <c r="L37" i="75"/>
  <c r="L43" i="75" s="1"/>
  <c r="E38" i="75"/>
  <c r="E44" i="75" s="1"/>
  <c r="F38" i="75"/>
  <c r="F44" i="75" s="1"/>
  <c r="G38" i="75"/>
  <c r="G44" i="75" s="1"/>
  <c r="H38" i="75"/>
  <c r="H44" i="75" s="1"/>
  <c r="I38" i="75"/>
  <c r="I44" i="75" s="1"/>
  <c r="J38" i="75"/>
  <c r="K38" i="75"/>
  <c r="K44" i="75" s="1"/>
  <c r="L38" i="75"/>
  <c r="L44" i="75" s="1"/>
  <c r="E42" i="75"/>
  <c r="F42" i="75"/>
  <c r="G42" i="75"/>
  <c r="H42" i="75"/>
  <c r="I42" i="75"/>
  <c r="J42" i="75"/>
  <c r="K42" i="75"/>
  <c r="L42" i="75"/>
  <c r="B9" i="60"/>
  <c r="B10" i="60"/>
  <c r="K43" i="75" l="1"/>
  <c r="K39" i="75"/>
  <c r="K45" i="75" s="1"/>
  <c r="D10" i="159"/>
  <c r="C37" i="75"/>
  <c r="J44" i="75"/>
  <c r="C44" i="75" s="1"/>
  <c r="C38" i="75"/>
  <c r="C42" i="75"/>
  <c r="H104" i="89"/>
  <c r="E39" i="75"/>
  <c r="E45" i="75" s="1"/>
  <c r="F39" i="75"/>
  <c r="F45" i="75" s="1"/>
  <c r="F43" i="75"/>
  <c r="G39" i="75"/>
  <c r="G45" i="75" s="1"/>
  <c r="H39" i="75"/>
  <c r="H45" i="75" s="1"/>
  <c r="I39" i="75"/>
  <c r="I45" i="75" s="1"/>
  <c r="I43" i="75"/>
  <c r="J39" i="75"/>
  <c r="J43" i="75"/>
  <c r="L39" i="75"/>
  <c r="L45" i="75" s="1"/>
  <c r="G43" i="75"/>
  <c r="G33" i="74"/>
  <c r="C9" i="64"/>
  <c r="C10" i="64"/>
  <c r="C11" i="64"/>
  <c r="C12" i="64"/>
  <c r="C13" i="64"/>
  <c r="C14" i="64"/>
  <c r="C15" i="64"/>
  <c r="C16" i="64"/>
  <c r="C17" i="64"/>
  <c r="C8" i="64"/>
  <c r="C19" i="64" s="1"/>
  <c r="B17" i="63"/>
  <c r="B16" i="63"/>
  <c r="B15" i="63"/>
  <c r="B14" i="63"/>
  <c r="B13" i="63"/>
  <c r="B12" i="63"/>
  <c r="B11" i="63"/>
  <c r="B10" i="63"/>
  <c r="B9" i="63"/>
  <c r="B8" i="63"/>
  <c r="B8" i="62"/>
  <c r="B17" i="62"/>
  <c r="B16" i="62"/>
  <c r="B15" i="62"/>
  <c r="B14" i="62"/>
  <c r="B13" i="62"/>
  <c r="B12" i="62"/>
  <c r="B11" i="62"/>
  <c r="B10" i="62"/>
  <c r="B9" i="62"/>
  <c r="C9" i="56"/>
  <c r="C10" i="56"/>
  <c r="C11" i="56"/>
  <c r="C12" i="56"/>
  <c r="C13" i="56"/>
  <c r="C14" i="56"/>
  <c r="C15" i="56"/>
  <c r="C8" i="56"/>
  <c r="B15" i="55"/>
  <c r="B14" i="55"/>
  <c r="B13" i="55"/>
  <c r="B12" i="55"/>
  <c r="B11" i="55"/>
  <c r="B10" i="55"/>
  <c r="B9" i="55"/>
  <c r="B8" i="55"/>
  <c r="C16" i="55"/>
  <c r="B9" i="54"/>
  <c r="B10" i="54"/>
  <c r="B11" i="54"/>
  <c r="B12" i="54"/>
  <c r="B13" i="54"/>
  <c r="B14" i="54"/>
  <c r="B15" i="54"/>
  <c r="B8" i="54"/>
  <c r="C16" i="54"/>
  <c r="D15" i="213"/>
  <c r="D12" i="213"/>
  <c r="B19" i="62" l="1"/>
  <c r="B19" i="63"/>
  <c r="J45" i="75"/>
  <c r="C45" i="75" s="1"/>
  <c r="C39" i="75"/>
  <c r="C43" i="75"/>
  <c r="C16" i="56"/>
  <c r="B16" i="54"/>
  <c r="E42" i="74"/>
  <c r="F42" i="74"/>
  <c r="G42" i="74"/>
  <c r="H42" i="74"/>
  <c r="I42" i="74"/>
  <c r="J42" i="74"/>
  <c r="K42" i="74"/>
  <c r="L42" i="74"/>
  <c r="A15" i="229"/>
  <c r="C42" i="74" l="1"/>
  <c r="F21" i="47"/>
  <c r="F33" i="47"/>
  <c r="F9" i="47"/>
  <c r="I18" i="47"/>
  <c r="I30" i="47"/>
  <c r="I9" i="47"/>
  <c r="I12" i="47" l="1"/>
  <c r="I24" i="47"/>
  <c r="I15" i="47"/>
  <c r="I27" i="47"/>
  <c r="I33" i="47"/>
  <c r="I21" i="47"/>
  <c r="F30" i="47"/>
  <c r="F18" i="47"/>
  <c r="F27" i="47"/>
  <c r="F24" i="47"/>
  <c r="F12" i="47"/>
  <c r="F15" i="47"/>
  <c r="D38" i="160"/>
  <c r="D38" i="159" s="1"/>
  <c r="E38" i="160"/>
  <c r="E38" i="159" s="1"/>
  <c r="F38" i="160"/>
  <c r="F38" i="159" s="1"/>
  <c r="G38" i="160"/>
  <c r="G38" i="159" s="1"/>
  <c r="H38" i="160"/>
  <c r="H38" i="159" s="1"/>
  <c r="I38" i="160"/>
  <c r="I38" i="159" s="1"/>
  <c r="J38" i="160"/>
  <c r="J38" i="159" s="1"/>
  <c r="K38" i="160"/>
  <c r="K38" i="159" s="1"/>
  <c r="D39" i="160"/>
  <c r="D39" i="159" s="1"/>
  <c r="E39" i="160"/>
  <c r="E39" i="159" s="1"/>
  <c r="F39" i="160"/>
  <c r="F39" i="159" s="1"/>
  <c r="G39" i="160"/>
  <c r="G39" i="159" s="1"/>
  <c r="H39" i="160"/>
  <c r="H39" i="159" s="1"/>
  <c r="I39" i="160"/>
  <c r="I39" i="159" s="1"/>
  <c r="J39" i="160"/>
  <c r="J39" i="159" s="1"/>
  <c r="K39" i="160"/>
  <c r="K39" i="159" s="1"/>
  <c r="L39" i="160"/>
  <c r="L39" i="159" s="1"/>
  <c r="L38" i="160"/>
  <c r="L38" i="159" s="1"/>
  <c r="E40" i="160" l="1"/>
  <c r="F40" i="160"/>
  <c r="G40" i="160"/>
  <c r="H40" i="160"/>
  <c r="I40" i="160"/>
  <c r="J40" i="160"/>
  <c r="K40" i="160"/>
  <c r="C38" i="160"/>
  <c r="A87" i="229" l="1"/>
  <c r="F87" i="229" s="1"/>
  <c r="D87" i="229"/>
  <c r="G88" i="229" s="1"/>
  <c r="C87" i="229"/>
  <c r="F88" i="229" s="1"/>
  <c r="B87" i="229"/>
  <c r="G87" i="229" s="1"/>
  <c r="B24" i="229"/>
  <c r="A24" i="229"/>
  <c r="A31" i="229"/>
  <c r="F31" i="229" s="1"/>
  <c r="C31" i="229"/>
  <c r="A12" i="226"/>
  <c r="B12" i="226"/>
  <c r="D31" i="229" l="1"/>
  <c r="G32" i="229" s="1"/>
  <c r="F32" i="229"/>
  <c r="B12" i="229"/>
  <c r="A12" i="229"/>
  <c r="I44" i="160" l="1"/>
  <c r="L43" i="160"/>
  <c r="L45" i="160"/>
  <c r="L44" i="160"/>
  <c r="I45" i="160"/>
  <c r="J43" i="160"/>
  <c r="L46" i="160" l="1"/>
  <c r="L40" i="160"/>
  <c r="I46" i="160"/>
  <c r="A42" i="226"/>
  <c r="A34" i="226"/>
  <c r="A35" i="226"/>
  <c r="A36" i="226"/>
  <c r="A37" i="226"/>
  <c r="A38" i="226"/>
  <c r="A39" i="226"/>
  <c r="A40" i="226"/>
  <c r="A41" i="226"/>
  <c r="A33" i="226"/>
  <c r="D9" i="69" l="1"/>
  <c r="E9" i="69"/>
  <c r="F9" i="69"/>
  <c r="G9" i="69"/>
  <c r="H9" i="69"/>
  <c r="I9" i="69"/>
  <c r="J9" i="69"/>
  <c r="K9" i="69"/>
  <c r="D10" i="69"/>
  <c r="E10" i="69"/>
  <c r="F10" i="69"/>
  <c r="G10" i="69"/>
  <c r="H10" i="69"/>
  <c r="I10" i="69"/>
  <c r="J10" i="69"/>
  <c r="K10" i="69"/>
  <c r="D11" i="69"/>
  <c r="E11" i="69"/>
  <c r="F11" i="69"/>
  <c r="G11" i="69"/>
  <c r="H11" i="69"/>
  <c r="I11" i="69"/>
  <c r="J11" i="69"/>
  <c r="K11" i="69"/>
  <c r="D12" i="69"/>
  <c r="F12" i="69"/>
  <c r="G12" i="69"/>
  <c r="H12" i="69"/>
  <c r="I12" i="69"/>
  <c r="J12" i="69"/>
  <c r="K12" i="69"/>
  <c r="D13" i="69"/>
  <c r="E13" i="69"/>
  <c r="F13" i="69"/>
  <c r="G13" i="69"/>
  <c r="H13" i="69"/>
  <c r="I13" i="69"/>
  <c r="J13" i="69"/>
  <c r="K13" i="69"/>
  <c r="D14" i="69"/>
  <c r="E14" i="69"/>
  <c r="F14" i="69"/>
  <c r="G14" i="69"/>
  <c r="H14" i="69"/>
  <c r="I14" i="69"/>
  <c r="J14" i="69"/>
  <c r="K14" i="69"/>
  <c r="D15" i="69"/>
  <c r="E15" i="69"/>
  <c r="F15" i="69"/>
  <c r="G15" i="69"/>
  <c r="H15" i="69"/>
  <c r="I15" i="69"/>
  <c r="J15" i="69"/>
  <c r="K15" i="69"/>
  <c r="E8" i="69"/>
  <c r="F8" i="69"/>
  <c r="G8" i="69"/>
  <c r="H8" i="69"/>
  <c r="I8" i="69"/>
  <c r="J8" i="69"/>
  <c r="K8" i="69"/>
  <c r="D8" i="69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7" i="210"/>
  <c r="D7" i="210"/>
  <c r="C20" i="210"/>
  <c r="C21" i="210"/>
  <c r="C22" i="210"/>
  <c r="C23" i="210"/>
  <c r="C24" i="210"/>
  <c r="C25" i="210"/>
  <c r="C26" i="210"/>
  <c r="E15" i="210" l="1"/>
  <c r="E16" i="69"/>
  <c r="B11" i="210"/>
  <c r="B13" i="210"/>
  <c r="B14" i="210"/>
  <c r="B10" i="210"/>
  <c r="B9" i="210"/>
  <c r="B8" i="210"/>
  <c r="B12" i="210"/>
  <c r="O9" i="213"/>
  <c r="C8" i="213"/>
  <c r="C10" i="213"/>
  <c r="C11" i="213"/>
  <c r="C13" i="213"/>
  <c r="C14" i="213"/>
  <c r="C16" i="213"/>
  <c r="C17" i="213"/>
  <c r="C19" i="213"/>
  <c r="C20" i="213"/>
  <c r="C22" i="213"/>
  <c r="C23" i="213"/>
  <c r="C25" i="213"/>
  <c r="C26" i="213"/>
  <c r="C28" i="213"/>
  <c r="C29" i="213"/>
  <c r="C31" i="213"/>
  <c r="C32" i="213"/>
  <c r="C7" i="213"/>
  <c r="H7" i="146"/>
  <c r="L10" i="160"/>
  <c r="C8" i="160"/>
  <c r="C9" i="160"/>
  <c r="C11" i="160"/>
  <c r="C12" i="160"/>
  <c r="C14" i="160"/>
  <c r="C15" i="160"/>
  <c r="C17" i="160"/>
  <c r="C18" i="160"/>
  <c r="C20" i="160"/>
  <c r="C21" i="160"/>
  <c r="C23" i="160"/>
  <c r="C24" i="160"/>
  <c r="C26" i="160"/>
  <c r="C29" i="160"/>
  <c r="C30" i="160"/>
  <c r="C32" i="160"/>
  <c r="C33" i="160"/>
  <c r="C35" i="160"/>
  <c r="C36" i="160"/>
  <c r="C41" i="160"/>
  <c r="C42" i="160"/>
  <c r="C9" i="158"/>
  <c r="C11" i="158"/>
  <c r="C12" i="158"/>
  <c r="C12" i="159" s="1"/>
  <c r="C14" i="158"/>
  <c r="C15" i="158"/>
  <c r="C15" i="159" s="1"/>
  <c r="C17" i="158"/>
  <c r="C18" i="158"/>
  <c r="C20" i="158"/>
  <c r="C21" i="158"/>
  <c r="C23" i="158"/>
  <c r="C23" i="159" s="1"/>
  <c r="C24" i="158"/>
  <c r="C24" i="159" s="1"/>
  <c r="C26" i="158"/>
  <c r="C26" i="159" s="1"/>
  <c r="C29" i="158"/>
  <c r="C29" i="159" s="1"/>
  <c r="C30" i="158"/>
  <c r="C32" i="158"/>
  <c r="C33" i="158"/>
  <c r="C35" i="158"/>
  <c r="C36" i="158"/>
  <c r="C41" i="158"/>
  <c r="C42" i="158"/>
  <c r="C8" i="158"/>
  <c r="D43" i="160"/>
  <c r="E43" i="160"/>
  <c r="F43" i="160"/>
  <c r="G43" i="160"/>
  <c r="H43" i="160"/>
  <c r="H43" i="159" s="1"/>
  <c r="I43" i="160"/>
  <c r="K43" i="160"/>
  <c r="D43" i="158"/>
  <c r="D43" i="159" s="1"/>
  <c r="E43" i="158"/>
  <c r="F43" i="158"/>
  <c r="G43" i="158"/>
  <c r="I43" i="158"/>
  <c r="J43" i="158"/>
  <c r="J43" i="159" s="1"/>
  <c r="K43" i="158"/>
  <c r="L43" i="158"/>
  <c r="L43" i="159" s="1"/>
  <c r="L45" i="158"/>
  <c r="L45" i="159" s="1"/>
  <c r="L44" i="158"/>
  <c r="L44" i="159" s="1"/>
  <c r="D37" i="160"/>
  <c r="E37" i="160"/>
  <c r="F37" i="160"/>
  <c r="G37" i="160"/>
  <c r="H37" i="160"/>
  <c r="I37" i="160"/>
  <c r="J37" i="160"/>
  <c r="K37" i="160"/>
  <c r="D37" i="158"/>
  <c r="E37" i="158"/>
  <c r="F37" i="158"/>
  <c r="G37" i="158"/>
  <c r="H37" i="158"/>
  <c r="I37" i="158"/>
  <c r="J37" i="158"/>
  <c r="K37" i="158"/>
  <c r="K37" i="159" s="1"/>
  <c r="L37" i="160"/>
  <c r="L37" i="158"/>
  <c r="L37" i="159" s="1"/>
  <c r="D34" i="160"/>
  <c r="E34" i="160"/>
  <c r="F34" i="160"/>
  <c r="G34" i="160"/>
  <c r="H34" i="160"/>
  <c r="I34" i="160"/>
  <c r="J34" i="160"/>
  <c r="J34" i="159" s="1"/>
  <c r="E34" i="158"/>
  <c r="F34" i="158"/>
  <c r="G34" i="158"/>
  <c r="H34" i="158"/>
  <c r="I34" i="158"/>
  <c r="I34" i="159" s="1"/>
  <c r="K34" i="158"/>
  <c r="K34" i="159" s="1"/>
  <c r="L34" i="160"/>
  <c r="L34" i="158"/>
  <c r="E31" i="160"/>
  <c r="F31" i="160"/>
  <c r="G31" i="160"/>
  <c r="H31" i="160"/>
  <c r="I31" i="160"/>
  <c r="E31" i="158"/>
  <c r="E31" i="159" s="1"/>
  <c r="F31" i="158"/>
  <c r="G31" i="158"/>
  <c r="H31" i="158"/>
  <c r="I31" i="158"/>
  <c r="J31" i="158"/>
  <c r="J31" i="159" s="1"/>
  <c r="K31" i="158"/>
  <c r="K31" i="159" s="1"/>
  <c r="L31" i="158"/>
  <c r="L31" i="159" s="1"/>
  <c r="E28" i="160"/>
  <c r="F28" i="160"/>
  <c r="G28" i="160"/>
  <c r="H28" i="160"/>
  <c r="I28" i="160"/>
  <c r="J28" i="160"/>
  <c r="K28" i="160"/>
  <c r="E28" i="158"/>
  <c r="F28" i="158"/>
  <c r="F28" i="159" s="1"/>
  <c r="G28" i="158"/>
  <c r="H28" i="158"/>
  <c r="I28" i="158"/>
  <c r="J28" i="158"/>
  <c r="K28" i="158"/>
  <c r="L28" i="160"/>
  <c r="L28" i="158"/>
  <c r="E25" i="160"/>
  <c r="F25" i="160"/>
  <c r="G25" i="160"/>
  <c r="H25" i="160"/>
  <c r="I25" i="160"/>
  <c r="J25" i="160"/>
  <c r="K25" i="160"/>
  <c r="E25" i="158"/>
  <c r="F25" i="158"/>
  <c r="F25" i="159" s="1"/>
  <c r="G25" i="158"/>
  <c r="H25" i="158"/>
  <c r="I25" i="158"/>
  <c r="J25" i="158"/>
  <c r="K25" i="158"/>
  <c r="L25" i="158"/>
  <c r="L25" i="159" s="1"/>
  <c r="E22" i="160"/>
  <c r="F22" i="160"/>
  <c r="G22" i="160"/>
  <c r="H22" i="160"/>
  <c r="I22" i="160"/>
  <c r="J22" i="160"/>
  <c r="K22" i="160"/>
  <c r="E22" i="158"/>
  <c r="F22" i="158"/>
  <c r="G22" i="158"/>
  <c r="H22" i="158"/>
  <c r="I22" i="158"/>
  <c r="J22" i="158"/>
  <c r="K22" i="158"/>
  <c r="L22" i="158"/>
  <c r="L22" i="159" s="1"/>
  <c r="E19" i="160"/>
  <c r="F19" i="160"/>
  <c r="G19" i="160"/>
  <c r="H19" i="160"/>
  <c r="I19" i="160"/>
  <c r="J19" i="160"/>
  <c r="K19" i="160"/>
  <c r="E19" i="158"/>
  <c r="F19" i="158"/>
  <c r="G19" i="158"/>
  <c r="H19" i="158"/>
  <c r="H19" i="159" s="1"/>
  <c r="I19" i="158"/>
  <c r="J19" i="158"/>
  <c r="K19" i="158"/>
  <c r="L19" i="160"/>
  <c r="L19" i="158"/>
  <c r="E16" i="160"/>
  <c r="F16" i="160"/>
  <c r="G16" i="160"/>
  <c r="H16" i="160"/>
  <c r="I16" i="160"/>
  <c r="J16" i="160"/>
  <c r="K16" i="160"/>
  <c r="E16" i="158"/>
  <c r="F16" i="158"/>
  <c r="G16" i="158"/>
  <c r="H16" i="158"/>
  <c r="H16" i="159" s="1"/>
  <c r="I16" i="158"/>
  <c r="J16" i="158"/>
  <c r="K16" i="158"/>
  <c r="L16" i="160"/>
  <c r="L16" i="158"/>
  <c r="L16" i="159" s="1"/>
  <c r="E13" i="160"/>
  <c r="F13" i="160"/>
  <c r="G13" i="160"/>
  <c r="H13" i="160"/>
  <c r="I13" i="160"/>
  <c r="J13" i="160"/>
  <c r="K13" i="160"/>
  <c r="E13" i="158"/>
  <c r="F13" i="158"/>
  <c r="G13" i="158"/>
  <c r="H13" i="158"/>
  <c r="H13" i="159" s="1"/>
  <c r="I13" i="158"/>
  <c r="J13" i="158"/>
  <c r="K13" i="158"/>
  <c r="L13" i="160"/>
  <c r="L13" i="158"/>
  <c r="E10" i="160"/>
  <c r="F10" i="160"/>
  <c r="G10" i="160"/>
  <c r="H10" i="160"/>
  <c r="I10" i="160"/>
  <c r="J10" i="160"/>
  <c r="K10" i="160"/>
  <c r="E10" i="158"/>
  <c r="F10" i="158"/>
  <c r="G10" i="158"/>
  <c r="H10" i="158"/>
  <c r="H10" i="159" s="1"/>
  <c r="I10" i="158"/>
  <c r="J10" i="158"/>
  <c r="K10" i="158"/>
  <c r="L10" i="158"/>
  <c r="L44" i="74"/>
  <c r="L37" i="74"/>
  <c r="L43" i="74" s="1"/>
  <c r="L36" i="74"/>
  <c r="F36" i="74"/>
  <c r="G36" i="74"/>
  <c r="H36" i="74"/>
  <c r="I36" i="74"/>
  <c r="J36" i="74"/>
  <c r="K36" i="74"/>
  <c r="F33" i="74"/>
  <c r="H33" i="74"/>
  <c r="I33" i="74"/>
  <c r="J33" i="74"/>
  <c r="K33" i="74"/>
  <c r="L33" i="74"/>
  <c r="F30" i="74"/>
  <c r="G30" i="74"/>
  <c r="H30" i="74"/>
  <c r="I30" i="74"/>
  <c r="J30" i="74"/>
  <c r="K30" i="74"/>
  <c r="L30" i="74"/>
  <c r="F27" i="74"/>
  <c r="G27" i="74"/>
  <c r="H27" i="74"/>
  <c r="I27" i="74"/>
  <c r="J27" i="74"/>
  <c r="K27" i="74"/>
  <c r="L27" i="74"/>
  <c r="F24" i="74"/>
  <c r="H24" i="74"/>
  <c r="I24" i="74"/>
  <c r="J24" i="74"/>
  <c r="K24" i="74"/>
  <c r="L24" i="74"/>
  <c r="K21" i="74"/>
  <c r="J21" i="74"/>
  <c r="I21" i="74"/>
  <c r="H21" i="74"/>
  <c r="G21" i="74"/>
  <c r="F21" i="74"/>
  <c r="L21" i="74"/>
  <c r="E18" i="74"/>
  <c r="F18" i="74"/>
  <c r="G18" i="74"/>
  <c r="H18" i="74"/>
  <c r="I18" i="74"/>
  <c r="J18" i="74"/>
  <c r="K18" i="74"/>
  <c r="L18" i="74"/>
  <c r="E15" i="74"/>
  <c r="F15" i="74"/>
  <c r="G15" i="74"/>
  <c r="H15" i="74"/>
  <c r="I15" i="74"/>
  <c r="J15" i="74"/>
  <c r="K15" i="74"/>
  <c r="L15" i="74"/>
  <c r="E12" i="74"/>
  <c r="F12" i="74"/>
  <c r="G12" i="74"/>
  <c r="H12" i="74"/>
  <c r="I12" i="74"/>
  <c r="J12" i="74"/>
  <c r="K12" i="74"/>
  <c r="L12" i="74"/>
  <c r="E9" i="74"/>
  <c r="F9" i="74"/>
  <c r="G9" i="74"/>
  <c r="H9" i="74"/>
  <c r="I9" i="74"/>
  <c r="J9" i="74"/>
  <c r="K9" i="74"/>
  <c r="L9" i="74"/>
  <c r="J18" i="73"/>
  <c r="J11" i="73"/>
  <c r="C10" i="65"/>
  <c r="K33" i="47"/>
  <c r="K30" i="47"/>
  <c r="K27" i="47"/>
  <c r="K24" i="47"/>
  <c r="K21" i="47"/>
  <c r="K18" i="47"/>
  <c r="I25" i="159" l="1"/>
  <c r="C8" i="159"/>
  <c r="L28" i="159"/>
  <c r="C42" i="159"/>
  <c r="F37" i="159"/>
  <c r="K10" i="159"/>
  <c r="I10" i="159"/>
  <c r="I13" i="159"/>
  <c r="I19" i="159"/>
  <c r="G25" i="159"/>
  <c r="G28" i="159"/>
  <c r="E43" i="159"/>
  <c r="F43" i="159"/>
  <c r="G43" i="159"/>
  <c r="I43" i="159"/>
  <c r="C41" i="159"/>
  <c r="K43" i="159"/>
  <c r="D40" i="160"/>
  <c r="D34" i="159"/>
  <c r="C14" i="159"/>
  <c r="E37" i="159"/>
  <c r="E34" i="159"/>
  <c r="E28" i="159"/>
  <c r="E25" i="159"/>
  <c r="E22" i="159"/>
  <c r="E19" i="159"/>
  <c r="E16" i="159"/>
  <c r="E13" i="159"/>
  <c r="E10" i="159"/>
  <c r="F34" i="159"/>
  <c r="F31" i="159"/>
  <c r="F22" i="159"/>
  <c r="F19" i="159"/>
  <c r="F16" i="159"/>
  <c r="F13" i="159"/>
  <c r="F10" i="159"/>
  <c r="G37" i="159"/>
  <c r="G34" i="159"/>
  <c r="G31" i="159"/>
  <c r="G22" i="159"/>
  <c r="G19" i="159"/>
  <c r="G16" i="159"/>
  <c r="G13" i="159"/>
  <c r="G10" i="159"/>
  <c r="H37" i="159"/>
  <c r="H34" i="159"/>
  <c r="H31" i="159"/>
  <c r="H28" i="159"/>
  <c r="H25" i="159"/>
  <c r="H22" i="159"/>
  <c r="I37" i="159"/>
  <c r="I31" i="159"/>
  <c r="I28" i="159"/>
  <c r="I22" i="159"/>
  <c r="I16" i="159"/>
  <c r="C11" i="159"/>
  <c r="C36" i="159"/>
  <c r="J37" i="159"/>
  <c r="J28" i="159"/>
  <c r="J25" i="159"/>
  <c r="J22" i="159"/>
  <c r="J19" i="159"/>
  <c r="J16" i="159"/>
  <c r="J13" i="159"/>
  <c r="J10" i="159"/>
  <c r="K28" i="159"/>
  <c r="K25" i="159"/>
  <c r="K22" i="159"/>
  <c r="K19" i="159"/>
  <c r="K16" i="159"/>
  <c r="K13" i="159"/>
  <c r="C35" i="159"/>
  <c r="C33" i="159"/>
  <c r="L34" i="159"/>
  <c r="C32" i="159"/>
  <c r="C30" i="159"/>
  <c r="C21" i="159"/>
  <c r="C20" i="159"/>
  <c r="C18" i="159"/>
  <c r="L19" i="159"/>
  <c r="C17" i="159"/>
  <c r="L13" i="159"/>
  <c r="C9" i="159"/>
  <c r="L10" i="159"/>
  <c r="D37" i="159"/>
  <c r="D40" i="158"/>
  <c r="C33" i="74"/>
  <c r="C36" i="74"/>
  <c r="C30" i="74"/>
  <c r="C27" i="74"/>
  <c r="C24" i="74"/>
  <c r="C21" i="74"/>
  <c r="C18" i="74"/>
  <c r="C15" i="74"/>
  <c r="C12" i="74"/>
  <c r="C9" i="74"/>
  <c r="B33" i="226"/>
  <c r="C64" i="90"/>
  <c r="C63" i="90"/>
  <c r="H40" i="158"/>
  <c r="H40" i="159" s="1"/>
  <c r="L40" i="158"/>
  <c r="C31" i="160"/>
  <c r="C10" i="160"/>
  <c r="C25" i="160"/>
  <c r="C22" i="160"/>
  <c r="C19" i="160"/>
  <c r="C16" i="160"/>
  <c r="F40" i="158"/>
  <c r="F40" i="159" s="1"/>
  <c r="G40" i="158"/>
  <c r="G40" i="159" s="1"/>
  <c r="I40" i="158"/>
  <c r="I40" i="159" s="1"/>
  <c r="J40" i="158"/>
  <c r="J40" i="159" s="1"/>
  <c r="K40" i="158"/>
  <c r="K40" i="159" s="1"/>
  <c r="C34" i="158"/>
  <c r="C31" i="158"/>
  <c r="C22" i="158"/>
  <c r="C28" i="158"/>
  <c r="C25" i="158"/>
  <c r="C19" i="158"/>
  <c r="C16" i="158"/>
  <c r="C13" i="158"/>
  <c r="C10" i="158"/>
  <c r="A56" i="229"/>
  <c r="F56" i="229" s="1"/>
  <c r="J19" i="73"/>
  <c r="J21" i="73" s="1"/>
  <c r="C28" i="160"/>
  <c r="C13" i="160"/>
  <c r="L39" i="74"/>
  <c r="L45" i="74" s="1"/>
  <c r="C34" i="160"/>
  <c r="C43" i="160"/>
  <c r="C37" i="160"/>
  <c r="C43" i="158"/>
  <c r="C37" i="158"/>
  <c r="G16" i="46"/>
  <c r="H16" i="46"/>
  <c r="I16" i="46"/>
  <c r="K16" i="46"/>
  <c r="C7" i="46"/>
  <c r="D7" i="46"/>
  <c r="E7" i="46"/>
  <c r="F7" i="46"/>
  <c r="D40" i="159" l="1"/>
  <c r="C37" i="159"/>
  <c r="C31" i="159"/>
  <c r="C25" i="159"/>
  <c r="C22" i="159"/>
  <c r="C16" i="159"/>
  <c r="C43" i="159"/>
  <c r="C34" i="159"/>
  <c r="C28" i="159"/>
  <c r="C19" i="159"/>
  <c r="C13" i="159"/>
  <c r="C10" i="159"/>
  <c r="L46" i="158"/>
  <c r="L46" i="159" s="1"/>
  <c r="L40" i="159"/>
  <c r="C36" i="213"/>
  <c r="J22" i="73"/>
  <c r="B7" i="46"/>
  <c r="O33" i="214"/>
  <c r="N33" i="214"/>
  <c r="M33" i="214"/>
  <c r="K33" i="214"/>
  <c r="J33" i="214"/>
  <c r="H33" i="214"/>
  <c r="G33" i="214"/>
  <c r="F33" i="214"/>
  <c r="E33" i="214"/>
  <c r="D33" i="214"/>
  <c r="O30" i="214"/>
  <c r="N30" i="214"/>
  <c r="M30" i="214"/>
  <c r="K30" i="214"/>
  <c r="J30" i="214"/>
  <c r="H30" i="214"/>
  <c r="G30" i="214"/>
  <c r="F30" i="214"/>
  <c r="E30" i="214"/>
  <c r="D30" i="214"/>
  <c r="O27" i="214"/>
  <c r="N27" i="214"/>
  <c r="M27" i="214"/>
  <c r="K27" i="214"/>
  <c r="J27" i="214"/>
  <c r="H27" i="214"/>
  <c r="G27" i="214"/>
  <c r="F27" i="214"/>
  <c r="E27" i="214"/>
  <c r="D27" i="214"/>
  <c r="O24" i="214"/>
  <c r="N24" i="214"/>
  <c r="M24" i="214"/>
  <c r="K24" i="214"/>
  <c r="J24" i="214"/>
  <c r="H24" i="214"/>
  <c r="G24" i="214"/>
  <c r="F24" i="214"/>
  <c r="E24" i="214"/>
  <c r="D24" i="214"/>
  <c r="O21" i="214"/>
  <c r="N21" i="214"/>
  <c r="M21" i="214"/>
  <c r="K21" i="214"/>
  <c r="J21" i="214"/>
  <c r="H21" i="214"/>
  <c r="G21" i="214"/>
  <c r="F21" i="214"/>
  <c r="E21" i="214"/>
  <c r="D21" i="214"/>
  <c r="O18" i="214"/>
  <c r="N18" i="214"/>
  <c r="M18" i="214"/>
  <c r="K18" i="214"/>
  <c r="J18" i="214"/>
  <c r="H18" i="214"/>
  <c r="G18" i="214"/>
  <c r="F18" i="214"/>
  <c r="E18" i="214"/>
  <c r="O15" i="214"/>
  <c r="N15" i="214"/>
  <c r="M15" i="214"/>
  <c r="K15" i="214"/>
  <c r="J15" i="214"/>
  <c r="H15" i="214"/>
  <c r="G15" i="214"/>
  <c r="F15" i="214"/>
  <c r="E15" i="214"/>
  <c r="D15" i="214"/>
  <c r="O12" i="214"/>
  <c r="N12" i="214"/>
  <c r="M12" i="214"/>
  <c r="K12" i="214"/>
  <c r="J12" i="214"/>
  <c r="H12" i="214"/>
  <c r="G12" i="214"/>
  <c r="F12" i="214"/>
  <c r="E12" i="214"/>
  <c r="D12" i="214"/>
  <c r="O9" i="214"/>
  <c r="N9" i="214"/>
  <c r="M9" i="214"/>
  <c r="K9" i="214"/>
  <c r="J9" i="214"/>
  <c r="H9" i="214"/>
  <c r="G9" i="214"/>
  <c r="F9" i="214"/>
  <c r="E9" i="214"/>
  <c r="D9" i="214"/>
  <c r="O33" i="213" l="1"/>
  <c r="N33" i="213"/>
  <c r="M33" i="213"/>
  <c r="L33" i="213"/>
  <c r="K33" i="213"/>
  <c r="J33" i="213"/>
  <c r="I33" i="213"/>
  <c r="H33" i="213"/>
  <c r="G33" i="213"/>
  <c r="F33" i="213"/>
  <c r="E33" i="213"/>
  <c r="O30" i="213"/>
  <c r="N30" i="213"/>
  <c r="M30" i="213"/>
  <c r="L30" i="213"/>
  <c r="K30" i="213"/>
  <c r="J30" i="213"/>
  <c r="I30" i="213"/>
  <c r="H30" i="213"/>
  <c r="G30" i="213"/>
  <c r="F30" i="213"/>
  <c r="E30" i="213"/>
  <c r="D30" i="213"/>
  <c r="O27" i="213"/>
  <c r="N27" i="213"/>
  <c r="M27" i="213"/>
  <c r="L27" i="213"/>
  <c r="K27" i="213"/>
  <c r="J27" i="213"/>
  <c r="I27" i="213"/>
  <c r="H27" i="213"/>
  <c r="G27" i="213"/>
  <c r="F27" i="213"/>
  <c r="E27" i="213"/>
  <c r="D27" i="213"/>
  <c r="O24" i="213"/>
  <c r="N24" i="213"/>
  <c r="M24" i="213"/>
  <c r="L24" i="213"/>
  <c r="K24" i="213"/>
  <c r="J24" i="213"/>
  <c r="I24" i="213"/>
  <c r="H24" i="213"/>
  <c r="G24" i="213"/>
  <c r="F24" i="213"/>
  <c r="E24" i="213"/>
  <c r="D24" i="213"/>
  <c r="O21" i="213"/>
  <c r="N21" i="213"/>
  <c r="M21" i="213"/>
  <c r="L21" i="213"/>
  <c r="K21" i="213"/>
  <c r="J21" i="213"/>
  <c r="I21" i="213"/>
  <c r="H21" i="213"/>
  <c r="G21" i="213"/>
  <c r="F21" i="213"/>
  <c r="E21" i="213"/>
  <c r="D21" i="213"/>
  <c r="O18" i="213"/>
  <c r="N18" i="213"/>
  <c r="M18" i="213"/>
  <c r="L18" i="213"/>
  <c r="K18" i="213"/>
  <c r="J18" i="213"/>
  <c r="I18" i="213"/>
  <c r="H18" i="213"/>
  <c r="G18" i="213"/>
  <c r="F18" i="213"/>
  <c r="E18" i="213"/>
  <c r="D18" i="213"/>
  <c r="O15" i="213"/>
  <c r="N15" i="213"/>
  <c r="M15" i="213"/>
  <c r="L15" i="213"/>
  <c r="K15" i="213"/>
  <c r="J15" i="213"/>
  <c r="I15" i="213"/>
  <c r="H15" i="213"/>
  <c r="G15" i="213"/>
  <c r="F15" i="213"/>
  <c r="E15" i="213"/>
  <c r="O12" i="213"/>
  <c r="N12" i="213"/>
  <c r="M12" i="213"/>
  <c r="L12" i="213"/>
  <c r="K12" i="213"/>
  <c r="J12" i="213"/>
  <c r="I12" i="213"/>
  <c r="H12" i="213"/>
  <c r="G12" i="213"/>
  <c r="F12" i="213"/>
  <c r="E12" i="213"/>
  <c r="E9" i="213"/>
  <c r="F9" i="213"/>
  <c r="G9" i="213"/>
  <c r="H9" i="213"/>
  <c r="I9" i="213"/>
  <c r="J9" i="213"/>
  <c r="K9" i="213"/>
  <c r="L9" i="213"/>
  <c r="M9" i="213"/>
  <c r="N9" i="213"/>
  <c r="D9" i="213"/>
  <c r="C7" i="146"/>
  <c r="D7" i="146"/>
  <c r="C30" i="213" l="1"/>
  <c r="A53" i="226" s="1"/>
  <c r="C12" i="213"/>
  <c r="A47" i="226" s="1"/>
  <c r="C33" i="213"/>
  <c r="A54" i="226" s="1"/>
  <c r="C27" i="213"/>
  <c r="A52" i="226" s="1"/>
  <c r="C24" i="213"/>
  <c r="A51" i="226" s="1"/>
  <c r="C21" i="213"/>
  <c r="A50" i="226" s="1"/>
  <c r="C18" i="213"/>
  <c r="A49" i="226" s="1"/>
  <c r="C15" i="213"/>
  <c r="A48" i="226" s="1"/>
  <c r="C9" i="213"/>
  <c r="A46" i="226" l="1"/>
  <c r="E46" i="226" s="1"/>
  <c r="N16" i="80"/>
  <c r="L7" i="80"/>
  <c r="J15" i="56" l="1"/>
  <c r="J14" i="56"/>
  <c r="J13" i="56"/>
  <c r="J12" i="56"/>
  <c r="J11" i="56"/>
  <c r="J10" i="56"/>
  <c r="J9" i="56"/>
  <c r="K11" i="56"/>
  <c r="L15" i="56"/>
  <c r="L13" i="56"/>
  <c r="L12" i="56"/>
  <c r="L11" i="56"/>
  <c r="L10" i="56"/>
  <c r="L9" i="56"/>
  <c r="L16" i="55"/>
  <c r="K16" i="55"/>
  <c r="J16" i="55"/>
  <c r="E16" i="54"/>
  <c r="F16" i="54"/>
  <c r="J16" i="54"/>
  <c r="D15" i="210" l="1"/>
  <c r="A71" i="226" s="1"/>
  <c r="E71" i="226" s="1"/>
  <c r="C14" i="120"/>
  <c r="B14" i="120"/>
  <c r="C20" i="120"/>
  <c r="B20" i="120"/>
  <c r="C19" i="120"/>
  <c r="C18" i="120"/>
  <c r="C17" i="120"/>
  <c r="C16" i="120"/>
  <c r="B19" i="120"/>
  <c r="B18" i="120"/>
  <c r="B17" i="120"/>
  <c r="B16" i="120"/>
  <c r="C9" i="72" l="1"/>
  <c r="D9" i="72"/>
  <c r="E9" i="72"/>
  <c r="F9" i="72"/>
  <c r="G9" i="72"/>
  <c r="H9" i="72"/>
  <c r="I9" i="72"/>
  <c r="J9" i="72"/>
  <c r="C10" i="72"/>
  <c r="D10" i="72"/>
  <c r="E10" i="72"/>
  <c r="F10" i="72"/>
  <c r="G10" i="72"/>
  <c r="H10" i="72"/>
  <c r="I10" i="72"/>
  <c r="J10" i="72"/>
  <c r="C11" i="72"/>
  <c r="D11" i="72"/>
  <c r="E11" i="72"/>
  <c r="F11" i="72"/>
  <c r="G11" i="72"/>
  <c r="H11" i="72"/>
  <c r="I11" i="72"/>
  <c r="J11" i="72"/>
  <c r="C12" i="72"/>
  <c r="D12" i="72"/>
  <c r="E12" i="72"/>
  <c r="F12" i="72"/>
  <c r="G12" i="72"/>
  <c r="H12" i="72"/>
  <c r="I12" i="72"/>
  <c r="J12" i="72"/>
  <c r="C13" i="72"/>
  <c r="D13" i="72"/>
  <c r="E13" i="72"/>
  <c r="F13" i="72"/>
  <c r="G13" i="72"/>
  <c r="H13" i="72"/>
  <c r="I13" i="72"/>
  <c r="J13" i="72"/>
  <c r="C14" i="72"/>
  <c r="D14" i="72"/>
  <c r="E14" i="72"/>
  <c r="F14" i="72"/>
  <c r="G14" i="72"/>
  <c r="H14" i="72"/>
  <c r="I14" i="72"/>
  <c r="J14" i="72"/>
  <c r="C15" i="72"/>
  <c r="D15" i="72"/>
  <c r="E15" i="72"/>
  <c r="F15" i="72"/>
  <c r="G15" i="72"/>
  <c r="H15" i="72"/>
  <c r="I15" i="72"/>
  <c r="J15" i="72"/>
  <c r="D8" i="72"/>
  <c r="E8" i="72"/>
  <c r="F8" i="72"/>
  <c r="G8" i="72"/>
  <c r="H8" i="72"/>
  <c r="I8" i="72"/>
  <c r="J8" i="72"/>
  <c r="C8" i="72"/>
  <c r="C11" i="69"/>
  <c r="C15" i="69" l="1"/>
  <c r="C9" i="69"/>
  <c r="C13" i="69"/>
  <c r="C14" i="69"/>
  <c r="C12" i="69"/>
  <c r="C10" i="69"/>
  <c r="F18" i="73" l="1"/>
  <c r="G18" i="73"/>
  <c r="I18" i="73"/>
  <c r="F11" i="73"/>
  <c r="G11" i="73"/>
  <c r="I11" i="73"/>
  <c r="C8" i="73"/>
  <c r="D8" i="73"/>
  <c r="C9" i="73"/>
  <c r="D9" i="73"/>
  <c r="C10" i="73"/>
  <c r="D10" i="73"/>
  <c r="C12" i="73"/>
  <c r="D12" i="73"/>
  <c r="C13" i="73"/>
  <c r="D13" i="73"/>
  <c r="C14" i="73"/>
  <c r="D14" i="73"/>
  <c r="C15" i="73"/>
  <c r="D15" i="73"/>
  <c r="C16" i="73"/>
  <c r="D16" i="73"/>
  <c r="C17" i="73"/>
  <c r="D17" i="73"/>
  <c r="C7" i="73"/>
  <c r="D7" i="73"/>
  <c r="E8" i="73"/>
  <c r="E9" i="73"/>
  <c r="E10" i="73"/>
  <c r="E12" i="73"/>
  <c r="E13" i="73"/>
  <c r="E14" i="73"/>
  <c r="E15" i="73"/>
  <c r="E16" i="73"/>
  <c r="E17" i="73"/>
  <c r="E7" i="73"/>
  <c r="H8" i="73"/>
  <c r="H9" i="73"/>
  <c r="H10" i="73"/>
  <c r="H12" i="73"/>
  <c r="H13" i="73"/>
  <c r="H14" i="73"/>
  <c r="H15" i="73"/>
  <c r="H16" i="73"/>
  <c r="H17" i="73"/>
  <c r="H7" i="73"/>
  <c r="D9" i="64"/>
  <c r="E9" i="64"/>
  <c r="F9" i="64"/>
  <c r="G9" i="64"/>
  <c r="H9" i="64"/>
  <c r="I9" i="64"/>
  <c r="J9" i="64"/>
  <c r="K9" i="64"/>
  <c r="L9" i="64"/>
  <c r="D10" i="64"/>
  <c r="E10" i="64"/>
  <c r="F10" i="64"/>
  <c r="G10" i="64"/>
  <c r="H10" i="64"/>
  <c r="I10" i="64"/>
  <c r="J10" i="64"/>
  <c r="K10" i="64"/>
  <c r="L10" i="64"/>
  <c r="D11" i="64"/>
  <c r="E11" i="64"/>
  <c r="F11" i="64"/>
  <c r="G11" i="64"/>
  <c r="H11" i="64"/>
  <c r="I11" i="64"/>
  <c r="J11" i="64"/>
  <c r="K11" i="64"/>
  <c r="L11" i="64"/>
  <c r="D12" i="64"/>
  <c r="E12" i="64"/>
  <c r="F12" i="64"/>
  <c r="G12" i="64"/>
  <c r="H12" i="64"/>
  <c r="I12" i="64"/>
  <c r="J12" i="64"/>
  <c r="K12" i="64"/>
  <c r="L12" i="64"/>
  <c r="D13" i="64"/>
  <c r="E13" i="64"/>
  <c r="F13" i="64"/>
  <c r="G13" i="64"/>
  <c r="H13" i="64"/>
  <c r="I13" i="64"/>
  <c r="J13" i="64"/>
  <c r="K13" i="64"/>
  <c r="L13" i="64"/>
  <c r="D14" i="64"/>
  <c r="E14" i="64"/>
  <c r="F14" i="64"/>
  <c r="G14" i="64"/>
  <c r="H14" i="64"/>
  <c r="I14" i="64"/>
  <c r="J14" i="64"/>
  <c r="K14" i="64"/>
  <c r="L14" i="64"/>
  <c r="D15" i="64"/>
  <c r="E15" i="64"/>
  <c r="F15" i="64"/>
  <c r="G15" i="64"/>
  <c r="H15" i="64"/>
  <c r="I15" i="64"/>
  <c r="J15" i="64"/>
  <c r="K15" i="64"/>
  <c r="L15" i="64"/>
  <c r="D16" i="64"/>
  <c r="E16" i="64"/>
  <c r="F16" i="64"/>
  <c r="G16" i="64"/>
  <c r="H16" i="64"/>
  <c r="I16" i="64"/>
  <c r="J16" i="64"/>
  <c r="K16" i="64"/>
  <c r="L16" i="64"/>
  <c r="D17" i="64"/>
  <c r="E17" i="64"/>
  <c r="F17" i="64"/>
  <c r="G17" i="64"/>
  <c r="H17" i="64"/>
  <c r="I17" i="64"/>
  <c r="J17" i="64"/>
  <c r="K17" i="64"/>
  <c r="L17" i="64"/>
  <c r="E8" i="64"/>
  <c r="E19" i="64" s="1"/>
  <c r="F8" i="64"/>
  <c r="G8" i="64"/>
  <c r="H8" i="64"/>
  <c r="I8" i="64"/>
  <c r="J8" i="64"/>
  <c r="K8" i="64"/>
  <c r="L8" i="64"/>
  <c r="D8" i="64"/>
  <c r="D9" i="56"/>
  <c r="E9" i="56"/>
  <c r="F9" i="56"/>
  <c r="G9" i="56"/>
  <c r="H9" i="56"/>
  <c r="I9" i="56"/>
  <c r="K9" i="56"/>
  <c r="D10" i="56"/>
  <c r="E10" i="56"/>
  <c r="F10" i="56"/>
  <c r="G10" i="56"/>
  <c r="H10" i="56"/>
  <c r="I10" i="56"/>
  <c r="K10" i="56"/>
  <c r="D11" i="56"/>
  <c r="E11" i="56"/>
  <c r="F11" i="56"/>
  <c r="G11" i="56"/>
  <c r="H11" i="56"/>
  <c r="I11" i="56"/>
  <c r="D12" i="56"/>
  <c r="E12" i="56"/>
  <c r="F12" i="56"/>
  <c r="G12" i="56"/>
  <c r="H12" i="56"/>
  <c r="I12" i="56"/>
  <c r="K12" i="56"/>
  <c r="D13" i="56"/>
  <c r="E13" i="56"/>
  <c r="F13" i="56"/>
  <c r="G13" i="56"/>
  <c r="H13" i="56"/>
  <c r="I13" i="56"/>
  <c r="K13" i="56"/>
  <c r="D14" i="56"/>
  <c r="E14" i="56"/>
  <c r="F14" i="56"/>
  <c r="G14" i="56"/>
  <c r="H14" i="56"/>
  <c r="I14" i="56"/>
  <c r="K14" i="56"/>
  <c r="L14" i="56"/>
  <c r="D15" i="56"/>
  <c r="E15" i="56"/>
  <c r="F15" i="56"/>
  <c r="G15" i="56"/>
  <c r="H15" i="56"/>
  <c r="I15" i="56"/>
  <c r="K15" i="56"/>
  <c r="E8" i="56"/>
  <c r="F8" i="56"/>
  <c r="G8" i="56"/>
  <c r="H8" i="56"/>
  <c r="I8" i="56"/>
  <c r="J8" i="56"/>
  <c r="J16" i="56" s="1"/>
  <c r="K8" i="56"/>
  <c r="L8" i="56"/>
  <c r="D8" i="56"/>
  <c r="H16" i="54"/>
  <c r="C8" i="52"/>
  <c r="D8" i="52"/>
  <c r="E8" i="52"/>
  <c r="C9" i="52"/>
  <c r="D9" i="52"/>
  <c r="E9" i="52"/>
  <c r="C10" i="52"/>
  <c r="E10" i="52"/>
  <c r="C11" i="52"/>
  <c r="D11" i="52"/>
  <c r="E11" i="52"/>
  <c r="C12" i="52"/>
  <c r="D12" i="52"/>
  <c r="E12" i="52"/>
  <c r="C13" i="52"/>
  <c r="D13" i="52"/>
  <c r="E13" i="52"/>
  <c r="C24" i="52" s="1"/>
  <c r="C7" i="52"/>
  <c r="E7" i="52"/>
  <c r="C18" i="52" s="1"/>
  <c r="H8" i="52"/>
  <c r="H9" i="52"/>
  <c r="H10" i="52"/>
  <c r="H11" i="52"/>
  <c r="B22" i="52" s="1"/>
  <c r="H12" i="52"/>
  <c r="H13" i="52"/>
  <c r="B24" i="52" s="1"/>
  <c r="H7" i="52"/>
  <c r="B7" i="210"/>
  <c r="H8" i="210"/>
  <c r="H9" i="210"/>
  <c r="H10" i="210"/>
  <c r="H11" i="210"/>
  <c r="H13" i="210"/>
  <c r="H14" i="210"/>
  <c r="H7" i="210"/>
  <c r="F13" i="48"/>
  <c r="F67" i="226" s="1"/>
  <c r="G13" i="48"/>
  <c r="E67" i="226" s="1"/>
  <c r="D15" i="47"/>
  <c r="E15" i="47"/>
  <c r="D21" i="47"/>
  <c r="E21" i="47"/>
  <c r="D27" i="47"/>
  <c r="E27" i="47"/>
  <c r="D33" i="47"/>
  <c r="E33" i="47"/>
  <c r="D9" i="47"/>
  <c r="E9" i="47"/>
  <c r="C8" i="46"/>
  <c r="D8" i="46"/>
  <c r="E8" i="46"/>
  <c r="F8" i="46"/>
  <c r="C9" i="46"/>
  <c r="D9" i="46"/>
  <c r="E9" i="46"/>
  <c r="F9" i="46"/>
  <c r="C10" i="46"/>
  <c r="D10" i="46"/>
  <c r="E10" i="46"/>
  <c r="F10" i="46"/>
  <c r="C11" i="46"/>
  <c r="D11" i="46"/>
  <c r="E11" i="46"/>
  <c r="F11" i="46"/>
  <c r="C12" i="46"/>
  <c r="D12" i="46"/>
  <c r="E12" i="46"/>
  <c r="F12" i="46"/>
  <c r="C13" i="46"/>
  <c r="D13" i="46"/>
  <c r="E13" i="46"/>
  <c r="F13" i="46"/>
  <c r="C14" i="46"/>
  <c r="D14" i="46"/>
  <c r="E14" i="46"/>
  <c r="F14" i="46"/>
  <c r="C15" i="46"/>
  <c r="D15" i="46"/>
  <c r="E15" i="46"/>
  <c r="F15" i="46"/>
  <c r="J8" i="46"/>
  <c r="J9" i="46"/>
  <c r="J10" i="46"/>
  <c r="J11" i="46"/>
  <c r="J12" i="46"/>
  <c r="J13" i="46"/>
  <c r="J14" i="46"/>
  <c r="J15" i="46"/>
  <c r="J7" i="46"/>
  <c r="D9" i="215"/>
  <c r="E9" i="215"/>
  <c r="F9" i="215"/>
  <c r="G9" i="215"/>
  <c r="H9" i="215"/>
  <c r="I9" i="215"/>
  <c r="J9" i="215"/>
  <c r="K9" i="215"/>
  <c r="L9" i="215"/>
  <c r="M9" i="215"/>
  <c r="N9" i="215"/>
  <c r="O9" i="215"/>
  <c r="D12" i="215"/>
  <c r="E12" i="215"/>
  <c r="F12" i="215"/>
  <c r="G12" i="215"/>
  <c r="H12" i="215"/>
  <c r="I12" i="215"/>
  <c r="J12" i="215"/>
  <c r="K12" i="215"/>
  <c r="L12" i="215"/>
  <c r="M12" i="215"/>
  <c r="N12" i="215"/>
  <c r="O12" i="215"/>
  <c r="D15" i="215"/>
  <c r="E15" i="215"/>
  <c r="F15" i="215"/>
  <c r="G15" i="215"/>
  <c r="H15" i="215"/>
  <c r="I15" i="215"/>
  <c r="J15" i="215"/>
  <c r="K15" i="215"/>
  <c r="L15" i="215"/>
  <c r="M15" i="215"/>
  <c r="N15" i="215"/>
  <c r="O15" i="215"/>
  <c r="D18" i="215"/>
  <c r="E18" i="215"/>
  <c r="F18" i="215"/>
  <c r="G18" i="215"/>
  <c r="H18" i="215"/>
  <c r="I18" i="215"/>
  <c r="J18" i="215"/>
  <c r="K18" i="215"/>
  <c r="L18" i="215"/>
  <c r="M18" i="215"/>
  <c r="N18" i="215"/>
  <c r="O18" i="215"/>
  <c r="D21" i="215"/>
  <c r="E21" i="215"/>
  <c r="F21" i="215"/>
  <c r="G21" i="215"/>
  <c r="H21" i="215"/>
  <c r="I21" i="215"/>
  <c r="J21" i="215"/>
  <c r="K21" i="215"/>
  <c r="L21" i="215"/>
  <c r="M21" i="215"/>
  <c r="N21" i="215"/>
  <c r="O21" i="215"/>
  <c r="D24" i="215"/>
  <c r="E24" i="215"/>
  <c r="F24" i="215"/>
  <c r="G24" i="215"/>
  <c r="H24" i="215"/>
  <c r="I24" i="215"/>
  <c r="J24" i="215"/>
  <c r="K24" i="215"/>
  <c r="L24" i="215"/>
  <c r="M24" i="215"/>
  <c r="N24" i="215"/>
  <c r="O24" i="215"/>
  <c r="D27" i="215"/>
  <c r="E27" i="215"/>
  <c r="F27" i="215"/>
  <c r="G27" i="215"/>
  <c r="H27" i="215"/>
  <c r="I27" i="215"/>
  <c r="J27" i="215"/>
  <c r="K27" i="215"/>
  <c r="L27" i="215"/>
  <c r="M27" i="215"/>
  <c r="N27" i="215"/>
  <c r="O27" i="215"/>
  <c r="D30" i="215"/>
  <c r="E30" i="215"/>
  <c r="F30" i="215"/>
  <c r="G30" i="215"/>
  <c r="H30" i="215"/>
  <c r="I30" i="215"/>
  <c r="J30" i="215"/>
  <c r="K30" i="215"/>
  <c r="L30" i="215"/>
  <c r="M30" i="215"/>
  <c r="N30" i="215"/>
  <c r="O30" i="215"/>
  <c r="D33" i="215"/>
  <c r="E33" i="215"/>
  <c r="F33" i="215"/>
  <c r="G33" i="215"/>
  <c r="H33" i="215"/>
  <c r="I33" i="215"/>
  <c r="J33" i="215"/>
  <c r="K33" i="215"/>
  <c r="L33" i="215"/>
  <c r="M33" i="215"/>
  <c r="N33" i="215"/>
  <c r="O33" i="215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B7" i="146"/>
  <c r="E8" i="146"/>
  <c r="C34" i="226" s="1"/>
  <c r="E9" i="146"/>
  <c r="C35" i="226" s="1"/>
  <c r="E10" i="146"/>
  <c r="C36" i="226" s="1"/>
  <c r="E11" i="146"/>
  <c r="C37" i="226" s="1"/>
  <c r="E12" i="146"/>
  <c r="C38" i="226" s="1"/>
  <c r="E13" i="146"/>
  <c r="C39" i="226" s="1"/>
  <c r="E14" i="146"/>
  <c r="C40" i="226" s="1"/>
  <c r="C41" i="226"/>
  <c r="E7" i="146"/>
  <c r="H8" i="146"/>
  <c r="H9" i="146"/>
  <c r="B35" i="226" s="1"/>
  <c r="E48" i="226" s="1"/>
  <c r="H10" i="146"/>
  <c r="B36" i="226" s="1"/>
  <c r="E49" i="226" s="1"/>
  <c r="H11" i="146"/>
  <c r="B37" i="226" s="1"/>
  <c r="E50" i="226" s="1"/>
  <c r="H12" i="146"/>
  <c r="B38" i="226" s="1"/>
  <c r="E51" i="226" s="1"/>
  <c r="H13" i="146"/>
  <c r="B39" i="226" s="1"/>
  <c r="E52" i="226" s="1"/>
  <c r="H14" i="146"/>
  <c r="B40" i="226" s="1"/>
  <c r="E53" i="226" s="1"/>
  <c r="B41" i="226"/>
  <c r="E54" i="226" s="1"/>
  <c r="D19" i="64" l="1"/>
  <c r="L19" i="64"/>
  <c r="K19" i="64"/>
  <c r="J19" i="64"/>
  <c r="I19" i="64"/>
  <c r="H19" i="64"/>
  <c r="G19" i="64"/>
  <c r="F19" i="64"/>
  <c r="D15" i="52"/>
  <c r="B18" i="52"/>
  <c r="H15" i="52"/>
  <c r="B11" i="52"/>
  <c r="B15" i="146"/>
  <c r="D41" i="226" s="1"/>
  <c r="B26" i="226"/>
  <c r="B34" i="226"/>
  <c r="E47" i="226" s="1"/>
  <c r="H16" i="146"/>
  <c r="E30" i="47"/>
  <c r="E24" i="47"/>
  <c r="E18" i="47"/>
  <c r="E12" i="47"/>
  <c r="C33" i="226"/>
  <c r="E16" i="146"/>
  <c r="D16" i="146"/>
  <c r="D33" i="226"/>
  <c r="C16" i="146"/>
  <c r="A26" i="226"/>
  <c r="D30" i="47"/>
  <c r="D24" i="47"/>
  <c r="D18" i="47"/>
  <c r="D12" i="47"/>
  <c r="B17" i="64"/>
  <c r="B9" i="64"/>
  <c r="B11" i="56"/>
  <c r="B10" i="73"/>
  <c r="B15" i="73"/>
  <c r="H18" i="73"/>
  <c r="B17" i="73"/>
  <c r="B13" i="73"/>
  <c r="B8" i="73"/>
  <c r="B13" i="64"/>
  <c r="B8" i="64"/>
  <c r="B10" i="64"/>
  <c r="B16" i="64"/>
  <c r="B15" i="64"/>
  <c r="B12" i="64"/>
  <c r="B14" i="64"/>
  <c r="B11" i="64"/>
  <c r="B10" i="56"/>
  <c r="B12" i="56"/>
  <c r="B15" i="56"/>
  <c r="B14" i="56"/>
  <c r="B13" i="56"/>
  <c r="B8" i="56"/>
  <c r="B9" i="56"/>
  <c r="E18" i="73"/>
  <c r="E11" i="73"/>
  <c r="H11" i="73"/>
  <c r="B12" i="52"/>
  <c r="B8" i="52"/>
  <c r="B8" i="46"/>
  <c r="B13" i="146"/>
  <c r="D39" i="226" s="1"/>
  <c r="B11" i="146"/>
  <c r="D37" i="226" s="1"/>
  <c r="B9" i="146"/>
  <c r="D35" i="226" s="1"/>
  <c r="C18" i="73"/>
  <c r="B14" i="73"/>
  <c r="B16" i="73"/>
  <c r="B12" i="73"/>
  <c r="D18" i="73"/>
  <c r="D11" i="73"/>
  <c r="C11" i="73"/>
  <c r="B9" i="73"/>
  <c r="L16" i="56"/>
  <c r="K16" i="56"/>
  <c r="B9" i="52"/>
  <c r="B13" i="52"/>
  <c r="B10" i="52"/>
  <c r="B15" i="46"/>
  <c r="B11" i="46"/>
  <c r="F16" i="46"/>
  <c r="B59" i="226" s="1"/>
  <c r="F59" i="226" s="1"/>
  <c r="B14" i="46"/>
  <c r="B12" i="46"/>
  <c r="D16" i="46"/>
  <c r="B10" i="46"/>
  <c r="C16" i="46"/>
  <c r="B9" i="46"/>
  <c r="E16" i="46"/>
  <c r="B13" i="46"/>
  <c r="B12" i="146"/>
  <c r="D38" i="226" s="1"/>
  <c r="B14" i="146"/>
  <c r="D40" i="226" s="1"/>
  <c r="B10" i="146"/>
  <c r="D36" i="226" s="1"/>
  <c r="B8" i="146"/>
  <c r="D34" i="226" s="1"/>
  <c r="C27" i="210"/>
  <c r="J16" i="46"/>
  <c r="A59" i="226" s="1"/>
  <c r="E59" i="226" s="1"/>
  <c r="B19" i="64" l="1"/>
  <c r="H65" i="92"/>
  <c r="G65" i="92"/>
  <c r="D65" i="92"/>
  <c r="B16" i="146"/>
  <c r="H63" i="92"/>
  <c r="C26" i="226"/>
  <c r="G26" i="226" s="1"/>
  <c r="B18" i="73"/>
  <c r="B16" i="46"/>
  <c r="C59" i="226" s="1"/>
  <c r="G59" i="226" s="1"/>
  <c r="G80" i="229" l="1"/>
  <c r="B7" i="120"/>
  <c r="B8" i="120"/>
  <c r="B9" i="120"/>
  <c r="B10" i="120"/>
  <c r="B11" i="120"/>
  <c r="B6" i="120"/>
  <c r="L33" i="117"/>
  <c r="C8" i="83" l="1"/>
  <c r="D8" i="83"/>
  <c r="C9" i="83"/>
  <c r="D9" i="83"/>
  <c r="C10" i="83"/>
  <c r="D10" i="83"/>
  <c r="C11" i="83"/>
  <c r="D11" i="83"/>
  <c r="C13" i="83"/>
  <c r="D13" i="83"/>
  <c r="C14" i="83"/>
  <c r="D14" i="83"/>
  <c r="C15" i="83"/>
  <c r="D15" i="83"/>
  <c r="C16" i="83"/>
  <c r="D16" i="83"/>
  <c r="C17" i="83"/>
  <c r="D17" i="83"/>
  <c r="C18" i="83"/>
  <c r="D18" i="83"/>
  <c r="C19" i="83"/>
  <c r="D19" i="83"/>
  <c r="C20" i="83"/>
  <c r="D20" i="83"/>
  <c r="C21" i="83"/>
  <c r="D21" i="83"/>
  <c r="C22" i="83"/>
  <c r="D22" i="83"/>
  <c r="C23" i="83"/>
  <c r="D23" i="83"/>
  <c r="C24" i="83"/>
  <c r="D24" i="83"/>
  <c r="C25" i="83"/>
  <c r="D25" i="83"/>
  <c r="C26" i="83"/>
  <c r="D26" i="83"/>
  <c r="C27" i="83"/>
  <c r="D27" i="83"/>
  <c r="C28" i="83"/>
  <c r="D28" i="83"/>
  <c r="C29" i="83"/>
  <c r="D29" i="83"/>
  <c r="C30" i="83"/>
  <c r="D30" i="83"/>
  <c r="C31" i="83"/>
  <c r="D31" i="83"/>
  <c r="C32" i="83"/>
  <c r="D32" i="83"/>
  <c r="C7" i="83"/>
  <c r="D7" i="83"/>
  <c r="F12" i="83"/>
  <c r="G12" i="83"/>
  <c r="G33" i="83" s="1"/>
  <c r="E13" i="48" l="1"/>
  <c r="G67" i="226" s="1"/>
  <c r="D15" i="80"/>
  <c r="D14" i="80"/>
  <c r="D13" i="80"/>
  <c r="D12" i="80"/>
  <c r="D11" i="80"/>
  <c r="D10" i="80"/>
  <c r="D9" i="80"/>
  <c r="D8" i="80"/>
  <c r="D7" i="80"/>
  <c r="F15" i="80"/>
  <c r="F14" i="80"/>
  <c r="F13" i="80"/>
  <c r="F12" i="80"/>
  <c r="F11" i="80"/>
  <c r="F10" i="80"/>
  <c r="F9" i="80"/>
  <c r="F8" i="80"/>
  <c r="F7" i="80"/>
  <c r="H7" i="80"/>
  <c r="H15" i="80"/>
  <c r="H14" i="80"/>
  <c r="H13" i="80"/>
  <c r="H12" i="80"/>
  <c r="H11" i="80"/>
  <c r="H10" i="80"/>
  <c r="H9" i="80"/>
  <c r="H8" i="80"/>
  <c r="L15" i="80"/>
  <c r="L14" i="80"/>
  <c r="L13" i="80"/>
  <c r="L12" i="80"/>
  <c r="L11" i="80"/>
  <c r="L10" i="80"/>
  <c r="L9" i="80"/>
  <c r="L8" i="80"/>
  <c r="M16" i="80"/>
  <c r="L16" i="80" l="1"/>
  <c r="K7" i="80" s="1"/>
  <c r="B31" i="229"/>
  <c r="G31" i="229" s="1"/>
  <c r="B7" i="80"/>
  <c r="N33" i="117"/>
  <c r="M33" i="117"/>
  <c r="K33" i="117"/>
  <c r="J33" i="117"/>
  <c r="I33" i="117"/>
  <c r="H33" i="117"/>
  <c r="G33" i="117"/>
  <c r="F33" i="117"/>
  <c r="E33" i="117"/>
  <c r="D33" i="117"/>
  <c r="C33" i="117"/>
  <c r="B33" i="117" l="1"/>
  <c r="A106" i="229" s="1"/>
  <c r="F106" i="229" s="1"/>
  <c r="K8" i="80"/>
  <c r="A35" i="229"/>
  <c r="J16" i="79" l="1"/>
  <c r="D16" i="79"/>
  <c r="C16" i="79"/>
  <c r="F13" i="93"/>
  <c r="F65" i="229" s="1"/>
  <c r="G13" i="93"/>
  <c r="E65" i="229" s="1"/>
  <c r="E18" i="115"/>
  <c r="E17" i="115"/>
  <c r="E16" i="115"/>
  <c r="E15" i="115"/>
  <c r="E14" i="115"/>
  <c r="E13" i="115"/>
  <c r="E12" i="115"/>
  <c r="E11" i="115"/>
  <c r="E10" i="115"/>
  <c r="E9" i="115"/>
  <c r="E8" i="115"/>
  <c r="E7" i="115"/>
  <c r="H18" i="115"/>
  <c r="H17" i="115"/>
  <c r="H16" i="115"/>
  <c r="H15" i="115"/>
  <c r="H14" i="115"/>
  <c r="H13" i="115"/>
  <c r="H12" i="115"/>
  <c r="H11" i="115"/>
  <c r="H10" i="115"/>
  <c r="H9" i="115"/>
  <c r="H8" i="115"/>
  <c r="H7" i="115"/>
  <c r="E15" i="114"/>
  <c r="E14" i="114"/>
  <c r="E13" i="114"/>
  <c r="E12" i="114"/>
  <c r="E11" i="114"/>
  <c r="E10" i="114"/>
  <c r="E9" i="114"/>
  <c r="E8" i="114"/>
  <c r="E7" i="114"/>
  <c r="H15" i="114"/>
  <c r="H14" i="114"/>
  <c r="H13" i="114"/>
  <c r="H12" i="114"/>
  <c r="H11" i="114"/>
  <c r="H10" i="114"/>
  <c r="H9" i="114"/>
  <c r="H8" i="114"/>
  <c r="H7" i="114"/>
  <c r="H16" i="112"/>
  <c r="E16" i="112"/>
  <c r="D16" i="112"/>
  <c r="C16" i="112"/>
  <c r="D7" i="114"/>
  <c r="H32" i="116"/>
  <c r="H31" i="116"/>
  <c r="H30" i="116"/>
  <c r="H29" i="116"/>
  <c r="H28" i="116"/>
  <c r="H27" i="116"/>
  <c r="H26" i="116"/>
  <c r="H25" i="116"/>
  <c r="H24" i="116"/>
  <c r="H23" i="116"/>
  <c r="H22" i="116"/>
  <c r="H21" i="116"/>
  <c r="H19" i="116"/>
  <c r="H18" i="116"/>
  <c r="H17" i="116"/>
  <c r="H16" i="116"/>
  <c r="H15" i="116"/>
  <c r="H14" i="116"/>
  <c r="H13" i="116"/>
  <c r="H12" i="116"/>
  <c r="H11" i="116"/>
  <c r="H10" i="116"/>
  <c r="H9" i="116"/>
  <c r="H8" i="116"/>
  <c r="H23" i="93" l="1"/>
  <c r="B16" i="79"/>
  <c r="I16" i="79" s="1"/>
  <c r="B16" i="112"/>
  <c r="E87" i="229" s="1"/>
  <c r="K45" i="160"/>
  <c r="J45" i="160"/>
  <c r="H45" i="160"/>
  <c r="G45" i="160"/>
  <c r="F45" i="160"/>
  <c r="E45" i="160"/>
  <c r="D45" i="160"/>
  <c r="D44" i="160"/>
  <c r="H65" i="91"/>
  <c r="E65" i="91"/>
  <c r="E65" i="92" s="1"/>
  <c r="D65" i="91"/>
  <c r="H64" i="91"/>
  <c r="F64" i="91"/>
  <c r="E64" i="91"/>
  <c r="D64" i="91"/>
  <c r="F63" i="91"/>
  <c r="E63" i="91"/>
  <c r="C65" i="91" l="1"/>
  <c r="C65" i="92" s="1"/>
  <c r="C63" i="91"/>
  <c r="C61" i="229" s="1"/>
  <c r="F62" i="229" s="1"/>
  <c r="D46" i="160"/>
  <c r="K44" i="160"/>
  <c r="K46" i="160" s="1"/>
  <c r="J44" i="160"/>
  <c r="J46" i="160" s="1"/>
  <c r="G65" i="229"/>
  <c r="E16" i="79"/>
  <c r="E31" i="229"/>
  <c r="C64" i="91"/>
  <c r="D61" i="229" s="1"/>
  <c r="G62" i="229" s="1"/>
  <c r="E44" i="160"/>
  <c r="E46" i="160" s="1"/>
  <c r="F44" i="160"/>
  <c r="F46" i="160" s="1"/>
  <c r="G44" i="160"/>
  <c r="G46" i="160" s="1"/>
  <c r="H44" i="160"/>
  <c r="H46" i="160" s="1"/>
  <c r="C39" i="160"/>
  <c r="C45" i="160" s="1"/>
  <c r="D70" i="229" s="1"/>
  <c r="G71" i="229" s="1"/>
  <c r="C44" i="160"/>
  <c r="C70" i="229" s="1"/>
  <c r="F71" i="229" s="1"/>
  <c r="J16" i="72"/>
  <c r="I16" i="72"/>
  <c r="H16" i="72"/>
  <c r="G16" i="72"/>
  <c r="F16" i="72"/>
  <c r="E16" i="72"/>
  <c r="D16" i="72"/>
  <c r="C16" i="72"/>
  <c r="B15" i="72"/>
  <c r="B14" i="72"/>
  <c r="B13" i="72"/>
  <c r="B12" i="72"/>
  <c r="B11" i="72"/>
  <c r="B10" i="72"/>
  <c r="B9" i="72"/>
  <c r="B8" i="72"/>
  <c r="J16" i="71"/>
  <c r="I16" i="71"/>
  <c r="H16" i="71"/>
  <c r="G16" i="71"/>
  <c r="F16" i="71"/>
  <c r="E16" i="71"/>
  <c r="D16" i="71"/>
  <c r="C16" i="71"/>
  <c r="B15" i="71"/>
  <c r="B14" i="71"/>
  <c r="B13" i="71"/>
  <c r="B12" i="71"/>
  <c r="B11" i="71"/>
  <c r="B10" i="71"/>
  <c r="B9" i="71"/>
  <c r="B8" i="71"/>
  <c r="K16" i="69"/>
  <c r="J16" i="69"/>
  <c r="I16" i="69"/>
  <c r="H16" i="69"/>
  <c r="G16" i="69"/>
  <c r="F16" i="69"/>
  <c r="D16" i="69"/>
  <c r="C8" i="69"/>
  <c r="C16" i="69" s="1"/>
  <c r="K16" i="67"/>
  <c r="J16" i="67"/>
  <c r="I16" i="67"/>
  <c r="H16" i="67"/>
  <c r="G16" i="67"/>
  <c r="F16" i="67"/>
  <c r="E16" i="67"/>
  <c r="D16" i="67"/>
  <c r="C15" i="67"/>
  <c r="C14" i="67"/>
  <c r="C13" i="67"/>
  <c r="C12" i="67"/>
  <c r="C11" i="67"/>
  <c r="C10" i="67"/>
  <c r="C9" i="67"/>
  <c r="C8" i="67"/>
  <c r="L19" i="63"/>
  <c r="K19" i="63"/>
  <c r="J19" i="63"/>
  <c r="I19" i="63"/>
  <c r="C8" i="61"/>
  <c r="D8" i="61"/>
  <c r="E8" i="61"/>
  <c r="F8" i="61"/>
  <c r="G8" i="61"/>
  <c r="H8" i="61"/>
  <c r="I8" i="61"/>
  <c r="J8" i="61"/>
  <c r="C9" i="61"/>
  <c r="D9" i="61"/>
  <c r="E9" i="61"/>
  <c r="F9" i="61"/>
  <c r="G9" i="61"/>
  <c r="H9" i="61"/>
  <c r="I9" i="61"/>
  <c r="J9" i="61"/>
  <c r="C10" i="61"/>
  <c r="D10" i="61"/>
  <c r="E10" i="61"/>
  <c r="F10" i="61"/>
  <c r="G10" i="61"/>
  <c r="H10" i="61"/>
  <c r="I10" i="61"/>
  <c r="J10" i="61"/>
  <c r="C11" i="61"/>
  <c r="D11" i="61"/>
  <c r="E11" i="61"/>
  <c r="F11" i="61"/>
  <c r="G11" i="61"/>
  <c r="H11" i="61"/>
  <c r="I11" i="61"/>
  <c r="J11" i="61"/>
  <c r="C12" i="61"/>
  <c r="D12" i="61"/>
  <c r="E12" i="61"/>
  <c r="F12" i="61"/>
  <c r="G12" i="61"/>
  <c r="H12" i="61"/>
  <c r="I12" i="61"/>
  <c r="J12" i="61"/>
  <c r="C13" i="61"/>
  <c r="D13" i="61"/>
  <c r="E13" i="61"/>
  <c r="F13" i="61"/>
  <c r="G13" i="61"/>
  <c r="H13" i="61"/>
  <c r="I13" i="61"/>
  <c r="J13" i="61"/>
  <c r="C14" i="61"/>
  <c r="D14" i="61"/>
  <c r="E14" i="61"/>
  <c r="F14" i="61"/>
  <c r="G14" i="61"/>
  <c r="H14" i="61"/>
  <c r="I14" i="61"/>
  <c r="J14" i="61"/>
  <c r="C15" i="61"/>
  <c r="D15" i="61"/>
  <c r="E15" i="61"/>
  <c r="F15" i="61"/>
  <c r="G15" i="61"/>
  <c r="H15" i="61"/>
  <c r="I15" i="61"/>
  <c r="J15" i="61"/>
  <c r="C16" i="61"/>
  <c r="D16" i="61"/>
  <c r="E16" i="61"/>
  <c r="F16" i="61"/>
  <c r="G16" i="61"/>
  <c r="H16" i="61"/>
  <c r="I16" i="61"/>
  <c r="J16" i="61"/>
  <c r="C17" i="61"/>
  <c r="D17" i="61"/>
  <c r="E17" i="61"/>
  <c r="F17" i="61"/>
  <c r="G17" i="61"/>
  <c r="H17" i="61"/>
  <c r="I17" i="61"/>
  <c r="J17" i="61"/>
  <c r="B17" i="60"/>
  <c r="B16" i="60"/>
  <c r="B15" i="60"/>
  <c r="B14" i="60"/>
  <c r="B13" i="60"/>
  <c r="B12" i="60"/>
  <c r="B11" i="60"/>
  <c r="B8" i="60"/>
  <c r="B17" i="59"/>
  <c r="B16" i="59"/>
  <c r="B15" i="59"/>
  <c r="B14" i="59"/>
  <c r="B13" i="59"/>
  <c r="B12" i="59"/>
  <c r="B11" i="59"/>
  <c r="B10" i="59"/>
  <c r="B9" i="59"/>
  <c r="B8" i="59"/>
  <c r="B17" i="58"/>
  <c r="B16" i="58"/>
  <c r="B15" i="58"/>
  <c r="B14" i="58"/>
  <c r="B13" i="58"/>
  <c r="B12" i="58"/>
  <c r="B11" i="58"/>
  <c r="B10" i="58"/>
  <c r="B9" i="58"/>
  <c r="B8" i="58"/>
  <c r="I16" i="56"/>
  <c r="H16" i="56"/>
  <c r="G16" i="56"/>
  <c r="F16" i="56"/>
  <c r="E16" i="56"/>
  <c r="D16" i="56"/>
  <c r="I16" i="55"/>
  <c r="H16" i="55"/>
  <c r="G16" i="55"/>
  <c r="F16" i="55"/>
  <c r="E16" i="55"/>
  <c r="D16" i="55"/>
  <c r="H41" i="215"/>
  <c r="H42" i="215"/>
  <c r="H43" i="215"/>
  <c r="H45" i="215"/>
  <c r="H46" i="215"/>
  <c r="H47" i="215"/>
  <c r="H49" i="215"/>
  <c r="H50" i="215"/>
  <c r="G42" i="215"/>
  <c r="G49" i="215"/>
  <c r="G50" i="215"/>
  <c r="C33" i="215"/>
  <c r="C54" i="226" s="1"/>
  <c r="G54" i="226" s="1"/>
  <c r="C32" i="215"/>
  <c r="C31" i="215"/>
  <c r="C30" i="215"/>
  <c r="C53" i="226" s="1"/>
  <c r="G53" i="226" s="1"/>
  <c r="C29" i="215"/>
  <c r="C28" i="215"/>
  <c r="C27" i="215"/>
  <c r="C52" i="226" s="1"/>
  <c r="G52" i="226" s="1"/>
  <c r="C26" i="215"/>
  <c r="C25" i="215"/>
  <c r="C24" i="215"/>
  <c r="C51" i="226" s="1"/>
  <c r="G51" i="226" s="1"/>
  <c r="C23" i="215"/>
  <c r="C22" i="215"/>
  <c r="C21" i="215"/>
  <c r="C50" i="226" s="1"/>
  <c r="G50" i="226" s="1"/>
  <c r="C20" i="215"/>
  <c r="C19" i="215"/>
  <c r="C18" i="215"/>
  <c r="C49" i="226" s="1"/>
  <c r="G49" i="226" s="1"/>
  <c r="C17" i="215"/>
  <c r="C16" i="215"/>
  <c r="C15" i="215"/>
  <c r="C48" i="226" s="1"/>
  <c r="G48" i="226" s="1"/>
  <c r="C14" i="215"/>
  <c r="C13" i="215"/>
  <c r="C12" i="215"/>
  <c r="C47" i="226" s="1"/>
  <c r="G47" i="226" s="1"/>
  <c r="C11" i="215"/>
  <c r="C10" i="215"/>
  <c r="C9" i="215"/>
  <c r="C46" i="226" s="1"/>
  <c r="G46" i="226" s="1"/>
  <c r="C8" i="215"/>
  <c r="C7" i="215"/>
  <c r="C33" i="214"/>
  <c r="B54" i="226" s="1"/>
  <c r="F54" i="226" s="1"/>
  <c r="C32" i="214"/>
  <c r="C31" i="214"/>
  <c r="C30" i="214"/>
  <c r="C29" i="214"/>
  <c r="C28" i="214"/>
  <c r="C27" i="214"/>
  <c r="C26" i="214"/>
  <c r="C25" i="214"/>
  <c r="C24" i="214"/>
  <c r="C23" i="214"/>
  <c r="C22" i="214"/>
  <c r="C21" i="214"/>
  <c r="C20" i="214"/>
  <c r="C19" i="214"/>
  <c r="C18" i="214"/>
  <c r="C17" i="214"/>
  <c r="C16" i="214"/>
  <c r="C15" i="214"/>
  <c r="C14" i="214"/>
  <c r="C13" i="214"/>
  <c r="C12" i="214"/>
  <c r="B47" i="226" s="1"/>
  <c r="F47" i="226" s="1"/>
  <c r="C11" i="214"/>
  <c r="C10" i="214"/>
  <c r="C9" i="214"/>
  <c r="C8" i="214"/>
  <c r="C7" i="214"/>
  <c r="B51" i="215"/>
  <c r="B49" i="215"/>
  <c r="B48" i="215"/>
  <c r="B47" i="215"/>
  <c r="B46" i="215"/>
  <c r="B45" i="215"/>
  <c r="B44" i="215"/>
  <c r="B43" i="215"/>
  <c r="J19" i="61" l="1"/>
  <c r="I19" i="61"/>
  <c r="H19" i="61"/>
  <c r="G19" i="61"/>
  <c r="F19" i="61"/>
  <c r="E19" i="61"/>
  <c r="D19" i="61"/>
  <c r="C19" i="61"/>
  <c r="B19" i="60"/>
  <c r="B19" i="59"/>
  <c r="B19" i="58"/>
  <c r="B50" i="215"/>
  <c r="B52" i="215" s="1"/>
  <c r="C35" i="214"/>
  <c r="C91" i="226"/>
  <c r="G91" i="226" s="1"/>
  <c r="B14" i="69"/>
  <c r="C34" i="214"/>
  <c r="C40" i="160"/>
  <c r="C49" i="215"/>
  <c r="B53" i="226"/>
  <c r="F53" i="226" s="1"/>
  <c r="C48" i="215"/>
  <c r="B52" i="226"/>
  <c r="F52" i="226" s="1"/>
  <c r="C47" i="215"/>
  <c r="B51" i="226"/>
  <c r="F51" i="226" s="1"/>
  <c r="C46" i="215"/>
  <c r="B50" i="226"/>
  <c r="F50" i="226" s="1"/>
  <c r="C45" i="215"/>
  <c r="B49" i="226"/>
  <c r="F49" i="226" s="1"/>
  <c r="C44" i="215"/>
  <c r="B48" i="226"/>
  <c r="F48" i="226" s="1"/>
  <c r="C42" i="215"/>
  <c r="B46" i="226"/>
  <c r="F46" i="226" s="1"/>
  <c r="G46" i="215"/>
  <c r="H51" i="215"/>
  <c r="C46" i="160"/>
  <c r="D17" i="69"/>
  <c r="I17" i="69"/>
  <c r="J17" i="69"/>
  <c r="E17" i="69"/>
  <c r="G17" i="69"/>
  <c r="B16" i="72"/>
  <c r="C95" i="226" s="1"/>
  <c r="G95" i="226" s="1"/>
  <c r="B16" i="71"/>
  <c r="B95" i="226" s="1"/>
  <c r="F95" i="226" s="1"/>
  <c r="K17" i="69"/>
  <c r="B10" i="69"/>
  <c r="C16" i="67"/>
  <c r="B14" i="67" s="1"/>
  <c r="C87" i="226"/>
  <c r="G87" i="226" s="1"/>
  <c r="B87" i="226"/>
  <c r="F87" i="226" s="1"/>
  <c r="B17" i="61"/>
  <c r="B16" i="61"/>
  <c r="B12" i="61"/>
  <c r="B15" i="61"/>
  <c r="B14" i="61"/>
  <c r="B13" i="61"/>
  <c r="B11" i="61"/>
  <c r="B10" i="61"/>
  <c r="B9" i="61"/>
  <c r="B8" i="61"/>
  <c r="B19" i="61" s="1"/>
  <c r="B16" i="56"/>
  <c r="C79" i="226" s="1"/>
  <c r="G79" i="226" s="1"/>
  <c r="B16" i="55"/>
  <c r="B79" i="226" s="1"/>
  <c r="F79" i="226" s="1"/>
  <c r="G45" i="215"/>
  <c r="B15" i="69"/>
  <c r="B13" i="69"/>
  <c r="B11" i="69"/>
  <c r="B9" i="69"/>
  <c r="F17" i="69"/>
  <c r="B12" i="69"/>
  <c r="H17" i="69"/>
  <c r="B8" i="69"/>
  <c r="G52" i="215"/>
  <c r="G44" i="215"/>
  <c r="G51" i="215"/>
  <c r="G47" i="215"/>
  <c r="G43" i="215"/>
  <c r="H52" i="215"/>
  <c r="H48" i="215"/>
  <c r="H44" i="215"/>
  <c r="G48" i="215"/>
  <c r="C43" i="215"/>
  <c r="C36" i="214" l="1"/>
  <c r="B55" i="226" s="1"/>
  <c r="B8" i="67"/>
  <c r="C55" i="226"/>
  <c r="C50" i="215"/>
  <c r="I17" i="67"/>
  <c r="B91" i="226"/>
  <c r="F91" i="226" s="1"/>
  <c r="H53" i="215"/>
  <c r="A55" i="226"/>
  <c r="C17" i="69"/>
  <c r="B16" i="69"/>
  <c r="B13" i="67"/>
  <c r="G17" i="67"/>
  <c r="B15" i="67"/>
  <c r="B9" i="67"/>
  <c r="J17" i="67"/>
  <c r="H17" i="67"/>
  <c r="D17" i="67"/>
  <c r="E17" i="67"/>
  <c r="B10" i="67"/>
  <c r="B12" i="67"/>
  <c r="K17" i="67"/>
  <c r="B11" i="67"/>
  <c r="F17" i="67"/>
  <c r="G53" i="215"/>
  <c r="B16" i="67" l="1"/>
  <c r="C17" i="67"/>
  <c r="A51" i="229" l="1"/>
  <c r="E51" i="229" s="1"/>
  <c r="C12" i="86"/>
  <c r="B51" i="229" s="1"/>
  <c r="F51" i="229" s="1"/>
  <c r="B11" i="86"/>
  <c r="B24" i="86" s="1"/>
  <c r="B10" i="86"/>
  <c r="B9" i="86"/>
  <c r="B8" i="86"/>
  <c r="B7" i="86"/>
  <c r="B6" i="86"/>
  <c r="L25" i="85"/>
  <c r="H25" i="85"/>
  <c r="F25" i="85"/>
  <c r="D25" i="85"/>
  <c r="L24" i="85"/>
  <c r="H24" i="85"/>
  <c r="F24" i="85"/>
  <c r="D24" i="85"/>
  <c r="L23" i="85"/>
  <c r="H23" i="85"/>
  <c r="F23" i="85"/>
  <c r="D23" i="85"/>
  <c r="L22" i="85"/>
  <c r="H22" i="85"/>
  <c r="F22" i="85"/>
  <c r="D22" i="85"/>
  <c r="L21" i="85"/>
  <c r="H21" i="85"/>
  <c r="F21" i="85"/>
  <c r="D21" i="85"/>
  <c r="L20" i="85"/>
  <c r="H20" i="85"/>
  <c r="F20" i="85"/>
  <c r="D20" i="85"/>
  <c r="L19" i="85"/>
  <c r="H19" i="85"/>
  <c r="F19" i="85"/>
  <c r="D19" i="85"/>
  <c r="L18" i="85"/>
  <c r="H18" i="85"/>
  <c r="F18" i="85"/>
  <c r="D18" i="85"/>
  <c r="L17" i="85"/>
  <c r="H17" i="85"/>
  <c r="F17" i="85"/>
  <c r="D17" i="85"/>
  <c r="L16" i="85"/>
  <c r="H16" i="85"/>
  <c r="F16" i="85"/>
  <c r="D16" i="85"/>
  <c r="L15" i="85"/>
  <c r="H15" i="85"/>
  <c r="F15" i="85"/>
  <c r="D15" i="85"/>
  <c r="L14" i="85"/>
  <c r="H14" i="85"/>
  <c r="F14" i="85"/>
  <c r="D14" i="85"/>
  <c r="L13" i="85"/>
  <c r="H13" i="85"/>
  <c r="F13" i="85"/>
  <c r="D13" i="85"/>
  <c r="L12" i="85"/>
  <c r="H12" i="85"/>
  <c r="F12" i="85"/>
  <c r="D12" i="85"/>
  <c r="L11" i="85"/>
  <c r="H11" i="85"/>
  <c r="F11" i="85"/>
  <c r="D11" i="85"/>
  <c r="L10" i="85"/>
  <c r="H10" i="85"/>
  <c r="F10" i="85"/>
  <c r="D10" i="85"/>
  <c r="L9" i="85"/>
  <c r="H9" i="85"/>
  <c r="F9" i="85"/>
  <c r="D9" i="85"/>
  <c r="L8" i="85"/>
  <c r="H8" i="85"/>
  <c r="F8" i="85"/>
  <c r="D8" i="85"/>
  <c r="L7" i="85"/>
  <c r="H7" i="85"/>
  <c r="F7" i="85"/>
  <c r="D7" i="85"/>
  <c r="B7" i="85" l="1"/>
  <c r="L26" i="85"/>
  <c r="K26" i="85" s="1"/>
  <c r="D26" i="85"/>
  <c r="C26" i="85" s="1"/>
  <c r="H26" i="85"/>
  <c r="G26" i="85" s="1"/>
  <c r="F26" i="85"/>
  <c r="E26" i="85" s="1"/>
  <c r="B23" i="85"/>
  <c r="B22" i="85"/>
  <c r="B20" i="85"/>
  <c r="B15" i="85"/>
  <c r="B12" i="85"/>
  <c r="B12" i="86"/>
  <c r="C51" i="229" s="1"/>
  <c r="G51" i="229" s="1"/>
  <c r="B17" i="85"/>
  <c r="B18" i="85"/>
  <c r="B9" i="85"/>
  <c r="B10" i="85"/>
  <c r="B14" i="85"/>
  <c r="B25" i="85"/>
  <c r="B8" i="85"/>
  <c r="B16" i="85"/>
  <c r="B24" i="85"/>
  <c r="B11" i="85"/>
  <c r="B19" i="85"/>
  <c r="B13" i="85"/>
  <c r="B21" i="85"/>
  <c r="C19" i="85" l="1"/>
  <c r="C18" i="85"/>
  <c r="E19" i="85"/>
  <c r="E15" i="85"/>
  <c r="E10" i="85"/>
  <c r="E18" i="85"/>
  <c r="E16" i="85"/>
  <c r="E8" i="85"/>
  <c r="E24" i="85"/>
  <c r="E17" i="85"/>
  <c r="E22" i="85"/>
  <c r="E20" i="85"/>
  <c r="E13" i="85"/>
  <c r="K15" i="85"/>
  <c r="E9" i="85"/>
  <c r="E25" i="85"/>
  <c r="E7" i="85"/>
  <c r="E23" i="85"/>
  <c r="E21" i="85"/>
  <c r="K13" i="85"/>
  <c r="G10" i="85"/>
  <c r="G11" i="85"/>
  <c r="C17" i="85"/>
  <c r="C16" i="85"/>
  <c r="G25" i="85"/>
  <c r="G23" i="85"/>
  <c r="K18" i="85"/>
  <c r="C12" i="85"/>
  <c r="G13" i="85"/>
  <c r="G8" i="85"/>
  <c r="G20" i="85"/>
  <c r="G12" i="85"/>
  <c r="C8" i="85"/>
  <c r="G22" i="85"/>
  <c r="C14" i="85"/>
  <c r="K25" i="85"/>
  <c r="C13" i="85"/>
  <c r="K7" i="85"/>
  <c r="C7" i="85"/>
  <c r="C11" i="85"/>
  <c r="C9" i="85"/>
  <c r="G19" i="85"/>
  <c r="K24" i="85"/>
  <c r="K22" i="85"/>
  <c r="C24" i="85"/>
  <c r="K10" i="85"/>
  <c r="G9" i="85"/>
  <c r="C10" i="85"/>
  <c r="K9" i="85"/>
  <c r="G21" i="85"/>
  <c r="C25" i="85"/>
  <c r="K20" i="85"/>
  <c r="G17" i="85"/>
  <c r="K8" i="85"/>
  <c r="C23" i="85"/>
  <c r="K12" i="85"/>
  <c r="E14" i="85"/>
  <c r="C22" i="85"/>
  <c r="G24" i="85"/>
  <c r="K11" i="85"/>
  <c r="C15" i="85"/>
  <c r="G7" i="85"/>
  <c r="K16" i="85"/>
  <c r="K23" i="85"/>
  <c r="K21" i="85"/>
  <c r="K19" i="85"/>
  <c r="K17" i="85"/>
  <c r="K14" i="85"/>
  <c r="G15" i="85"/>
  <c r="G16" i="85"/>
  <c r="E11" i="85"/>
  <c r="C21" i="85"/>
  <c r="G18" i="85"/>
  <c r="E12" i="85"/>
  <c r="C20" i="85"/>
  <c r="G14" i="85"/>
  <c r="B26" i="85"/>
  <c r="A47" i="229" l="1"/>
  <c r="E47" i="229" s="1"/>
  <c r="B26" i="210" l="1"/>
  <c r="B20" i="210"/>
  <c r="B25" i="210"/>
  <c r="A25" i="210"/>
  <c r="B24" i="210"/>
  <c r="A24" i="210"/>
  <c r="B23" i="210"/>
  <c r="A23" i="210"/>
  <c r="B22" i="210"/>
  <c r="A22" i="210"/>
  <c r="B21" i="210"/>
  <c r="A21" i="210"/>
  <c r="A20" i="210"/>
  <c r="F15" i="210"/>
  <c r="H15" i="210"/>
  <c r="C15" i="210"/>
  <c r="B71" i="226" s="1"/>
  <c r="F71" i="226" s="1"/>
  <c r="B27" i="210" l="1"/>
  <c r="D27" i="210" s="1"/>
  <c r="B15" i="210"/>
  <c r="C71" i="226" s="1"/>
  <c r="G71" i="226" s="1"/>
  <c r="G19" i="115" l="1"/>
  <c r="C97" i="229" s="1"/>
  <c r="F98" i="229" s="1"/>
  <c r="B8" i="83"/>
  <c r="B9" i="83"/>
  <c r="B10" i="83"/>
  <c r="B11" i="83"/>
  <c r="B13" i="83"/>
  <c r="B16" i="83"/>
  <c r="B7" i="83"/>
  <c r="E8" i="83"/>
  <c r="E9" i="83"/>
  <c r="E10" i="83"/>
  <c r="E11" i="83"/>
  <c r="E13" i="83"/>
  <c r="B38" i="83" s="1"/>
  <c r="E14" i="83"/>
  <c r="B39" i="83" s="1"/>
  <c r="E15" i="83"/>
  <c r="B40" i="83" s="1"/>
  <c r="E16" i="83"/>
  <c r="B41" i="83" s="1"/>
  <c r="E17" i="83"/>
  <c r="B42" i="83" s="1"/>
  <c r="E18" i="83"/>
  <c r="B43" i="83" s="1"/>
  <c r="E19" i="83"/>
  <c r="B44" i="83" s="1"/>
  <c r="E20" i="83"/>
  <c r="B45" i="83" s="1"/>
  <c r="E21" i="83"/>
  <c r="B46" i="83" s="1"/>
  <c r="E22" i="83"/>
  <c r="B47" i="83" s="1"/>
  <c r="E23" i="83"/>
  <c r="B48" i="83" s="1"/>
  <c r="E24" i="83"/>
  <c r="B49" i="83" s="1"/>
  <c r="E25" i="83"/>
  <c r="E26" i="83"/>
  <c r="E27" i="83"/>
  <c r="E28" i="83"/>
  <c r="E29" i="83"/>
  <c r="E30" i="83"/>
  <c r="E31" i="83"/>
  <c r="E32" i="83"/>
  <c r="E7" i="83"/>
  <c r="H8" i="83"/>
  <c r="H9" i="83"/>
  <c r="H10" i="83"/>
  <c r="H11" i="83"/>
  <c r="H13" i="83"/>
  <c r="C38" i="83" s="1"/>
  <c r="H14" i="83"/>
  <c r="C39" i="83" s="1"/>
  <c r="H15" i="83"/>
  <c r="C40" i="83" s="1"/>
  <c r="H16" i="83"/>
  <c r="C41" i="83" s="1"/>
  <c r="H17" i="83"/>
  <c r="C42" i="83" s="1"/>
  <c r="H18" i="83"/>
  <c r="C43" i="83" s="1"/>
  <c r="H19" i="83"/>
  <c r="C44" i="83" s="1"/>
  <c r="H20" i="83"/>
  <c r="C45" i="83" s="1"/>
  <c r="H21" i="83"/>
  <c r="C46" i="83" s="1"/>
  <c r="H22" i="83"/>
  <c r="C47" i="83" s="1"/>
  <c r="H23" i="83"/>
  <c r="C48" i="83" s="1"/>
  <c r="H24" i="83"/>
  <c r="C49" i="83" s="1"/>
  <c r="H25" i="83"/>
  <c r="H26" i="83"/>
  <c r="H27" i="83"/>
  <c r="H28" i="83"/>
  <c r="H29" i="83"/>
  <c r="H30" i="83"/>
  <c r="H31" i="83"/>
  <c r="H32" i="83"/>
  <c r="H7" i="83"/>
  <c r="C12" i="83"/>
  <c r="J12" i="83"/>
  <c r="E12" i="83" l="1"/>
  <c r="D12" i="83"/>
  <c r="J33" i="83"/>
  <c r="B12" i="83"/>
  <c r="C39" i="158"/>
  <c r="C39" i="159" s="1"/>
  <c r="C38" i="158"/>
  <c r="C38" i="159" s="1"/>
  <c r="H12" i="83"/>
  <c r="C37" i="83" s="1"/>
  <c r="C51" i="83" s="1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5" i="83"/>
  <c r="B14" i="83"/>
  <c r="F81" i="229"/>
  <c r="F75" i="229"/>
  <c r="G75" i="229"/>
  <c r="G81" i="229"/>
  <c r="F115" i="229"/>
  <c r="B37" i="83" l="1"/>
  <c r="B51" i="83" s="1"/>
  <c r="C8" i="81"/>
  <c r="D8" i="81"/>
  <c r="C9" i="81"/>
  <c r="D9" i="81"/>
  <c r="C10" i="81"/>
  <c r="D10" i="81"/>
  <c r="C11" i="81"/>
  <c r="D11" i="81"/>
  <c r="C12" i="81"/>
  <c r="D12" i="81"/>
  <c r="C13" i="81"/>
  <c r="D13" i="81"/>
  <c r="C14" i="81"/>
  <c r="D14" i="81"/>
  <c r="C15" i="81"/>
  <c r="D15" i="81"/>
  <c r="C16" i="81"/>
  <c r="D16" i="81"/>
  <c r="C17" i="81"/>
  <c r="D17" i="81"/>
  <c r="C18" i="81"/>
  <c r="D18" i="81"/>
  <c r="C7" i="81"/>
  <c r="D7" i="81"/>
  <c r="B24" i="81" s="1"/>
  <c r="E8" i="81"/>
  <c r="E9" i="81"/>
  <c r="E10" i="81"/>
  <c r="E11" i="81"/>
  <c r="E12" i="81"/>
  <c r="E13" i="81"/>
  <c r="E14" i="81"/>
  <c r="E15" i="81"/>
  <c r="E16" i="81"/>
  <c r="E17" i="81"/>
  <c r="E18" i="81"/>
  <c r="E7" i="81"/>
  <c r="H8" i="81"/>
  <c r="H9" i="81"/>
  <c r="H10" i="81"/>
  <c r="H11" i="81"/>
  <c r="H12" i="81"/>
  <c r="H13" i="81"/>
  <c r="H14" i="81"/>
  <c r="H15" i="81"/>
  <c r="H16" i="81"/>
  <c r="H17" i="81"/>
  <c r="H18" i="81"/>
  <c r="H7" i="81"/>
  <c r="B17" i="81" l="1"/>
  <c r="B15" i="81"/>
  <c r="B13" i="81"/>
  <c r="B11" i="81"/>
  <c r="B7" i="81"/>
  <c r="B18" i="81"/>
  <c r="B16" i="81"/>
  <c r="B14" i="81"/>
  <c r="B12" i="81"/>
  <c r="B10" i="81"/>
  <c r="B9" i="81"/>
  <c r="B8" i="81"/>
  <c r="J13" i="93" l="1"/>
  <c r="I13" i="93"/>
  <c r="J13" i="48"/>
  <c r="I13" i="48"/>
  <c r="H13" i="93" l="1"/>
  <c r="H13" i="48"/>
  <c r="D14" i="114" l="1"/>
  <c r="C14" i="114"/>
  <c r="C13" i="114"/>
  <c r="D10" i="114"/>
  <c r="D16" i="115"/>
  <c r="D13" i="115"/>
  <c r="D11" i="115"/>
  <c r="J33" i="116"/>
  <c r="A102" i="229" s="1"/>
  <c r="F102" i="229" s="1"/>
  <c r="C22" i="116"/>
  <c r="D22" i="116"/>
  <c r="E22" i="116"/>
  <c r="C23" i="116"/>
  <c r="D23" i="116"/>
  <c r="E23" i="116"/>
  <c r="C24" i="116"/>
  <c r="D24" i="116"/>
  <c r="E24" i="116"/>
  <c r="C25" i="116"/>
  <c r="D25" i="116"/>
  <c r="E25" i="116"/>
  <c r="C26" i="116"/>
  <c r="D26" i="116"/>
  <c r="E26" i="116"/>
  <c r="C27" i="116"/>
  <c r="D27" i="116"/>
  <c r="E27" i="116"/>
  <c r="C28" i="116"/>
  <c r="D28" i="116"/>
  <c r="E28" i="116"/>
  <c r="C29" i="116"/>
  <c r="D29" i="116"/>
  <c r="E29" i="116"/>
  <c r="C30" i="116"/>
  <c r="D30" i="116"/>
  <c r="E30" i="116"/>
  <c r="C31" i="116"/>
  <c r="D31" i="116"/>
  <c r="E31" i="116"/>
  <c r="C32" i="116"/>
  <c r="D32" i="116"/>
  <c r="E32" i="116"/>
  <c r="D21" i="116"/>
  <c r="C21" i="116"/>
  <c r="E21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D9" i="116"/>
  <c r="D10" i="116"/>
  <c r="D11" i="116"/>
  <c r="D12" i="116"/>
  <c r="D13" i="116"/>
  <c r="D14" i="116"/>
  <c r="D15" i="116"/>
  <c r="D16" i="116"/>
  <c r="D17" i="116"/>
  <c r="D18" i="116"/>
  <c r="D19" i="116"/>
  <c r="D8" i="116"/>
  <c r="E19" i="116"/>
  <c r="E18" i="116"/>
  <c r="E17" i="116"/>
  <c r="E16" i="116"/>
  <c r="E15" i="116"/>
  <c r="E14" i="116"/>
  <c r="E13" i="116"/>
  <c r="E12" i="116"/>
  <c r="E11" i="116"/>
  <c r="E10" i="116"/>
  <c r="E9" i="116"/>
  <c r="E8" i="116"/>
  <c r="B14" i="116" l="1"/>
  <c r="B18" i="116"/>
  <c r="B16" i="116"/>
  <c r="B30" i="116"/>
  <c r="B22" i="116"/>
  <c r="B15" i="116"/>
  <c r="B12" i="116"/>
  <c r="B10" i="116"/>
  <c r="B21" i="116"/>
  <c r="B26" i="116"/>
  <c r="B31" i="116"/>
  <c r="B13" i="116"/>
  <c r="B24" i="116"/>
  <c r="B17" i="116"/>
  <c r="B9" i="116"/>
  <c r="B32" i="116"/>
  <c r="B28" i="116"/>
  <c r="B23" i="116"/>
  <c r="B25" i="116"/>
  <c r="B27" i="116"/>
  <c r="B29" i="116"/>
  <c r="B8" i="116"/>
  <c r="B19" i="116"/>
  <c r="B11" i="116"/>
  <c r="E38" i="74"/>
  <c r="E44" i="74" s="1"/>
  <c r="F38" i="74"/>
  <c r="F44" i="74" s="1"/>
  <c r="G38" i="74"/>
  <c r="G44" i="74" s="1"/>
  <c r="H38" i="74"/>
  <c r="H44" i="74" s="1"/>
  <c r="I38" i="74"/>
  <c r="I44" i="74" s="1"/>
  <c r="J38" i="74"/>
  <c r="J44" i="74" s="1"/>
  <c r="K38" i="74"/>
  <c r="E43" i="74"/>
  <c r="F43" i="74"/>
  <c r="G37" i="74"/>
  <c r="G43" i="74" s="1"/>
  <c r="H37" i="74"/>
  <c r="H43" i="74" s="1"/>
  <c r="I37" i="74"/>
  <c r="I43" i="74" s="1"/>
  <c r="J37" i="74"/>
  <c r="J43" i="74" s="1"/>
  <c r="K37" i="74"/>
  <c r="D43" i="74" l="1"/>
  <c r="K44" i="74"/>
  <c r="K43" i="74"/>
  <c r="K39" i="74"/>
  <c r="B33" i="116"/>
  <c r="E102" i="229" s="1"/>
  <c r="C43" i="74" l="1"/>
  <c r="D45" i="74"/>
  <c r="C37" i="74"/>
  <c r="D44" i="74"/>
  <c r="C44" i="74" s="1"/>
  <c r="C38" i="74"/>
  <c r="G116" i="229"/>
  <c r="F116" i="229"/>
  <c r="G115" i="229"/>
  <c r="B61" i="229" l="1"/>
  <c r="G61" i="229" s="1"/>
  <c r="A61" i="229"/>
  <c r="F61" i="229" s="1"/>
  <c r="K13" i="80"/>
  <c r="K11" i="80"/>
  <c r="K16" i="80"/>
  <c r="K14" i="80"/>
  <c r="K12" i="80"/>
  <c r="K10" i="80"/>
  <c r="K15" i="80"/>
  <c r="K9" i="80"/>
  <c r="F117" i="229" l="1"/>
  <c r="A92" i="229" l="1"/>
  <c r="F92" i="229" s="1"/>
  <c r="B14" i="114" l="1"/>
  <c r="B14" i="80"/>
  <c r="G34" i="47" l="1"/>
  <c r="H34" i="47"/>
  <c r="J34" i="47"/>
  <c r="G35" i="47"/>
  <c r="H35" i="47"/>
  <c r="J35" i="47"/>
  <c r="G36" i="47"/>
  <c r="J36" i="47"/>
  <c r="C30" i="47" l="1"/>
  <c r="O13" i="93"/>
  <c r="P13" i="93"/>
  <c r="M13" i="48"/>
  <c r="L13" i="48"/>
  <c r="N13" i="93" l="1"/>
  <c r="F35" i="47"/>
  <c r="F34" i="47"/>
  <c r="F36" i="47"/>
  <c r="B63" i="226" s="1"/>
  <c r="F63" i="226" s="1"/>
  <c r="H36" i="47"/>
  <c r="D36" i="47"/>
  <c r="D35" i="47"/>
  <c r="D34" i="47"/>
  <c r="I35" i="47"/>
  <c r="I34" i="47"/>
  <c r="K13" i="48"/>
  <c r="E44" i="158" l="1"/>
  <c r="E44" i="159" s="1"/>
  <c r="H44" i="158"/>
  <c r="H44" i="159" s="1"/>
  <c r="I44" i="158"/>
  <c r="I44" i="159" s="1"/>
  <c r="J44" i="158"/>
  <c r="J44" i="159" s="1"/>
  <c r="K44" i="158"/>
  <c r="K44" i="159" s="1"/>
  <c r="E45" i="158"/>
  <c r="E45" i="159" s="1"/>
  <c r="G45" i="158"/>
  <c r="G45" i="159" s="1"/>
  <c r="H45" i="158"/>
  <c r="H45" i="159" s="1"/>
  <c r="K45" i="158"/>
  <c r="K45" i="159" s="1"/>
  <c r="D45" i="158"/>
  <c r="D45" i="159" s="1"/>
  <c r="D44" i="158"/>
  <c r="D44" i="159" s="1"/>
  <c r="E103" i="89"/>
  <c r="E102" i="89"/>
  <c r="E101" i="89"/>
  <c r="E100" i="89"/>
  <c r="E99" i="89"/>
  <c r="E98" i="89"/>
  <c r="E97" i="89"/>
  <c r="E96" i="89"/>
  <c r="E95" i="89"/>
  <c r="E94" i="89"/>
  <c r="E93" i="89"/>
  <c r="E92" i="89"/>
  <c r="E91" i="89"/>
  <c r="E90" i="89"/>
  <c r="E89" i="89"/>
  <c r="E88" i="89"/>
  <c r="E87" i="89"/>
  <c r="E86" i="89"/>
  <c r="E85" i="89"/>
  <c r="E84" i="89"/>
  <c r="E83" i="89"/>
  <c r="E82" i="89"/>
  <c r="E81" i="89"/>
  <c r="E80" i="89"/>
  <c r="E79" i="89"/>
  <c r="E78" i="89"/>
  <c r="E77" i="89"/>
  <c r="E76" i="89"/>
  <c r="E75" i="89"/>
  <c r="E74" i="89"/>
  <c r="E73" i="89"/>
  <c r="E72" i="89"/>
  <c r="E71" i="89"/>
  <c r="E70" i="89"/>
  <c r="E69" i="89"/>
  <c r="E68" i="89"/>
  <c r="E67" i="89"/>
  <c r="E66" i="89"/>
  <c r="E65" i="89"/>
  <c r="E64" i="89"/>
  <c r="E63" i="89"/>
  <c r="E62" i="89"/>
  <c r="E61" i="89"/>
  <c r="E60" i="89"/>
  <c r="E59" i="89"/>
  <c r="E58" i="89"/>
  <c r="E57" i="89"/>
  <c r="E56" i="89"/>
  <c r="E55" i="89"/>
  <c r="E54" i="89"/>
  <c r="E53" i="89"/>
  <c r="E52" i="89"/>
  <c r="E51" i="89"/>
  <c r="E50" i="89"/>
  <c r="E49" i="89"/>
  <c r="E48" i="89"/>
  <c r="E47" i="89"/>
  <c r="E46" i="89"/>
  <c r="E45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E7" i="89"/>
  <c r="I33" i="83"/>
  <c r="F33" i="83"/>
  <c r="C15" i="65"/>
  <c r="B21" i="67" s="1"/>
  <c r="C14" i="65"/>
  <c r="B28" i="67" s="1"/>
  <c r="C13" i="65"/>
  <c r="B27" i="67" s="1"/>
  <c r="C12" i="65"/>
  <c r="B26" i="67" s="1"/>
  <c r="C11" i="65"/>
  <c r="B25" i="67" s="1"/>
  <c r="B24" i="67"/>
  <c r="C9" i="65"/>
  <c r="B23" i="67" s="1"/>
  <c r="B23" i="52"/>
  <c r="C23" i="52"/>
  <c r="C22" i="52"/>
  <c r="B21" i="52"/>
  <c r="B20" i="52"/>
  <c r="C20" i="52"/>
  <c r="B19" i="52"/>
  <c r="C19" i="52"/>
  <c r="C33" i="47"/>
  <c r="C27" i="47"/>
  <c r="C24" i="47"/>
  <c r="L13" i="93"/>
  <c r="M13" i="93"/>
  <c r="D12" i="120"/>
  <c r="A110" i="229" s="1"/>
  <c r="F110" i="229" s="1"/>
  <c r="F19" i="115"/>
  <c r="D97" i="229" s="1"/>
  <c r="G98" i="229" s="1"/>
  <c r="I19" i="115"/>
  <c r="B97" i="229" s="1"/>
  <c r="G97" i="229" s="1"/>
  <c r="J19" i="115"/>
  <c r="A97" i="229" s="1"/>
  <c r="F97" i="229" s="1"/>
  <c r="C8" i="115"/>
  <c r="D8" i="115"/>
  <c r="C9" i="115"/>
  <c r="D9" i="115"/>
  <c r="C10" i="115"/>
  <c r="D10" i="115"/>
  <c r="C11" i="115"/>
  <c r="B11" i="115" s="1"/>
  <c r="C12" i="115"/>
  <c r="D12" i="115"/>
  <c r="C13" i="115"/>
  <c r="C14" i="115"/>
  <c r="D14" i="115"/>
  <c r="C15" i="115"/>
  <c r="D15" i="115"/>
  <c r="C16" i="115"/>
  <c r="C17" i="115"/>
  <c r="D17" i="115"/>
  <c r="C18" i="115"/>
  <c r="D18" i="115"/>
  <c r="C7" i="115"/>
  <c r="D7" i="115"/>
  <c r="D56" i="229"/>
  <c r="G57" i="229" s="1"/>
  <c r="C56" i="229"/>
  <c r="F57" i="229" s="1"/>
  <c r="C8" i="89"/>
  <c r="D8" i="89"/>
  <c r="C9" i="89"/>
  <c r="D9" i="89"/>
  <c r="C10" i="89"/>
  <c r="D10" i="89"/>
  <c r="C11" i="89"/>
  <c r="D11" i="89"/>
  <c r="C12" i="89"/>
  <c r="D12" i="89"/>
  <c r="C13" i="89"/>
  <c r="D13" i="89"/>
  <c r="C14" i="89"/>
  <c r="D14" i="89"/>
  <c r="C15" i="89"/>
  <c r="D15" i="89"/>
  <c r="C16" i="89"/>
  <c r="D16" i="89"/>
  <c r="C17" i="89"/>
  <c r="D17" i="89"/>
  <c r="C18" i="89"/>
  <c r="D18" i="89"/>
  <c r="C19" i="89"/>
  <c r="D19" i="89"/>
  <c r="C20" i="89"/>
  <c r="D20" i="89"/>
  <c r="C21" i="89"/>
  <c r="D21" i="89"/>
  <c r="C22" i="89"/>
  <c r="D22" i="89"/>
  <c r="C23" i="89"/>
  <c r="D23" i="89"/>
  <c r="C24" i="89"/>
  <c r="C25" i="89"/>
  <c r="D25" i="89"/>
  <c r="C26" i="89"/>
  <c r="D26" i="89"/>
  <c r="C27" i="89"/>
  <c r="D27" i="89"/>
  <c r="C28" i="89"/>
  <c r="D28" i="89"/>
  <c r="C29" i="89"/>
  <c r="D29" i="89"/>
  <c r="C33" i="89"/>
  <c r="D33" i="89"/>
  <c r="C34" i="89"/>
  <c r="D34" i="89"/>
  <c r="C35" i="89"/>
  <c r="D35" i="89"/>
  <c r="C36" i="89"/>
  <c r="D36" i="89"/>
  <c r="C37" i="89"/>
  <c r="D37" i="89"/>
  <c r="C38" i="89"/>
  <c r="D38" i="89"/>
  <c r="C39" i="89"/>
  <c r="D39" i="89"/>
  <c r="C40" i="89"/>
  <c r="D40" i="89"/>
  <c r="C41" i="89"/>
  <c r="D41" i="89"/>
  <c r="C42" i="89"/>
  <c r="D42" i="89"/>
  <c r="C43" i="89"/>
  <c r="D43" i="89"/>
  <c r="C44" i="89"/>
  <c r="D44" i="89"/>
  <c r="C45" i="89"/>
  <c r="D45" i="89"/>
  <c r="C46" i="89"/>
  <c r="D46" i="89"/>
  <c r="C47" i="89"/>
  <c r="D47" i="89"/>
  <c r="C48" i="89"/>
  <c r="D48" i="89"/>
  <c r="C49" i="89"/>
  <c r="D49" i="89"/>
  <c r="C50" i="89"/>
  <c r="D50" i="89"/>
  <c r="C51" i="89"/>
  <c r="D51" i="89"/>
  <c r="C52" i="89"/>
  <c r="D52" i="89"/>
  <c r="C53" i="89"/>
  <c r="D53" i="89"/>
  <c r="C54" i="89"/>
  <c r="D54" i="89"/>
  <c r="C55" i="89"/>
  <c r="D55" i="89"/>
  <c r="C56" i="89"/>
  <c r="D56" i="89"/>
  <c r="C57" i="89"/>
  <c r="D57" i="89"/>
  <c r="C58" i="89"/>
  <c r="D58" i="89"/>
  <c r="C59" i="89"/>
  <c r="D59" i="89"/>
  <c r="C60" i="89"/>
  <c r="D60" i="89"/>
  <c r="C61" i="89"/>
  <c r="D61" i="89"/>
  <c r="C62" i="89"/>
  <c r="D62" i="89"/>
  <c r="C63" i="89"/>
  <c r="D63" i="89"/>
  <c r="C64" i="89"/>
  <c r="D64" i="89"/>
  <c r="C65" i="89"/>
  <c r="D65" i="89"/>
  <c r="C66" i="89"/>
  <c r="D66" i="89"/>
  <c r="C67" i="89"/>
  <c r="D67" i="89"/>
  <c r="C68" i="89"/>
  <c r="D68" i="89"/>
  <c r="C69" i="89"/>
  <c r="D69" i="89"/>
  <c r="C70" i="89"/>
  <c r="D70" i="89"/>
  <c r="C71" i="89"/>
  <c r="D71" i="89"/>
  <c r="C72" i="89"/>
  <c r="D72" i="89"/>
  <c r="C73" i="89"/>
  <c r="D73" i="89"/>
  <c r="C74" i="89"/>
  <c r="D74" i="89"/>
  <c r="C75" i="89"/>
  <c r="D75" i="89"/>
  <c r="C76" i="89"/>
  <c r="D76" i="89"/>
  <c r="C77" i="89"/>
  <c r="D77" i="89"/>
  <c r="C78" i="89"/>
  <c r="D78" i="89"/>
  <c r="C79" i="89"/>
  <c r="D79" i="89"/>
  <c r="C80" i="89"/>
  <c r="D80" i="89"/>
  <c r="C81" i="89"/>
  <c r="D81" i="89"/>
  <c r="C82" i="89"/>
  <c r="D82" i="89"/>
  <c r="C83" i="89"/>
  <c r="D83" i="89"/>
  <c r="C84" i="89"/>
  <c r="D84" i="89"/>
  <c r="C85" i="89"/>
  <c r="D85" i="89"/>
  <c r="C86" i="89"/>
  <c r="D86" i="89"/>
  <c r="C87" i="89"/>
  <c r="D87" i="89"/>
  <c r="C88" i="89"/>
  <c r="D88" i="89"/>
  <c r="C89" i="89"/>
  <c r="D89" i="89"/>
  <c r="C90" i="89"/>
  <c r="D90" i="89"/>
  <c r="C91" i="89"/>
  <c r="D91" i="89"/>
  <c r="C92" i="89"/>
  <c r="D92" i="89"/>
  <c r="C93" i="89"/>
  <c r="D93" i="89"/>
  <c r="C94" i="89"/>
  <c r="D94" i="89"/>
  <c r="C95" i="89"/>
  <c r="D95" i="89"/>
  <c r="C96" i="89"/>
  <c r="D96" i="89"/>
  <c r="C97" i="89"/>
  <c r="D97" i="89"/>
  <c r="C98" i="89"/>
  <c r="D98" i="89"/>
  <c r="C99" i="89"/>
  <c r="D99" i="89"/>
  <c r="C100" i="89"/>
  <c r="D100" i="89"/>
  <c r="C101" i="89"/>
  <c r="D101" i="89"/>
  <c r="C102" i="89"/>
  <c r="D102" i="89"/>
  <c r="B102" i="89" s="1"/>
  <c r="C103" i="89"/>
  <c r="D103" i="89"/>
  <c r="C7" i="89"/>
  <c r="D7" i="89"/>
  <c r="C26" i="81"/>
  <c r="C27" i="81"/>
  <c r="C28" i="81"/>
  <c r="C29" i="81"/>
  <c r="C30" i="81"/>
  <c r="C31" i="81"/>
  <c r="C33" i="81"/>
  <c r="C34" i="81"/>
  <c r="C35" i="81"/>
  <c r="C24" i="81"/>
  <c r="B25" i="81"/>
  <c r="B28" i="81"/>
  <c r="B29" i="81"/>
  <c r="B30" i="81"/>
  <c r="B31" i="81"/>
  <c r="B32" i="81"/>
  <c r="F15" i="52"/>
  <c r="K16" i="65"/>
  <c r="I33" i="116"/>
  <c r="B102" i="229" s="1"/>
  <c r="G102" i="229" s="1"/>
  <c r="C24" i="86"/>
  <c r="C12" i="120"/>
  <c r="B110" i="229" s="1"/>
  <c r="G110" i="229" s="1"/>
  <c r="G33" i="116"/>
  <c r="C102" i="229" s="1"/>
  <c r="F103" i="229" s="1"/>
  <c r="F33" i="116"/>
  <c r="D102" i="229" s="1"/>
  <c r="G103" i="229" s="1"/>
  <c r="I16" i="114"/>
  <c r="B92" i="229" s="1"/>
  <c r="G92" i="229" s="1"/>
  <c r="G16" i="114"/>
  <c r="C92" i="229" s="1"/>
  <c r="F93" i="229" s="1"/>
  <c r="F16" i="114"/>
  <c r="D92" i="229" s="1"/>
  <c r="G93" i="229" s="1"/>
  <c r="D15" i="114"/>
  <c r="C15" i="114"/>
  <c r="D13" i="114"/>
  <c r="D12" i="114"/>
  <c r="C12" i="114"/>
  <c r="D11" i="114"/>
  <c r="C11" i="114"/>
  <c r="C10" i="114"/>
  <c r="D9" i="114"/>
  <c r="C9" i="114"/>
  <c r="D8" i="114"/>
  <c r="C8" i="114"/>
  <c r="C7" i="114"/>
  <c r="D24" i="86"/>
  <c r="E24" i="86"/>
  <c r="F24" i="86"/>
  <c r="J19" i="81"/>
  <c r="I19" i="81"/>
  <c r="G19" i="81"/>
  <c r="F19" i="81"/>
  <c r="J16" i="80"/>
  <c r="I16" i="80"/>
  <c r="I16" i="70"/>
  <c r="H16" i="70"/>
  <c r="G16" i="70"/>
  <c r="F16" i="70"/>
  <c r="E16" i="70"/>
  <c r="D16" i="70"/>
  <c r="C16" i="70"/>
  <c r="B15" i="70"/>
  <c r="B14" i="70"/>
  <c r="B13" i="70"/>
  <c r="B12" i="70"/>
  <c r="B11" i="70"/>
  <c r="B10" i="70"/>
  <c r="B9" i="70"/>
  <c r="B8" i="70"/>
  <c r="C21" i="67"/>
  <c r="C28" i="67"/>
  <c r="C27" i="67"/>
  <c r="C26" i="67"/>
  <c r="C25" i="67"/>
  <c r="C24" i="67"/>
  <c r="C22" i="67"/>
  <c r="J16" i="65"/>
  <c r="I16" i="65"/>
  <c r="H16" i="65"/>
  <c r="G16" i="65"/>
  <c r="F16" i="65"/>
  <c r="E16" i="65"/>
  <c r="D16" i="65"/>
  <c r="B17" i="57"/>
  <c r="B16" i="57"/>
  <c r="B15" i="57"/>
  <c r="B14" i="57"/>
  <c r="B13" i="57"/>
  <c r="B12" i="57"/>
  <c r="B11" i="57"/>
  <c r="B10" i="57"/>
  <c r="B9" i="57"/>
  <c r="B8" i="57"/>
  <c r="I16" i="54"/>
  <c r="D16" i="54"/>
  <c r="C21" i="52"/>
  <c r="C9" i="47"/>
  <c r="B19" i="57" l="1"/>
  <c r="A83" i="226" s="1"/>
  <c r="F83" i="226" s="1"/>
  <c r="B22" i="89"/>
  <c r="C15" i="47"/>
  <c r="C12" i="47"/>
  <c r="C18" i="47"/>
  <c r="C21" i="47"/>
  <c r="B56" i="229"/>
  <c r="G56" i="229" s="1"/>
  <c r="B26" i="52"/>
  <c r="B107" i="226"/>
  <c r="F107" i="226" s="1"/>
  <c r="C26" i="52"/>
  <c r="H16" i="80"/>
  <c r="G7" i="80" s="1"/>
  <c r="E40" i="158"/>
  <c r="B7" i="115"/>
  <c r="G63" i="92"/>
  <c r="B10" i="80"/>
  <c r="D63" i="92"/>
  <c r="E63" i="92"/>
  <c r="H64" i="92"/>
  <c r="B36" i="89"/>
  <c r="G64" i="92"/>
  <c r="F63" i="92"/>
  <c r="D64" i="92"/>
  <c r="E64" i="92"/>
  <c r="H24" i="86"/>
  <c r="G25" i="86" s="1"/>
  <c r="K36" i="47"/>
  <c r="F64" i="92"/>
  <c r="B12" i="120"/>
  <c r="C110" i="229" s="1"/>
  <c r="H110" i="229" s="1"/>
  <c r="B16" i="115"/>
  <c r="B12" i="115"/>
  <c r="B8" i="115"/>
  <c r="B17" i="115"/>
  <c r="B13" i="115"/>
  <c r="B9" i="115"/>
  <c r="B18" i="115"/>
  <c r="B14" i="115"/>
  <c r="B10" i="115"/>
  <c r="B10" i="114"/>
  <c r="B11" i="114"/>
  <c r="B9" i="114"/>
  <c r="E19" i="115"/>
  <c r="B79" i="89"/>
  <c r="E33" i="116"/>
  <c r="D19" i="115"/>
  <c r="G19" i="73"/>
  <c r="G21" i="73" s="1"/>
  <c r="C83" i="226"/>
  <c r="F84" i="226" s="1"/>
  <c r="B7" i="52"/>
  <c r="B30" i="89"/>
  <c r="B100" i="89"/>
  <c r="B96" i="89"/>
  <c r="B92" i="89"/>
  <c r="B88" i="89"/>
  <c r="B84" i="89"/>
  <c r="B80" i="89"/>
  <c r="B76" i="89"/>
  <c r="B72" i="89"/>
  <c r="B68" i="89"/>
  <c r="B64" i="89"/>
  <c r="B60" i="89"/>
  <c r="B56" i="89"/>
  <c r="B52" i="89"/>
  <c r="B48" i="89"/>
  <c r="B44" i="89"/>
  <c r="B40" i="89"/>
  <c r="B32" i="89"/>
  <c r="B28" i="89"/>
  <c r="B24" i="89"/>
  <c r="B20" i="89"/>
  <c r="B16" i="89"/>
  <c r="B12" i="89"/>
  <c r="B8" i="89"/>
  <c r="B7" i="89"/>
  <c r="B103" i="89"/>
  <c r="B101" i="89"/>
  <c r="B99" i="89"/>
  <c r="B97" i="89"/>
  <c r="B93" i="89"/>
  <c r="B91" i="89"/>
  <c r="B89" i="89"/>
  <c r="B85" i="89"/>
  <c r="B81" i="89"/>
  <c r="B77" i="89"/>
  <c r="B75" i="89"/>
  <c r="B73" i="89"/>
  <c r="B71" i="89"/>
  <c r="B69" i="89"/>
  <c r="B67" i="89"/>
  <c r="B65" i="89"/>
  <c r="B61" i="89"/>
  <c r="B57" i="89"/>
  <c r="B55" i="89"/>
  <c r="B53" i="89"/>
  <c r="B51" i="89"/>
  <c r="B49" i="89"/>
  <c r="B45" i="89"/>
  <c r="B43" i="89"/>
  <c r="B41" i="89"/>
  <c r="B39" i="89"/>
  <c r="B37" i="89"/>
  <c r="B33" i="89"/>
  <c r="B31" i="89"/>
  <c r="B29" i="89"/>
  <c r="B27" i="89"/>
  <c r="B25" i="89"/>
  <c r="B21" i="89"/>
  <c r="B17" i="89"/>
  <c r="B15" i="89"/>
  <c r="B13" i="89"/>
  <c r="B11" i="89"/>
  <c r="B9" i="89"/>
  <c r="B27" i="81"/>
  <c r="H19" i="81"/>
  <c r="A39" i="229" s="1"/>
  <c r="E39" i="229" s="1"/>
  <c r="C16" i="114"/>
  <c r="D16" i="114"/>
  <c r="B15" i="80"/>
  <c r="B9" i="80"/>
  <c r="B13" i="80"/>
  <c r="D33" i="116"/>
  <c r="I19" i="73"/>
  <c r="I22" i="73" s="1"/>
  <c r="B15" i="115"/>
  <c r="B83" i="226"/>
  <c r="G83" i="226" s="1"/>
  <c r="H19" i="115"/>
  <c r="E104" i="89"/>
  <c r="C16" i="65"/>
  <c r="K17" i="65" s="1"/>
  <c r="F19" i="73"/>
  <c r="F21" i="73" s="1"/>
  <c r="D46" i="158"/>
  <c r="D46" i="159" s="1"/>
  <c r="B95" i="89"/>
  <c r="B87" i="89"/>
  <c r="B83" i="89"/>
  <c r="B63" i="89"/>
  <c r="B59" i="89"/>
  <c r="B47" i="89"/>
  <c r="B35" i="89"/>
  <c r="B23" i="89"/>
  <c r="B19" i="89"/>
  <c r="E16" i="114"/>
  <c r="B15" i="114"/>
  <c r="K13" i="93"/>
  <c r="B98" i="89"/>
  <c r="B94" i="89"/>
  <c r="B90" i="89"/>
  <c r="B86" i="89"/>
  <c r="B82" i="89"/>
  <c r="B78" i="89"/>
  <c r="B74" i="89"/>
  <c r="B70" i="89"/>
  <c r="B66" i="89"/>
  <c r="B62" i="89"/>
  <c r="B58" i="89"/>
  <c r="B54" i="89"/>
  <c r="B50" i="89"/>
  <c r="B46" i="89"/>
  <c r="B42" i="89"/>
  <c r="B38" i="89"/>
  <c r="B34" i="89"/>
  <c r="B26" i="89"/>
  <c r="B18" i="89"/>
  <c r="B14" i="89"/>
  <c r="B10" i="89"/>
  <c r="D83" i="226"/>
  <c r="G84" i="226" s="1"/>
  <c r="B7" i="114"/>
  <c r="B13" i="114"/>
  <c r="E19" i="81"/>
  <c r="B39" i="229" s="1"/>
  <c r="F39" i="229" s="1"/>
  <c r="B7" i="73"/>
  <c r="B11" i="73" s="1"/>
  <c r="B11" i="80"/>
  <c r="J46" i="158"/>
  <c r="J46" i="159" s="1"/>
  <c r="B16" i="70"/>
  <c r="A95" i="226" s="1"/>
  <c r="E95" i="226" s="1"/>
  <c r="A87" i="226"/>
  <c r="E87" i="226" s="1"/>
  <c r="A79" i="226"/>
  <c r="E79" i="226" s="1"/>
  <c r="C35" i="47"/>
  <c r="C34" i="47"/>
  <c r="E34" i="47"/>
  <c r="E35" i="47"/>
  <c r="C33" i="116"/>
  <c r="H33" i="116"/>
  <c r="C19" i="115"/>
  <c r="B8" i="114"/>
  <c r="B12" i="114"/>
  <c r="H16" i="114"/>
  <c r="I46" i="158"/>
  <c r="I46" i="159" s="1"/>
  <c r="K46" i="158"/>
  <c r="K46" i="159" s="1"/>
  <c r="F46" i="158"/>
  <c r="F46" i="159" s="1"/>
  <c r="J45" i="158"/>
  <c r="J45" i="159" s="1"/>
  <c r="I45" i="158"/>
  <c r="I45" i="159" s="1"/>
  <c r="G44" i="158"/>
  <c r="G44" i="159" s="1"/>
  <c r="F45" i="158"/>
  <c r="F45" i="159" s="1"/>
  <c r="F44" i="158"/>
  <c r="F44" i="159" s="1"/>
  <c r="C104" i="89"/>
  <c r="D104" i="89"/>
  <c r="D33" i="83"/>
  <c r="C33" i="83"/>
  <c r="B35" i="81"/>
  <c r="D19" i="81"/>
  <c r="C32" i="81"/>
  <c r="B26" i="81"/>
  <c r="B34" i="81"/>
  <c r="C19" i="81"/>
  <c r="C25" i="81"/>
  <c r="B33" i="81"/>
  <c r="B12" i="80"/>
  <c r="F16" i="80"/>
  <c r="D16" i="80"/>
  <c r="C7" i="80" s="1"/>
  <c r="B8" i="80"/>
  <c r="K45" i="74"/>
  <c r="H39" i="74"/>
  <c r="H45" i="74" s="1"/>
  <c r="E39" i="74"/>
  <c r="E45" i="74" s="1"/>
  <c r="F39" i="74"/>
  <c r="F45" i="74" s="1"/>
  <c r="I39" i="74"/>
  <c r="I45" i="74" s="1"/>
  <c r="J39" i="74"/>
  <c r="G39" i="74"/>
  <c r="G45" i="74" s="1"/>
  <c r="B103" i="226"/>
  <c r="F103" i="226" s="1"/>
  <c r="C23" i="67"/>
  <c r="C29" i="67" s="1"/>
  <c r="B22" i="67"/>
  <c r="B29" i="67" s="1"/>
  <c r="C15" i="52"/>
  <c r="E15" i="52"/>
  <c r="E46" i="158" l="1"/>
  <c r="E46" i="159" s="1"/>
  <c r="E40" i="159"/>
  <c r="J45" i="74"/>
  <c r="C45" i="74" s="1"/>
  <c r="C103" i="226" s="1"/>
  <c r="G103" i="226" s="1"/>
  <c r="C39" i="74"/>
  <c r="B8" i="65"/>
  <c r="E7" i="80"/>
  <c r="E8" i="80"/>
  <c r="B35" i="229"/>
  <c r="G12" i="80"/>
  <c r="G11" i="80"/>
  <c r="G13" i="80"/>
  <c r="G9" i="80"/>
  <c r="G14" i="80"/>
  <c r="G15" i="80"/>
  <c r="G8" i="80"/>
  <c r="G10" i="80"/>
  <c r="B12" i="65"/>
  <c r="A91" i="226"/>
  <c r="E91" i="226" s="1"/>
  <c r="B30" i="226"/>
  <c r="F30" i="226" s="1"/>
  <c r="C42" i="226"/>
  <c r="F55" i="226" s="1"/>
  <c r="B42" i="226"/>
  <c r="E55" i="226" s="1"/>
  <c r="A30" i="226"/>
  <c r="E30" i="226" s="1"/>
  <c r="C40" i="158"/>
  <c r="C40" i="159" s="1"/>
  <c r="C44" i="158"/>
  <c r="C45" i="158"/>
  <c r="C107" i="226"/>
  <c r="G107" i="226" s="1"/>
  <c r="C15" i="80"/>
  <c r="C13" i="80"/>
  <c r="C11" i="80"/>
  <c r="C9" i="80"/>
  <c r="C14" i="80"/>
  <c r="C12" i="80"/>
  <c r="C10" i="80"/>
  <c r="C8" i="80"/>
  <c r="E15" i="80"/>
  <c r="E13" i="80"/>
  <c r="E11" i="80"/>
  <c r="E9" i="80"/>
  <c r="E14" i="80"/>
  <c r="E12" i="80"/>
  <c r="E10" i="80"/>
  <c r="G22" i="73"/>
  <c r="E33" i="83"/>
  <c r="B43" i="229" s="1"/>
  <c r="F43" i="229" s="1"/>
  <c r="B16" i="114"/>
  <c r="E92" i="229" s="1"/>
  <c r="D25" i="86"/>
  <c r="C64" i="92"/>
  <c r="C63" i="92"/>
  <c r="B19" i="115"/>
  <c r="E97" i="229" s="1"/>
  <c r="C25" i="86"/>
  <c r="H33" i="83"/>
  <c r="A43" i="229" s="1"/>
  <c r="E43" i="229" s="1"/>
  <c r="E19" i="73"/>
  <c r="C19" i="73"/>
  <c r="C22" i="73" s="1"/>
  <c r="H19" i="73"/>
  <c r="B10" i="65"/>
  <c r="B15" i="65"/>
  <c r="E17" i="65"/>
  <c r="B11" i="65"/>
  <c r="G17" i="65"/>
  <c r="E83" i="226"/>
  <c r="H83" i="226" s="1"/>
  <c r="E25" i="86"/>
  <c r="F25" i="86"/>
  <c r="B25" i="86"/>
  <c r="B33" i="83"/>
  <c r="C43" i="229" s="1"/>
  <c r="G43" i="229" s="1"/>
  <c r="I21" i="73"/>
  <c r="B9" i="65"/>
  <c r="J17" i="65"/>
  <c r="F22" i="73"/>
  <c r="B15" i="52"/>
  <c r="A75" i="226" s="1"/>
  <c r="E75" i="226" s="1"/>
  <c r="I17" i="65"/>
  <c r="F17" i="65"/>
  <c r="D17" i="65"/>
  <c r="B13" i="65"/>
  <c r="H17" i="65"/>
  <c r="B16" i="80"/>
  <c r="C35" i="229" s="1"/>
  <c r="G35" i="229" s="1"/>
  <c r="H46" i="158"/>
  <c r="H46" i="159" s="1"/>
  <c r="B14" i="65"/>
  <c r="B19" i="81"/>
  <c r="C39" i="229" s="1"/>
  <c r="G39" i="229" s="1"/>
  <c r="I36" i="47"/>
  <c r="A63" i="226" s="1"/>
  <c r="E63" i="226" s="1"/>
  <c r="E36" i="47"/>
  <c r="C36" i="47"/>
  <c r="C63" i="226" s="1"/>
  <c r="G63" i="226" s="1"/>
  <c r="G46" i="158"/>
  <c r="G46" i="159" s="1"/>
  <c r="A107" i="226"/>
  <c r="E107" i="226" s="1"/>
  <c r="A103" i="226"/>
  <c r="E103" i="226" s="1"/>
  <c r="D19" i="73"/>
  <c r="D22" i="73" s="1"/>
  <c r="B70" i="229" l="1"/>
  <c r="G70" i="229" s="1"/>
  <c r="C45" i="159"/>
  <c r="A70" i="229"/>
  <c r="F70" i="229" s="1"/>
  <c r="C44" i="159"/>
  <c r="G16" i="80"/>
  <c r="E22" i="73"/>
  <c r="B99" i="226"/>
  <c r="F99" i="226" s="1"/>
  <c r="H22" i="73"/>
  <c r="A99" i="226"/>
  <c r="E99" i="226" s="1"/>
  <c r="C30" i="226"/>
  <c r="G30" i="226" s="1"/>
  <c r="D42" i="226"/>
  <c r="G55" i="226" s="1"/>
  <c r="C46" i="158"/>
  <c r="C46" i="159" s="1"/>
  <c r="E70" i="229" s="1"/>
  <c r="H25" i="86"/>
  <c r="C21" i="73"/>
  <c r="E61" i="229"/>
  <c r="E21" i="73"/>
  <c r="B19" i="73"/>
  <c r="H21" i="73"/>
  <c r="D21" i="73"/>
  <c r="C17" i="65"/>
  <c r="B16" i="65"/>
  <c r="E16" i="80"/>
  <c r="C16" i="80"/>
  <c r="B22" i="73" l="1"/>
  <c r="C99" i="226"/>
  <c r="G99" i="226" s="1"/>
  <c r="B21" i="73"/>
  <c r="K32" i="119"/>
  <c r="N32" i="119"/>
  <c r="F32" i="119"/>
  <c r="K31" i="119"/>
  <c r="L30" i="119"/>
  <c r="D30" i="119"/>
  <c r="I29" i="119"/>
  <c r="N28" i="119"/>
  <c r="F28" i="119"/>
  <c r="K27" i="119"/>
  <c r="H33" i="118"/>
  <c r="I32" i="119"/>
  <c r="N31" i="119"/>
  <c r="F31" i="119"/>
  <c r="G30" i="119"/>
  <c r="L29" i="119"/>
  <c r="D29" i="119"/>
  <c r="G31" i="119"/>
  <c r="G27" i="119"/>
  <c r="D33" i="118"/>
  <c r="H29" i="119"/>
  <c r="M28" i="119"/>
  <c r="E28" i="119"/>
  <c r="J27" i="119"/>
  <c r="K33" i="118"/>
  <c r="L32" i="119"/>
  <c r="D32" i="119"/>
  <c r="I31" i="119"/>
  <c r="N30" i="119"/>
  <c r="F30" i="119"/>
  <c r="G29" i="119"/>
  <c r="H28" i="119"/>
  <c r="M27" i="119"/>
  <c r="E27" i="119"/>
  <c r="J26" i="119"/>
  <c r="B26" i="118"/>
  <c r="G25" i="119"/>
  <c r="H24" i="119"/>
  <c r="M23" i="119"/>
  <c r="E23" i="119"/>
  <c r="J22" i="119"/>
  <c r="B22" i="118"/>
  <c r="G21" i="119"/>
  <c r="H19" i="119"/>
  <c r="M18" i="119"/>
  <c r="E18" i="119"/>
  <c r="J17" i="119"/>
  <c r="B17" i="118"/>
  <c r="G16" i="119"/>
  <c r="H15" i="119"/>
  <c r="M14" i="119"/>
  <c r="E14" i="119"/>
  <c r="J13" i="119"/>
  <c r="B13" i="118"/>
  <c r="G12" i="119"/>
  <c r="H11" i="119"/>
  <c r="M10" i="119"/>
  <c r="E10" i="119"/>
  <c r="J9" i="119"/>
  <c r="B9" i="118"/>
  <c r="C33" i="118"/>
  <c r="E30" i="119"/>
  <c r="D26" i="119"/>
  <c r="F25" i="119"/>
  <c r="I24" i="119"/>
  <c r="F23" i="119"/>
  <c r="H22" i="119"/>
  <c r="E21" i="119"/>
  <c r="G19" i="119"/>
  <c r="J18" i="119"/>
  <c r="L17" i="119"/>
  <c r="N16" i="119"/>
  <c r="D16" i="119"/>
  <c r="F15" i="119"/>
  <c r="H14" i="119"/>
  <c r="E13" i="119"/>
  <c r="H12" i="119"/>
  <c r="E11" i="119"/>
  <c r="G10" i="119"/>
  <c r="I9" i="119"/>
  <c r="G32" i="119"/>
  <c r="N29" i="119"/>
  <c r="H27" i="119"/>
  <c r="H26" i="119"/>
  <c r="E25" i="119"/>
  <c r="G24" i="119"/>
  <c r="D23" i="119"/>
  <c r="G22" i="119"/>
  <c r="I21" i="119"/>
  <c r="I33" i="118"/>
  <c r="J32" i="119"/>
  <c r="B32" i="118"/>
  <c r="H30" i="119"/>
  <c r="M29" i="119"/>
  <c r="E29" i="119"/>
  <c r="J28" i="119"/>
  <c r="M32" i="119"/>
  <c r="E32" i="119"/>
  <c r="J31" i="119"/>
  <c r="K30" i="119"/>
  <c r="L33" i="118"/>
  <c r="F27" i="119"/>
  <c r="M31" i="119"/>
  <c r="E31" i="119"/>
  <c r="B29" i="118"/>
  <c r="D28" i="119"/>
  <c r="I27" i="119"/>
  <c r="K25" i="119"/>
  <c r="L24" i="119"/>
  <c r="N22" i="119"/>
  <c r="F22" i="119"/>
  <c r="B21" i="118"/>
  <c r="D19" i="119"/>
  <c r="I18" i="119"/>
  <c r="K16" i="119"/>
  <c r="L15" i="119"/>
  <c r="N13" i="119"/>
  <c r="F13" i="119"/>
  <c r="B12" i="118"/>
  <c r="D11" i="119"/>
  <c r="I10" i="119"/>
  <c r="J33" i="118"/>
  <c r="H31" i="119"/>
  <c r="I26" i="119"/>
  <c r="L25" i="119"/>
  <c r="J21" i="119"/>
  <c r="M19" i="119"/>
  <c r="D18" i="119"/>
  <c r="G17" i="119"/>
  <c r="N14" i="119"/>
  <c r="K13" i="119"/>
  <c r="M12" i="119"/>
  <c r="B10" i="118"/>
  <c r="K28" i="119"/>
  <c r="M26" i="119"/>
  <c r="J23" i="119"/>
  <c r="L22" i="119"/>
  <c r="K19" i="119"/>
  <c r="N18" i="119"/>
  <c r="K17" i="119"/>
  <c r="M16" i="119"/>
  <c r="J15" i="119"/>
  <c r="L14" i="119"/>
  <c r="I13" i="119"/>
  <c r="L12" i="119"/>
  <c r="N11" i="119"/>
  <c r="B11" i="118"/>
  <c r="F10" i="119"/>
  <c r="H9" i="119"/>
  <c r="J29" i="119"/>
  <c r="B30" i="118"/>
  <c r="N27" i="119"/>
  <c r="H32" i="119"/>
  <c r="K29" i="119"/>
  <c r="L28" i="119"/>
  <c r="F26" i="119"/>
  <c r="I23" i="119"/>
  <c r="K21" i="119"/>
  <c r="L19" i="119"/>
  <c r="F17" i="119"/>
  <c r="I14" i="119"/>
  <c r="K12" i="119"/>
  <c r="L11" i="119"/>
  <c r="F9" i="119"/>
  <c r="F33" i="118"/>
  <c r="B24" i="118"/>
  <c r="M22" i="119"/>
  <c r="K15" i="119"/>
  <c r="L10" i="119"/>
  <c r="D31" i="119"/>
  <c r="M24" i="119"/>
  <c r="D21" i="119"/>
  <c r="F19" i="119"/>
  <c r="H18" i="119"/>
  <c r="K10" i="119"/>
  <c r="M9" i="119"/>
  <c r="M30" i="119"/>
  <c r="G28" i="119"/>
  <c r="L26" i="119"/>
  <c r="N25" i="119"/>
  <c r="D25" i="119"/>
  <c r="F24" i="119"/>
  <c r="H23" i="119"/>
  <c r="K22" i="119"/>
  <c r="M21" i="119"/>
  <c r="J19" i="119"/>
  <c r="L18" i="119"/>
  <c r="I17" i="119"/>
  <c r="L16" i="119"/>
  <c r="N15" i="119"/>
  <c r="K14" i="119"/>
  <c r="M13" i="119"/>
  <c r="J12" i="119"/>
  <c r="M11" i="119"/>
  <c r="E12" i="119"/>
  <c r="H25" i="119"/>
  <c r="F18" i="119"/>
  <c r="F11" i="119"/>
  <c r="G15" i="119"/>
  <c r="C26" i="119"/>
  <c r="N33" i="118"/>
  <c r="B31" i="118"/>
  <c r="C31" i="119"/>
  <c r="I28" i="119"/>
  <c r="G33" i="118"/>
  <c r="D24" i="119"/>
  <c r="N17" i="119"/>
  <c r="B16" i="118"/>
  <c r="J30" i="119"/>
  <c r="N26" i="119"/>
  <c r="B25" i="118"/>
  <c r="D15" i="119"/>
  <c r="N9" i="119"/>
  <c r="K23" i="119"/>
  <c r="J25" i="119"/>
  <c r="H16" i="119"/>
  <c r="G14" i="119"/>
  <c r="F12" i="119"/>
  <c r="D27" i="119"/>
  <c r="K24" i="119"/>
  <c r="N23" i="119"/>
  <c r="E22" i="119"/>
  <c r="H21" i="119"/>
  <c r="D17" i="119"/>
  <c r="F16" i="119"/>
  <c r="B15" i="118"/>
  <c r="G11" i="119"/>
  <c r="D10" i="119"/>
  <c r="G9" i="119"/>
  <c r="I30" i="119"/>
  <c r="K26" i="119"/>
  <c r="M25" i="119"/>
  <c r="J24" i="119"/>
  <c r="L23" i="119"/>
  <c r="I22" i="119"/>
  <c r="L21" i="119"/>
  <c r="N19" i="119"/>
  <c r="K18" i="119"/>
  <c r="J16" i="119"/>
  <c r="K11" i="119"/>
  <c r="E16" i="119"/>
  <c r="N12" i="119"/>
  <c r="K9" i="119"/>
  <c r="M15" i="119"/>
  <c r="I12" i="119"/>
  <c r="E9" i="119"/>
  <c r="L13" i="119"/>
  <c r="H10" i="119"/>
  <c r="C12" i="119"/>
  <c r="C10" i="119"/>
  <c r="C11" i="119"/>
  <c r="H8" i="119"/>
  <c r="K8" i="119"/>
  <c r="B19" i="118"/>
  <c r="E8" i="119"/>
  <c r="F8" i="119"/>
  <c r="B18" i="118"/>
  <c r="C18" i="119"/>
  <c r="I25" i="119"/>
  <c r="G18" i="119"/>
  <c r="H13" i="119"/>
  <c r="J10" i="119"/>
  <c r="L9" i="119"/>
  <c r="L31" i="119"/>
  <c r="F29" i="119"/>
  <c r="E26" i="119"/>
  <c r="E24" i="119"/>
  <c r="G23" i="119"/>
  <c r="D22" i="119"/>
  <c r="F21" i="119"/>
  <c r="I19" i="119"/>
  <c r="G13" i="119"/>
  <c r="M17" i="119"/>
  <c r="J14" i="119"/>
  <c r="H17" i="119"/>
  <c r="D14" i="119"/>
  <c r="N10" i="119"/>
  <c r="D12" i="119"/>
  <c r="I8" i="119"/>
  <c r="C25" i="119"/>
  <c r="L8" i="119"/>
  <c r="B23" i="118"/>
  <c r="C19" i="119"/>
  <c r="J8" i="119"/>
  <c r="C27" i="119"/>
  <c r="N24" i="119"/>
  <c r="B14" i="118"/>
  <c r="C14" i="119"/>
  <c r="D9" i="119"/>
  <c r="E15" i="119"/>
  <c r="I11" i="119"/>
  <c r="E19" i="119"/>
  <c r="L27" i="119"/>
  <c r="I16" i="119"/>
  <c r="J11" i="119"/>
  <c r="N21" i="119"/>
  <c r="E17" i="119"/>
  <c r="D13" i="119"/>
  <c r="G26" i="119"/>
  <c r="I15" i="119"/>
  <c r="M8" i="119"/>
  <c r="G8" i="119"/>
  <c r="C13" i="119"/>
  <c r="C30" i="119"/>
  <c r="C8" i="119"/>
  <c r="C24" i="119"/>
  <c r="C22" i="119"/>
  <c r="C23" i="119"/>
  <c r="N8" i="119"/>
  <c r="D8" i="119"/>
  <c r="F14" i="119"/>
  <c r="C17" i="119"/>
  <c r="C15" i="119"/>
  <c r="C29" i="119"/>
  <c r="C16" i="119"/>
  <c r="C21" i="119"/>
  <c r="C9" i="119"/>
  <c r="C32" i="119"/>
  <c r="C28" i="119"/>
  <c r="B32" i="119" l="1"/>
  <c r="B33" i="118"/>
  <c r="B106" i="229" s="1"/>
  <c r="G106" i="229" s="1"/>
  <c r="D33" i="119"/>
  <c r="B29" i="119"/>
  <c r="F33" i="119"/>
  <c r="B28" i="119"/>
  <c r="B22" i="119"/>
  <c r="B19" i="119"/>
  <c r="B16" i="119"/>
  <c r="K33" i="119"/>
  <c r="B30" i="119"/>
  <c r="B25" i="119"/>
  <c r="B24" i="119"/>
  <c r="B17" i="119"/>
  <c r="B13" i="119"/>
  <c r="M33" i="119"/>
  <c r="B23" i="119"/>
  <c r="B21" i="119"/>
  <c r="B18" i="119"/>
  <c r="B9" i="119"/>
  <c r="N33" i="119"/>
  <c r="B14" i="119"/>
  <c r="B26" i="119"/>
  <c r="B10" i="119"/>
  <c r="B31" i="119"/>
  <c r="J33" i="119"/>
  <c r="I33" i="119"/>
  <c r="B12" i="119"/>
  <c r="B15" i="119"/>
  <c r="G33" i="119"/>
  <c r="H33" i="119"/>
  <c r="C33" i="119"/>
  <c r="L33" i="119"/>
  <c r="E33" i="119"/>
  <c r="B11" i="119"/>
  <c r="B8" i="119"/>
  <c r="B27" i="119"/>
  <c r="B33" i="119" l="1"/>
  <c r="C106" i="229" s="1"/>
  <c r="H106" i="229" s="1"/>
  <c r="B104" i="89"/>
  <c r="E56" i="229" s="1"/>
  <c r="A79" i="229" l="1"/>
  <c r="F79" i="229" s="1"/>
  <c r="F80" i="229"/>
  <c r="B79" i="229"/>
  <c r="G79" i="2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Amjad Ahmed Abdelwahab</author>
  </authors>
  <commentList>
    <comment ref="E6" authorId="0" shapeId="0" xr:uid="{00000000-0006-0000-5E00-000001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G6" authorId="0" shapeId="0" xr:uid="{00000000-0006-0000-5E00-000002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8" authorId="0" shapeId="0" xr:uid="{00000000-0006-0000-5E00-000003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8" authorId="0" shapeId="0" xr:uid="{00000000-0006-0000-5E00-000004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9" authorId="0" shapeId="0" xr:uid="{00000000-0006-0000-5E00-000005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9" authorId="0" shapeId="0" xr:uid="{00000000-0006-0000-5E00-000006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Amjad Ahmed Abdelwahab</author>
  </authors>
  <commentList>
    <comment ref="B8" authorId="0" shapeId="0" xr:uid="{00000000-0006-0000-5F00-000001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8" authorId="0" shapeId="0" xr:uid="{00000000-0006-0000-5F00-000002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F8" authorId="0" shapeId="0" xr:uid="{00000000-0006-0000-5F00-000003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H8" authorId="0" shapeId="0" xr:uid="{00000000-0006-0000-5F00-000004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9" authorId="0" shapeId="0" xr:uid="{00000000-0006-0000-5F00-000005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9" authorId="0" shapeId="0" xr:uid="{00000000-0006-0000-5F00-000006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F9" authorId="0" shapeId="0" xr:uid="{00000000-0006-0000-5F00-000007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H9" authorId="0" shapeId="0" xr:uid="{00000000-0006-0000-5F00-000008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20" authorId="0" shapeId="0" xr:uid="{00000000-0006-0000-5F00-000009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20" authorId="0" shapeId="0" xr:uid="{00000000-0006-0000-5F00-00000A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21" authorId="0" shapeId="0" xr:uid="{00000000-0006-0000-5F00-00000B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21" authorId="0" shapeId="0" xr:uid="{00000000-0006-0000-5F00-00000C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</commentList>
</comments>
</file>

<file path=xl/sharedStrings.xml><?xml version="1.0" encoding="utf-8"?>
<sst xmlns="http://schemas.openxmlformats.org/spreadsheetml/2006/main" count="8692" uniqueCount="1611">
  <si>
    <t>الجداول</t>
  </si>
  <si>
    <t>Introduction</t>
  </si>
  <si>
    <t xml:space="preserve">تقديم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</si>
  <si>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</si>
  <si>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</si>
  <si>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</si>
  <si>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</si>
  <si>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</si>
  <si>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</si>
  <si>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</si>
  <si>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</si>
  <si>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</si>
  <si>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</si>
  <si>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12-1</t>
  </si>
  <si>
    <t>12-2</t>
  </si>
  <si>
    <t>12-3</t>
  </si>
  <si>
    <t>13-1</t>
  </si>
  <si>
    <t>13-2</t>
  </si>
  <si>
    <t>13-3</t>
  </si>
  <si>
    <t>14-1</t>
  </si>
  <si>
    <t>14-2</t>
  </si>
  <si>
    <t>14-3</t>
  </si>
  <si>
    <t>15-1</t>
  </si>
  <si>
    <t>15-2</t>
  </si>
  <si>
    <t>15-3</t>
  </si>
  <si>
    <t>17</t>
  </si>
  <si>
    <t>18</t>
  </si>
  <si>
    <t>12</t>
  </si>
  <si>
    <t>13</t>
  </si>
  <si>
    <t>16-1</t>
  </si>
  <si>
    <t>16-2</t>
  </si>
  <si>
    <t>16-3</t>
  </si>
  <si>
    <t>19</t>
  </si>
  <si>
    <t>ملاحـــــــق :</t>
  </si>
  <si>
    <t xml:space="preserve">    1 - استمارة بلاغ عن مولود حي</t>
  </si>
  <si>
    <t>جدول رقم (1)</t>
  </si>
  <si>
    <t>%</t>
  </si>
  <si>
    <t>الدوحة</t>
  </si>
  <si>
    <t>الريان</t>
  </si>
  <si>
    <t>الوكرة</t>
  </si>
  <si>
    <t>ام صلال</t>
  </si>
  <si>
    <t>الخور</t>
  </si>
  <si>
    <t>الشمال</t>
  </si>
  <si>
    <t>الظعاين</t>
  </si>
  <si>
    <t>Total</t>
  </si>
  <si>
    <t>المجموع</t>
  </si>
  <si>
    <t>جدول رقم (3)</t>
  </si>
  <si>
    <t>يناير</t>
  </si>
  <si>
    <t>فبراير</t>
  </si>
  <si>
    <t>مارس</t>
  </si>
  <si>
    <t>ابريل</t>
  </si>
  <si>
    <t>مايو</t>
  </si>
  <si>
    <t>يوليو</t>
  </si>
  <si>
    <t>اغسطس</t>
  </si>
  <si>
    <t>سبتمبر</t>
  </si>
  <si>
    <t>اكتوبر</t>
  </si>
  <si>
    <t>نوفمبر</t>
  </si>
  <si>
    <t>ديسمبر</t>
  </si>
  <si>
    <t>جدول رقم (4)</t>
  </si>
  <si>
    <t>15-19</t>
  </si>
  <si>
    <t>15 - 19</t>
  </si>
  <si>
    <t>20-24</t>
  </si>
  <si>
    <t>20 - 24</t>
  </si>
  <si>
    <t>25-29</t>
  </si>
  <si>
    <t>25 - 29</t>
  </si>
  <si>
    <t>30-34</t>
  </si>
  <si>
    <t>30 - 34</t>
  </si>
  <si>
    <t>35-39</t>
  </si>
  <si>
    <t>35 - 39</t>
  </si>
  <si>
    <t>40-44</t>
  </si>
  <si>
    <t>40 - 44</t>
  </si>
  <si>
    <t>Not Stated</t>
  </si>
  <si>
    <t>غير مبين</t>
  </si>
  <si>
    <t>جدول رقم (5)</t>
  </si>
  <si>
    <t>جدول رقم (6)</t>
  </si>
  <si>
    <t>الحالة التعليمية</t>
  </si>
  <si>
    <t>Primary</t>
  </si>
  <si>
    <t>Preparatory</t>
  </si>
  <si>
    <t>Secondary</t>
  </si>
  <si>
    <t>جدول رقم (7)</t>
  </si>
  <si>
    <t>Nationality</t>
  </si>
  <si>
    <t>الجنسية</t>
  </si>
  <si>
    <t>قطر</t>
  </si>
  <si>
    <t>بقية دول مجلس التعاون</t>
  </si>
  <si>
    <t>بقية الدول العربية</t>
  </si>
  <si>
    <t>Asian Countries</t>
  </si>
  <si>
    <t>دول أسيوية</t>
  </si>
  <si>
    <t>European Countries</t>
  </si>
  <si>
    <t>دول اوربية</t>
  </si>
  <si>
    <t>Other Countries</t>
  </si>
  <si>
    <t>دول أخرى</t>
  </si>
  <si>
    <t>Municipality</t>
  </si>
  <si>
    <t>ترتيب المولود</t>
  </si>
  <si>
    <t>First</t>
  </si>
  <si>
    <t>Second</t>
  </si>
  <si>
    <t>Third</t>
  </si>
  <si>
    <t>الثالث</t>
  </si>
  <si>
    <t>Fourth</t>
  </si>
  <si>
    <t>الرابع</t>
  </si>
  <si>
    <t>Fifth</t>
  </si>
  <si>
    <t>الخامس</t>
  </si>
  <si>
    <t>Sixth</t>
  </si>
  <si>
    <t>السادس</t>
  </si>
  <si>
    <t>Seventh</t>
  </si>
  <si>
    <t>السابع</t>
  </si>
  <si>
    <t>Eighth</t>
  </si>
  <si>
    <t>الثامن</t>
  </si>
  <si>
    <t>Ninth</t>
  </si>
  <si>
    <t>التاسع</t>
  </si>
  <si>
    <t>Tenth &amp; More</t>
  </si>
  <si>
    <t>العاشر فاكثر</t>
  </si>
  <si>
    <t>Cause of Death</t>
  </si>
  <si>
    <t>سبب الوفاة</t>
  </si>
  <si>
    <t>الشكل</t>
  </si>
  <si>
    <t>11</t>
  </si>
  <si>
    <t>14</t>
  </si>
  <si>
    <t>Table No. (1)</t>
  </si>
  <si>
    <t xml:space="preserve">                                             السنة
المعدل والجنسية</t>
  </si>
  <si>
    <t>Qataris</t>
  </si>
  <si>
    <t>قطريات</t>
  </si>
  <si>
    <t>معدل الخصوبة العام لكل ألف امرأة</t>
  </si>
  <si>
    <t>Non-Qataris</t>
  </si>
  <si>
    <t>غير قطريات</t>
  </si>
  <si>
    <t>معدل الخصوبة الكلية لكل امرأة</t>
  </si>
  <si>
    <t>معدل الإحلال الإجمالي</t>
  </si>
  <si>
    <t>متوسط عمر المرأة عند الإنجاب</t>
  </si>
  <si>
    <t>Table No. (2)</t>
  </si>
  <si>
    <t>جدول رقم (2)</t>
  </si>
  <si>
    <t>Year</t>
  </si>
  <si>
    <r>
      <t>نسبة الولادات التي تجري تحت إشراف صحي</t>
    </r>
    <r>
      <rPr>
        <b/>
        <sz val="11"/>
        <rFont val="Arial"/>
        <family val="2"/>
        <charset val="178"/>
      </rPr>
      <t/>
    </r>
  </si>
  <si>
    <t xml:space="preserve"> نسبة وفيات الأمهات لكل 100000 من المواليد أحياء</t>
  </si>
  <si>
    <t>الزيادة الطبيعية لكل 1000 من السكان</t>
  </si>
  <si>
    <t>معدل الوفيات الخام لكل 1000 من السكان</t>
  </si>
  <si>
    <r>
      <t>معدل المواليد الخام لكل 1000 من السكان</t>
    </r>
    <r>
      <rPr>
        <b/>
        <sz val="11"/>
        <rFont val="Arial"/>
        <family val="2"/>
        <charset val="178"/>
      </rPr>
      <t/>
    </r>
  </si>
  <si>
    <t>السنة</t>
  </si>
  <si>
    <t>Table No. (3)</t>
  </si>
  <si>
    <t>قطريون</t>
  </si>
  <si>
    <t xml:space="preserve">معدل وفيات حديثي الولادة الباكرة (0 - 7) يوم </t>
  </si>
  <si>
    <t>غير قطريين</t>
  </si>
  <si>
    <t xml:space="preserve">معدل وفيات حديثي الولادة المتأخرة (7 - 28) يوم </t>
  </si>
  <si>
    <t xml:space="preserve">معدل وفيات حديثي الولادة 
 (0 - 28) يوم </t>
  </si>
  <si>
    <t xml:space="preserve">معدل وفيات الأطفال بعد حديثي الولادة من  (28 - 364) يوم </t>
  </si>
  <si>
    <t>Table No. (4)</t>
  </si>
  <si>
    <t>Table No. (5)</t>
  </si>
  <si>
    <t>إناث
Females</t>
  </si>
  <si>
    <t>ذكور
Males</t>
  </si>
  <si>
    <t>Table No. (6)</t>
  </si>
  <si>
    <t>Under 1 Year</t>
  </si>
  <si>
    <t>اقل من عام</t>
  </si>
  <si>
    <t>1- 4</t>
  </si>
  <si>
    <t xml:space="preserve"> 1 - 4</t>
  </si>
  <si>
    <t>5-9</t>
  </si>
  <si>
    <t xml:space="preserve"> 5 - 9</t>
  </si>
  <si>
    <t>10-14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</si>
  <si>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</si>
  <si>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</si>
  <si>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</si>
  <si>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</si>
  <si>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</si>
  <si>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</si>
  <si>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</si>
  <si>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>45-49</t>
  </si>
  <si>
    <t xml:space="preserve"> 45 - 49</t>
  </si>
  <si>
    <t>50-54</t>
  </si>
  <si>
    <t xml:space="preserve"> 50 - 54</t>
  </si>
  <si>
    <t>55-59</t>
  </si>
  <si>
    <t xml:space="preserve"> 55 - 59</t>
  </si>
  <si>
    <t>60-64</t>
  </si>
  <si>
    <t xml:space="preserve"> 60 - 64</t>
  </si>
  <si>
    <t>65-69</t>
  </si>
  <si>
    <t xml:space="preserve"> 65 - 69</t>
  </si>
  <si>
    <t>70-74</t>
  </si>
  <si>
    <t xml:space="preserve"> 70 - 74</t>
  </si>
  <si>
    <t>75-79</t>
  </si>
  <si>
    <t xml:space="preserve"> 75 - 79</t>
  </si>
  <si>
    <t>الواقعات الحيوية المسجلة</t>
  </si>
  <si>
    <t>REGISTERED VITAL EVENTS</t>
  </si>
  <si>
    <t>خارج قطر</t>
  </si>
  <si>
    <t xml:space="preserve">جدول رقم (6-1) </t>
  </si>
  <si>
    <t>البلدية</t>
  </si>
  <si>
    <t>ذكور</t>
  </si>
  <si>
    <t xml:space="preserve">جدول رقم (6-2) </t>
  </si>
  <si>
    <t xml:space="preserve">جدول رقم (6-3) </t>
  </si>
  <si>
    <t>جدول رقم (8)</t>
  </si>
  <si>
    <t>مكان الولادة</t>
  </si>
  <si>
    <t>Hospital</t>
  </si>
  <si>
    <t>مستشفى</t>
  </si>
  <si>
    <t>House</t>
  </si>
  <si>
    <t>منزل</t>
  </si>
  <si>
    <t>جدول رقم (9)</t>
  </si>
  <si>
    <t>Other Arab Countries</t>
  </si>
  <si>
    <t>بقية دول مجلس التعاون
Other CCASG Countries</t>
  </si>
  <si>
    <t>بقية الدول العربية
Other Arab Countries</t>
  </si>
  <si>
    <t>دول أسيوية
Asian Countries</t>
  </si>
  <si>
    <t>دول أخرى
Other Countries</t>
  </si>
  <si>
    <t>جدول رقم (10)</t>
  </si>
  <si>
    <t>45 - 49</t>
  </si>
  <si>
    <t>50+</t>
  </si>
  <si>
    <t>50 +</t>
  </si>
  <si>
    <t>Table No. (11)</t>
  </si>
  <si>
    <t>جدول رقم (11)</t>
  </si>
  <si>
    <t>جدول رقم (12-1)</t>
  </si>
  <si>
    <t>جدول رقم (12-2)</t>
  </si>
  <si>
    <t>جدول رقم (12-3)</t>
  </si>
  <si>
    <t>جدول رقم (13-1)</t>
  </si>
  <si>
    <t>Birth Order</t>
  </si>
  <si>
    <t>جدول رقم (13-2)</t>
  </si>
  <si>
    <t>جدول رقم (13-3)</t>
  </si>
  <si>
    <t>جدول رقم (13-4)</t>
  </si>
  <si>
    <t>جدول رقم (13-5)</t>
  </si>
  <si>
    <t>جدول رقم (14-1)</t>
  </si>
  <si>
    <t>جدول رقم (14-2)</t>
  </si>
  <si>
    <t>جدول رقم (14-3)</t>
  </si>
  <si>
    <t>جدول رقم (15-1)</t>
  </si>
  <si>
    <t>الحالة التعليمية للأم</t>
  </si>
  <si>
    <t>Illiterate</t>
  </si>
  <si>
    <t>أمية</t>
  </si>
  <si>
    <t>ابتدائية</t>
  </si>
  <si>
    <t>ثانوية</t>
  </si>
  <si>
    <t>Pre-University</t>
  </si>
  <si>
    <t>دون الجامعة</t>
  </si>
  <si>
    <t>جامعة فما فوق</t>
  </si>
  <si>
    <t>Percentage Educational Status of Father</t>
  </si>
  <si>
    <t>نسبة الحالة التعليمية للأب</t>
  </si>
  <si>
    <t>جدول رقم (15-2)</t>
  </si>
  <si>
    <t>جدول رقم (15-3)</t>
  </si>
  <si>
    <t>جدول رقم (16-1)</t>
  </si>
  <si>
    <t>Educational Status</t>
  </si>
  <si>
    <t>تقرأ وتكتب</t>
  </si>
  <si>
    <t>إبتدائية</t>
  </si>
  <si>
    <t>إعدادية</t>
  </si>
  <si>
    <t>جدول رقم (16-2)</t>
  </si>
  <si>
    <t>جدول رقم (16-3)</t>
  </si>
  <si>
    <t>Table No. (17)</t>
  </si>
  <si>
    <t>جدول رقم (17)</t>
  </si>
  <si>
    <t>1500-1999</t>
  </si>
  <si>
    <t>1500 - 1999</t>
  </si>
  <si>
    <t>2000-2499</t>
  </si>
  <si>
    <t>2000 - 2499</t>
  </si>
  <si>
    <t>2500-2999</t>
  </si>
  <si>
    <t>2500 - 2999</t>
  </si>
  <si>
    <t>جدول رقم (18)</t>
  </si>
  <si>
    <t>مهنة الأم</t>
  </si>
  <si>
    <t>Qatari</t>
  </si>
  <si>
    <t>Professionals</t>
  </si>
  <si>
    <t>الاختصـاصيون</t>
  </si>
  <si>
    <t>Clerks</t>
  </si>
  <si>
    <t>الكتــبة</t>
  </si>
  <si>
    <t>مجموع المشتغلين</t>
  </si>
  <si>
    <t>جدول رقم (19)</t>
  </si>
  <si>
    <t>مهنة الأب</t>
  </si>
  <si>
    <t>الشهر Month</t>
  </si>
  <si>
    <t>ذكور Males</t>
  </si>
  <si>
    <t>إناث Females</t>
  </si>
  <si>
    <t>يناير
Jan</t>
  </si>
  <si>
    <t>فبراير
Feb</t>
  </si>
  <si>
    <t>مارس
Mar</t>
  </si>
  <si>
    <t>ابريل
Apr</t>
  </si>
  <si>
    <t>مايو
May</t>
  </si>
  <si>
    <t>يونيو
Jun</t>
  </si>
  <si>
    <t>يوليو
Jul</t>
  </si>
  <si>
    <t>اغسطس
Aug</t>
  </si>
  <si>
    <t>سبتمبر
  Sep</t>
  </si>
  <si>
    <t>أكتوبر
  Oct</t>
  </si>
  <si>
    <t>نوفمبر
  Nov</t>
  </si>
  <si>
    <t>ديسمير
  Dec</t>
  </si>
  <si>
    <t>أمية
Illiterate</t>
  </si>
  <si>
    <t>ثانوية
Secondary</t>
  </si>
  <si>
    <t>دون الجامعة
Pre-University</t>
  </si>
  <si>
    <t>80-84</t>
  </si>
  <si>
    <t xml:space="preserve"> 80 - 84</t>
  </si>
  <si>
    <t>85-89</t>
  </si>
  <si>
    <t xml:space="preserve"> 85 - 89</t>
  </si>
  <si>
    <t>90-94</t>
  </si>
  <si>
    <t xml:space="preserve"> 90 - 94</t>
  </si>
  <si>
    <t>95 +</t>
  </si>
  <si>
    <t>85+</t>
  </si>
  <si>
    <t>85 +</t>
  </si>
  <si>
    <t>Qatar</t>
  </si>
  <si>
    <t>قطــــــر</t>
  </si>
  <si>
    <t>Other G.C.C Countries</t>
  </si>
  <si>
    <t>دول اسيوية</t>
  </si>
  <si>
    <t>دول اوروبية</t>
  </si>
  <si>
    <t>65 - 69</t>
  </si>
  <si>
    <t>70 - 74</t>
  </si>
  <si>
    <t>75 - 79</t>
  </si>
  <si>
    <t>80 - 84</t>
  </si>
  <si>
    <t>85 - 89</t>
  </si>
  <si>
    <t>90 - 94</t>
  </si>
  <si>
    <t>Grand Total</t>
  </si>
  <si>
    <t>(A00 - B99) Certain infectious and parasitic diseases</t>
  </si>
  <si>
    <t>(C00 - D48) Neoplasms</t>
  </si>
  <si>
    <t>(D50 - D89) Diseases of the blood &amp; blood forming organs &amp;cetrain disorders invovling the immune mechanism</t>
  </si>
  <si>
    <t>(E00 - F90) Endocrine nutritional &amp; metabolic discease</t>
  </si>
  <si>
    <t>(G00 - G99) Diseases of the nervous system</t>
  </si>
  <si>
    <t>(I00 - I99) Diseases of the circulatory system</t>
  </si>
  <si>
    <t>(J00 - J99) Diseases of the respiratory system</t>
  </si>
  <si>
    <t>(K00 - K93) Diseases of the digestive system</t>
  </si>
  <si>
    <t>(L00 - L99) Diseases of the skin and subcutaneous tissue</t>
  </si>
  <si>
    <t>(N00 - N99) Diseases of the genitourinary system</t>
  </si>
  <si>
    <t>(O00 - O99) Pregnancy, childbirth and the peurperium</t>
  </si>
  <si>
    <t>(P00 - P96) Certain conditions originating in the perinatal period</t>
  </si>
  <si>
    <t>(Q00 - Q99) Congenital malformations deformations &amp; chromosomal abnormalities</t>
  </si>
  <si>
    <t>(R00 - R99) Symptoms signs &amp; abnormal clinical &amp; laboratory findings not elsewhere classified</t>
  </si>
  <si>
    <t xml:space="preserve"> </t>
  </si>
  <si>
    <t>Age</t>
  </si>
  <si>
    <t>العمر</t>
  </si>
  <si>
    <t>اقل من يوم</t>
  </si>
  <si>
    <t xml:space="preserve"> 7 - 13</t>
  </si>
  <si>
    <t xml:space="preserve"> 21 - 27</t>
  </si>
  <si>
    <t xml:space="preserve"> 28 - 29</t>
  </si>
  <si>
    <t>Age In Month</t>
  </si>
  <si>
    <t>العمر بالشهر</t>
  </si>
  <si>
    <t>وفيات الأطفال الرضع المسجلة حسب الشهر والعمر</t>
  </si>
  <si>
    <t>REGISTERED INFANT DEATHS BY MONTH AND AGE</t>
  </si>
  <si>
    <t>امراض الجهاز الدوري</t>
  </si>
  <si>
    <t>امراض الجهاز التنفسي</t>
  </si>
  <si>
    <t>امراض الجلد والنسيج تحت الجلد</t>
  </si>
  <si>
    <t>الحمل والولادة والنفاس</t>
  </si>
  <si>
    <t>دول اوروبية
 European Countries</t>
  </si>
  <si>
    <t>بقية الدول العربية
 Other Arab Countries</t>
  </si>
  <si>
    <t>بقية دول مجلس التعاون
 Other G.C.C Countries</t>
  </si>
  <si>
    <t>قطــــــر
 Qatar</t>
  </si>
  <si>
    <t>0 - 4</t>
  </si>
  <si>
    <t>6-1</t>
  </si>
  <si>
    <t>6-2</t>
  </si>
  <si>
    <t>6-3</t>
  </si>
  <si>
    <t>13-4</t>
  </si>
  <si>
    <t>13-5</t>
  </si>
  <si>
    <r>
      <t xml:space="preserve">يناير
</t>
    </r>
    <r>
      <rPr>
        <b/>
        <sz val="9"/>
        <rFont val="Arial"/>
        <family val="2"/>
      </rPr>
      <t>Jan.</t>
    </r>
  </si>
  <si>
    <r>
      <t xml:space="preserve">فبراير
</t>
    </r>
    <r>
      <rPr>
        <b/>
        <sz val="9"/>
        <rFont val="Arial"/>
        <family val="2"/>
      </rPr>
      <t>Feb.</t>
    </r>
  </si>
  <si>
    <r>
      <t xml:space="preserve">مارس
</t>
    </r>
    <r>
      <rPr>
        <b/>
        <sz val="9"/>
        <rFont val="Arial"/>
        <family val="2"/>
      </rPr>
      <t>Mar.</t>
    </r>
  </si>
  <si>
    <r>
      <t xml:space="preserve">ابريل
</t>
    </r>
    <r>
      <rPr>
        <b/>
        <sz val="9"/>
        <rFont val="Arial"/>
        <family val="2"/>
      </rPr>
      <t>Apr.</t>
    </r>
  </si>
  <si>
    <r>
      <t xml:space="preserve">مايو
</t>
    </r>
    <r>
      <rPr>
        <b/>
        <sz val="9"/>
        <rFont val="Arial"/>
        <family val="2"/>
      </rPr>
      <t>May.</t>
    </r>
  </si>
  <si>
    <r>
      <t xml:space="preserve">يونيو
</t>
    </r>
    <r>
      <rPr>
        <b/>
        <sz val="9"/>
        <rFont val="Arial"/>
        <family val="2"/>
      </rPr>
      <t>Jun.</t>
    </r>
  </si>
  <si>
    <r>
      <t xml:space="preserve">يوليو
</t>
    </r>
    <r>
      <rPr>
        <b/>
        <sz val="9"/>
        <rFont val="Arial"/>
        <family val="2"/>
      </rPr>
      <t>Jul.</t>
    </r>
  </si>
  <si>
    <r>
      <t xml:space="preserve">اغسطس
</t>
    </r>
    <r>
      <rPr>
        <b/>
        <sz val="9"/>
        <rFont val="Arial"/>
        <family val="2"/>
      </rPr>
      <t>Aug.</t>
    </r>
  </si>
  <si>
    <r>
      <t xml:space="preserve">سبتمبر
</t>
    </r>
    <r>
      <rPr>
        <b/>
        <sz val="9"/>
        <rFont val="Arial"/>
        <family val="2"/>
      </rPr>
      <t>Sep.</t>
    </r>
  </si>
  <si>
    <r>
      <t xml:space="preserve">اكتوبر
</t>
    </r>
    <r>
      <rPr>
        <b/>
        <sz val="9"/>
        <rFont val="Arial"/>
        <family val="2"/>
      </rPr>
      <t>Oct.</t>
    </r>
  </si>
  <si>
    <r>
      <t xml:space="preserve">نوفمبر
</t>
    </r>
    <r>
      <rPr>
        <b/>
        <sz val="9"/>
        <rFont val="Arial"/>
        <family val="2"/>
      </rPr>
      <t>Nov.</t>
    </r>
  </si>
  <si>
    <r>
      <t xml:space="preserve">ديسمبر
</t>
    </r>
    <r>
      <rPr>
        <b/>
        <sz val="9"/>
        <rFont val="Arial"/>
        <family val="2"/>
      </rPr>
      <t>Dec.</t>
    </r>
  </si>
  <si>
    <r>
      <rPr>
        <b/>
        <sz val="10"/>
        <rFont val="Arial"/>
        <family val="2"/>
      </rPr>
      <t>QATARIS</t>
    </r>
    <r>
      <rPr>
        <b/>
        <sz val="12"/>
        <rFont val="Arial"/>
        <family val="2"/>
      </rPr>
      <t xml:space="preserve"> قطريون</t>
    </r>
  </si>
  <si>
    <r>
      <t xml:space="preserve">فردية
</t>
    </r>
    <r>
      <rPr>
        <b/>
        <sz val="8"/>
        <rFont val="Arial"/>
        <family val="2"/>
      </rPr>
      <t>Single</t>
    </r>
  </si>
  <si>
    <r>
      <t xml:space="preserve">توامية
</t>
    </r>
    <r>
      <rPr>
        <b/>
        <sz val="8"/>
        <rFont val="Arial"/>
        <family val="2"/>
      </rPr>
      <t>Twin</t>
    </r>
  </si>
  <si>
    <r>
      <t xml:space="preserve"> + ثلاثية </t>
    </r>
    <r>
      <rPr>
        <b/>
        <sz val="8"/>
        <rFont val="Arial"/>
        <family val="2"/>
      </rPr>
      <t>Triplet+</t>
    </r>
  </si>
  <si>
    <r>
      <t xml:space="preserve">غير مبين
</t>
    </r>
    <r>
      <rPr>
        <b/>
        <sz val="8"/>
        <rFont val="Arial"/>
        <family val="2"/>
      </rPr>
      <t>Not Stated</t>
    </r>
  </si>
  <si>
    <r>
      <t xml:space="preserve">قطريون </t>
    </r>
    <r>
      <rPr>
        <b/>
        <sz val="10"/>
        <rFont val="Arial"/>
        <family val="2"/>
      </rPr>
      <t>QATARIS</t>
    </r>
  </si>
  <si>
    <r>
      <t xml:space="preserve">غير قطريين </t>
    </r>
    <r>
      <rPr>
        <b/>
        <sz val="10"/>
        <rFont val="Arial"/>
        <family val="2"/>
      </rPr>
      <t>NON-QATARIS</t>
    </r>
  </si>
  <si>
    <r>
      <rPr>
        <b/>
        <sz val="10"/>
        <rFont val="Arial"/>
        <family val="2"/>
      </rPr>
      <t>TOTAL</t>
    </r>
    <r>
      <rPr>
        <b/>
        <sz val="12"/>
        <rFont val="Arial"/>
        <family val="2"/>
      </rPr>
      <t xml:space="preserve"> المجموع</t>
    </r>
  </si>
  <si>
    <r>
      <rPr>
        <b/>
        <sz val="12"/>
        <rFont val="Arial"/>
        <family val="2"/>
      </rPr>
      <t>قطريون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QATARIS</t>
    </r>
  </si>
  <si>
    <r>
      <t xml:space="preserve">المجموع </t>
    </r>
    <r>
      <rPr>
        <b/>
        <sz val="10"/>
        <rFont val="Arial"/>
        <family val="2"/>
      </rPr>
      <t>TOTAL</t>
    </r>
  </si>
  <si>
    <r>
      <rPr>
        <b/>
        <sz val="12"/>
        <rFont val="Arial"/>
        <family val="2"/>
      </rPr>
      <t>الإناث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FEMALES</t>
    </r>
  </si>
  <si>
    <r>
      <rPr>
        <b/>
        <sz val="12"/>
        <rFont val="Arial"/>
        <family val="2"/>
      </rPr>
      <t>الذكور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MALES</t>
    </r>
  </si>
  <si>
    <r>
      <rPr>
        <b/>
        <sz val="12"/>
        <rFont val="Arial"/>
        <family val="2"/>
      </rPr>
      <t>غير قطريين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NON-QATARIS</t>
    </r>
  </si>
  <si>
    <r>
      <t xml:space="preserve">قطريات </t>
    </r>
    <r>
      <rPr>
        <b/>
        <sz val="10"/>
        <rFont val="Arial"/>
        <family val="2"/>
      </rPr>
      <t>QATARIS</t>
    </r>
  </si>
  <si>
    <r>
      <t xml:space="preserve">غير قطريات </t>
    </r>
    <r>
      <rPr>
        <b/>
        <sz val="10"/>
        <rFont val="Arial"/>
        <family val="2"/>
      </rPr>
      <t>NON-QATARIS</t>
    </r>
  </si>
  <si>
    <t>الفنيـون والاختصاصيون المساعدون</t>
  </si>
  <si>
    <t>العاملون في الخدمات والباعة في المحلات التجارية والأسواق</t>
  </si>
  <si>
    <t>العاملون في الحرف وما إليها من المهن</t>
  </si>
  <si>
    <t>المهن العادية</t>
  </si>
  <si>
    <t>الأفراد الذين لم يصنفوا حسب المهنة</t>
  </si>
  <si>
    <t>Legislators, Senior Officials And Managers</t>
  </si>
  <si>
    <t>Technicians And Associate Professionals</t>
  </si>
  <si>
    <t>Service Workers And Shop And Market Sales Workers</t>
  </si>
  <si>
    <t>Craft And Related Trades Workers</t>
  </si>
  <si>
    <t>العمال المهرة في الزراعة وصيد الاسماك</t>
  </si>
  <si>
    <t>مشغلو الالات والمعدات ومجمعوها</t>
  </si>
  <si>
    <t>Elementary Occupations</t>
  </si>
  <si>
    <t>Skilled Agricultural And Fishery Workers</t>
  </si>
  <si>
    <t>Plant And Machine Operators And Assemblers</t>
  </si>
  <si>
    <r>
      <rPr>
        <b/>
        <sz val="10"/>
        <rFont val="Arial"/>
        <family val="2"/>
      </rPr>
      <t>NON-QATARIS</t>
    </r>
    <r>
      <rPr>
        <b/>
        <sz val="12"/>
        <rFont val="Arial"/>
        <family val="2"/>
      </rPr>
      <t xml:space="preserve"> غير قطريين </t>
    </r>
  </si>
  <si>
    <t>(D50 - D89)</t>
  </si>
  <si>
    <t xml:space="preserve">الأورام </t>
  </si>
  <si>
    <t>(C00 - D48)</t>
  </si>
  <si>
    <t xml:space="preserve">امراض معدية وطفيلية معينة </t>
  </si>
  <si>
    <t>(A00 - B99)</t>
  </si>
  <si>
    <t xml:space="preserve">امراض الغدد الصماء والتغذية والتمثيل الغذائي </t>
  </si>
  <si>
    <t>(E00 - F90)</t>
  </si>
  <si>
    <t>امراض الجهاز العصبي</t>
  </si>
  <si>
    <t>(G00 - G99)</t>
  </si>
  <si>
    <t>(I00 - I99)</t>
  </si>
  <si>
    <t>(J00 - J99)</t>
  </si>
  <si>
    <t xml:space="preserve">امراض الجهاز الهضمي </t>
  </si>
  <si>
    <t>(k00 - k93)</t>
  </si>
  <si>
    <t>(L00 - L99)</t>
  </si>
  <si>
    <t>(N00 - N99)</t>
  </si>
  <si>
    <t>(O00 - O99)</t>
  </si>
  <si>
    <t>(P00 - P96)</t>
  </si>
  <si>
    <t>(Q00 - Q99)</t>
  </si>
  <si>
    <t>اعراض وعلامات نتائج اكلينكية معملية غير عادية وغير مصنفة في مكان اخر</t>
  </si>
  <si>
    <t>(R00 - R99)</t>
  </si>
  <si>
    <t>(V01 - Y98)</t>
  </si>
  <si>
    <t>Neoplasms</t>
  </si>
  <si>
    <r>
      <t xml:space="preserve">المجموع العام
</t>
    </r>
    <r>
      <rPr>
        <b/>
        <sz val="8"/>
        <rFont val="Arial"/>
        <family val="2"/>
      </rPr>
      <t>G.T</t>
    </r>
  </si>
  <si>
    <r>
      <t xml:space="preserve">المجموع
</t>
    </r>
    <r>
      <rPr>
        <b/>
        <sz val="8"/>
        <rFont val="Arial"/>
        <family val="2"/>
      </rPr>
      <t>Total</t>
    </r>
  </si>
  <si>
    <r>
      <t xml:space="preserve">المجموع
</t>
    </r>
    <r>
      <rPr>
        <b/>
        <sz val="9"/>
        <rFont val="Arial"/>
        <family val="2"/>
      </rPr>
      <t>Total</t>
    </r>
  </si>
  <si>
    <r>
      <t xml:space="preserve">المجموع
</t>
    </r>
    <r>
      <rPr>
        <b/>
        <sz val="8"/>
        <rFont val="Arial"/>
        <family val="2"/>
        <charset val="178"/>
      </rPr>
      <t>Total</t>
    </r>
  </si>
  <si>
    <t>قطريون
Qataris</t>
  </si>
  <si>
    <t>غير قطريين
Non-Qataris</t>
  </si>
  <si>
    <t>ابتدائية
Primary</t>
  </si>
  <si>
    <t xml:space="preserve">قطريات
Qataris
</t>
  </si>
  <si>
    <t>غير قطريات
Non-Qataris</t>
  </si>
  <si>
    <t xml:space="preserve">قطريون
Qataris
</t>
  </si>
  <si>
    <t xml:space="preserve">امراض الجهاز البولي التناسلي </t>
  </si>
  <si>
    <t xml:space="preserve">التشوهات الخلقية والعاهات والشذوذ الكروموسومي
</t>
  </si>
  <si>
    <t>مجموع المشتغلات</t>
  </si>
  <si>
    <t>الوفيات المسجلة حسب الجنسية والنوع والعمر</t>
  </si>
  <si>
    <t>وفيات الأطفال الرضع المسجلة حسب الجنسية والنوع والبلدية</t>
  </si>
  <si>
    <t>وفيات الأطفال الرضع المسجلة حسب الجنسية والنوع والشهر</t>
  </si>
  <si>
    <t>وفيات الأطفال الرضع المسجلة حسب النوع والجنسية</t>
  </si>
  <si>
    <t>معدل وفيات الأطفال الرضع حسب الجنسية والنوع</t>
  </si>
  <si>
    <t>معدل وفيات الأطفال حسب الجنسية والنوع</t>
  </si>
  <si>
    <t>REGISTERED LIVE BIRTHS  BY NATIONALITY AND GENDER</t>
  </si>
  <si>
    <t>النوع</t>
  </si>
  <si>
    <t>Gender</t>
  </si>
  <si>
    <t>REGISTERED LIVE BIRTHS  BY GENDER AND NATIONALITY</t>
  </si>
  <si>
    <t>أقل من 20
Less than 20</t>
  </si>
  <si>
    <t>أقل من 20</t>
  </si>
  <si>
    <t xml:space="preserve"> الوفيات المسجلة حسب الجنسية والنوع</t>
  </si>
  <si>
    <t>REGISTERED DEATHS BY NATIONALITY AND GENDER</t>
  </si>
  <si>
    <t xml:space="preserve"> الوفيات المسجلة حسب الجنسية والنوع والبلدية</t>
  </si>
  <si>
    <t>REGISTERED DEATHS BY NATIONALITY, GENDER AND MUNICIPALITY</t>
  </si>
  <si>
    <t xml:space="preserve"> الوفيات المسجلة حسب الجنسية والنوع والشهر</t>
  </si>
  <si>
    <t>REGISTERED DEATHS BY NATIONALITY, GENDER AND MONTH</t>
  </si>
  <si>
    <t>REGISTERED DEATHS BY NATIONALITY, GENDER AND AGE</t>
  </si>
  <si>
    <t>REGISTERED DEATHS BY GENDER AND NATIONALITY</t>
  </si>
  <si>
    <t>REGISTERED DEATHS BY NATIONALITY, GENDER AND CAUSE OF DEATH (ICD 10 BASIC LIST)</t>
  </si>
  <si>
    <t>REGISTERED INFANT DEATHS BY NATIONALITY, GENDER AND MUNICIPALITY</t>
  </si>
  <si>
    <t>REGISTERED INFANT DEATHS BY NATIONALITY, GENDER AND MONTH</t>
  </si>
  <si>
    <t>وفيات الأطفال الرضع المسجلة حسب الجنسية والنوع والعمر</t>
  </si>
  <si>
    <r>
      <t xml:space="preserve">ثانوية
</t>
    </r>
    <r>
      <rPr>
        <b/>
        <sz val="8"/>
        <rFont val="Arial"/>
        <family val="2"/>
      </rPr>
      <t>Secondary</t>
    </r>
  </si>
  <si>
    <r>
      <t xml:space="preserve">إعدادية
</t>
    </r>
    <r>
      <rPr>
        <b/>
        <sz val="8"/>
        <rFont val="Arial"/>
        <family val="2"/>
      </rPr>
      <t>Preparatory</t>
    </r>
  </si>
  <si>
    <r>
      <t xml:space="preserve">إبتدائية
</t>
    </r>
    <r>
      <rPr>
        <b/>
        <sz val="8"/>
        <rFont val="Arial"/>
        <family val="2"/>
      </rPr>
      <t>Primary</t>
    </r>
  </si>
  <si>
    <r>
      <t xml:space="preserve">يقرأ ويكتب
</t>
    </r>
    <r>
      <rPr>
        <b/>
        <sz val="8"/>
        <rFont val="Arial"/>
        <family val="2"/>
      </rPr>
      <t>Read &amp; Write</t>
    </r>
  </si>
  <si>
    <t>إناث</t>
  </si>
  <si>
    <t>Male</t>
  </si>
  <si>
    <t>Female</t>
  </si>
  <si>
    <t>العمال المهرة في الزراعة وصيد الأسماك</t>
  </si>
  <si>
    <t>Skiled Agricultural And Fishery Workers</t>
  </si>
  <si>
    <t xml:space="preserve"> Occupation</t>
  </si>
  <si>
    <t>المهنة</t>
  </si>
  <si>
    <t xml:space="preserve"> Total</t>
  </si>
  <si>
    <t>مجموع المشتغلون</t>
  </si>
  <si>
    <t>المجموع العام</t>
  </si>
  <si>
    <t xml:space="preserve">Appendices: </t>
  </si>
  <si>
    <t>5 - 9</t>
  </si>
  <si>
    <t>10 - 14</t>
  </si>
  <si>
    <t>25 +</t>
  </si>
  <si>
    <t>1000-1499</t>
  </si>
  <si>
    <t>3000-3499</t>
  </si>
  <si>
    <t>3500-3999</t>
  </si>
  <si>
    <t>4000-4499</t>
  </si>
  <si>
    <t>4500-4999</t>
  </si>
  <si>
    <t>&lt;5</t>
  </si>
  <si>
    <t>B15-B19</t>
  </si>
  <si>
    <t>Viral hepatitis</t>
  </si>
  <si>
    <t>Diabetes mellitus</t>
  </si>
  <si>
    <t>Hypertensive diseases</t>
  </si>
  <si>
    <t>I20-I25</t>
  </si>
  <si>
    <t>Ischaemic heart diseases</t>
  </si>
  <si>
    <t>Cerebrovascular diseases</t>
  </si>
  <si>
    <t>Other acute lower respiratory infections</t>
  </si>
  <si>
    <t>Transport accidents</t>
  </si>
  <si>
    <t>Falls</t>
  </si>
  <si>
    <t>Exposure to smoke, fire and flames</t>
  </si>
  <si>
    <t>Accidental poisoning by and exposure to noxious substances</t>
  </si>
  <si>
    <t>Other congenital malformations</t>
  </si>
  <si>
    <t xml:space="preserve">الرمز حسب المراجعة العاشرة
ICD-10 Code </t>
  </si>
  <si>
    <t>وفيات الاطفال الرضع المسجلة حسب الجنسية والنوع وسبب الوفاة (المراجعة العاشرة القائمة المفصلة)</t>
  </si>
  <si>
    <t>Table No. (13-1)</t>
  </si>
  <si>
    <t>المجموع الكلي</t>
  </si>
  <si>
    <t>Table No. (13-3)</t>
  </si>
  <si>
    <t>CHAPTER TWO: LIVE BIRTHS</t>
  </si>
  <si>
    <t>الباب الثاني : المواليــــد الأحياء</t>
  </si>
  <si>
    <t>الباب الأول : المؤشرات الحيوية</t>
  </si>
  <si>
    <t>1. Notification of Live Birth</t>
  </si>
  <si>
    <t>Figure</t>
  </si>
  <si>
    <t>Early Neonatal Mortality Rate (0-7) Days</t>
  </si>
  <si>
    <t>Late Neonatal Mortality Rate (7-28) Days</t>
  </si>
  <si>
    <t>Post-Neonatal Mortality Rate (28 - 264) Days</t>
  </si>
  <si>
    <t>Neonatal Mortality Rate
(0-28) Days</t>
  </si>
  <si>
    <t>المواليد الأحياء فاقدو القيد حسب الجنسية والنوع</t>
  </si>
  <si>
    <t>المواليد الاحياء المسجلون حسب الجنسية والنوع</t>
  </si>
  <si>
    <t>المواليد الأحياء المسجلون حسب الجنسية ونوع الولادة والبلدية</t>
  </si>
  <si>
    <t>المواليد الأحياء المسجلون حسب النوع والجنسية</t>
  </si>
  <si>
    <t>Other GCC Countries</t>
  </si>
  <si>
    <t>المواليد الأحياء المسجلون حسب الجنسية والنوع وفئة عمر الأم</t>
  </si>
  <si>
    <t>المواليد الأحياء المسجلون حسب جنسية الأم وفئة عمرها ونوع المولود</t>
  </si>
  <si>
    <t>المواليد الأحياء المسجلون حسب مدة الحياة الزواجية وفئة عمر الأم</t>
  </si>
  <si>
    <t>المواليد الأحياء المسجلون حسب فئة عمر الأم وترتيب المولود</t>
  </si>
  <si>
    <t>المواليد الأحياء المسجلون حسب مدة الحياة الزواجية وترتيب المولود</t>
  </si>
  <si>
    <t>المواليد الأحياء المسجلون حسب الحالة التعليمية للأب والأم</t>
  </si>
  <si>
    <t>المواليد الأحياء المسجلون حسب فئة عمر الأم وحالتها التعليمية</t>
  </si>
  <si>
    <t>Mother's Occupation</t>
  </si>
  <si>
    <t>المشرعون وموظفو الإدارة العليا والمديرون</t>
  </si>
  <si>
    <t>Legislators, Senior Officials and Managers</t>
  </si>
  <si>
    <t>Craft And Related-Trades Workers</t>
  </si>
  <si>
    <t>Total Workers</t>
  </si>
  <si>
    <t>Father's Occupation</t>
  </si>
  <si>
    <t>حالات معينة تنشأ في فترة ما حول الولادة</t>
  </si>
  <si>
    <t>أسباب خارجية للمرض والوفاة</t>
  </si>
  <si>
    <t>التهاب الكبد الفيروسي</t>
  </si>
  <si>
    <t>أمراض ارتفاع ضغط الدم</t>
  </si>
  <si>
    <t>التهابات الجهاز التنفسي السفلي الحادة الأخرى</t>
  </si>
  <si>
    <t>أمراض الجهاز التنفسي السفلي المزمنة</t>
  </si>
  <si>
    <t>أمراض الكبد</t>
  </si>
  <si>
    <t>السقوط</t>
  </si>
  <si>
    <t>التعرض للدخان والنار واللهب</t>
  </si>
  <si>
    <t>REGISTERED INFANT DEATHS BY NATIONALITY AND GENDER</t>
  </si>
  <si>
    <t>بقية دول مجلس التعاون
Other GCC Countries</t>
  </si>
  <si>
    <t>.. غير متوفر</t>
  </si>
  <si>
    <t>.. Not available</t>
  </si>
  <si>
    <t>امراض الدم واعضاء تكوين الدم واضطرابات معينة تشمل اضطرابات المناعة</t>
  </si>
  <si>
    <t>REGISTERED INFANT DEATHS BY NATIONALITY, 
GENDER AND AGE</t>
  </si>
  <si>
    <t>دول اوروبية
European Countries</t>
  </si>
  <si>
    <t>REGISTERED INFANT DEATHS BY GENDER
 AND NATIONALITY</t>
  </si>
  <si>
    <t>Tables</t>
  </si>
  <si>
    <t>(V01-Y98) External causes of morbidity and mortality</t>
  </si>
  <si>
    <t>Table No. (13-2)</t>
  </si>
  <si>
    <t>جدول رقم (5-1)</t>
  </si>
  <si>
    <t>جدول رقم (5-2)</t>
  </si>
  <si>
    <t>جدول رقم (5-3)</t>
  </si>
  <si>
    <t>5-1</t>
  </si>
  <si>
    <t>5-2</t>
  </si>
  <si>
    <t>5-3</t>
  </si>
  <si>
    <t>الوفيات حسب الفئات العمرية والنوع وسبب الوفاة (المراجعة العاشرة القائمة المفصلة)</t>
  </si>
  <si>
    <t>مقدمة</t>
  </si>
  <si>
    <t>Preface</t>
  </si>
  <si>
    <t>تعاريف</t>
  </si>
  <si>
    <t>Definitions</t>
  </si>
  <si>
    <t xml:space="preserve">المحتويات </t>
  </si>
  <si>
    <t>Contents</t>
  </si>
  <si>
    <t xml:space="preserve">  فئة عمر الأم (بالسنوات)</t>
  </si>
  <si>
    <t>REGISTERED INFANT DEATHS BY NATIONALITY, GENDER AND CAUSE OF DEATH (ICD 10 DETAIL LIST)</t>
  </si>
  <si>
    <t xml:space="preserve">DEATHS BY AGE GROUPS, GENDER AND CAUSE OF DEATH (ICD-10 DETAIL LIST) </t>
  </si>
  <si>
    <t>أم صلال</t>
  </si>
  <si>
    <t>الأول</t>
  </si>
  <si>
    <t>*المواليد الأحياء المسجلون حسب الجنسية والنوع ونسبة النوع عند الميلاد</t>
  </si>
  <si>
    <r>
      <t xml:space="preserve">اقل من 20  </t>
    </r>
    <r>
      <rPr>
        <b/>
        <sz val="8"/>
        <rFont val="Arial"/>
        <family val="2"/>
      </rPr>
      <t>Less than 20</t>
    </r>
  </si>
  <si>
    <t>الشيحانية</t>
  </si>
  <si>
    <t xml:space="preserve"> الوفيات المسجلة حسب النوع والجنسية</t>
  </si>
  <si>
    <t>أمراض القلب الروماتيزمية المزمنة</t>
  </si>
  <si>
    <t>(M00 - M99)</t>
  </si>
  <si>
    <t>(M00 - M99) Diseases of the musculoskeletal system and connective tissue</t>
  </si>
  <si>
    <t>(J00 - J99) امراض الجهاز التنفسي</t>
  </si>
  <si>
    <t>امراض الجهاز الهيكلي العضلي والنسيج الضام</t>
  </si>
  <si>
    <t>يونيو</t>
  </si>
  <si>
    <t xml:space="preserve"> وفيات الأطفال الرضع المسجلة حسب الجنسية والنوع</t>
  </si>
  <si>
    <t>تشوهات خلقية أخرى</t>
  </si>
  <si>
    <t xml:space="preserve">                                        السنة
المعدل والجنسية</t>
  </si>
  <si>
    <t>Total births are less than 2500 gms</t>
  </si>
  <si>
    <t>Total births are 2500 gms and more</t>
  </si>
  <si>
    <t>Percentage births are less than 2500 gms</t>
  </si>
  <si>
    <t>Percentage births are (2500 gms) and more</t>
  </si>
  <si>
    <t>دول أوروبية
 European Countries</t>
  </si>
  <si>
    <t>دول آسيوية
 Asian Countries</t>
  </si>
  <si>
    <t>الباب الثاني: المواليد الأحياء</t>
  </si>
  <si>
    <t>معدل الخصوبة العام والخصوبة الكلية والإحلال الإجمالى
ومتوسط عمر المرأة عند الإنجاب حسب الجنسية</t>
  </si>
  <si>
    <t xml:space="preserve">معدل وفيات حديثي الولادة </t>
  </si>
  <si>
    <t>General Fertility Rate  Per 1000 Women</t>
  </si>
  <si>
    <t>Total Fertility Rate Per Woman</t>
  </si>
  <si>
    <t>Gross Reproduction Rate</t>
  </si>
  <si>
    <t>Average Age Of Child Bearing</t>
  </si>
  <si>
    <t xml:space="preserve">                                              Year
Rate &amp; Nationality</t>
  </si>
  <si>
    <t>GENERAL FERTILITY, TOTAL FERTILITY AND GROSS REPRODUCTION RATE, 
AND AVERAGE AGE OF CHILD BEARING BY NATIONALITY</t>
  </si>
  <si>
    <t>CRUDE BIRTH AND DEATH RATES, NATURAL INCREASE RATE,
 MATERNAL MORTALITY RATE AND RATE OF DELIVERIES UNDER MEDICAL SUPERVISION</t>
  </si>
  <si>
    <t>NEONATAL MORTALITY RATE</t>
  </si>
  <si>
    <r>
      <t xml:space="preserve">ذكور
</t>
    </r>
    <r>
      <rPr>
        <b/>
        <sz val="8"/>
        <rFont val="Arial"/>
        <family val="2"/>
      </rPr>
      <t>Males</t>
    </r>
  </si>
  <si>
    <r>
      <t>إناث</t>
    </r>
    <r>
      <rPr>
        <b/>
        <sz val="8"/>
        <rFont val="Arial"/>
        <family val="2"/>
      </rPr>
      <t xml:space="preserve">
Females</t>
    </r>
  </si>
  <si>
    <t>Rate Of Deliveries Under Medical Supervision</t>
  </si>
  <si>
    <t>Crude Birth Rate
Per 1000 Population</t>
  </si>
  <si>
    <t>Crude Death Rate
Per 1000 Population</t>
  </si>
  <si>
    <t>Natural Increase
Per 1000 Population</t>
  </si>
  <si>
    <t>Maternal Mortality Rate Per 100000 Live Birth</t>
  </si>
  <si>
    <t>معدل وفيات الأطفال (أقل من 5 سنوات) حسب الجنسية والنوع</t>
  </si>
  <si>
    <r>
      <rPr>
        <b/>
        <sz val="12"/>
        <rFont val="Arial"/>
        <family val="2"/>
      </rPr>
      <t>الزيادة الطبيعية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Natural Increase</t>
    </r>
  </si>
  <si>
    <r>
      <t xml:space="preserve">الوفيات
</t>
    </r>
    <r>
      <rPr>
        <b/>
        <sz val="10"/>
        <rFont val="Arial"/>
        <family val="2"/>
      </rPr>
      <t>Deaths</t>
    </r>
  </si>
  <si>
    <r>
      <t xml:space="preserve">المواليد أحياء
</t>
    </r>
    <r>
      <rPr>
        <b/>
        <sz val="10"/>
        <rFont val="Arial"/>
        <family val="2"/>
      </rPr>
      <t>Live Births</t>
    </r>
  </si>
  <si>
    <t>* This table includes non-registered live births data.</t>
  </si>
  <si>
    <r>
      <rPr>
        <b/>
        <sz val="10"/>
        <rFont val="Arial"/>
        <family val="2"/>
      </rPr>
      <t xml:space="preserve">نسبة النوع </t>
    </r>
    <r>
      <rPr>
        <b/>
        <sz val="8"/>
        <rFont val="Arial"/>
        <family val="2"/>
      </rPr>
      <t>Gender Ratio</t>
    </r>
  </si>
  <si>
    <t>* تم اضافة بيانات فاقدي القيد على هذا الجدول.</t>
  </si>
  <si>
    <t>REGISTERED LIVE BIRTHS BY NATIONALITY, GENDER AND GENDER RATIO AT BIRTH*</t>
  </si>
  <si>
    <r>
      <t xml:space="preserve">نسبة الذكور </t>
    </r>
    <r>
      <rPr>
        <b/>
        <sz val="8"/>
        <rFont val="Arial"/>
        <family val="2"/>
      </rPr>
      <t>Males %</t>
    </r>
  </si>
  <si>
    <r>
      <t xml:space="preserve">نسبة الإناث
</t>
    </r>
    <r>
      <rPr>
        <b/>
        <sz val="8"/>
        <rFont val="Arial"/>
        <family val="2"/>
      </rPr>
      <t>Females</t>
    </r>
    <r>
      <rPr>
        <b/>
        <sz val="10"/>
        <rFont val="Arial"/>
        <family val="2"/>
      </rPr>
      <t xml:space="preserve"> %</t>
    </r>
  </si>
  <si>
    <t>Doha</t>
  </si>
  <si>
    <t>Al Rayyan</t>
  </si>
  <si>
    <t>Al Wakra</t>
  </si>
  <si>
    <t>Umm Salal</t>
  </si>
  <si>
    <t>Al Khor</t>
  </si>
  <si>
    <t>Al Shamal</t>
  </si>
  <si>
    <t>Al Dhaayen</t>
  </si>
  <si>
    <t>Al Sheehaniya</t>
  </si>
  <si>
    <t>Males</t>
  </si>
  <si>
    <t>Females</t>
  </si>
  <si>
    <r>
      <rPr>
        <b/>
        <sz val="10"/>
        <rFont val="Arial"/>
        <family val="2"/>
      </rPr>
      <t>NON-QATARIS</t>
    </r>
    <r>
      <rPr>
        <b/>
        <sz val="12"/>
        <rFont val="Arial"/>
        <family val="2"/>
      </rPr>
      <t xml:space="preserve"> غير قطريين</t>
    </r>
  </si>
  <si>
    <t>Qataris قطريون</t>
  </si>
  <si>
    <t xml:space="preserve">Non-Qataris غير قطريين </t>
  </si>
  <si>
    <t xml:space="preserve"> الظعاين 
AL DAYYEN</t>
  </si>
  <si>
    <t>Outside Qatar</t>
  </si>
  <si>
    <t xml:space="preserve"> الدوحة 
Doha</t>
  </si>
  <si>
    <t xml:space="preserve">الريان 
Al Rayyan </t>
  </si>
  <si>
    <t xml:space="preserve"> الوكرة 
Al Wakra</t>
  </si>
  <si>
    <t xml:space="preserve">ام صلال 
Umm Salal </t>
  </si>
  <si>
    <t xml:space="preserve"> الخور
Al Khor</t>
  </si>
  <si>
    <t xml:space="preserve"> الشمال 
Al Shamal</t>
  </si>
  <si>
    <t>الشيحانية
Al Sheehaniya</t>
  </si>
  <si>
    <t xml:space="preserve"> الظعاين 
Al Dhaayen</t>
  </si>
  <si>
    <r>
      <rPr>
        <b/>
        <sz val="9"/>
        <rFont val="Arial"/>
        <family val="2"/>
      </rPr>
      <t>Qataris</t>
    </r>
    <r>
      <rPr>
        <b/>
        <sz val="11"/>
        <rFont val="Arial"/>
        <family val="2"/>
      </rPr>
      <t xml:space="preserve"> قطريون</t>
    </r>
  </si>
  <si>
    <r>
      <rPr>
        <b/>
        <sz val="11"/>
        <rFont val="Arial"/>
        <family val="2"/>
      </rPr>
      <t>المجموع</t>
    </r>
    <r>
      <rPr>
        <b/>
        <sz val="9"/>
        <rFont val="Arial"/>
        <family val="2"/>
      </rPr>
      <t xml:space="preserve"> Total</t>
    </r>
  </si>
  <si>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غير قطريين</t>
    </r>
  </si>
  <si>
    <r>
      <t xml:space="preserve">المجموع </t>
    </r>
    <r>
      <rPr>
        <b/>
        <sz val="9"/>
        <rFont val="Arial"/>
        <family val="2"/>
      </rPr>
      <t>Total</t>
    </r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</si>
  <si>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</si>
  <si>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أخرى  </t>
    </r>
    <r>
      <rPr>
        <b/>
        <sz val="8"/>
        <rFont val="Arial"/>
        <family val="2"/>
      </rPr>
      <t>Others</t>
    </r>
  </si>
  <si>
    <r>
      <t xml:space="preserve">طبيب
</t>
    </r>
    <r>
      <rPr>
        <b/>
        <sz val="8"/>
        <rFont val="Arial"/>
        <family val="2"/>
      </rPr>
      <t>Physician</t>
    </r>
  </si>
  <si>
    <t>Al Dhayyen</t>
  </si>
  <si>
    <t>قطر
Qatar</t>
  </si>
  <si>
    <t>قطر Qatar</t>
  </si>
  <si>
    <t>Less than 20</t>
  </si>
  <si>
    <t xml:space="preserve">                       الجنسية والنوع
 فئة عمر الأم 
(بالسنوات)</t>
  </si>
  <si>
    <t>Read &amp; Write</t>
  </si>
  <si>
    <r>
      <t xml:space="preserve">نسبة الحالة التعليمية للأم
</t>
    </r>
    <r>
      <rPr>
        <b/>
        <sz val="9"/>
        <rFont val="Arial"/>
        <family val="2"/>
      </rPr>
      <t>Percentage Educational Status of Mother</t>
    </r>
  </si>
  <si>
    <r>
      <t xml:space="preserve">جامعة فما فوق
</t>
    </r>
    <r>
      <rPr>
        <b/>
        <sz val="8"/>
        <rFont val="Arial"/>
        <family val="2"/>
      </rPr>
      <t>University &amp; Above</t>
    </r>
  </si>
  <si>
    <r>
      <t xml:space="preserve">أمى
</t>
    </r>
    <r>
      <rPr>
        <b/>
        <sz val="8"/>
        <rFont val="Arial"/>
        <family val="2"/>
      </rPr>
      <t>Illiterate</t>
    </r>
  </si>
  <si>
    <r>
      <t xml:space="preserve">دون الجامعة
</t>
    </r>
    <r>
      <rPr>
        <b/>
        <sz val="8"/>
        <rFont val="Arial"/>
        <family val="2"/>
      </rPr>
      <t>Pre-University</t>
    </r>
  </si>
  <si>
    <t>غير مبين
Not Stated</t>
  </si>
  <si>
    <t>Less than 1000</t>
  </si>
  <si>
    <t xml:space="preserve">                          الجنسية والنوع
  وزن المولود (بالجرام)</t>
  </si>
  <si>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 غير قطريين</t>
    </r>
  </si>
  <si>
    <r>
      <rPr>
        <b/>
        <sz val="9"/>
        <rFont val="Arial"/>
        <family val="2"/>
      </rPr>
      <t>Total</t>
    </r>
    <r>
      <rPr>
        <b/>
        <sz val="11"/>
        <rFont val="Arial"/>
        <family val="2"/>
      </rPr>
      <t xml:space="preserve">  المجموع</t>
    </r>
  </si>
  <si>
    <t>Table No. (18)</t>
  </si>
  <si>
    <t>(1) تشمل الامهات اللائى يبحثن عن عمل وغير النشطات اقتصاديا.</t>
  </si>
  <si>
    <t>(1) Including mothers who are seeking work and economically non-active.</t>
  </si>
  <si>
    <r>
      <t xml:space="preserve">No Occupation </t>
    </r>
    <r>
      <rPr>
        <b/>
        <vertAlign val="superscript"/>
        <sz val="9"/>
        <rFont val="Arial"/>
        <family val="2"/>
      </rPr>
      <t>(1)</t>
    </r>
  </si>
  <si>
    <t>(1) تشمل الأباء الذين يبحثون عن عمل وغير النشطين اقتصاديا.</t>
  </si>
  <si>
    <t xml:space="preserve">                  الجنسية والنوع
 السنة</t>
  </si>
  <si>
    <t xml:space="preserve">                         Nationality                             &amp; Gender
  Year                     </t>
  </si>
  <si>
    <r>
      <t xml:space="preserve">نسبة الذكور
</t>
    </r>
    <r>
      <rPr>
        <b/>
        <sz val="8"/>
        <rFont val="Arial"/>
        <family val="2"/>
      </rPr>
      <t xml:space="preserve">% Males 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</si>
  <si>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</si>
  <si>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</si>
  <si>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</si>
  <si>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</si>
  <si>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</si>
  <si>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</si>
  <si>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</si>
  <si>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</si>
  <si>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</si>
  <si>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</si>
  <si>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</si>
  <si>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</si>
  <si>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9"/>
        <rFont val="Arial"/>
        <family val="2"/>
      </rPr>
      <t>Inside Country</t>
    </r>
    <r>
      <rPr>
        <b/>
        <sz val="11"/>
        <rFont val="Arial"/>
        <family val="2"/>
      </rPr>
      <t xml:space="preserve"> داخل الدولة</t>
    </r>
  </si>
  <si>
    <r>
      <rPr>
        <b/>
        <sz val="9"/>
        <rFont val="Arial"/>
        <family val="2"/>
      </rPr>
      <t>Outside Country</t>
    </r>
    <r>
      <rPr>
        <b/>
        <sz val="11"/>
        <rFont val="Arial"/>
        <family val="2"/>
      </rPr>
      <t xml:space="preserve"> خارج الدولة</t>
    </r>
  </si>
  <si>
    <r>
      <t xml:space="preserve">نسبة الذكور
</t>
    </r>
    <r>
      <rPr>
        <b/>
        <sz val="8"/>
        <rFont val="Arial"/>
        <family val="2"/>
      </rPr>
      <t>% Males</t>
    </r>
  </si>
  <si>
    <r>
      <t xml:space="preserve">نسبة الإناث
</t>
    </r>
    <r>
      <rPr>
        <b/>
        <sz val="8"/>
        <rFont val="Arial"/>
        <family val="2"/>
      </rPr>
      <t>% Females</t>
    </r>
  </si>
  <si>
    <t xml:space="preserve">                                          النوع 
   مكان الوفاة</t>
  </si>
  <si>
    <t xml:space="preserve">                                    Gender
 Place of Death</t>
  </si>
  <si>
    <r>
      <t xml:space="preserve">المجموع  </t>
    </r>
    <r>
      <rPr>
        <b/>
        <sz val="9"/>
        <rFont val="Arial"/>
        <family val="2"/>
      </rPr>
      <t xml:space="preserve"> Total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</si>
  <si>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</si>
  <si>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  الجنسية والنوع
  الشهر</t>
  </si>
  <si>
    <t xml:space="preserve">           مكان الوفاة والنوع
الفئات العمرية</t>
  </si>
  <si>
    <t xml:space="preserve">              Nationality                 &amp; Gender
 Single Year
 of Age</t>
  </si>
  <si>
    <t>لم يتزوج</t>
  </si>
  <si>
    <t>متزوج</t>
  </si>
  <si>
    <t>مطلق</t>
  </si>
  <si>
    <t>أرمل</t>
  </si>
  <si>
    <t>Widowed</t>
  </si>
  <si>
    <t>Divorced</t>
  </si>
  <si>
    <t>Married</t>
  </si>
  <si>
    <t>Never Married</t>
  </si>
  <si>
    <t>50 - 54</t>
  </si>
  <si>
    <t>55 - 59</t>
  </si>
  <si>
    <t>60 - 64</t>
  </si>
  <si>
    <r>
      <rPr>
        <b/>
        <sz val="12"/>
        <rFont val="Arial"/>
        <family val="2"/>
      </rPr>
      <t>الحالة الزواجية</t>
    </r>
    <r>
      <rPr>
        <b/>
        <sz val="10"/>
        <rFont val="Arial"/>
        <family val="2"/>
      </rPr>
      <t xml:space="preserve"> Marital Status</t>
    </r>
  </si>
  <si>
    <t xml:space="preserve">             السنة والنوع
 الجنسية </t>
  </si>
  <si>
    <t>Table No. (10)</t>
  </si>
  <si>
    <t xml:space="preserve">Other GCC Countries </t>
  </si>
  <si>
    <t>بقية دولة مجلس التعاون</t>
  </si>
  <si>
    <t>دول آسيوية</t>
  </si>
  <si>
    <t>دول أوروبية</t>
  </si>
  <si>
    <r>
      <t>المجموع</t>
    </r>
    <r>
      <rPr>
        <b/>
        <sz val="10"/>
        <rFont val="Arial"/>
        <family val="2"/>
      </rPr>
      <t xml:space="preserve"> TOTAL</t>
    </r>
  </si>
  <si>
    <t>Calculated from Birth and Death registration Section - Health.</t>
  </si>
  <si>
    <r>
      <t xml:space="preserve">المجموع 
</t>
    </r>
    <r>
      <rPr>
        <b/>
        <sz val="8"/>
        <rFont val="Arial"/>
        <family val="2"/>
      </rPr>
      <t>Total</t>
    </r>
  </si>
  <si>
    <t xml:space="preserve">                الجنسية والنوع
 السنة</t>
  </si>
  <si>
    <t xml:space="preserve">                     الجنسية والنوع
 الشهر</t>
  </si>
  <si>
    <t xml:space="preserve">          الجنسية والنوع
 العمر</t>
  </si>
  <si>
    <r>
      <t xml:space="preserve">ديسمبر
</t>
    </r>
    <r>
      <rPr>
        <b/>
        <sz val="8"/>
        <rFont val="Arial"/>
        <family val="2"/>
      </rPr>
      <t>DEC.</t>
    </r>
  </si>
  <si>
    <r>
      <t xml:space="preserve">نوفمبر
</t>
    </r>
    <r>
      <rPr>
        <b/>
        <sz val="8"/>
        <rFont val="Arial"/>
        <family val="2"/>
      </rPr>
      <t>NOV.</t>
    </r>
  </si>
  <si>
    <r>
      <t xml:space="preserve">اكتوبر
</t>
    </r>
    <r>
      <rPr>
        <b/>
        <sz val="8"/>
        <rFont val="Arial"/>
        <family val="2"/>
      </rPr>
      <t>OCT.</t>
    </r>
  </si>
  <si>
    <r>
      <t xml:space="preserve">سبتمبر
</t>
    </r>
    <r>
      <rPr>
        <b/>
        <sz val="8"/>
        <rFont val="Arial"/>
        <family val="2"/>
      </rPr>
      <t>SEP.</t>
    </r>
  </si>
  <si>
    <r>
      <t xml:space="preserve">اغسطس
</t>
    </r>
    <r>
      <rPr>
        <b/>
        <sz val="8"/>
        <rFont val="Arial"/>
        <family val="2"/>
      </rPr>
      <t>AUG.</t>
    </r>
  </si>
  <si>
    <r>
      <t xml:space="preserve">يوليو
</t>
    </r>
    <r>
      <rPr>
        <b/>
        <sz val="8"/>
        <rFont val="Arial"/>
        <family val="2"/>
      </rPr>
      <t>JUL.</t>
    </r>
  </si>
  <si>
    <r>
      <t xml:space="preserve">يونيو
</t>
    </r>
    <r>
      <rPr>
        <b/>
        <sz val="8"/>
        <rFont val="Arial"/>
        <family val="2"/>
      </rPr>
      <t>JUN.</t>
    </r>
  </si>
  <si>
    <r>
      <t xml:space="preserve">مايو
</t>
    </r>
    <r>
      <rPr>
        <b/>
        <sz val="8"/>
        <rFont val="Arial"/>
        <family val="2"/>
      </rPr>
      <t>MAY.</t>
    </r>
  </si>
  <si>
    <r>
      <t xml:space="preserve">ابريل
</t>
    </r>
    <r>
      <rPr>
        <b/>
        <sz val="8"/>
        <rFont val="Arial"/>
        <family val="2"/>
      </rPr>
      <t>APR.</t>
    </r>
  </si>
  <si>
    <r>
      <t xml:space="preserve">مارس
</t>
    </r>
    <r>
      <rPr>
        <b/>
        <sz val="8"/>
        <rFont val="Arial"/>
        <family val="2"/>
      </rPr>
      <t>MAR.</t>
    </r>
  </si>
  <si>
    <r>
      <t xml:space="preserve">فبراير
</t>
    </r>
    <r>
      <rPr>
        <b/>
        <sz val="8"/>
        <rFont val="Arial"/>
        <family val="2"/>
      </rPr>
      <t>FEB.</t>
    </r>
  </si>
  <si>
    <r>
      <t xml:space="preserve">يناير
</t>
    </r>
    <r>
      <rPr>
        <b/>
        <sz val="8"/>
        <rFont val="Arial"/>
        <family val="2"/>
      </rPr>
      <t>JAN.</t>
    </r>
  </si>
  <si>
    <t xml:space="preserve">                              النوع
 الجنسية</t>
  </si>
  <si>
    <t xml:space="preserve">                                Gender
 Nationality</t>
  </si>
  <si>
    <t>تم احتسابها من سجلات قسم تسجيل المواليد والوفيات - الصحة.</t>
  </si>
  <si>
    <t xml:space="preserve">                                           الجنسية والنوع
 سبب الوفاة</t>
  </si>
  <si>
    <r>
      <t xml:space="preserve">قطريون  </t>
    </r>
    <r>
      <rPr>
        <b/>
        <sz val="9"/>
        <rFont val="Arial"/>
        <family val="2"/>
      </rPr>
      <t>Qataris</t>
    </r>
  </si>
  <si>
    <r>
      <t>غير قطريين</t>
    </r>
    <r>
      <rPr>
        <b/>
        <sz val="9"/>
        <rFont val="Arial"/>
        <family val="2"/>
      </rPr>
      <t xml:space="preserve">  Non-Qataris</t>
    </r>
  </si>
  <si>
    <r>
      <t xml:space="preserve">المجموع  </t>
    </r>
    <r>
      <rPr>
        <b/>
        <sz val="9"/>
        <rFont val="Arial"/>
        <family val="2"/>
      </rPr>
      <t>Total</t>
    </r>
  </si>
  <si>
    <t>Table No. (7)</t>
  </si>
  <si>
    <r>
      <t>قطريون</t>
    </r>
    <r>
      <rPr>
        <b/>
        <sz val="9"/>
        <rFont val="Arial"/>
        <family val="2"/>
      </rPr>
      <t xml:space="preserve"> Qataris</t>
    </r>
    <r>
      <rPr>
        <b/>
        <sz val="11"/>
        <rFont val="Arial"/>
        <family val="2"/>
      </rPr>
      <t xml:space="preserve"> </t>
    </r>
  </si>
  <si>
    <r>
      <t xml:space="preserve">غير قطريين </t>
    </r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 </t>
    </r>
  </si>
  <si>
    <r>
      <t xml:space="preserve"> المجموع </t>
    </r>
    <r>
      <rPr>
        <b/>
        <sz val="9"/>
        <rFont val="Arial"/>
        <family val="2"/>
      </rPr>
      <t>Total</t>
    </r>
  </si>
  <si>
    <r>
      <t xml:space="preserve">قطريون </t>
    </r>
    <r>
      <rPr>
        <b/>
        <sz val="9"/>
        <rFont val="Arial"/>
        <family val="2"/>
      </rPr>
      <t>Qataris</t>
    </r>
    <r>
      <rPr>
        <b/>
        <sz val="11"/>
        <rFont val="Arial"/>
        <family val="2"/>
      </rPr>
      <t xml:space="preserve"> </t>
    </r>
  </si>
  <si>
    <r>
      <rPr>
        <b/>
        <sz val="10"/>
        <rFont val="Arial"/>
        <family val="2"/>
      </rPr>
      <t>Total</t>
    </r>
    <r>
      <rPr>
        <b/>
        <sz val="11"/>
        <rFont val="Arial"/>
        <family val="2"/>
      </rPr>
      <t xml:space="preserve">  المجموع</t>
    </r>
  </si>
  <si>
    <r>
      <rPr>
        <b/>
        <sz val="10"/>
        <rFont val="Arial"/>
        <family val="2"/>
      </rPr>
      <t xml:space="preserve"> Age Groups (In Years)</t>
    </r>
    <r>
      <rPr>
        <b/>
        <sz val="12"/>
        <rFont val="Arial"/>
        <family val="2"/>
        <charset val="178"/>
      </rPr>
      <t xml:space="preserve"> (الفئات العمرية (بالسنوات</t>
    </r>
  </si>
  <si>
    <t>الفئات العمرية (بالسنوات)</t>
  </si>
  <si>
    <t>المجموع
Total</t>
  </si>
  <si>
    <t xml:space="preserve">                          الجنسية والنوع
 العمر (بالسنوات)</t>
  </si>
  <si>
    <t xml:space="preserve">          الجنسية والنوع
 البلدية</t>
  </si>
  <si>
    <t>Non-Qatari</t>
  </si>
  <si>
    <r>
      <rPr>
        <b/>
        <sz val="10"/>
        <rFont val="Arial"/>
        <family val="2"/>
      </rPr>
      <t xml:space="preserve">Father's Age Group (in Years) </t>
    </r>
    <r>
      <rPr>
        <b/>
        <sz val="12"/>
        <rFont val="Arial"/>
        <family val="2"/>
        <charset val="178"/>
      </rPr>
      <t>(فئة عمر الأب (بالسنوات</t>
    </r>
  </si>
  <si>
    <r>
      <rPr>
        <b/>
        <sz val="10"/>
        <rFont val="Arial"/>
        <family val="2"/>
      </rPr>
      <t>Mother's Age Group (in Years)</t>
    </r>
    <r>
      <rPr>
        <b/>
        <sz val="12"/>
        <rFont val="Arial"/>
        <family val="2"/>
        <charset val="178"/>
      </rPr>
      <t xml:space="preserve"> (فئة عمر الأم (بالسنوات</t>
    </r>
  </si>
  <si>
    <t xml:space="preserve">                         Nationality &amp; Gender
 Birth Weight (in Grams)</t>
  </si>
  <si>
    <r>
      <rPr>
        <b/>
        <sz val="10"/>
        <rFont val="Arial"/>
        <family val="2"/>
      </rPr>
      <t>Mother's Age Group (in Years)</t>
    </r>
    <r>
      <rPr>
        <b/>
        <sz val="12"/>
        <rFont val="Arial"/>
        <family val="2"/>
      </rPr>
      <t xml:space="preserve"> (فئة عمر الأم (بالسنوات</t>
    </r>
  </si>
  <si>
    <t>University &amp; Above</t>
  </si>
  <si>
    <t>جامعة فما فوق
University &amp; Above</t>
  </si>
  <si>
    <r>
      <rPr>
        <b/>
        <sz val="10"/>
        <rFont val="Arial"/>
        <family val="2"/>
      </rPr>
      <t xml:space="preserve"> Duration of Marriage (in Years)</t>
    </r>
    <r>
      <rPr>
        <b/>
        <sz val="12"/>
        <rFont val="Arial"/>
        <family val="2"/>
      </rPr>
      <t xml:space="preserve"> (مدة الحياة الزواجية (بالسنوات</t>
    </r>
  </si>
  <si>
    <r>
      <t xml:space="preserve">قطريات </t>
    </r>
    <r>
      <rPr>
        <b/>
        <sz val="9"/>
        <rFont val="Arial"/>
        <family val="2"/>
      </rPr>
      <t>Qataris</t>
    </r>
  </si>
  <si>
    <r>
      <t xml:space="preserve">غير قطريات </t>
    </r>
    <r>
      <rPr>
        <b/>
        <sz val="9"/>
        <rFont val="Arial"/>
        <family val="2"/>
      </rPr>
      <t>Non-Qataris</t>
    </r>
  </si>
  <si>
    <r>
      <rPr>
        <b/>
        <sz val="11"/>
        <rFont val="Arial"/>
        <family val="2"/>
      </rPr>
      <t xml:space="preserve">المجموع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Total</t>
    </r>
  </si>
  <si>
    <r>
      <rPr>
        <b/>
        <sz val="11"/>
        <rFont val="Arial"/>
        <family val="2"/>
      </rPr>
      <t xml:space="preserve">قطريون </t>
    </r>
    <r>
      <rPr>
        <b/>
        <sz val="9"/>
        <rFont val="Arial"/>
        <family val="2"/>
      </rPr>
      <t>Qataris</t>
    </r>
  </si>
  <si>
    <r>
      <rPr>
        <b/>
        <sz val="11"/>
        <rFont val="Arial"/>
        <family val="2"/>
      </rPr>
      <t xml:space="preserve">غير قطريين </t>
    </r>
    <r>
      <rPr>
        <b/>
        <sz val="9"/>
        <rFont val="Arial"/>
        <family val="2"/>
      </rPr>
      <t>Non-Qataris</t>
    </r>
  </si>
  <si>
    <r>
      <rPr>
        <b/>
        <sz val="11"/>
        <rFont val="Arial"/>
        <family val="2"/>
      </rPr>
      <t xml:space="preserve">المجموع </t>
    </r>
    <r>
      <rPr>
        <b/>
        <sz val="9"/>
        <rFont val="Arial"/>
        <family val="2"/>
      </rPr>
      <t>Total</t>
    </r>
  </si>
  <si>
    <r>
      <t>المجموع</t>
    </r>
    <r>
      <rPr>
        <b/>
        <sz val="8"/>
        <rFont val="Arial"/>
        <family val="2"/>
      </rPr>
      <t xml:space="preserve"> Total</t>
    </r>
  </si>
  <si>
    <t>معدل المواليد والوفيات الخام ومعدل الزيادة الطبيعية ومعدل وفيات الأمهات
ونسبة الولادات التي تجري تحت إشراف صحي</t>
  </si>
  <si>
    <t xml:space="preserve">                       الجنسية والنوع
 السنة</t>
  </si>
  <si>
    <t xml:space="preserve">                     الجنسية والنوع
 السنة</t>
  </si>
  <si>
    <t xml:space="preserve">                        Nationality                             &amp; Gender
  Year                     </t>
  </si>
  <si>
    <t xml:space="preserve">                     الجنسية والنوع
 السنة</t>
  </si>
  <si>
    <t xml:space="preserve">                     الجنسية والنوع
 البلدية</t>
  </si>
  <si>
    <t>Table No. (6-1)</t>
  </si>
  <si>
    <t>المواليد الأحياء المسجلون حسب الشهر والنوع والبلدية</t>
  </si>
  <si>
    <t>Table No. (6-2)</t>
  </si>
  <si>
    <t>Table No. (6-3)</t>
  </si>
  <si>
    <t>Table No. (8)</t>
  </si>
  <si>
    <t>Table No. (9)</t>
  </si>
  <si>
    <t>Table No. (12-1)</t>
  </si>
  <si>
    <t>Table No. (12-2)</t>
  </si>
  <si>
    <t>Table No. (12-3)</t>
  </si>
  <si>
    <t>Table No. (13-4)</t>
  </si>
  <si>
    <t>Table No. (13-5)</t>
  </si>
  <si>
    <t>Table No. (14-1)</t>
  </si>
  <si>
    <t>Table No. (14-2)</t>
  </si>
  <si>
    <t>Table No. (14-3)</t>
  </si>
  <si>
    <t>Table No. (15-1)</t>
  </si>
  <si>
    <t>Table No. (15-2)</t>
  </si>
  <si>
    <t>Table No. (15-3)</t>
  </si>
  <si>
    <t>Table No. (16-1)</t>
  </si>
  <si>
    <t>Table No. (16-2)</t>
  </si>
  <si>
    <t>Table No. (16-3)</t>
  </si>
  <si>
    <t>Table No. (19)</t>
  </si>
  <si>
    <r>
      <rPr>
        <b/>
        <sz val="10"/>
        <rFont val="Arial"/>
        <family val="2"/>
      </rPr>
      <t>نسبة الإناث</t>
    </r>
    <r>
      <rPr>
        <b/>
        <sz val="9"/>
        <rFont val="Arial"/>
        <family val="2"/>
      </rPr>
      <t xml:space="preserve">
% </t>
    </r>
    <r>
      <rPr>
        <b/>
        <sz val="8"/>
        <rFont val="Arial"/>
        <family val="2"/>
      </rPr>
      <t>Females</t>
    </r>
  </si>
  <si>
    <t>Table No. (5-1)</t>
  </si>
  <si>
    <t>Table No. (5-2)</t>
  </si>
  <si>
    <t>Table No. (5-3)</t>
  </si>
  <si>
    <t>المواليد الأحياء المسجلون حسب الجنسية وصفة القائم بالتوليد ومكان الولادة والبلدية</t>
  </si>
  <si>
    <t>المواليد الأحياء المسجلون حسب فئة عمر الأم وجنسيتها ومهنتها</t>
  </si>
  <si>
    <t>المواليد الأحياء المسجلون حسب فئة عمر الأب وجنسيته ومهنته</t>
  </si>
  <si>
    <t>الوفيات المسجلة للقطريين حسب مكان الوفاة والنوع والفئات العمرية</t>
  </si>
  <si>
    <t xml:space="preserve">الوفيات المسجلة للقطريين حسب النوع ومكان الوفاة </t>
  </si>
  <si>
    <t xml:space="preserve">                                         Nationality &amp; Gender
 Cause of Death</t>
  </si>
  <si>
    <t xml:space="preserve">            الجنسية والنوع
 البلدية</t>
  </si>
  <si>
    <r>
      <t xml:space="preserve">الإناث % </t>
    </r>
    <r>
      <rPr>
        <b/>
        <sz val="8"/>
        <rFont val="Arial"/>
        <family val="2"/>
      </rPr>
      <t xml:space="preserve">
% Females</t>
    </r>
  </si>
  <si>
    <r>
      <t xml:space="preserve">الذكور %
</t>
    </r>
    <r>
      <rPr>
        <b/>
        <sz val="8"/>
        <rFont val="Arial"/>
        <family val="2"/>
      </rPr>
      <t>%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Males</t>
    </r>
  </si>
  <si>
    <r>
      <t xml:space="preserve">المجموع %
</t>
    </r>
    <r>
      <rPr>
        <b/>
        <sz val="8"/>
        <rFont val="Arial"/>
        <family val="2"/>
      </rPr>
      <t>Total %</t>
    </r>
  </si>
  <si>
    <t>المواليد الأحياء المسجلون حسب الجنسية والنوع والبلدية</t>
  </si>
  <si>
    <t>المواليد الأحياء المسجلون حسب الجنسية والنوع ووزن المولود</t>
  </si>
  <si>
    <t>List of Figures</t>
  </si>
  <si>
    <t>فهرس الرسوم البيانية</t>
  </si>
  <si>
    <t>NON-REGISTERED LIVE BIRTHS BY NATIONALITY AND GENDER</t>
  </si>
  <si>
    <t>CHILD MORTALITY RATE BY NATIONALITY AND GENDER</t>
  </si>
  <si>
    <t>CHILD MORTALITY RATE (LESS THAN 5 YEARS) BY NATIONALITY AND GENDER</t>
  </si>
  <si>
    <t>INFANT MORTALITY RATE BY NATIONALITY AND GENDER</t>
  </si>
  <si>
    <t xml:space="preserve">REGISTERED LIVE BIRTHS BY NATIONALITY, GENDER AND MUNICIPALITY </t>
  </si>
  <si>
    <t>REGISTERED LIVE BIRTHS BY MONTH, GENDER AND MUNICIPALITY</t>
  </si>
  <si>
    <t xml:space="preserve">REGISTERED LIVE BIRTHS BY NATIONALITY, DELIVERY ATTENDENT,
 PLACE OF BIRTH AND MUNICIPALITY </t>
  </si>
  <si>
    <t>Place of Birth</t>
  </si>
  <si>
    <t>REGISTERED LIVE BIRTHS BY NATIONALITY, GENDER AND MOTHER'S AGE GROUP</t>
  </si>
  <si>
    <t xml:space="preserve">                         Nationality                              &amp; Gender 
  Mother's Age 
 Group (in Years)              </t>
  </si>
  <si>
    <t>Mother's Age Group (in Years)</t>
  </si>
  <si>
    <r>
      <t xml:space="preserve"> Duration of Marriage (in Years) </t>
    </r>
    <r>
      <rPr>
        <b/>
        <sz val="12"/>
        <rFont val="Arial"/>
        <family val="2"/>
      </rPr>
      <t>مدة الحياة الزواجية بالسنوات</t>
    </r>
  </si>
  <si>
    <r>
      <rPr>
        <b/>
        <sz val="10"/>
        <rFont val="Arial"/>
        <family val="2"/>
      </rPr>
      <t xml:space="preserve">Mother's Age Group (in Years) </t>
    </r>
    <r>
      <rPr>
        <b/>
        <sz val="12"/>
        <rFont val="Arial"/>
        <family val="2"/>
      </rPr>
      <t>(فئة عمر الأم (بالسنوات</t>
    </r>
  </si>
  <si>
    <t>REGISTERED LIVE BIRTHS BY MOTHER'S AGE GROUP AND BIRTH ORDER</t>
  </si>
  <si>
    <t>REGISTERED LIVE BIRTHS BY DURATION OF MARRIAGE AND BIRTH ORDER</t>
  </si>
  <si>
    <r>
      <t xml:space="preserve"> الحالة التعليمية للأب </t>
    </r>
    <r>
      <rPr>
        <b/>
        <sz val="10"/>
        <rFont val="Arial"/>
        <family val="2"/>
      </rPr>
      <t>Educational Status of Father</t>
    </r>
  </si>
  <si>
    <t>Educational Status of Mother</t>
  </si>
  <si>
    <t>REGISTERED LIVE BIRTHS BY EDUCATIONAL STATUS OF FATHER AND MOTHER</t>
  </si>
  <si>
    <t>REGISTERED LIVE BIRTHS BY MOTHER'S AGE GROUP AND EDUCATIONAL STATUS</t>
  </si>
  <si>
    <t>REGISTERED LIVE BIRTHS BY NATIONALITY, GENDER AND BIRTH WEIGHT</t>
  </si>
  <si>
    <t>REGISTERED LIVE BIRTHS BY MOTEHR'S AGE GROUP, NATIONALITY AND OCCUPATION</t>
  </si>
  <si>
    <t>REGISTERED LIVE BIRTHS BY FATHER'S AGE GROUP, NATIONALITY AND OCCUPATION</t>
  </si>
  <si>
    <t>REGISTERED QATARI DEATHS BY PLACE OF DEATH, GENDER AND AGE GROUPS</t>
  </si>
  <si>
    <t xml:space="preserve">REGISTERED QATARI DEATHS BY GENDER
AND PLACE OF DEATH </t>
  </si>
  <si>
    <t>REGISTERED DEATHS BY NATIONALITY, GENDER
AND SINGLE YEAR OF AGE</t>
  </si>
  <si>
    <t>REGISTERED DEATHS (15 YEARS OLD AND OVER) BY MARITAL STATUS,
GENDER AND AGE GROUPS</t>
  </si>
  <si>
    <t>Age Groups (in Years)</t>
  </si>
  <si>
    <t>REGISTERED DEATHS (15 YEARS OLD AND OVER) BY MARITAL STATUS, 
GENDER AND AGE GROUPS</t>
  </si>
  <si>
    <t>REGISTERED DEATHS (15 YEARS AND OVER) BY AGE GROUPS, GENDER AND OCCUPATION</t>
  </si>
  <si>
    <r>
      <rPr>
        <b/>
        <sz val="10"/>
        <rFont val="Arial"/>
        <family val="2"/>
      </rPr>
      <t xml:space="preserve"> Age Groups (in Years)</t>
    </r>
    <r>
      <rPr>
        <b/>
        <sz val="12"/>
        <rFont val="Arial"/>
        <family val="2"/>
        <charset val="178"/>
      </rPr>
      <t xml:space="preserve"> (الفئات العمرية (بالسنوات</t>
    </r>
  </si>
  <si>
    <t>العمر بالأيام</t>
  </si>
  <si>
    <t>Age in Days</t>
  </si>
  <si>
    <t xml:space="preserve"> 14 - 20</t>
  </si>
  <si>
    <t>7 - 13</t>
  </si>
  <si>
    <t>(الوفيات المسجلة حسب الجنسية والنوع وسبب الوفاة (المراجعة العاشرة القائمة الاساسية</t>
  </si>
  <si>
    <r>
      <t xml:space="preserve">أقل من </t>
    </r>
    <r>
      <rPr>
        <b/>
        <sz val="11"/>
        <rFont val="Arial"/>
        <family val="2"/>
      </rPr>
      <t>1000</t>
    </r>
  </si>
  <si>
    <r>
      <t xml:space="preserve">مجموع المواليد الذين هم أقل من 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جرام</t>
    </r>
  </si>
  <si>
    <r>
      <t xml:space="preserve">مجموع المواليد الذين هم  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جرام فأكثر</t>
    </r>
  </si>
  <si>
    <r>
      <t xml:space="preserve">نسبة المواليد الذين هم أقل من </t>
    </r>
    <r>
      <rPr>
        <b/>
        <sz val="11"/>
        <rFont val="Arial"/>
        <family val="2"/>
      </rPr>
      <t xml:space="preserve">2500 </t>
    </r>
    <r>
      <rPr>
        <b/>
        <sz val="10"/>
        <rFont val="Arial"/>
        <family val="2"/>
      </rPr>
      <t>جرام</t>
    </r>
  </si>
  <si>
    <r>
      <t>نسبة المواليد (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جرم) فأكثر</t>
    </r>
  </si>
  <si>
    <t>Eurppean Countries</t>
  </si>
  <si>
    <t>اسباب الوفاة</t>
  </si>
  <si>
    <t>Tuberculosis</t>
  </si>
  <si>
    <t>Assault</t>
  </si>
  <si>
    <t>CHAPTER ONE : VITAL INDICATORS</t>
  </si>
  <si>
    <t>CHAPTER TWO : LIVE BIRTHS</t>
  </si>
  <si>
    <t xml:space="preserve">             Place of Death                         &amp; Gender
Age Groups</t>
  </si>
  <si>
    <t>Those Who Have Not Been Classified by Occupation</t>
  </si>
  <si>
    <t xml:space="preserve"> 11 - اقل من عام</t>
  </si>
  <si>
    <t>Under 1 Day</t>
  </si>
  <si>
    <t>11 - Under 1 Year</t>
  </si>
  <si>
    <r>
      <t xml:space="preserve">ذكور
</t>
    </r>
    <r>
      <rPr>
        <b/>
        <sz val="9"/>
        <rFont val="Arial"/>
        <family val="2"/>
      </rPr>
      <t>Males</t>
    </r>
  </si>
  <si>
    <r>
      <t xml:space="preserve">إناث
</t>
    </r>
    <r>
      <rPr>
        <b/>
        <sz val="9"/>
        <rFont val="Arial"/>
        <family val="2"/>
      </rPr>
      <t>Females</t>
    </r>
  </si>
  <si>
    <t>دول أوروبية
Eurppean Countries</t>
  </si>
  <si>
    <r>
      <rPr>
        <b/>
        <sz val="9"/>
        <rFont val="Arial"/>
        <family val="2"/>
      </rPr>
      <t>(A00 - B99)</t>
    </r>
    <r>
      <rPr>
        <b/>
        <sz val="10"/>
        <rFont val="Arial"/>
        <family val="2"/>
      </rPr>
      <t xml:space="preserve"> امراض معدية وطفيلية معينة </t>
    </r>
  </si>
  <si>
    <r>
      <rPr>
        <b/>
        <sz val="9"/>
        <rFont val="Arial"/>
        <family val="2"/>
      </rPr>
      <t>(C00 - D48)</t>
    </r>
    <r>
      <rPr>
        <b/>
        <sz val="10"/>
        <rFont val="Arial"/>
        <family val="2"/>
      </rPr>
      <t xml:space="preserve"> الأورام </t>
    </r>
  </si>
  <si>
    <r>
      <rPr>
        <b/>
        <sz val="9"/>
        <rFont val="Arial"/>
        <family val="2"/>
      </rPr>
      <t>(D50 - D89)</t>
    </r>
    <r>
      <rPr>
        <b/>
        <sz val="10"/>
        <rFont val="Arial"/>
        <family val="2"/>
      </rPr>
      <t xml:space="preserve"> امراض الدم واعضاء تكوين الدم واضطرابات معينة تشمل اضطرابات المناعة</t>
    </r>
  </si>
  <si>
    <r>
      <rPr>
        <b/>
        <sz val="9"/>
        <rFont val="Arial"/>
        <family val="2"/>
      </rPr>
      <t>(E00 - F90)</t>
    </r>
    <r>
      <rPr>
        <b/>
        <sz val="10"/>
        <rFont val="Arial"/>
        <family val="2"/>
      </rPr>
      <t xml:space="preserve"> امراض الغدد الصماء والتغذية والتمثيل الغذائي </t>
    </r>
  </si>
  <si>
    <r>
      <rPr>
        <b/>
        <sz val="9"/>
        <rFont val="Arial"/>
        <family val="2"/>
      </rPr>
      <t>(G00 - G99)</t>
    </r>
    <r>
      <rPr>
        <b/>
        <sz val="10"/>
        <rFont val="Arial"/>
        <family val="2"/>
      </rPr>
      <t xml:space="preserve"> امراض الجهاز العصبي</t>
    </r>
  </si>
  <si>
    <r>
      <rPr>
        <b/>
        <sz val="9"/>
        <rFont val="Arial"/>
        <family val="2"/>
      </rPr>
      <t>(I00 - I99)</t>
    </r>
    <r>
      <rPr>
        <b/>
        <sz val="10"/>
        <rFont val="Arial"/>
        <family val="2"/>
      </rPr>
      <t xml:space="preserve"> امراض الجهاز الدوري</t>
    </r>
  </si>
  <si>
    <r>
      <rPr>
        <b/>
        <sz val="9"/>
        <rFont val="Arial"/>
        <family val="2"/>
      </rPr>
      <t>(K00 - k93)</t>
    </r>
    <r>
      <rPr>
        <b/>
        <sz val="10"/>
        <rFont val="Arial"/>
        <family val="2"/>
      </rPr>
      <t xml:space="preserve"> امراض الجهاز الهضمي </t>
    </r>
  </si>
  <si>
    <r>
      <rPr>
        <b/>
        <sz val="9"/>
        <rFont val="Arial"/>
        <family val="2"/>
      </rPr>
      <t>(L00 - L99)</t>
    </r>
    <r>
      <rPr>
        <b/>
        <sz val="10"/>
        <rFont val="Arial"/>
        <family val="2"/>
      </rPr>
      <t xml:space="preserve"> امراض الجلد والنسيج تحت الجلد</t>
    </r>
  </si>
  <si>
    <r>
      <rPr>
        <b/>
        <sz val="9"/>
        <rFont val="Arial"/>
        <family val="2"/>
      </rPr>
      <t>(M00 - M99)</t>
    </r>
    <r>
      <rPr>
        <b/>
        <sz val="10"/>
        <rFont val="Arial"/>
        <family val="2"/>
      </rPr>
      <t xml:space="preserve"> امراض الجهاز الهيكلي العضلي والنسيج الضام</t>
    </r>
  </si>
  <si>
    <r>
      <rPr>
        <b/>
        <sz val="9"/>
        <rFont val="Arial"/>
        <family val="2"/>
      </rPr>
      <t>(N00 - N99)</t>
    </r>
    <r>
      <rPr>
        <b/>
        <sz val="10"/>
        <rFont val="Arial"/>
        <family val="2"/>
      </rPr>
      <t xml:space="preserve"> امراض الجهاز البولي التناسلي </t>
    </r>
  </si>
  <si>
    <r>
      <rPr>
        <b/>
        <sz val="9"/>
        <rFont val="Arial"/>
        <family val="2"/>
      </rPr>
      <t>(O00 - O99)</t>
    </r>
    <r>
      <rPr>
        <b/>
        <sz val="10"/>
        <rFont val="Arial"/>
        <family val="2"/>
      </rPr>
      <t xml:space="preserve"> الحمل والولادة والنفاس</t>
    </r>
  </si>
  <si>
    <r>
      <rPr>
        <b/>
        <sz val="9"/>
        <rFont val="Arial"/>
        <family val="2"/>
      </rPr>
      <t>(P00 - P96)</t>
    </r>
    <r>
      <rPr>
        <b/>
        <sz val="10"/>
        <rFont val="Arial"/>
        <family val="2"/>
      </rPr>
      <t xml:space="preserve"> حالات معينة تنشأ في فترة ما حول الولادة</t>
    </r>
  </si>
  <si>
    <r>
      <rPr>
        <b/>
        <sz val="9"/>
        <rFont val="Arial"/>
        <family val="2"/>
      </rPr>
      <t>(Q00 - Q99)</t>
    </r>
    <r>
      <rPr>
        <b/>
        <sz val="10"/>
        <rFont val="Arial"/>
        <family val="2"/>
      </rPr>
      <t xml:space="preserve"> التشوهات الخلقية والعاهات والشذوذ الكروموسومي</t>
    </r>
  </si>
  <si>
    <r>
      <rPr>
        <b/>
        <sz val="9"/>
        <rFont val="Arial"/>
        <family val="2"/>
      </rPr>
      <t>(R00 - R99)</t>
    </r>
    <r>
      <rPr>
        <b/>
        <sz val="10"/>
        <rFont val="Arial"/>
        <family val="2"/>
      </rPr>
      <t xml:space="preserve"> اعراض وعلامات نتائج اكلينكية معملية غير عادية وغير مصنفة في مكان اخر</t>
    </r>
  </si>
  <si>
    <r>
      <rPr>
        <b/>
        <sz val="9"/>
        <rFont val="Arial"/>
        <family val="2"/>
      </rPr>
      <t xml:space="preserve">(V01 - Y98) </t>
    </r>
    <r>
      <rPr>
        <b/>
        <sz val="10"/>
        <rFont val="Arial"/>
        <family val="2"/>
      </rPr>
      <t>أسباب خارجية للمرض والوفاة</t>
    </r>
  </si>
  <si>
    <t xml:space="preserve">                       الجنسية ونوع                                 الولادة
  البلدية</t>
  </si>
  <si>
    <t xml:space="preserve">                      Nationality &amp;                        Type of Birth
  Municipality</t>
  </si>
  <si>
    <r>
      <t xml:space="preserve">Less than </t>
    </r>
    <r>
      <rPr>
        <b/>
        <sz val="10"/>
        <rFont val="Arial"/>
        <family val="2"/>
      </rPr>
      <t>20</t>
    </r>
  </si>
  <si>
    <r>
      <t>Less than</t>
    </r>
    <r>
      <rPr>
        <b/>
        <sz val="10"/>
        <rFont val="Arial"/>
        <family val="2"/>
      </rPr>
      <t xml:space="preserve"> 20</t>
    </r>
  </si>
  <si>
    <t>5000 +</t>
  </si>
  <si>
    <t xml:space="preserve">                 Nationality                        &amp; Gender  
  Municipality   </t>
  </si>
  <si>
    <t>REGISTERED LIVE BIRTHS BY NATIONALITY, TYPE OF BIRTH AND MUNICIPALITY</t>
  </si>
  <si>
    <t xml:space="preserve">REGISTERED LIVE BIRTHS BY GENDER AND MOTHER'S NATIONALITY 
AND AGE GROUP </t>
  </si>
  <si>
    <t>REGISTERED LIVE BIRTHS BY DURATION OF MARRIAGE
 AND MOTHER'S AGE GROUP</t>
  </si>
  <si>
    <t>REGISTERED LIVE BIRTHS BY DURATION OF MARRIAGE 
AND MOTHER'S AGE GROUP</t>
  </si>
  <si>
    <t>المجموع TOTAL</t>
  </si>
  <si>
    <r>
      <t>بدون مهنة</t>
    </r>
    <r>
      <rPr>
        <b/>
        <vertAlign val="superscript"/>
        <sz val="11"/>
        <rFont val="Arial"/>
        <family val="2"/>
        <charset val="178"/>
      </rPr>
      <t xml:space="preserve"> (1)</t>
    </r>
  </si>
  <si>
    <r>
      <t xml:space="preserve">No Occupation </t>
    </r>
    <r>
      <rPr>
        <b/>
        <vertAlign val="superscript"/>
        <sz val="9"/>
        <rFont val="Arial"/>
        <family val="2"/>
        <charset val="178"/>
      </rPr>
      <t>(1)</t>
    </r>
  </si>
  <si>
    <r>
      <t>No Occupation</t>
    </r>
    <r>
      <rPr>
        <b/>
        <vertAlign val="superscript"/>
        <sz val="9"/>
        <rFont val="Arial"/>
        <family val="2"/>
      </rPr>
      <t>(1)</t>
    </r>
  </si>
  <si>
    <t xml:space="preserve">                      Year &amp;                        Gender
   Nationality</t>
  </si>
  <si>
    <t>85 &amp;+</t>
  </si>
  <si>
    <r>
      <t xml:space="preserve">الرمز حسب المراجعة العاشرة
</t>
    </r>
    <r>
      <rPr>
        <b/>
        <sz val="8"/>
        <rFont val="Arial"/>
        <family val="2"/>
      </rPr>
      <t xml:space="preserve">ICD-10 Code </t>
    </r>
  </si>
  <si>
    <t>أخرى</t>
  </si>
  <si>
    <t>Others</t>
  </si>
  <si>
    <t xml:space="preserve">                    الجنسية                          والنوع
  السنة</t>
  </si>
  <si>
    <t>Table No. (8-1)</t>
  </si>
  <si>
    <t>جدول رقم (8-1)</t>
  </si>
  <si>
    <t>Table No. (8-3)</t>
  </si>
  <si>
    <t>جدول رقم (8-3)</t>
  </si>
  <si>
    <t>Table No. (8-2)</t>
  </si>
  <si>
    <t>جدول رقم (8-2)</t>
  </si>
  <si>
    <t>Table No. (10-1)</t>
  </si>
  <si>
    <t>جدول رقم  (10-1)</t>
  </si>
  <si>
    <t>Table No. (10-3)</t>
  </si>
  <si>
    <t>جدول رقم  (10-3)</t>
  </si>
  <si>
    <t>Table No. (10-2)</t>
  </si>
  <si>
    <t>جدول رقم  (10-2)</t>
  </si>
  <si>
    <t>غير قطريين NON-QATARIS</t>
  </si>
  <si>
    <t xml:space="preserve">                  الجنسية والنوع
  فئة عمر الأم 
  (بالسنوات)</t>
  </si>
  <si>
    <t xml:space="preserve">                                Nationality                                    &amp; Gender 
  Mother's Age 
 Group (in Years)              </t>
  </si>
  <si>
    <t xml:space="preserve">                   الجنسية                             والنوع
 السنة</t>
  </si>
  <si>
    <t>المواليد أحياء</t>
  </si>
  <si>
    <t>الوفيات</t>
  </si>
  <si>
    <t>إجمالي الذكور</t>
  </si>
  <si>
    <t>إجمالي الإناث</t>
  </si>
  <si>
    <t>Table 4</t>
  </si>
  <si>
    <t xml:space="preserve">Table 5 </t>
  </si>
  <si>
    <t xml:space="preserve">Table 7 </t>
  </si>
  <si>
    <t xml:space="preserve">Table 8 </t>
  </si>
  <si>
    <t>Table 9</t>
  </si>
  <si>
    <t>Table 10</t>
  </si>
  <si>
    <t>Table 11</t>
  </si>
  <si>
    <t>Table 12-1</t>
  </si>
  <si>
    <t>Table 12-2</t>
  </si>
  <si>
    <t>Table 12-3</t>
  </si>
  <si>
    <t>Table 13-1</t>
  </si>
  <si>
    <t>Table 13-2</t>
  </si>
  <si>
    <t>Table 13-3</t>
  </si>
  <si>
    <t>Table 13-4</t>
  </si>
  <si>
    <t>Table 13-5</t>
  </si>
  <si>
    <t>الذكور</t>
  </si>
  <si>
    <t>الإناث</t>
  </si>
  <si>
    <t>غير قطريين
NON-QATARIS</t>
  </si>
  <si>
    <t>Table 6-1</t>
  </si>
  <si>
    <t>Table 6-2</t>
  </si>
  <si>
    <t>Table 6-3</t>
  </si>
  <si>
    <t>Table 14-1</t>
  </si>
  <si>
    <t>Table 14-2</t>
  </si>
  <si>
    <t>Table 14-3</t>
  </si>
  <si>
    <t>Table 15-1</t>
  </si>
  <si>
    <t>Table 15-2</t>
  </si>
  <si>
    <t>Table 15-3</t>
  </si>
  <si>
    <t>Table 16-3</t>
  </si>
  <si>
    <t>Table 17</t>
  </si>
  <si>
    <t>Table 18</t>
  </si>
  <si>
    <t>Table 16-1</t>
  </si>
  <si>
    <t>Table 16-2</t>
  </si>
  <si>
    <t>Table 19</t>
  </si>
  <si>
    <t>Table D1</t>
  </si>
  <si>
    <t>Table D2</t>
  </si>
  <si>
    <t>Table D3</t>
  </si>
  <si>
    <t>Table D4</t>
  </si>
  <si>
    <t>Table D5</t>
  </si>
  <si>
    <t>Table D6</t>
  </si>
  <si>
    <t>Table D7</t>
  </si>
  <si>
    <t>Table D8</t>
  </si>
  <si>
    <t>الوفيات 15 سنة فأكثر</t>
  </si>
  <si>
    <t>المواليد حسب جنسية الأم</t>
  </si>
  <si>
    <t>Table D9</t>
  </si>
  <si>
    <t>Table D10</t>
  </si>
  <si>
    <t>Table D11</t>
  </si>
  <si>
    <t>وفيات الأطفال الرضع</t>
  </si>
  <si>
    <t>Table ID1</t>
  </si>
  <si>
    <t>Table ID2</t>
  </si>
  <si>
    <t>Table ID3</t>
  </si>
  <si>
    <t>Table ID4</t>
  </si>
  <si>
    <t>Table ID5</t>
  </si>
  <si>
    <t>Table ID6</t>
  </si>
  <si>
    <t>Table ID7</t>
  </si>
  <si>
    <t>الفصل الثالث: الوفيات</t>
  </si>
  <si>
    <t>الفصل الرابع: وفيات الأطفال الرضع</t>
  </si>
  <si>
    <t>الفصل الثاني: المواليد</t>
  </si>
  <si>
    <t>Table 1</t>
  </si>
  <si>
    <t xml:space="preserve">                       Nationality 
                            &amp; Gender 
  Year                     </t>
  </si>
  <si>
    <t>الثاني</t>
  </si>
  <si>
    <t>تقرأ وتكتب
Read &amp; Write</t>
  </si>
  <si>
    <t>إعدادية
Preparatory</t>
  </si>
  <si>
    <t xml:space="preserve">                    Nationality                                  &amp; Gender 
  Month</t>
  </si>
  <si>
    <t>أخرى
Other</t>
  </si>
  <si>
    <r>
      <t>غير قطريين</t>
    </r>
    <r>
      <rPr>
        <b/>
        <sz val="9"/>
        <rFont val="Arial"/>
        <family val="2"/>
      </rPr>
      <t xml:space="preserve"> Non-Qataris</t>
    </r>
  </si>
  <si>
    <t xml:space="preserve">                    Nationality                                   &amp; Gender 
 Year                     </t>
  </si>
  <si>
    <t xml:space="preserve">                 Nationality                                &amp; Gender
 Municipality</t>
  </si>
  <si>
    <t xml:space="preserve">                           Nationality                                               &amp; Gender
 Month</t>
  </si>
  <si>
    <t>8-1</t>
  </si>
  <si>
    <t>8-2</t>
  </si>
  <si>
    <t>8-3</t>
  </si>
  <si>
    <t>10-1</t>
  </si>
  <si>
    <t>10-2</t>
  </si>
  <si>
    <t xml:space="preserve">                            Nationality                                &amp; Gender
  Year                     </t>
  </si>
  <si>
    <t xml:space="preserve">                               Nationality                                  &amp; Gender 
 Age (in Years)</t>
  </si>
  <si>
    <t>الوفيات المسجلة حسب الجنسية والنوع وآحاد العمر</t>
  </si>
  <si>
    <t xml:space="preserve">             الجنسية والنوع
 آحاد العمر</t>
  </si>
  <si>
    <t>الوفيات المسجلة (15 سنة فأكثر) حسب الحالة الزواجية والنوع والفئات العمرية</t>
  </si>
  <si>
    <t>الوفيات المسجلة (15 سنة فأكثر) حسب الفئات العمرية والنوع والمهنة</t>
  </si>
  <si>
    <t>(1) تشمل الامهات اللائى يبحثن عن عمل وغير النشطات اقتصادياً.</t>
  </si>
  <si>
    <t>نسبة الوفيات المسجلة حسب الجنسية والنوع وسبب الوفاة (المراجعة العاشرة القائمة الاساسية)</t>
  </si>
  <si>
    <t>PERCENTAGE OF REGISTERED DEATHS BY NATIONALITY, GENDER AND CAUSE OF DEATH (ICD 10 BASIC LIST)</t>
  </si>
  <si>
    <t>يرجى إدخال البيانات للخلايا باللون الاصفر</t>
  </si>
  <si>
    <t>يرجى إدخال البيانات  للخلايا باللون الاصفر</t>
  </si>
  <si>
    <t>P00-P04</t>
  </si>
  <si>
    <t>Fetus and newborn affected by maternal factors and by complications of pregnancy, labour and delivery</t>
  </si>
  <si>
    <t>تم احتسابها من سجلات قسم تسجيل المواليد والوفيات  - وزارة الصحة العامة.</t>
  </si>
  <si>
    <t>Calculated from Birth and Death registration Section -Ministry Of Public Health.</t>
  </si>
  <si>
    <t xml:space="preserve">(A00 - B99) امراض معدية وطفيلية معينة </t>
  </si>
  <si>
    <t xml:space="preserve">(C00 - D48) الأورام </t>
  </si>
  <si>
    <t>(D50 - D89) امراض الدم واعضاء تكوين الدم واضطرابات معينة تشمل اضطرابات المناعة</t>
  </si>
  <si>
    <t xml:space="preserve">(E00 - F90) امراض الغدد الصماء والتغذية والتمثيل الغذائي </t>
  </si>
  <si>
    <t>(G00 - G99) امراض الجهاز العصبي</t>
  </si>
  <si>
    <t>(I00 - I99) امراض الجهاز الدوري</t>
  </si>
  <si>
    <t xml:space="preserve">(K00 - k93) امراض الجهاز الهضمي </t>
  </si>
  <si>
    <t>(L00 - L99) امراض الجلد والنسيج تحت الجلد</t>
  </si>
  <si>
    <t>(M00 - M99) امراض الجهاز الهيكلي العضلي والنسيج الضام</t>
  </si>
  <si>
    <t xml:space="preserve">(N00 - N99) امراض الجهاز البولي التناسلي </t>
  </si>
  <si>
    <t>(O00 - O99) الحمل والولادة والنفاس</t>
  </si>
  <si>
    <t>(P00 - P96) حالات معينة تنشأ في فترة ما حول الولادة</t>
  </si>
  <si>
    <t>(Q00 - Q99) التشوهات الخلقية والعاهات والشذوذ الكروموسومي</t>
  </si>
  <si>
    <t>(R00 - R99) اعراض وعلامات نتائج اكلينكية معملية غير عادية وغير مصنفة في مكان اخر</t>
  </si>
  <si>
    <t>(V01 - Y98) أسباب خارجية للمرض والوفاة</t>
  </si>
  <si>
    <t>إجمالي المواليد</t>
  </si>
  <si>
    <t xml:space="preserve">    2 - استمارة بلاغ عن وفاة</t>
  </si>
  <si>
    <t>2. Notification of Death</t>
  </si>
  <si>
    <t>10-3</t>
  </si>
  <si>
    <t>2011 - 2020</t>
  </si>
  <si>
    <r>
      <t xml:space="preserve">                  </t>
    </r>
    <r>
      <rPr>
        <b/>
        <sz val="8"/>
        <rFont val="Arial"/>
        <family val="2"/>
      </rPr>
      <t xml:space="preserve">  Nationality                                 &amp; Gender</t>
    </r>
    <r>
      <rPr>
        <b/>
        <sz val="9"/>
        <rFont val="Arial"/>
        <family val="2"/>
      </rPr>
      <t xml:space="preserve">
 Age</t>
    </r>
  </si>
  <si>
    <t>(U00-U85)</t>
  </si>
  <si>
    <t>Codes for special purposes</t>
  </si>
  <si>
    <t>رموز لأغراض خاصة</t>
  </si>
  <si>
    <t>A30-A49</t>
  </si>
  <si>
    <t>Other bacterial diseases</t>
  </si>
  <si>
    <t>أمراض بكتيرية أخرى</t>
  </si>
  <si>
    <t>A80-A89</t>
  </si>
  <si>
    <t>Viral infections of the central nervous system</t>
  </si>
  <si>
    <t>الالتهابات الفيروسية للجهاز العصبي المركزي</t>
  </si>
  <si>
    <t>C00-C97</t>
  </si>
  <si>
    <t>Malignant neoplasms</t>
  </si>
  <si>
    <t>الأورام الخبيثة</t>
  </si>
  <si>
    <t>D37-D48</t>
  </si>
  <si>
    <t>Neoplasms of uncertain or unknown behaviour</t>
  </si>
  <si>
    <t>D55-D59</t>
  </si>
  <si>
    <t>Haemolytic anaemias</t>
  </si>
  <si>
    <t>فقر الدم الانحلالي</t>
  </si>
  <si>
    <t>D65-D69</t>
  </si>
  <si>
    <t>Coagulation defects, purpura and other haemorrhagic conditions</t>
  </si>
  <si>
    <t>عيوب التخثر ، البرفرية وحالات النزف الأخرى</t>
  </si>
  <si>
    <t>E10-E14</t>
  </si>
  <si>
    <t>السكرى</t>
  </si>
  <si>
    <t>E70-E90</t>
  </si>
  <si>
    <t>Metabolic disorders</t>
  </si>
  <si>
    <t>اضطرابات التمثيل الغذائي</t>
  </si>
  <si>
    <t>G40-G47</t>
  </si>
  <si>
    <t>Episodic and paroxysmal disorders</t>
  </si>
  <si>
    <t>الاضطرابات العرضية والانتيابية</t>
  </si>
  <si>
    <t>G70-G73</t>
  </si>
  <si>
    <t>Diseases of myoneural junction and muscle</t>
  </si>
  <si>
    <t>أمراض المفصل العضلي العصبي والعضلات</t>
  </si>
  <si>
    <t>G80-G83</t>
  </si>
  <si>
    <t>Cerebral palsy and other paralytic syndromes</t>
  </si>
  <si>
    <t>الشلل الدماغي ومتلازمات الشلل الأخرى</t>
  </si>
  <si>
    <t>G90-G99</t>
  </si>
  <si>
    <t>Other disorders of the nervous system</t>
  </si>
  <si>
    <t>اضطرابات أخرى في الجهاز العصبي</t>
  </si>
  <si>
    <t>I05-I09</t>
  </si>
  <si>
    <t>Chronic rheumatic heart diseases</t>
  </si>
  <si>
    <t>I10-I15</t>
  </si>
  <si>
    <t>أمراض القلب الإقفارية</t>
  </si>
  <si>
    <t>I26-I28</t>
  </si>
  <si>
    <t>Pulmonary heart disease and diseases of pulmonary circulation</t>
  </si>
  <si>
    <t>أمراض القلب الرئوي وأمراض الدورة الدموية الرئوية</t>
  </si>
  <si>
    <t>I30-I52</t>
  </si>
  <si>
    <t>Other forms of heart disease</t>
  </si>
  <si>
    <t>أشكال أخرى من أمراض القلب</t>
  </si>
  <si>
    <t>I60-I69</t>
  </si>
  <si>
    <t>أمراض الأوعية الدموية الدماغية</t>
  </si>
  <si>
    <t>I80-I89</t>
  </si>
  <si>
    <t>Diseases of veins, lymphatic vessels and lymph nodes, not elsewhere classified</t>
  </si>
  <si>
    <t>أمراض الأوردة والأوعية اللمفاوية والغدد الليمفاوية غير المصنفة في مكان آخر</t>
  </si>
  <si>
    <t>I95-I99</t>
  </si>
  <si>
    <t>Other and unspecified disorders of the circulatory system</t>
  </si>
  <si>
    <t>اضطرابات أخرى وغير محددة في الدورة الدموية</t>
  </si>
  <si>
    <t>J09-J18</t>
  </si>
  <si>
    <t>Influenza and pneumonia</t>
  </si>
  <si>
    <t>الانفلونزا والالتهاب الرئوي</t>
  </si>
  <si>
    <t>J60-J70</t>
  </si>
  <si>
    <t>Lung diseases due to external agents</t>
  </si>
  <si>
    <t>أمراض الرئة بسبب العوامل الخارجية</t>
  </si>
  <si>
    <t>J80-J84</t>
  </si>
  <si>
    <t>Other respiratory diseases principally affecting the interstitium</t>
  </si>
  <si>
    <t>أمراض الجهاز التنفسي الأخرى التي تؤثر بشكل رئيسي على النسيج الخلالي</t>
  </si>
  <si>
    <t>J95-J99</t>
  </si>
  <si>
    <t>Other diseases of the respiratory system</t>
  </si>
  <si>
    <t>أمراض الجهاز التنفسي الأخرى</t>
  </si>
  <si>
    <t>K70-K77</t>
  </si>
  <si>
    <t>Diseases of liver</t>
  </si>
  <si>
    <t>K80-K87</t>
  </si>
  <si>
    <t>Disorders of gallbladder, biliary tract and pancreas</t>
  </si>
  <si>
    <t>اضطرابات المرارة والقنوات الصفراوية والبنكرياس</t>
  </si>
  <si>
    <t>K90-K93</t>
  </si>
  <si>
    <t>Other diseases of the digestive system</t>
  </si>
  <si>
    <t>أمراض الجهاز الهضمي الأخرى</t>
  </si>
  <si>
    <t>N17-N19</t>
  </si>
  <si>
    <t>Renal failure</t>
  </si>
  <si>
    <t>الفشل الكلوي</t>
  </si>
  <si>
    <t>N30-N39</t>
  </si>
  <si>
    <t>Other diseases of urinary system</t>
  </si>
  <si>
    <t>أمراض الجهاز البولي الأخرى</t>
  </si>
  <si>
    <t xml:space="preserve"> Fetus and newborn affected by maternal factors and by complications of pregnancy, labour and delivery</t>
  </si>
  <si>
    <t>تأثر الجنين والوليد بعوامل تتعلق بالأم ومضاعفات الحمل والمخاض والولادة</t>
  </si>
  <si>
    <t>P05-P08</t>
  </si>
  <si>
    <t xml:space="preserve"> Disorders related to length of gestation and fetal growth</t>
  </si>
  <si>
    <t>الاضطرابات المتعلقة بطول فترة الحمل ونمو الجنين</t>
  </si>
  <si>
    <t>P20-P29</t>
  </si>
  <si>
    <t>Respiratory and cardiovascular disorders specific to the perinatal period</t>
  </si>
  <si>
    <t>اضطرابات الجهاز التنفسي والقلب والأوعية الدموية الخاصة بفترة ما حول الولادة</t>
  </si>
  <si>
    <t>P90-P96</t>
  </si>
  <si>
    <t>Other disorders originating in the perinatal period</t>
  </si>
  <si>
    <t>الاضطرابات الأخرى التي تنشأ في فترة ما حول الولادة</t>
  </si>
  <si>
    <t>Q00-Q07</t>
  </si>
  <si>
    <t>Congenital malformations of the nervous system</t>
  </si>
  <si>
    <t>التشوهات الخلقية للجهاز العصبي</t>
  </si>
  <si>
    <t>Q20-Q28</t>
  </si>
  <si>
    <t>Congenital malformations of the circulatory system</t>
  </si>
  <si>
    <t>التشوهات الخلقية في الدورة الدموية</t>
  </si>
  <si>
    <t>Q30-Q34</t>
  </si>
  <si>
    <t>Congenital malformations of the respiratory system</t>
  </si>
  <si>
    <t>التشوهات الخلقية في الجهاز التنفسي</t>
  </si>
  <si>
    <t>Q60-Q64</t>
  </si>
  <si>
    <t>Congenital malformations of the urinary system</t>
  </si>
  <si>
    <t>التشوهات الخلقية في الجهاز البولي</t>
  </si>
  <si>
    <t>Q65-Q79</t>
  </si>
  <si>
    <t>Congenital malformations and deformations of the musculoskeletal system</t>
  </si>
  <si>
    <t>التشوهات الخلقية وتشوهات الجهاز الحركي</t>
  </si>
  <si>
    <t>Q80-Q89</t>
  </si>
  <si>
    <t>Q90-Q99</t>
  </si>
  <si>
    <t>Chromosomal abnormalities, not elsewhere classified</t>
  </si>
  <si>
    <t>شذوذ الكروموسومات ، غير مصنفة في مكان آخر</t>
  </si>
  <si>
    <t>R50-R69</t>
  </si>
  <si>
    <t>General symptoms and signs</t>
  </si>
  <si>
    <t>الأعراض والعلامات العامة</t>
  </si>
  <si>
    <t>أسباب الوفيات غير محددة وغير معروفة</t>
  </si>
  <si>
    <t>R95-R99</t>
  </si>
  <si>
    <t>Ill-defined and unknown causes of mortality</t>
  </si>
  <si>
    <t>U00-U49</t>
  </si>
  <si>
    <t>Provisional assignment of new diseases of uncertain etiology or emergency use</t>
  </si>
  <si>
    <t>التخصيص المؤقت للأمراض الجديدة ذات المسببات غير المؤكدة أو الاستخدام الطارئ</t>
  </si>
  <si>
    <t>V01-V99</t>
  </si>
  <si>
    <t>حوادث النقل</t>
  </si>
  <si>
    <t>W00-W19</t>
  </si>
  <si>
    <t>W20-W49</t>
  </si>
  <si>
    <t>Exposure to inanimate mechanical forces</t>
  </si>
  <si>
    <t>التعرض لقوى ميكانيكية غير حية</t>
  </si>
  <si>
    <t>W65-W74</t>
  </si>
  <si>
    <t>Accidental drowning and submersion</t>
  </si>
  <si>
    <t>الغرق والغرق بدون قصد</t>
  </si>
  <si>
    <t>W85-W99</t>
  </si>
  <si>
    <t>Exposure to electric current, radiation and extreme ambient air temperature and pressure</t>
  </si>
  <si>
    <t>التعرض للتيار الكهربائي والإشعاع ودرجة حرارة الهواء المحيط الشديد والضغط</t>
  </si>
  <si>
    <t>X00-X09</t>
  </si>
  <si>
    <t>X40-X49</t>
  </si>
  <si>
    <t>التسمم العرضي والتعرض لمواد ضارة</t>
  </si>
  <si>
    <t xml:space="preserve">Y10-Y34 </t>
  </si>
  <si>
    <t>Event of undetermined intent</t>
  </si>
  <si>
    <t>حدث نية غير محددة</t>
  </si>
  <si>
    <t>A00-A09</t>
  </si>
  <si>
    <t>Intestinal infectious diseases</t>
  </si>
  <si>
    <t>M</t>
  </si>
  <si>
    <t>الأمراض المعدية المعوية</t>
  </si>
  <si>
    <t>F</t>
  </si>
  <si>
    <t>A15-A19</t>
  </si>
  <si>
    <t>مرض الدرن</t>
  </si>
  <si>
    <t>B25-B34</t>
  </si>
  <si>
    <t>Other viral diseases</t>
  </si>
  <si>
    <t>أمراض فيروسية أخرى</t>
  </si>
  <si>
    <t>D00-D09</t>
  </si>
  <si>
    <t>In situ neoplasms</t>
  </si>
  <si>
    <t>أورام لابدة</t>
  </si>
  <si>
    <t>أورام غير مؤكدة أو غير معروفة</t>
  </si>
  <si>
    <t>D80-D89</t>
  </si>
  <si>
    <t>Certain disorders involving the immune mechanism</t>
  </si>
  <si>
    <t>اضطرابات معينة تتعلق بآلية المناعة</t>
  </si>
  <si>
    <t>E00-E07</t>
  </si>
  <si>
    <t>Disorders of thyroid gland</t>
  </si>
  <si>
    <t>اضطرابات الغدة الدرقية</t>
  </si>
  <si>
    <t>E20-E35</t>
  </si>
  <si>
    <t>Disorders of other endocrine glands</t>
  </si>
  <si>
    <t>اضطرابات الغدد الصماء الأخرى</t>
  </si>
  <si>
    <t>G10-G14</t>
  </si>
  <si>
    <t>Systemic atrophies primarily affecting the central nervous system</t>
  </si>
  <si>
    <t>الضمور الجهازي يؤثر في المقام الأول على الجهاز العصبي المركزي</t>
  </si>
  <si>
    <t>I70-I79</t>
  </si>
  <si>
    <t>Diseases of arteries, arterioles and capillaries</t>
  </si>
  <si>
    <t>أمراض الشرايين والشرايين والشعيرات الدموية</t>
  </si>
  <si>
    <t>J00-J06</t>
  </si>
  <si>
    <t>Acute upper respiratory infections</t>
  </si>
  <si>
    <t>التهابات الجهاز التنفسي العلوي الحادة</t>
  </si>
  <si>
    <t>J20-J22</t>
  </si>
  <si>
    <t>J40-J47</t>
  </si>
  <si>
    <t>Chronic lower respiratory diseases</t>
  </si>
  <si>
    <t>K20-K31</t>
  </si>
  <si>
    <t>Diseases of oesophagus, stomach and duodenum</t>
  </si>
  <si>
    <t>أمراض المريء والمعدة والاثني عشر</t>
  </si>
  <si>
    <t>K40-K46</t>
  </si>
  <si>
    <t>Hernia</t>
  </si>
  <si>
    <t>فتق</t>
  </si>
  <si>
    <t>K55-K64</t>
  </si>
  <si>
    <t>Other diseases of intestines</t>
  </si>
  <si>
    <t>أمراض الأمعاء الأخرى</t>
  </si>
  <si>
    <t>N25-N29</t>
  </si>
  <si>
    <t>Other disorders of kidney ureter</t>
  </si>
  <si>
    <t>اضطرابات أخرى في الكلى والحالب</t>
  </si>
  <si>
    <t>O94-O99</t>
  </si>
  <si>
    <t>Other obstetric conditions, not elsewhere classified</t>
  </si>
  <si>
    <t>حالات الولادة الأخرى ، غير مصنفة في مكان آخر</t>
  </si>
  <si>
    <t>W75-W84</t>
  </si>
  <si>
    <t>Other accidental threats to breathing</t>
  </si>
  <si>
    <t>تهديدات عرضية أخرى للتنفس</t>
  </si>
  <si>
    <t>X30-X39</t>
  </si>
  <si>
    <t>Exposure to forces of nature</t>
  </si>
  <si>
    <t>التعرض لقوى الطبيعة</t>
  </si>
  <si>
    <t xml:space="preserve">X60-X84 </t>
  </si>
  <si>
    <t>Intentional self-harm</t>
  </si>
  <si>
    <t>تعمد إيذاء النفس</t>
  </si>
  <si>
    <t xml:space="preserve">X85-Y09 </t>
  </si>
  <si>
    <t>اعتداء</t>
  </si>
  <si>
    <t xml:space="preserve">Y35-Y36 </t>
  </si>
  <si>
    <t>Legal intervention and operations of war</t>
  </si>
  <si>
    <t>التدخل القانوني وعمليات الحرب</t>
  </si>
  <si>
    <t>يتأثر الجنين والوليد بعوامل تتعلق بالأم ومضاعفات الحمل والمخاض والولادة</t>
  </si>
  <si>
    <t>Disorders related to length of gestation and fetal growth</t>
  </si>
  <si>
    <t xml:space="preserve">                                الجنسية والنوع
 سبب الوفاة</t>
  </si>
  <si>
    <t>Certain infectious and parasitic diseases</t>
  </si>
  <si>
    <t>Diseases of the blood &amp; blood forming organs &amp;cetrain disorders invovling the immune mechanism</t>
  </si>
  <si>
    <t>Endocrine nutritional &amp; metabolic diseases</t>
  </si>
  <si>
    <t>Diseases of the nervous system</t>
  </si>
  <si>
    <t xml:space="preserve">Diseases of the circulatory system
</t>
  </si>
  <si>
    <t xml:space="preserve">Diseases of the respiratory system
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</si>
  <si>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</si>
  <si>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</si>
  <si>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</si>
  <si>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</si>
  <si>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peurperium</t>
  </si>
  <si>
    <t>Certain conditions originating in the perinatal period</t>
  </si>
  <si>
    <t>Congenital malformations deformations &amp; chromosomal abnormalities</t>
  </si>
  <si>
    <t>Symptoms signs &amp; abnormal clinical &amp; laboratory findings not elsewhere classified</t>
  </si>
  <si>
    <t>External causes of morbidity and mortality</t>
  </si>
  <si>
    <t>(U00-U85) Codes for special purposes</t>
  </si>
  <si>
    <t>(U00-U85) رموز لأغراض خاصة</t>
  </si>
  <si>
    <t>III</t>
  </si>
  <si>
    <t>V</t>
  </si>
  <si>
    <t>VII</t>
  </si>
  <si>
    <t>2017 - 2021</t>
  </si>
  <si>
    <t>2012 - 2021</t>
  </si>
  <si>
    <t>Table D12 1-2</t>
  </si>
  <si>
    <t xml:space="preserve">                        Nationality
                        &amp; Gender 
   Year                     </t>
  </si>
  <si>
    <t xml:space="preserve">                               Nationality
                               &amp; Gender 
   Year                     </t>
  </si>
  <si>
    <t xml:space="preserve">                              Nationality
                              &amp; Gender 
   Year                     </t>
  </si>
  <si>
    <t>A20-A28</t>
  </si>
  <si>
    <t>Certain zoonotic bacterial diseases</t>
  </si>
  <si>
    <t>B20-B24</t>
  </si>
  <si>
    <t>Human immunodeficiency virus [HIV] disease</t>
  </si>
  <si>
    <t>B99-B99</t>
  </si>
  <si>
    <t>Other infectious diseases</t>
  </si>
  <si>
    <t>D10-D36</t>
  </si>
  <si>
    <t>Benign neoplasms</t>
  </si>
  <si>
    <t>D50-D53</t>
  </si>
  <si>
    <t>Nutritional anaemias</t>
  </si>
  <si>
    <t>E40-E46</t>
  </si>
  <si>
    <t>Malnutrition</t>
  </si>
  <si>
    <t>E65-E68</t>
  </si>
  <si>
    <t>Obesity and other hyperalimentation</t>
  </si>
  <si>
    <t>G20-G26</t>
  </si>
  <si>
    <t>Extrapyramidal and movement disorders</t>
  </si>
  <si>
    <t>G30-G32</t>
  </si>
  <si>
    <t>Other degenerative diseases of the nervous system</t>
  </si>
  <si>
    <t>I00-I02</t>
  </si>
  <si>
    <t>Acute rheumatic fever</t>
  </si>
  <si>
    <t>J30-J39</t>
  </si>
  <si>
    <t>Other diseases of upper respiratory tract</t>
  </si>
  <si>
    <t>J90-J94</t>
  </si>
  <si>
    <t>Other diseases of pleura</t>
  </si>
  <si>
    <t>M60-M79</t>
  </si>
  <si>
    <t>Soft tissue disorders</t>
  </si>
  <si>
    <t>M80-M94</t>
  </si>
  <si>
    <t>Osteopathies and chondropathies</t>
  </si>
  <si>
    <t>N10-N16</t>
  </si>
  <si>
    <t>Renal tubulo-interstitial diseases</t>
  </si>
  <si>
    <t>N80-N98</t>
  </si>
  <si>
    <t>Noninflammatory disorders of female genital tract</t>
  </si>
  <si>
    <t>P50-P61</t>
  </si>
  <si>
    <t>Haemorrhagic and haematological disorders of fetus and newborn</t>
  </si>
  <si>
    <t>P80-P83</t>
  </si>
  <si>
    <t>Conditions involving the integument and temperature regulation of fetus and newborn</t>
  </si>
  <si>
    <t>U82-U85</t>
  </si>
  <si>
    <t>Resistance to antimicrobial and antineoplastic drugs</t>
  </si>
  <si>
    <t xml:space="preserve">X58-X59 </t>
  </si>
  <si>
    <t>Accidental exposure to other and unspecified factors</t>
  </si>
  <si>
    <t xml:space="preserve">Y40-Y84 </t>
  </si>
  <si>
    <t>Complications of medical and surgical care</t>
  </si>
  <si>
    <t>بعض الأمراض البكتيرية حيوانية المصدر</t>
  </si>
  <si>
    <t>مرض فيروس نقص المناعة البشرية [HIV]</t>
  </si>
  <si>
    <t>أمراض معدية أخرى</t>
  </si>
  <si>
    <t>الأورام الحميدة</t>
  </si>
  <si>
    <t>فقر الدم التغذوي</t>
  </si>
  <si>
    <t>سوء التغذية</t>
  </si>
  <si>
    <t>السمنة وغيرها من فرط التغذية</t>
  </si>
  <si>
    <t>اضطرابات خارج الهرمية واضطرابات الحركة</t>
  </si>
  <si>
    <t>الأمراض التنكسية الأخرى للجهاز العصبي</t>
  </si>
  <si>
    <t>الحمى الروماتيزمية الحادة</t>
  </si>
  <si>
    <t>أمراض أخرى في الجهاز التنفسي العلوي</t>
  </si>
  <si>
    <t>أمراض الجنب الأخرى</t>
  </si>
  <si>
    <t>اضطرابات الأنسجة الرخوة</t>
  </si>
  <si>
    <t>تقويم العظام واعتلال الغضروف</t>
  </si>
  <si>
    <t>أمراض الخلال الكلوية الأنبوبية</t>
  </si>
  <si>
    <t>الاضطرابات غير الالتهابية في الجهاز التناسلي للأنثى</t>
  </si>
  <si>
    <t>الاضطرابات النزفية وأمراض الدم لدى الجنين وحديثي الولادة</t>
  </si>
  <si>
    <t>الشروط التي تنطوي على تكامل وتنظيم درجة حرارة الجنين وحديثي الولادة</t>
  </si>
  <si>
    <t>مقاومة الأدوية المضادة للميكروبات ومضادات الأورام</t>
  </si>
  <si>
    <t>التعرض العرضي لعوامل أخرى وغير محددة</t>
  </si>
  <si>
    <t>مضاعفات الرعاية الطبية والجراحية</t>
  </si>
  <si>
    <t>تأثير الضمور الجهازي على الجهاز العصبي المركزي</t>
  </si>
  <si>
    <t>الاضطرابات النزفية والدموية للجنين وحديثي الولادة</t>
  </si>
  <si>
    <t>الشروط التي تنطوي على تنظيم التكامل ودرجة حرارة الجنين وحديثي الولادة</t>
  </si>
  <si>
    <t>التشوهات الخلقية والتشوهات في الجهاز العضلي الهيكلي</t>
  </si>
  <si>
    <t>التشوهات الخلقية الأخرى</t>
  </si>
  <si>
    <t>65+</t>
  </si>
  <si>
    <t>Registered Live Births by Nationality, Gender and Municipality (2021)</t>
  </si>
  <si>
    <t>المواليد الأحياء المسجلون حسب الجنسية والنوع والبلدية (2021)</t>
  </si>
  <si>
    <t>Registered Live Births by Nationality, Type of Births and Municipality (2021)</t>
  </si>
  <si>
    <t>المواليد الأحياء المسجلون حسب الجنسية ونوع الولادة والبلدية (2021)</t>
  </si>
  <si>
    <t>Registered Live Births by Nationality, Delivery Attendant,  Place of Birth and Municipality (2021)</t>
  </si>
  <si>
    <t>المواليد الأحياء المسجلون حسب الجنسية وصفة القائم بالتوليد ومكان الولادة والبلدية (2021)</t>
  </si>
  <si>
    <t>Registered Live Births by Nationality, Gender and Mother's Age Group (2021)</t>
  </si>
  <si>
    <t>المواليد الأحياء المسجلون حسب الجنسية والنوع وفئة عمر الأم (2021)</t>
  </si>
  <si>
    <t>Registered Live Births by Gender and Mother's Nationality and Age Group (2021)</t>
  </si>
  <si>
    <t>المواليد الأحياء المسجلون حسب جنسية الأم وفئة عمرها  ونوع المولود (2021)</t>
  </si>
  <si>
    <t>Registered Live Births by Duration of Marriage and Mother's Age Group (Qataris) (2021)</t>
  </si>
  <si>
    <t>Registered Live births by Duration of Marriage and Mother's Age Group (Non-Qataris) (2021)</t>
  </si>
  <si>
    <t>Registered Live Births by Duration of Marriage and Mother's Age Group (Total) (2021)</t>
  </si>
  <si>
    <t>Registered Live Births by Mother's Age Group and Birth Order (Qataris) (2021)</t>
  </si>
  <si>
    <t>Registrered Live Births by Mother's Age Group and Birth Order (Non-Qataris) (2021)</t>
  </si>
  <si>
    <t>Registered Live Births by Mother's Age Group and Birth Order (Males) (2021)</t>
  </si>
  <si>
    <t>Registered Live Births by Mother's Age Group and Birth Order (Females) (2021)</t>
  </si>
  <si>
    <t>Registered Live Births by Mother's Age Group and Birth Order (Total) (2021)</t>
  </si>
  <si>
    <t>Registered Live Births by Duration of Marriage, and Birth Order (Qataris) (2021)</t>
  </si>
  <si>
    <t>Registered Live Births by Duration of Marriage, and Birth Order (Non-Qataris) (2021)</t>
  </si>
  <si>
    <t>Registered Live Births by Duration of Marriage, and Birth Order (Total) (2021)</t>
  </si>
  <si>
    <t>Registered Live Births by Educational Status of Father and Mother (Qataris) (2021)</t>
  </si>
  <si>
    <t>Registered Live Births by Educational Status of Father and Mother (Non-Qataris) (2021)</t>
  </si>
  <si>
    <t>Registered Live Births by Educational Status of Father and Mother (Total) (2021)</t>
  </si>
  <si>
    <t>Registered Live Births By Mother's Age Group and Educational Status (Qataris) (2021)</t>
  </si>
  <si>
    <t>Registered Live Births By Mother's Age Group and Educational Status (Non-Qataris) (2021)</t>
  </si>
  <si>
    <t>Registered Live Births By Mother's Age Group and Educational Status (Total) (2021)</t>
  </si>
  <si>
    <t>Registered Live Births by Nationality, Gender and Birth Weight (2021)</t>
  </si>
  <si>
    <t>المواليد الأحياء المسجلون حسب الجنسية والنوع ووزن المولود (2021)</t>
  </si>
  <si>
    <t>Registered Live Births by Mother's Age Group, Nationality and Occupation (2021)</t>
  </si>
  <si>
    <t>المواليد الأحياء المسجلون حسب فئة عمر الأم وجنسيتها ومهنتها (2021)</t>
  </si>
  <si>
    <t>Registered Live Births by Father's Age Group, Nationality and Occupation (2021)</t>
  </si>
  <si>
    <t>المواليد الأحياء المسجلون حسب فئة عمر الأب وجنسيته ومهنته (2021)</t>
  </si>
  <si>
    <t>Registered Deaths by Nationality, Gender and Municipality (2021)</t>
  </si>
  <si>
    <t>الوفيات المسجلة حسب الجنسية والنوع والبلدية (2021)</t>
  </si>
  <si>
    <t>Registered Deaths by Nationality, Gender and Month (2021)</t>
  </si>
  <si>
    <t>الوفيات المسجلة حسب الجنسية والنوع والشهر (2021)</t>
  </si>
  <si>
    <t>Registered Deaths by Nationality, Gender and Age (2021)</t>
  </si>
  <si>
    <t>الوفيات المسجلة حسب الجنسية والنوع والعمر (2021)</t>
  </si>
  <si>
    <t>Registered Qatari Deaths by Place of Death, Gender and Age Groups (2021)</t>
  </si>
  <si>
    <t>الوفيات المسجلة للقطريين حسب مكان الوفاة والنوع والفئات العمرية (2021)</t>
  </si>
  <si>
    <t>Registered Qatari Deaths by Gender and Place of Death (2021)</t>
  </si>
  <si>
    <t>الوفيات المسجلة للقطريين حسب النوع ومكان الوفاة (2021)</t>
  </si>
  <si>
    <t>Registered Deaths by Nationality, Gender and Single Year of Age (2021)</t>
  </si>
  <si>
    <t>Registered Deaths (15 years old and over) by Marital Status, Gender and Age Groups (Qataris) (2021)</t>
  </si>
  <si>
    <t>Registered Deaths (15 years old and over) by Marital Status, Gender and Age Groups (Non-Qataris) (2021)</t>
  </si>
  <si>
    <t>Registered Deaths (15 years old and over) by Marital Status, Gender and Age Groups (Total) (2021)</t>
  </si>
  <si>
    <t>Registered Deaths (15 years and over) by Age Groups, Gender and Occupation (Qataris) (2021)</t>
  </si>
  <si>
    <t>Registered Deaths (15 years and over) by Age Groups, Gender and Occupation (Non-Qataris) (2021)</t>
  </si>
  <si>
    <t>Registered Deaths (15 years and over) by Age Groups, Gender and Occupation (Total) (2021)</t>
  </si>
  <si>
    <t>Registered Deaths by Nationality, Gender and Cause of Death (ICD 10 Basic List) (2021)</t>
  </si>
  <si>
    <t>Deaths by Age groups, Gender and Cause of Death (ICD 10 Detailed List) (Total) (2021)</t>
  </si>
  <si>
    <t>Registered Infant Deaths by Nationality, Gender and Municipality (2021)</t>
  </si>
  <si>
    <t>وفيات الأطفال الرضع المسجلة حسب الجنسية والنوع والبلدية (2021)</t>
  </si>
  <si>
    <t>Registered Infant Deaths by Nationality, Gender and Month (2021)</t>
  </si>
  <si>
    <t>وفيات الأطفال الرضع المسجلة حسب الجنسية والنوع والشهر (2021)</t>
  </si>
  <si>
    <t>Registered Infant Deaths by Nationality, Gender and Age (2021)</t>
  </si>
  <si>
    <t>وفيات الأطفال الرضع المسجلة حسب الجنسية والنوع والعمر (2021)</t>
  </si>
  <si>
    <t>Registered Infant Deaths by Month and Age (Qataris) (2021)</t>
  </si>
  <si>
    <t>Registered Infant Deaths by Month and Age (Non-Qataris) (2021)</t>
  </si>
  <si>
    <t>Registered Infant Deaths by Month and Age (Total) (2021)</t>
  </si>
  <si>
    <t>Registered Infant Deaths by Gender and Nationality (2021)</t>
  </si>
  <si>
    <t>وفيات الأطفال الرضع المسجلة حسب النوع والجنسية (2021)</t>
  </si>
  <si>
    <t>Registered Infant Deaths by Nationality, Gender and Cause of Death (ICD 10 Detailed List) (2021)</t>
  </si>
  <si>
    <t>Crude Birth and Death Rate, Natural Increase Rate, Maternal Mortality Rate and Rate Of Deliveries Under Medical Supervision (2012-2021)</t>
  </si>
  <si>
    <t>معدل المواليد والوفيات الخام ومعدل الزيادة الطبيعية ومعدل وفيات الأمهات ونسبة الولادات التي تجري تحت إشراف صحي (2012-2021)</t>
  </si>
  <si>
    <t>Neonatal Mortality Rate (2012-2021)</t>
  </si>
  <si>
    <t>معدل وفيات حديثي الولادة (2012-2021)</t>
  </si>
  <si>
    <t>Infant Mortality Rate by Nationality and Gender (2012-2021)</t>
  </si>
  <si>
    <t>معدل وفيات الأطفال الرضع حسب الجنسية والنوع (2012-2021)</t>
  </si>
  <si>
    <t>Child Mortality Rate (Less Than 5 Years) by Nationality and Gender (2012-2021)</t>
  </si>
  <si>
    <t>معدل وفيات الأطفال (أقل من 5 سنوات) حسب الجنسية والنوع (2012-2021)</t>
  </si>
  <si>
    <t>Child Mortality Rate by Nationlity and Gender (2012 - 2021)</t>
  </si>
  <si>
    <t>معدل وفيات الأطفال حسب الجنسية والنوع (2012-2021)</t>
  </si>
  <si>
    <t>Registered Vital Events (2012-2021)</t>
  </si>
  <si>
    <t>الواقعات الحيوية المسجلة (2012-2021)</t>
  </si>
  <si>
    <t>Registered Live Births by Nationality, Gender and  Gender Ratio at birth (2012-2021)</t>
  </si>
  <si>
    <t>المواليد الأحياء المسجلون حسب الجنسية والنوع ونسبة النوع عند الميلاد (2012-2021)</t>
  </si>
  <si>
    <t>Registerd Live Births by Nationality and Gender (2012-2021)</t>
  </si>
  <si>
    <t>المواليد الأحياء المسجلون حسب الجنسية والنوع (2012-2021)</t>
  </si>
  <si>
    <t>Registered Deaths by Nationality and Gender (2012-2021)</t>
  </si>
  <si>
    <t>الوفيات المسجلة حسب الجنسية والنوع (2012-2021)</t>
  </si>
  <si>
    <t>Registered Infant Deaths by Nationality and Gender  (2012-2021)</t>
  </si>
  <si>
    <t>وفيات الأطفال الرضع المسجلة حسب الجنسية والنوع (2012-2021)</t>
  </si>
  <si>
    <t>General Fertility, Total Fertility and Gross Reproduction Rates, and Average Age of Child Bearing by Nationality (2017-2021)</t>
  </si>
  <si>
    <t>معدل الخصوبة العام والخصوبة الكلية والإحلال الإجمالى ومتوسط عمر المرأة عند الإنجاب حسب الجنسية (2017-2021)</t>
  </si>
  <si>
    <t>Registered Live Births by Gender and Nationality (2017-2021)</t>
  </si>
  <si>
    <t>المواليد الأحياء المسجلون حسب النوع والجنسية (2017-2021)</t>
  </si>
  <si>
    <t>Registered Deaths by Gender and Nationality (2017-2021)</t>
  </si>
  <si>
    <t>الوفيات المسجلة حسب النوع والجنسية  (2017-2021)</t>
  </si>
  <si>
    <t>Non-Registered Live Births by Nationality and Gender (2011-2020)</t>
  </si>
  <si>
    <t>المواليد الأحياء فاقدو القيد حسب الجنسية والنوع (2011-2020)</t>
  </si>
  <si>
    <t>Child Mortality Rate (Less Than 5 Years) by Gender (2012-2021)</t>
  </si>
  <si>
    <t>معدل وفيات الأطفال (أقل من 5 سنوات) حسب النوع (2012 - 2021)</t>
  </si>
  <si>
    <t xml:space="preserve">Registerd Vital Events (2012-2021)      </t>
  </si>
  <si>
    <t>الواقعات الحيوية المسجلة (2012 -2021)</t>
  </si>
  <si>
    <t xml:space="preserve">Registerd Live Births by Nationality and Municipility (2021)  </t>
  </si>
  <si>
    <t>Registered Live Births by Gender and Month (2021)</t>
  </si>
  <si>
    <t>المواليد الأحياء المسجلون حسب النوع والشهر (2021)</t>
  </si>
  <si>
    <t>Registered Live Births by Nationality (2021)</t>
  </si>
  <si>
    <t>المواليد الأحياء المسجلون حسب الجنسية (2021)</t>
  </si>
  <si>
    <t>Registered Live Births by Nationality and Mother's Age Group (2021)</t>
  </si>
  <si>
    <t>المواليد الأحياء المسجلون حسب  الجنسية و فئة عمر الأم (2021)</t>
  </si>
  <si>
    <t>Registered Live Births by Mother's Nationality and Age Group (2021)</t>
  </si>
  <si>
    <t>المواليد الأحياء المسجلون حسب جنسية الأم وفئة عمرها  (2021)</t>
  </si>
  <si>
    <t>Registered Live Births by Mother's Educational Status (2021)</t>
  </si>
  <si>
    <t>المواليد الأحياء المسجلون حسب الحالة التعليمية للأم (2021)</t>
  </si>
  <si>
    <t>Registered Deaths by Gender and Month (2021)</t>
  </si>
  <si>
    <t>الوفيات المسجلة حسب النوع والشهر (2021)</t>
  </si>
  <si>
    <t>Registered Deaths by Nationality and Age Groups (2021)</t>
  </si>
  <si>
    <t>الوفيات المسجلة حسب الجنسية والفئات العمرية (2021)</t>
  </si>
  <si>
    <t>Register Qatari Deaths by Place of Death (2021)</t>
  </si>
  <si>
    <t>الوفيات المسجلة للقطريين حسب مكان الوفاة (2021)</t>
  </si>
  <si>
    <t>Registered Deaths by Nationality (2021)</t>
  </si>
  <si>
    <t>الوفيات المسجلة حسب الجنسية (2021)</t>
  </si>
  <si>
    <t>Registered Infant Deaths by Nationality (2012-2021)</t>
  </si>
  <si>
    <t>وفيات الأطفال الرضع المسجلة حسب الجنسية (2012 - 2021)</t>
  </si>
  <si>
    <t>وفيات الاطفال الرضع المسجلة حسب النوع والجنسية  (2021)</t>
  </si>
  <si>
    <r>
      <t xml:space="preserve">ذكور
</t>
    </r>
    <r>
      <rPr>
        <b/>
        <sz val="8"/>
        <rFont val="Arial"/>
        <family val="2"/>
      </rPr>
      <t>M</t>
    </r>
  </si>
  <si>
    <r>
      <t xml:space="preserve">اناث
</t>
    </r>
    <r>
      <rPr>
        <b/>
        <sz val="8"/>
        <rFont val="Arial"/>
        <family val="2"/>
      </rPr>
      <t>F</t>
    </r>
  </si>
  <si>
    <r>
      <t xml:space="preserve">غير مبين
</t>
    </r>
    <r>
      <rPr>
        <b/>
        <sz val="8"/>
        <rFont val="Arial"/>
        <family val="2"/>
      </rPr>
      <t>N. S.</t>
    </r>
  </si>
  <si>
    <r>
      <t xml:space="preserve">مجموع
</t>
    </r>
    <r>
      <rPr>
        <b/>
        <sz val="8"/>
        <rFont val="Arial"/>
        <family val="2"/>
      </rPr>
      <t>T</t>
    </r>
  </si>
  <si>
    <t xml:space="preserve">            الجنسية والجنس
 السنوات</t>
  </si>
  <si>
    <r>
      <rPr>
        <b/>
        <sz val="8"/>
        <rFont val="Arial"/>
        <family val="2"/>
      </rPr>
      <t>Qataris</t>
    </r>
    <r>
      <rPr>
        <b/>
        <sz val="10"/>
        <rFont val="Arial"/>
        <family val="2"/>
      </rPr>
      <t xml:space="preserve"> قطريون</t>
    </r>
  </si>
  <si>
    <r>
      <rPr>
        <b/>
        <sz val="8"/>
        <rFont val="Arial"/>
        <family val="2"/>
      </rPr>
      <t>Non-Qataris</t>
    </r>
    <r>
      <rPr>
        <b/>
        <sz val="10"/>
        <rFont val="Arial"/>
        <family val="2"/>
      </rPr>
      <t xml:space="preserve">  غير قطريين</t>
    </r>
  </si>
  <si>
    <r>
      <t xml:space="preserve">المجموع العام </t>
    </r>
    <r>
      <rPr>
        <b/>
        <sz val="9"/>
        <rFont val="Arial"/>
        <family val="2"/>
      </rPr>
      <t>G.T</t>
    </r>
  </si>
  <si>
    <t xml:space="preserve">                       Nationality 
                           &amp; Gender 
  Year   </t>
  </si>
  <si>
    <t>Table No.(1)</t>
  </si>
  <si>
    <t xml:space="preserve">REGISTERED FOETAL DEATHS BY NATIONALITY AND GENDER </t>
  </si>
  <si>
    <t xml:space="preserve">واقعات الولادة الميتة المسجلة حسب الجنسية والنوع </t>
  </si>
  <si>
    <t>غير معرف</t>
  </si>
  <si>
    <t>UNKNOWN</t>
  </si>
  <si>
    <t>الشحانية</t>
  </si>
  <si>
    <t>AL-SHAHANIYA</t>
  </si>
  <si>
    <t>AL DAYYEN</t>
  </si>
  <si>
    <t>AL SHAMAL</t>
  </si>
  <si>
    <t>AL KHOR</t>
  </si>
  <si>
    <t>UMM SALAL</t>
  </si>
  <si>
    <t>AL WAKRA</t>
  </si>
  <si>
    <t>AL RAYYAN</t>
  </si>
  <si>
    <t>DOHA</t>
  </si>
  <si>
    <r>
      <t xml:space="preserve">غير
 مبين
</t>
    </r>
    <r>
      <rPr>
        <b/>
        <sz val="8"/>
        <rFont val="Arial"/>
        <family val="2"/>
      </rPr>
      <t>N. S.</t>
    </r>
  </si>
  <si>
    <r>
      <t xml:space="preserve">نسبة
 الذكور
</t>
    </r>
    <r>
      <rPr>
        <b/>
        <sz val="8"/>
        <rFont val="Arial"/>
        <family val="2"/>
      </rPr>
      <t>% M</t>
    </r>
  </si>
  <si>
    <r>
      <t xml:space="preserve">نسبة 
الإناث
</t>
    </r>
    <r>
      <rPr>
        <b/>
        <sz val="8"/>
        <rFont val="Arial"/>
        <family val="2"/>
      </rPr>
      <t>% F</t>
    </r>
  </si>
  <si>
    <r>
      <t xml:space="preserve">المجموع
 العام
</t>
    </r>
    <r>
      <rPr>
        <b/>
        <sz val="8"/>
        <rFont val="Arial"/>
        <family val="2"/>
      </rPr>
      <t>G.T</t>
    </r>
  </si>
  <si>
    <t xml:space="preserve">               الجنسية 
               والنوع
 البلدية</t>
  </si>
  <si>
    <r>
      <t xml:space="preserve">المجموع العام </t>
    </r>
    <r>
      <rPr>
        <b/>
        <sz val="8"/>
        <rFont val="Arial"/>
        <family val="2"/>
      </rPr>
      <t>G.T</t>
    </r>
  </si>
  <si>
    <t xml:space="preserve">                Nationality 
                 &amp; Gender 
  Municipality   </t>
  </si>
  <si>
    <t>`</t>
  </si>
  <si>
    <t>Table No.(2)</t>
  </si>
  <si>
    <t>REGISTERED FOETAL DEATHS BY NATIONALITY, GENDER AND MUNICIPALITY</t>
  </si>
  <si>
    <t>واقعات الولادة الميتة المسجلة حسب الجنسية والنوع والبلدية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</si>
  <si>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</si>
  <si>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</si>
  <si>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</si>
  <si>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</si>
  <si>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</si>
  <si>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</si>
  <si>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</si>
  <si>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</si>
  <si>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</si>
  <si>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</si>
  <si>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</si>
  <si>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</si>
  <si>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الشهر</t>
  </si>
  <si>
    <t xml:space="preserve"> Month</t>
  </si>
  <si>
    <t>Table No.(3)</t>
  </si>
  <si>
    <t>REGISTERED FOETAL DEATHS BY NATIONALITY, GENDER AND MONTH</t>
  </si>
  <si>
    <t>واقعات الولادة الميتة المسجلة حسب الجنسية والنوع والشهر</t>
  </si>
  <si>
    <t>45 +</t>
  </si>
  <si>
    <t>45+</t>
  </si>
  <si>
    <r>
      <t xml:space="preserve">غير معرف
</t>
    </r>
    <r>
      <rPr>
        <b/>
        <sz val="8"/>
        <rFont val="Arial"/>
        <family val="2"/>
      </rPr>
      <t>U</t>
    </r>
  </si>
  <si>
    <t>(فئة عمر الام (بالسنوات</t>
  </si>
  <si>
    <r>
      <t xml:space="preserve"> </t>
    </r>
    <r>
      <rPr>
        <b/>
        <sz val="9"/>
        <rFont val="Arial"/>
        <family val="2"/>
      </rPr>
      <t>Age Group of Mother(In Years)</t>
    </r>
  </si>
  <si>
    <r>
      <t xml:space="preserve">غير معرف
</t>
    </r>
    <r>
      <rPr>
        <b/>
        <sz val="8"/>
        <rFont val="Arial"/>
        <family val="2"/>
      </rPr>
      <t>Unknown</t>
    </r>
  </si>
  <si>
    <r>
      <t xml:space="preserve"> </t>
    </r>
    <r>
      <rPr>
        <b/>
        <sz val="9"/>
        <rFont val="Arial"/>
        <family val="2"/>
      </rPr>
      <t>Age Group of Mother (in Years)</t>
    </r>
  </si>
  <si>
    <t>Table No.(4)</t>
  </si>
  <si>
    <t>REGISTERED FOETAL DEATHS BY NATIONALITY, GENDER AND AGE GROUP OF MOTHER</t>
  </si>
  <si>
    <t>واقعات الولادة الميتة المسجلة حسب الجنسية والنوع وفئة عمر الأم</t>
  </si>
  <si>
    <t>Not stated</t>
  </si>
  <si>
    <t>40+</t>
  </si>
  <si>
    <t>(العمر الرحمى (بالاسابيع</t>
  </si>
  <si>
    <t xml:space="preserve"> Gestational Age (In Weeks)</t>
  </si>
  <si>
    <t>Table No.(5)</t>
  </si>
  <si>
    <t>REGISTERED FOETAL DEATHS BY NATIONALITY, GENDER AND GESTATIONAL AGE IN WEEKS</t>
  </si>
  <si>
    <t>واقعات الولادة الميتة المسجلة حسب الجنسية والنوع والعمر الرحمى بالاسابيع</t>
  </si>
  <si>
    <t>جامعي فما فوق</t>
  </si>
  <si>
    <t>Univ &amp; Above</t>
  </si>
  <si>
    <t>قبل الجامعة</t>
  </si>
  <si>
    <t>Pre University</t>
  </si>
  <si>
    <t>ثانوي</t>
  </si>
  <si>
    <t>إعدادي</t>
  </si>
  <si>
    <t>إبتدائي</t>
  </si>
  <si>
    <t xml:space="preserve">أمي </t>
  </si>
  <si>
    <t>llliterate</t>
  </si>
  <si>
    <r>
      <t xml:space="preserve">غير معرف
</t>
    </r>
    <r>
      <rPr>
        <b/>
        <sz val="7"/>
        <rFont val="Arial"/>
        <family val="2"/>
      </rPr>
      <t>Unknown</t>
    </r>
  </si>
  <si>
    <r>
      <t>المجموع العام</t>
    </r>
    <r>
      <rPr>
        <b/>
        <sz val="8"/>
        <rFont val="Arial"/>
        <family val="2"/>
      </rPr>
      <t xml:space="preserve"> G.T</t>
    </r>
  </si>
  <si>
    <r>
      <t xml:space="preserve"> </t>
    </r>
    <r>
      <rPr>
        <b/>
        <sz val="9"/>
        <rFont val="Arial"/>
        <family val="2"/>
      </rPr>
      <t>Educational Status</t>
    </r>
  </si>
  <si>
    <t>Table No.(6)</t>
  </si>
  <si>
    <t>REGISTERED FOETAL DEATHS BY NATIONALITY, GENDER AND EDUCATIONAL 
STATUS OF MOTHER</t>
  </si>
  <si>
    <t>واقعات الولادة الميتة المسجلة حسب الجنسية والنوع والحالة التعليمية للأم</t>
  </si>
  <si>
    <t>الدول الأخرى</t>
  </si>
  <si>
    <t>دول امريكا الشمالية</t>
  </si>
  <si>
    <t>North American Countries</t>
  </si>
  <si>
    <t>دول افريقية</t>
  </si>
  <si>
    <t>Africon Countries</t>
  </si>
  <si>
    <t>Other Arabs Countries</t>
  </si>
  <si>
    <t>Other CCASG Countries</t>
  </si>
  <si>
    <t>QATAR</t>
  </si>
  <si>
    <r>
      <t xml:space="preserve">اناث
</t>
    </r>
    <r>
      <rPr>
        <b/>
        <sz val="8"/>
        <rFont val="Arial"/>
        <family val="2"/>
      </rPr>
      <t>Females</t>
    </r>
  </si>
  <si>
    <t>غير معرف
Unknown</t>
  </si>
  <si>
    <r>
      <t xml:space="preserve">مجموع
</t>
    </r>
    <r>
      <rPr>
        <b/>
        <sz val="8"/>
        <rFont val="Arial"/>
        <family val="2"/>
      </rPr>
      <t>Total</t>
    </r>
  </si>
  <si>
    <t>Table No.(7)</t>
  </si>
  <si>
    <t>REGISTERED FOETAL DEATHS BY GENDER AND NATIONALITY</t>
  </si>
  <si>
    <t>واقعات الولادة الميتة المسجلة حسب النوع والجنسية</t>
  </si>
  <si>
    <t>الثانى</t>
  </si>
  <si>
    <t>الاول</t>
  </si>
  <si>
    <r>
      <t xml:space="preserve"> </t>
    </r>
    <r>
      <rPr>
        <b/>
        <sz val="8"/>
        <rFont val="Arial"/>
        <family val="2"/>
      </rPr>
      <t>Age Group of Mother(In Years)</t>
    </r>
    <r>
      <rPr>
        <b/>
        <sz val="10"/>
        <rFont val="Arial"/>
        <family val="2"/>
      </rPr>
      <t xml:space="preserve"> (فئة عمر الأم (بالسنوات</t>
    </r>
  </si>
  <si>
    <t>جدول رقم (8 - 1)</t>
  </si>
  <si>
    <t>Table No (8 - 1)</t>
  </si>
  <si>
    <t>REGISTERED FOETAL DEATHS BY AGE GROUP OF MOTHER AND CHILD ORDER</t>
  </si>
  <si>
    <t>واقعات الولادة الميتة المسجلة حسب فئة عمر الام وترتيب المولود</t>
  </si>
  <si>
    <t>جدول رقم (8 - 2)</t>
  </si>
  <si>
    <t>Table No (8 - 2)</t>
  </si>
  <si>
    <t>جدول رقم (8 - 3)</t>
  </si>
  <si>
    <t>Table No (8 - 3)</t>
  </si>
  <si>
    <t>الباب الثالث : المواليــــد موتى</t>
  </si>
  <si>
    <t>CHAPTER THREE : FOETAL BIRTHS</t>
  </si>
  <si>
    <t>REGISTERED FOETAL DEATHS BY NATIONALITY AND GENDER (2012 - 2021)</t>
  </si>
  <si>
    <t>واقعات الولادة الميتة المسجلة حسب الجنسية والنوع (2012 - 2021)</t>
  </si>
  <si>
    <t>واقعات الولادة الميتة المسجلة حسب الجنسية والنوع والبلدية (2012 - 2021)</t>
  </si>
  <si>
    <t>REGISTERED FOETAL DEATHS BY NATIONALITY, GENDER AND MUNICIPALITY (2012 - 2021)</t>
  </si>
  <si>
    <t>واقعات الولادة الميتة المسجلة حسب الجنسية والنوع والشهر (2012 - 2021)</t>
  </si>
  <si>
    <t>REGISTERED FOETAL DEATHS BY NATIONALITY, GENDER AND MONTH (2012 - 2021)</t>
  </si>
  <si>
    <t>REGISTERED FOETAL DEATHS BY NATIONALITY, GENDER AND AGE GROUP OF MOTHER, (2012 - 2021)</t>
  </si>
  <si>
    <t>واقعات الولادة الميتة المسجلة حسب الجنسية والنوع وفئة عمر الأم (2012 - 2021)</t>
  </si>
  <si>
    <t>واقعات الولادة الميتة المسجلة حسب الجنسية والنوع والعمر الرحمى بالاسابيع (2012 - 2021)</t>
  </si>
  <si>
    <t>REGISTERED FOETAL DEATHS BY NATIONALITY, GENDER AND GESTATIONAL AGE IN WEEKS (2012 - 2021)</t>
  </si>
  <si>
    <t>الباب الرابع: الوفيات</t>
  </si>
  <si>
    <t>CHAPTER FOUR : DEATHS</t>
  </si>
  <si>
    <t>CHAPTER FIVE : INFANT DEATHS</t>
  </si>
  <si>
    <t>الباب الخامس: وفيات الأطفال الرضع</t>
  </si>
  <si>
    <t>الباب السادس: الوفيات المسجلة حسب سبب الوفاة</t>
  </si>
  <si>
    <t>CHAPTER SIX : REGISTERED DEATHS BY CAUSE OF DEATH</t>
  </si>
  <si>
    <r>
      <t xml:space="preserve">رقم الصفحة
</t>
    </r>
    <r>
      <rPr>
        <b/>
        <sz val="8"/>
        <rFont val="Calibri"/>
        <family val="2"/>
        <scheme val="minor"/>
      </rPr>
      <t>Page No.</t>
    </r>
  </si>
  <si>
    <r>
      <t xml:space="preserve">رقم الجدول
</t>
    </r>
    <r>
      <rPr>
        <b/>
        <sz val="8"/>
        <rFont val="Calibri"/>
        <family val="2"/>
        <scheme val="minor"/>
      </rPr>
      <t>Table No.</t>
    </r>
  </si>
  <si>
    <t>واقعات الولادة الميتة المسجلة حسب الجنسية والنوع والحالة التعليمية للأم (2012 - 2021)</t>
  </si>
  <si>
    <t>REGISTERED FOETAL DEATHS BY NATIONALITY, GENDER AND EDUCATIONAL STATUS OF MOTHER (2012 - 2021)</t>
  </si>
  <si>
    <t>واقعات الولادة الميتة المسجلة حسب النوع والجنسية (2012 - 2021)</t>
  </si>
  <si>
    <t>REGISTERED FOETAL DEATHS BY GENDER AND NATIONALITY (2012 - 2021)</t>
  </si>
  <si>
    <t>REGISTERED FOETAL DEATHS BY AGE GROUP OF MOTHER AND CHILD ORDER (Qataris) (2012 - 2021)</t>
  </si>
  <si>
    <t>REGISTERED FOETAL DEATHS BY AGE GROUP OF MOTHER AND CHILD ORDER (Non-Qataris) (2012 - 2021)</t>
  </si>
  <si>
    <t>REGISTERED FOETAL DEATHS BY AGE GROUP OF MOTHER AND CHILD ORDER (Total) (2012 - 2021)</t>
  </si>
  <si>
    <r>
      <t xml:space="preserve">رقم الشكل
</t>
    </r>
    <r>
      <rPr>
        <b/>
        <sz val="8"/>
        <rFont val="Calibri"/>
        <family val="2"/>
        <scheme val="minor"/>
      </rPr>
      <t>Figure No.</t>
    </r>
  </si>
  <si>
    <r>
      <t xml:space="preserve"> الباب الأول: المؤشرات الحيوية</t>
    </r>
    <r>
      <rPr>
        <b/>
        <sz val="11"/>
        <color rgb="FFC00000"/>
        <rFont val="Calibri"/>
        <family val="2"/>
        <scheme val="minor"/>
      </rPr>
      <t xml:space="preserve">
</t>
    </r>
    <r>
      <rPr>
        <b/>
        <sz val="14"/>
        <color rgb="FFC00000"/>
        <rFont val="Calibri"/>
        <family val="2"/>
        <scheme val="minor"/>
      </rPr>
      <t xml:space="preserve">CHAPTER ONE: VITAL INDICATORS </t>
    </r>
  </si>
  <si>
    <t xml:space="preserve">                             Nationality 
                              &amp; Gender
  Year                     </t>
  </si>
  <si>
    <t>الباب الثالث: المواليد موتى</t>
  </si>
  <si>
    <t>CHAPTER TWO: FOETAL BIRTHS</t>
  </si>
  <si>
    <r>
      <rPr>
        <b/>
        <sz val="12"/>
        <rFont val="Arial"/>
        <family val="2"/>
      </rPr>
      <t>Total</t>
    </r>
    <r>
      <rPr>
        <b/>
        <sz val="12"/>
        <rFont val="Sakkal Majalla"/>
        <charset val="178"/>
      </rPr>
      <t xml:space="preserve"> </t>
    </r>
    <r>
      <rPr>
        <b/>
        <sz val="14"/>
        <rFont val="Sakkal Majalla"/>
        <charset val="178"/>
      </rPr>
      <t>المجموع</t>
    </r>
  </si>
  <si>
    <r>
      <rPr>
        <b/>
        <sz val="12"/>
        <rFont val="Arial"/>
        <family val="2"/>
      </rPr>
      <t>NON-QATARIS</t>
    </r>
    <r>
      <rPr>
        <b/>
        <sz val="12"/>
        <rFont val="Sakkal Majalla"/>
        <charset val="178"/>
      </rPr>
      <t xml:space="preserve"> </t>
    </r>
    <r>
      <rPr>
        <b/>
        <sz val="14"/>
        <rFont val="Sakkal Majalla"/>
        <charset val="178"/>
      </rPr>
      <t>غير قطريين</t>
    </r>
  </si>
  <si>
    <r>
      <rPr>
        <b/>
        <sz val="12"/>
        <rFont val="Arial"/>
        <family val="2"/>
      </rPr>
      <t>QATARIS</t>
    </r>
    <r>
      <rPr>
        <b/>
        <sz val="12"/>
        <rFont val="Sakkal Majalla"/>
        <charset val="178"/>
      </rPr>
      <t xml:space="preserve"> </t>
    </r>
    <r>
      <rPr>
        <b/>
        <sz val="14"/>
        <rFont val="Sakkal Majalla"/>
        <charset val="178"/>
      </rPr>
      <t>قطريون</t>
    </r>
  </si>
  <si>
    <t>الباب الرابع: الوفيــات</t>
  </si>
  <si>
    <t>CHAPTER FOUR: DEATHS</t>
  </si>
  <si>
    <t xml:space="preserve"> الباب الخامس: وفيات الأطفال الرضع</t>
  </si>
  <si>
    <t>CHAPTER FIVE: INFANT DAETHS</t>
  </si>
  <si>
    <t>الباب السادس: الوفيات المسجلة 
حسب سبب الوفاة</t>
  </si>
  <si>
    <t>CHAPTER SIX: REGISTERED DEATHS 
BY CAUSE OF DEATHS</t>
  </si>
  <si>
    <r>
      <rPr>
        <b/>
        <sz val="24"/>
        <color rgb="FFC00000"/>
        <rFont val="Calibri"/>
        <family val="2"/>
        <scheme val="minor"/>
      </rPr>
      <t>المحتـويــــــــات</t>
    </r>
    <r>
      <rPr>
        <b/>
        <sz val="11"/>
        <color rgb="FFC00000"/>
        <rFont val="Calibri"/>
        <family val="2"/>
        <scheme val="minor"/>
      </rPr>
      <t xml:space="preserve">
</t>
    </r>
    <r>
      <rPr>
        <b/>
        <sz val="18"/>
        <color rgb="FFC00000"/>
        <rFont val="Calibri"/>
        <family val="2"/>
        <scheme val="minor"/>
      </rPr>
      <t>Contents</t>
    </r>
    <r>
      <rPr>
        <b/>
        <sz val="14"/>
        <color rgb="FFC00000"/>
        <rFont val="Calibri"/>
        <family val="2"/>
        <scheme val="minor"/>
      </rPr>
      <t xml:space="preserve"> </t>
    </r>
  </si>
  <si>
    <t>الوفيات المسجلة حسب الجنسية والنوع وآحاد العمر (2021)</t>
  </si>
  <si>
    <t>Percentage of Registered Deaths by Nationality,Gender and Cause of Death (ICD 10 basic list) (2020)</t>
  </si>
  <si>
    <t>Percentage of Registered Deaths by Nationality,Gender and Cause of Death (ICD 10 basic list) (2019)</t>
  </si>
  <si>
    <t xml:space="preserve">                                           Nationality 
                                           &amp; Gender
Cause of Death</t>
  </si>
  <si>
    <t>المواليد الأحياء المسجلون حسب الجنسية والبلدية (2021)</t>
  </si>
  <si>
    <t>المواليد الأحياء المسجلون حسب الشهر والنوع والبلدية، المجموع  (2021)</t>
  </si>
  <si>
    <t>المواليد الأحياء المسجلون حسب الشهر والنوع والبلدية، غير قطريين (2021)</t>
  </si>
  <si>
    <t>المواليد الأحياء المسجلون حسب الشهر والنوع والبلدية، قطريون (2021)</t>
  </si>
  <si>
    <t>Registered Live Births by Month, Gender and Municipality, Qataris (2021)</t>
  </si>
  <si>
    <t>Registered Live Births by Month, Gender and Municipality, Non-Qataris (2021)</t>
  </si>
  <si>
    <t>Registered Live Births by Month, Gender and Municipality, Total (2021)</t>
  </si>
  <si>
    <t>المواليد الأحياء المسجلون حسب مدة الحياة الزواجية وفئة عمر الأم، قطريون  (2021)</t>
  </si>
  <si>
    <t>المواليد الأحياء المسجلون حسب مدة الحياة الزواجية وفئة عمر الأم، غير قطريين (2021)</t>
  </si>
  <si>
    <t>المواليد الأحياء المسجلون حسب مدة الحياة الزواجية وفئة عمر الأم، المجموع (2021)</t>
  </si>
  <si>
    <t>المواليد الأحياء المسجلون حسب فئة عمر الأم وترتيب المولود، قطريون (2021)</t>
  </si>
  <si>
    <t>المواليد الأحياء المسجلون حسب فئة عمر الأم وترتيب المولود، غير قطريين (2021)</t>
  </si>
  <si>
    <t>المواليد الأحياء المسجلون حسب فئة عمر الأم وترتيب المولود، الذكور (2021)</t>
  </si>
  <si>
    <t>المواليد الأحياء المسجلون حسب فئة عمر الأم وترتيب المولود، الإناث (2021)</t>
  </si>
  <si>
    <t>المواليد الأحياء المسجلون حسب فئة عمر الام وترتيب المولود، المجموع (2021)</t>
  </si>
  <si>
    <t>المواليد الأحياء المسجلون حسب مدة الحياة الزواجية وترتيب المولود، قطريون (2021)</t>
  </si>
  <si>
    <t>المواليد الأحياء المسجلون حسب مدة الحياة الزواجية وترتيب المولود، غير قطريين (2021)</t>
  </si>
  <si>
    <t>المواليد الأحياء المسجلون حسب مدة الحياة الزواجية وترتيب المولود، المجموع (2021)</t>
  </si>
  <si>
    <t>المواليد الأحياء المسجلون حسب الحالة التعليمية للأب والأم، قطريون (2021)</t>
  </si>
  <si>
    <t>المواليد الأحياء المسجلون حسب الحالة التعليمية للأب والأم، غير قطريين (2021)</t>
  </si>
  <si>
    <t>المواليد الأحياء المسجلون حسب الحالة التعليمية للأب والأم، المجموع (2021)</t>
  </si>
  <si>
    <t>المواليد الأحياء المسجلون حسب فئة عمر الأم وحالتها التعليمية، قطريات (2021)</t>
  </si>
  <si>
    <t>المواليد الأحياء المسجلون حسب فئة عمر الأم وحالتها التعليمية، غير قطريات (2021)</t>
  </si>
  <si>
    <t>المواليد الأحياء المسجلون حسب فئة عمر الأم وحالتها التعليمية، المجموع (2021)</t>
  </si>
  <si>
    <t xml:space="preserve">واقعات الولادة الميتة المسجلة حسب فئة عمر الام وترتيب المولود، قطريون (2012 - 2021) </t>
  </si>
  <si>
    <t xml:space="preserve">واقعات الولادة الميتة المسجلة حسب فئة عمر الام وترتيب المولود، غير قطريين (2012 - 2021) </t>
  </si>
  <si>
    <t xml:space="preserve">واقعات الولادة الميتة المسجلة حسب فئة عمر الام وترتيب المولود، المجموع (2012 - 2021) </t>
  </si>
  <si>
    <t>الوفيات المسجلة 15 سنة فأكثر حسب الحالة الزواجية والنوع والفئات العمرية، قطريون (2021)</t>
  </si>
  <si>
    <t>الوفيات المسجلة 15 سنة فأكثر حسب الفئات العمرية والنوع والمهنة، قطريون (2021)</t>
  </si>
  <si>
    <t>الوفيات المسجلة 15 سنة فأكثر حسب الحالة الزواجية والنوع والفئات العمرية، المجموع (2021)</t>
  </si>
  <si>
    <t>الوفيات المسجلة 15 سنة فأكثر حسب الحالة الزواجية والنوع والفئات العمرية، غير قطريين (2021)</t>
  </si>
  <si>
    <t>الوفيات المسجلة 15 سنة فأكثر حسب الفئات العمرية والنوع والمهنة، غير قطريين (2021)</t>
  </si>
  <si>
    <t>الوفيات المسجلة 15 سنة فأكثر حسب الفئات العمرية والنوع والمهنة ، المجموع (2021)</t>
  </si>
  <si>
    <t>الوفيات المسجلة حسب الجنسية والنوع وسبب الوفاة، المراجعة العاشرة القائمة الاساسية (2021)</t>
  </si>
  <si>
    <t>الوفيات  حسب الفئات العمرية والنوع و سبب الوفاة، المراجعة العاشرة القائمة المفصلة، قطريون (2021)</t>
  </si>
  <si>
    <t>الوفيات حسب الفئات العمرية والنوع و سبب الوفاة،المراجعة العاشرة القائمة المفصلة، غير قطريين (2021)</t>
  </si>
  <si>
    <t>الوفيات حسب الفئات العمرية والنوع و سبب الوفاة، المراجعة العاشرة القائمة المفصلة، المجموع (2021)</t>
  </si>
  <si>
    <t>نسبة الوفيات المسجلة حسب الجنسية والنوع وسبب الوفاة، المراجعة العاشرة القائمة الأساسية، (2019)</t>
  </si>
  <si>
    <t>نسبة الوفيات المسجلة حسب الجنسية والنوع وسبب الوفاة، المراجعة العاشرة القائمة الاساسية (2020)</t>
  </si>
  <si>
    <t>نسبة الوفيات المسجلة حسب الجنسية والنوع وسبب الوفاة، المراجعة العاشرة القائمة الاساسية (2021)</t>
  </si>
  <si>
    <t>وفيات الأطفال الرضع المسجلة حسب الشهر والعمر، غير قطريين (2021)</t>
  </si>
  <si>
    <t>وفيات الأطفال الرضع المسجلة حسب الشهر والعمر، قطريون (2021)</t>
  </si>
  <si>
    <t>وفيات الاطفال الرضع المسجلة حسب الجنسية والنوع وسبب الوفاة، المراجعة العاشرة القائمة المفصلة (2021)</t>
  </si>
  <si>
    <t>وفيات الأطفال الرضع المسجلة حسب الشهر والعمر، المجموع (2021)</t>
  </si>
  <si>
    <t>Deaths by Age groups, Gender and Cause of Death, ICD 10 Detailed List (Qataris) (2021)</t>
  </si>
  <si>
    <t>Deaths by Age groups, Gender and Cause of Death ,ICD 10 Detailed List (Non-Qataris) (2021)</t>
  </si>
  <si>
    <t>Percentage of  Registered Deaths by Nationality,Gender and Cause of Death (ICD 10 basic list)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</si>
</sst>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_-;_-* #,##0.00\-;_-* &quot;-&quot;??_-;_-@_-"/>
    <numFmt numFmtId="165" formatCode="0.0"/>
    <numFmt numFmtId="166" formatCode="#,##0_ ;\-#,##0\ "/>
    <numFmt numFmtId="167" formatCode="0_)"/>
    <numFmt numFmtId="168" formatCode="_-* #,##0.0_-;_-* #,##0.0\-;_-* &quot;-&quot;??_-;_-@_-"/>
    <numFmt numFmtId="169" formatCode="_-* #,##0_-;_-* #,##0\-;_-* &quot;-&quot;??_-;_-@_-"/>
  </numFmts>
  <fonts count="79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  <charset val="178"/>
    </font>
    <font>
      <b/>
      <sz val="11"/>
      <name val="Arial"/>
      <family val="2"/>
      <charset val="178"/>
    </font>
    <font>
      <sz val="10"/>
      <name val="Arial"/>
      <family val="2"/>
      <charset val="178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  <charset val="178"/>
    </font>
    <font>
      <b/>
      <sz val="12"/>
      <name val="Courier New"/>
      <family val="3"/>
    </font>
    <font>
      <sz val="12"/>
      <name val="Courier New"/>
      <family val="3"/>
    </font>
    <font>
      <b/>
      <sz val="12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sz val="11"/>
      <name val="Arial"/>
      <family val="2"/>
    </font>
    <font>
      <b/>
      <sz val="11"/>
      <name val="Courier New"/>
      <family val="3"/>
    </font>
    <font>
      <b/>
      <sz val="10"/>
      <name val="Arial"/>
      <family val="2"/>
      <charset val="178"/>
    </font>
    <font>
      <b/>
      <sz val="9"/>
      <name val="Arial"/>
      <family val="2"/>
      <charset val="178"/>
    </font>
    <font>
      <b/>
      <sz val="8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1"/>
      <name val="Courier New"/>
      <family val="3"/>
    </font>
    <font>
      <sz val="10"/>
      <name val="Courier New"/>
      <family val="3"/>
    </font>
    <font>
      <sz val="8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0"/>
      <name val="Arabic Transparent"/>
      <charset val="178"/>
    </font>
    <font>
      <b/>
      <sz val="8"/>
      <name val="Arial"/>
      <family val="2"/>
      <charset val="178"/>
    </font>
    <font>
      <sz val="10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9"/>
      <name val="Arial"/>
      <family val="2"/>
      <charset val="178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vertAlign val="superscript"/>
      <sz val="11"/>
      <name val="Arial"/>
      <family val="2"/>
      <charset val="178"/>
    </font>
    <font>
      <b/>
      <sz val="16"/>
      <name val="Sakkal Majalla"/>
      <charset val="178"/>
    </font>
    <font>
      <b/>
      <sz val="14"/>
      <name val="Sakkal Majalla"/>
      <charset val="178"/>
    </font>
    <font>
      <sz val="10"/>
      <color rgb="FF993366"/>
      <name val="Arial"/>
      <family val="2"/>
    </font>
    <font>
      <b/>
      <sz val="10"/>
      <color rgb="FF993366"/>
      <name val="Arial"/>
      <family val="2"/>
    </font>
    <font>
      <b/>
      <sz val="20"/>
      <color rgb="FF993366"/>
      <name val="Sakkal Majalla"/>
      <charset val="178"/>
    </font>
    <font>
      <sz val="20"/>
      <color rgb="FF993366"/>
      <name val="Sakkal Majalla"/>
      <charset val="178"/>
    </font>
    <font>
      <sz val="20"/>
      <name val="Sakkal Majalla"/>
      <charset val="178"/>
    </font>
    <font>
      <b/>
      <sz val="20"/>
      <name val="Sakkal Majalla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993366"/>
      <name val="Sakkal Majalla"/>
      <charset val="178"/>
    </font>
    <font>
      <sz val="22"/>
      <name val="Arial"/>
      <family val="2"/>
    </font>
    <font>
      <b/>
      <sz val="11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name val="Sakkal Majalla"/>
      <charset val="178"/>
    </font>
    <font>
      <b/>
      <sz val="12"/>
      <name val="Sakkal Majalla"/>
      <family val="2"/>
    </font>
    <font>
      <b/>
      <sz val="9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91">
    <border>
      <left/>
      <right/>
      <top/>
      <bottom/>
      <diagonal/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/>
      <right/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/>
      <diagonal/>
    </border>
    <border>
      <left style="thick">
        <color rgb="FF993366"/>
      </left>
      <right style="thick">
        <color rgb="FF993366"/>
      </right>
      <top style="thick">
        <color rgb="FF993366"/>
      </top>
      <bottom style="thick">
        <color rgb="FF99336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indexed="64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Down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auto="1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theme="0"/>
      </bottom>
      <diagonal/>
    </border>
    <border>
      <left style="thick">
        <color rgb="FFFFFFFF"/>
      </left>
      <right style="thick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/>
      <diagonal/>
    </border>
    <border>
      <left style="thick">
        <color rgb="FFFFFFFF"/>
      </left>
      <right style="thick">
        <color theme="0"/>
      </right>
      <top/>
      <bottom/>
      <diagonal/>
    </border>
    <border>
      <left style="thick">
        <color rgb="FFFFFFFF"/>
      </left>
      <right style="thick">
        <color theme="0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theme="0"/>
      </right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>
      <left/>
      <right/>
      <top style="thin">
        <color indexed="64"/>
      </top>
      <bottom/>
      <diagonal/>
    </border>
    <border diagonalDown="1">
      <left/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/>
      <top style="thin">
        <color indexed="64"/>
      </top>
      <bottom style="thick">
        <color theme="0"/>
      </bottom>
      <diagonal style="thick">
        <color theme="0"/>
      </diagonal>
    </border>
    <border diagonalDown="1">
      <left/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/>
      <top style="thick">
        <color theme="0"/>
      </top>
      <bottom style="thin">
        <color indexed="64"/>
      </bottom>
      <diagonal style="thick">
        <color theme="0"/>
      </diagonal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 diagonalDown="1">
      <left/>
      <right style="thick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thick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theme="0"/>
      </right>
      <top style="thin">
        <color auto="1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 style="thin">
        <color theme="1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993366"/>
      </left>
      <right style="thick">
        <color rgb="FF993366"/>
      </right>
      <top style="thick">
        <color rgb="FF993366"/>
      </top>
      <bottom/>
      <diagonal/>
    </border>
    <border>
      <left style="thick">
        <color rgb="FF993366"/>
      </left>
      <right style="thick">
        <color rgb="FF993366"/>
      </right>
      <top/>
      <bottom style="thick">
        <color rgb="FF993366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/>
      <top style="medium">
        <color theme="0"/>
      </top>
      <bottom/>
      <diagonal/>
    </border>
    <border>
      <left style="thick">
        <color rgb="FFFFFFFF"/>
      </left>
      <right/>
      <top style="thick">
        <color rgb="FFFFFFFF"/>
      </top>
      <bottom style="thin">
        <color auto="1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/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/>
      <top/>
      <bottom style="thin">
        <color indexed="64"/>
      </bottom>
      <diagonal style="thick">
        <color theme="0"/>
      </diagonal>
    </border>
    <border diagonalDown="1">
      <left/>
      <right style="thick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thick">
        <color theme="0"/>
      </right>
      <top/>
      <bottom style="thin">
        <color indexed="64"/>
      </bottom>
      <diagonal style="medium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theme="1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theme="1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medium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/>
      <diagonal/>
    </border>
    <border diagonalUp="1">
      <left/>
      <right/>
      <top style="thin">
        <color indexed="64"/>
      </top>
      <bottom/>
      <diagonal style="thick">
        <color theme="0"/>
      </diagonal>
    </border>
    <border diagonalUp="1">
      <left/>
      <right/>
      <top/>
      <bottom style="thin">
        <color indexed="64"/>
      </bottom>
      <diagonal style="thick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n">
        <color indexed="64"/>
      </bottom>
      <diagonal/>
    </border>
    <border diagonalDown="1"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medium">
        <color rgb="FFFFFFFF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 diagonalUp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Down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/>
      <right style="thick">
        <color theme="0"/>
      </right>
      <top style="thin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auto="1"/>
      </top>
      <bottom style="medium">
        <color theme="0"/>
      </bottom>
      <diagonal/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/>
      <right style="thick">
        <color theme="0"/>
      </right>
      <top style="medium">
        <color theme="0"/>
      </top>
      <bottom/>
      <diagonal style="medium">
        <color theme="0"/>
      </diagonal>
    </border>
    <border diagonalUp="1">
      <left style="thick">
        <color theme="0"/>
      </left>
      <right/>
      <top style="medium">
        <color theme="0"/>
      </top>
      <bottom/>
      <diagonal style="medium">
        <color theme="0"/>
      </diagonal>
    </border>
    <border>
      <left/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/>
      <right style="thick">
        <color theme="0"/>
      </right>
      <top style="thin">
        <color theme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 style="thick">
        <color theme="0"/>
      </left>
      <right/>
      <top style="thin">
        <color theme="1"/>
      </top>
      <bottom style="thick">
        <color theme="0"/>
      </bottom>
      <diagonal/>
    </border>
    <border>
      <left/>
      <right style="thick">
        <color theme="0"/>
      </right>
      <top/>
      <bottom style="thin">
        <color theme="1"/>
      </bottom>
      <diagonal/>
    </border>
    <border>
      <left style="thick">
        <color theme="0"/>
      </left>
      <right/>
      <top/>
      <bottom style="thin">
        <color theme="1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medium">
        <color theme="0"/>
      </bottom>
      <diagonal/>
    </border>
    <border diagonalDown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medium">
        <color theme="0"/>
      </right>
      <top/>
      <bottom style="thin">
        <color auto="1"/>
      </bottom>
      <diagonal style="medium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 style="medium">
        <color indexed="9"/>
      </left>
      <right style="medium">
        <color indexed="9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8" fillId="0" borderId="0">
      <alignment horizontal="left" vertical="center"/>
    </xf>
    <xf numFmtId="0" fontId="8" fillId="0" borderId="0"/>
    <xf numFmtId="0" fontId="9" fillId="0" borderId="0">
      <alignment horizontal="right" vertical="center"/>
    </xf>
    <xf numFmtId="1" fontId="4" fillId="2" borderId="1">
      <alignment horizontal="left" vertical="center" wrapText="1"/>
    </xf>
    <xf numFmtId="0" fontId="10" fillId="2" borderId="2" applyAlignment="0">
      <alignment horizontal="center" vertical="center"/>
    </xf>
    <xf numFmtId="0" fontId="11" fillId="2" borderId="2">
      <alignment horizontal="center" vertical="center" wrapText="1"/>
    </xf>
    <xf numFmtId="0" fontId="9" fillId="2" borderId="3">
      <alignment horizontal="right" vertical="center" wrapText="1"/>
    </xf>
    <xf numFmtId="0" fontId="12" fillId="0" borderId="4">
      <alignment horizontal="left" vertical="center"/>
    </xf>
    <xf numFmtId="0" fontId="12" fillId="2" borderId="5">
      <alignment horizontal="left" vertical="center" wrapText="1" indent="1"/>
    </xf>
    <xf numFmtId="0" fontId="12" fillId="0" borderId="5">
      <alignment horizontal="right" vertical="center" indent="1"/>
    </xf>
    <xf numFmtId="0" fontId="8" fillId="0" borderId="0">
      <alignment horizontal="left" vertical="center"/>
    </xf>
    <xf numFmtId="0" fontId="9" fillId="0" borderId="0">
      <alignment horizontal="right" vertical="center"/>
    </xf>
    <xf numFmtId="0" fontId="15" fillId="0" borderId="5">
      <alignment horizontal="right" vertical="center" indent="1"/>
    </xf>
    <xf numFmtId="0" fontId="9" fillId="2" borderId="5">
      <alignment horizontal="right" vertical="center" wrapText="1" indent="1" readingOrder="2"/>
    </xf>
    <xf numFmtId="0" fontId="6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9" fillId="2" borderId="3">
      <alignment horizontal="right" vertical="center" wrapText="1"/>
    </xf>
    <xf numFmtId="1" fontId="18" fillId="2" borderId="2">
      <alignment horizontal="center" vertical="center"/>
    </xf>
    <xf numFmtId="0" fontId="19" fillId="2" borderId="2">
      <alignment horizontal="center" vertical="center" wrapText="1"/>
    </xf>
    <xf numFmtId="0" fontId="8" fillId="0" borderId="0">
      <alignment horizontal="center" vertical="center" readingOrder="2"/>
    </xf>
    <xf numFmtId="0" fontId="20" fillId="0" borderId="0">
      <alignment horizontal="left" vertical="center"/>
    </xf>
    <xf numFmtId="0" fontId="8" fillId="0" borderId="0"/>
    <xf numFmtId="0" fontId="15" fillId="0" borderId="0">
      <alignment horizontal="right" vertical="center"/>
    </xf>
    <xf numFmtId="0" fontId="8" fillId="0" borderId="0">
      <alignment horizontal="left" vertical="center"/>
    </xf>
    <xf numFmtId="0" fontId="8" fillId="0" borderId="0">
      <alignment horizontal="left" vertical="center"/>
    </xf>
    <xf numFmtId="0" fontId="9" fillId="2" borderId="5">
      <alignment horizontal="right" vertical="center" wrapText="1" indent="1" readingOrder="2"/>
    </xf>
    <xf numFmtId="0" fontId="12" fillId="0" borderId="6">
      <alignment horizontal="left" vertical="center"/>
    </xf>
    <xf numFmtId="0" fontId="25" fillId="0" borderId="0">
      <alignment horizontal="left" vertical="center"/>
    </xf>
    <xf numFmtId="164" fontId="35" fillId="0" borderId="0" applyFon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40" fillId="0" borderId="0"/>
    <xf numFmtId="0" fontId="2" fillId="0" borderId="0"/>
    <xf numFmtId="0" fontId="8" fillId="0" borderId="0"/>
    <xf numFmtId="0" fontId="8" fillId="0" borderId="0"/>
    <xf numFmtId="0" fontId="1" fillId="0" borderId="0"/>
  </cellStyleXfs>
  <cellXfs count="1838">
    <xf numFmtId="0" fontId="0" fillId="0" borderId="0" xfId="0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5" fillId="0" borderId="0" xfId="4" applyFont="1" applyAlignment="1">
      <alignment vertical="center"/>
    </xf>
    <xf numFmtId="0" fontId="14" fillId="0" borderId="0" xfId="4" applyFont="1" applyAlignment="1">
      <alignment horizontal="center" vertical="center"/>
    </xf>
    <xf numFmtId="2" fontId="14" fillId="0" borderId="0" xfId="4" applyNumberFormat="1" applyFont="1" applyAlignment="1">
      <alignment horizontal="center" vertical="center"/>
    </xf>
    <xf numFmtId="0" fontId="14" fillId="3" borderId="0" xfId="1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31" applyFont="1" applyBorder="1">
      <alignment horizontal="left" vertical="center"/>
    </xf>
    <xf numFmtId="165" fontId="14" fillId="0" borderId="0" xfId="4" applyNumberFormat="1" applyFont="1" applyAlignment="1">
      <alignment vertical="center"/>
    </xf>
    <xf numFmtId="1" fontId="14" fillId="0" borderId="0" xfId="4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14" fillId="0" borderId="0" xfId="4" applyFont="1"/>
    <xf numFmtId="165" fontId="14" fillId="0" borderId="0" xfId="4" applyNumberFormat="1" applyFont="1"/>
    <xf numFmtId="0" fontId="26" fillId="0" borderId="1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3" fillId="0" borderId="0" xfId="17" applyFont="1" applyAlignment="1">
      <alignment vertical="center"/>
    </xf>
    <xf numFmtId="0" fontId="9" fillId="0" borderId="0" xfId="19" applyFont="1" applyAlignment="1">
      <alignment vertical="center" wrapText="1"/>
    </xf>
    <xf numFmtId="0" fontId="9" fillId="0" borderId="0" xfId="19" applyFont="1" applyAlignment="1">
      <alignment vertical="center"/>
    </xf>
    <xf numFmtId="0" fontId="5" fillId="0" borderId="0" xfId="0" applyFont="1"/>
    <xf numFmtId="0" fontId="29" fillId="0" borderId="0" xfId="0" applyFont="1" applyAlignment="1"/>
    <xf numFmtId="0" fontId="28" fillId="0" borderId="0" xfId="0" applyFont="1" applyAlignment="1"/>
    <xf numFmtId="0" fontId="8" fillId="0" borderId="0" xfId="0" applyFont="1"/>
    <xf numFmtId="0" fontId="21" fillId="0" borderId="0" xfId="0" applyFont="1"/>
    <xf numFmtId="0" fontId="31" fillId="0" borderId="0" xfId="0" applyFont="1" applyAlignment="1">
      <alignment vertical="center"/>
    </xf>
    <xf numFmtId="0" fontId="9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32" fillId="4" borderId="0" xfId="0" applyFont="1" applyFill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3" fillId="5" borderId="26" xfId="8" applyFont="1" applyFill="1" applyBorder="1">
      <alignment horizontal="center" vertical="center" wrapText="1"/>
    </xf>
    <xf numFmtId="1" fontId="23" fillId="5" borderId="26" xfId="22" applyFont="1" applyFill="1" applyBorder="1" applyAlignment="1">
      <alignment horizontal="center" vertical="center" wrapText="1"/>
    </xf>
    <xf numFmtId="0" fontId="5" fillId="6" borderId="35" xfId="11" applyFont="1" applyFill="1" applyBorder="1" applyAlignment="1">
      <alignment horizontal="center" vertical="center" wrapText="1"/>
    </xf>
    <xf numFmtId="0" fontId="5" fillId="5" borderId="37" xfId="11" applyFont="1" applyFill="1" applyBorder="1" applyAlignment="1">
      <alignment horizontal="center" vertical="center" wrapText="1"/>
    </xf>
    <xf numFmtId="0" fontId="5" fillId="6" borderId="37" xfId="11" applyFont="1" applyFill="1" applyBorder="1" applyAlignment="1">
      <alignment horizontal="center" vertical="center" wrapText="1"/>
    </xf>
    <xf numFmtId="0" fontId="5" fillId="5" borderId="39" xfId="11" applyFont="1" applyFill="1" applyBorder="1" applyAlignment="1">
      <alignment horizontal="center" vertical="center" wrapText="1"/>
    </xf>
    <xf numFmtId="0" fontId="11" fillId="5" borderId="26" xfId="8" applyFont="1" applyFill="1" applyBorder="1" applyAlignment="1">
      <alignment horizontal="center" vertical="center" wrapText="1" readingOrder="1"/>
    </xf>
    <xf numFmtId="0" fontId="8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0" applyFont="1"/>
    <xf numFmtId="0" fontId="22" fillId="0" borderId="0" xfId="0" applyFont="1" applyAlignment="1"/>
    <xf numFmtId="0" fontId="14" fillId="0" borderId="0" xfId="0" applyFont="1" applyAlignment="1">
      <alignment horizontal="center"/>
    </xf>
    <xf numFmtId="0" fontId="5" fillId="6" borderId="15" xfId="16" applyFont="1" applyFill="1" applyBorder="1" applyAlignment="1">
      <alignment horizontal="center" vertical="center" wrapText="1" readingOrder="2"/>
    </xf>
    <xf numFmtId="0" fontId="5" fillId="6" borderId="43" xfId="16" applyFont="1" applyFill="1" applyBorder="1" applyAlignment="1">
      <alignment horizontal="center" vertical="center" wrapText="1" readingOrder="2"/>
    </xf>
    <xf numFmtId="0" fontId="30" fillId="6" borderId="30" xfId="11" applyFont="1" applyFill="1" applyBorder="1" applyAlignment="1">
      <alignment horizontal="center" vertical="center" wrapText="1"/>
    </xf>
    <xf numFmtId="0" fontId="5" fillId="5" borderId="31" xfId="8" applyFont="1" applyFill="1" applyBorder="1" applyAlignment="1">
      <alignment horizontal="center" vertical="center" wrapText="1" readingOrder="1"/>
    </xf>
    <xf numFmtId="0" fontId="5" fillId="6" borderId="9" xfId="16" applyFont="1" applyFill="1" applyBorder="1" applyAlignment="1">
      <alignment horizontal="center" vertical="center" wrapText="1" readingOrder="2"/>
    </xf>
    <xf numFmtId="0" fontId="5" fillId="6" borderId="8" xfId="16" applyFont="1" applyFill="1" applyBorder="1" applyAlignment="1">
      <alignment horizontal="center" vertical="center" wrapText="1" readingOrder="2"/>
    </xf>
    <xf numFmtId="0" fontId="5" fillId="5" borderId="8" xfId="16" applyFont="1" applyFill="1" applyBorder="1" applyAlignment="1">
      <alignment horizontal="center" vertical="center" wrapText="1" readingOrder="2"/>
    </xf>
    <xf numFmtId="0" fontId="14" fillId="6" borderId="36" xfId="16" applyFont="1" applyFill="1" applyBorder="1" applyAlignment="1">
      <alignment horizontal="center" vertical="center" wrapText="1" readingOrder="2"/>
    </xf>
    <xf numFmtId="0" fontId="14" fillId="5" borderId="38" xfId="16" applyFont="1" applyFill="1" applyBorder="1" applyAlignment="1">
      <alignment horizontal="center" vertical="center" wrapText="1" readingOrder="2"/>
    </xf>
    <xf numFmtId="0" fontId="14" fillId="6" borderId="38" xfId="16" applyFont="1" applyFill="1" applyBorder="1" applyAlignment="1">
      <alignment horizontal="center" vertical="center" wrapText="1" readingOrder="2"/>
    </xf>
    <xf numFmtId="0" fontId="5" fillId="6" borderId="16" xfId="30" applyFont="1" applyFill="1" applyBorder="1" applyAlignment="1">
      <alignment horizontal="center" vertical="center" wrapText="1" readingOrder="2"/>
    </xf>
    <xf numFmtId="0" fontId="5" fillId="5" borderId="16" xfId="30" applyFont="1" applyFill="1" applyBorder="1" applyAlignment="1">
      <alignment horizontal="center" vertical="center" wrapText="1" readingOrder="2"/>
    </xf>
    <xf numFmtId="0" fontId="5" fillId="6" borderId="15" xfId="30" applyFont="1" applyFill="1" applyBorder="1" applyAlignment="1">
      <alignment horizontal="center" vertical="center" wrapText="1" readingOrder="2"/>
    </xf>
    <xf numFmtId="0" fontId="23" fillId="5" borderId="31" xfId="8" applyFont="1" applyFill="1" applyBorder="1">
      <alignment horizontal="center" vertical="center" wrapText="1"/>
    </xf>
    <xf numFmtId="0" fontId="5" fillId="5" borderId="31" xfId="8" applyFont="1" applyFill="1" applyBorder="1">
      <alignment horizontal="center" vertical="center" wrapText="1"/>
    </xf>
    <xf numFmtId="0" fontId="23" fillId="6" borderId="16" xfId="16" applyFont="1" applyFill="1" applyBorder="1" applyAlignment="1">
      <alignment horizontal="center" vertical="center" wrapText="1" readingOrder="2"/>
    </xf>
    <xf numFmtId="0" fontId="23" fillId="5" borderId="16" xfId="16" applyFont="1" applyFill="1" applyBorder="1" applyAlignment="1">
      <alignment horizontal="center" vertical="center" wrapText="1" readingOrder="2"/>
    </xf>
    <xf numFmtId="0" fontId="23" fillId="6" borderId="15" xfId="16" applyFont="1" applyFill="1" applyBorder="1" applyAlignment="1">
      <alignment horizontal="center" vertical="center" wrapText="1" readingOrder="2"/>
    </xf>
    <xf numFmtId="49" fontId="23" fillId="5" borderId="31" xfId="8" applyNumberFormat="1" applyFont="1" applyFill="1" applyBorder="1">
      <alignment horizontal="center" vertical="center" wrapText="1"/>
    </xf>
    <xf numFmtId="0" fontId="23" fillId="6" borderId="71" xfId="16" applyFont="1" applyFill="1" applyBorder="1" applyAlignment="1">
      <alignment horizontal="center" vertical="center" wrapText="1" readingOrder="2"/>
    </xf>
    <xf numFmtId="0" fontId="23" fillId="6" borderId="72" xfId="16" applyFont="1" applyFill="1" applyBorder="1" applyAlignment="1">
      <alignment horizontal="center" vertical="center" wrapText="1" readingOrder="2"/>
    </xf>
    <xf numFmtId="0" fontId="23" fillId="5" borderId="72" xfId="16" applyFont="1" applyFill="1" applyBorder="1" applyAlignment="1">
      <alignment horizontal="center" vertical="center" wrapText="1" readingOrder="2"/>
    </xf>
    <xf numFmtId="0" fontId="23" fillId="5" borderId="68" xfId="16" applyFont="1" applyFill="1" applyBorder="1" applyAlignment="1">
      <alignment horizontal="center" vertical="center" wrapText="1" readingOrder="2"/>
    </xf>
    <xf numFmtId="0" fontId="23" fillId="6" borderId="77" xfId="16" applyFont="1" applyFill="1" applyBorder="1" applyAlignment="1">
      <alignment horizontal="center" vertical="center" wrapText="1" readingOrder="2"/>
    </xf>
    <xf numFmtId="0" fontId="14" fillId="5" borderId="16" xfId="11" applyFont="1" applyFill="1" applyBorder="1" applyAlignment="1">
      <alignment horizontal="center" vertical="center" wrapText="1" readingOrder="2"/>
    </xf>
    <xf numFmtId="0" fontId="5" fillId="5" borderId="31" xfId="7" applyFont="1" applyFill="1" applyBorder="1" applyAlignment="1">
      <alignment horizontal="center" vertical="center" wrapText="1" readingOrder="1"/>
    </xf>
    <xf numFmtId="0" fontId="9" fillId="0" borderId="0" xfId="2" applyFont="1" applyAlignment="1">
      <alignment vertical="center"/>
    </xf>
    <xf numFmtId="0" fontId="23" fillId="5" borderId="31" xfId="11" applyFont="1" applyFill="1" applyBorder="1" applyAlignment="1">
      <alignment horizontal="center" vertical="center" wrapText="1" readingOrder="1"/>
    </xf>
    <xf numFmtId="0" fontId="8" fillId="6" borderId="15" xfId="12" applyFont="1" applyFill="1" applyBorder="1" applyAlignment="1">
      <alignment horizontal="right" vertical="center" indent="1"/>
    </xf>
    <xf numFmtId="0" fontId="8" fillId="5" borderId="16" xfId="12" applyFont="1" applyFill="1" applyBorder="1" applyAlignment="1">
      <alignment horizontal="right" vertical="center" indent="1"/>
    </xf>
    <xf numFmtId="0" fontId="8" fillId="6" borderId="16" xfId="12" applyFont="1" applyFill="1" applyBorder="1" applyAlignment="1">
      <alignment horizontal="right" vertical="center" indent="1"/>
    </xf>
    <xf numFmtId="0" fontId="9" fillId="5" borderId="38" xfId="30" applyFont="1" applyFill="1" applyBorder="1" applyAlignment="1">
      <alignment horizontal="center" vertical="center" wrapText="1" readingOrder="2"/>
    </xf>
    <xf numFmtId="0" fontId="9" fillId="6" borderId="38" xfId="30" applyFont="1" applyFill="1" applyBorder="1" applyAlignment="1">
      <alignment horizontal="center" vertical="center" wrapText="1" readingOrder="2"/>
    </xf>
    <xf numFmtId="0" fontId="9" fillId="6" borderId="36" xfId="30" applyFont="1" applyFill="1" applyBorder="1" applyAlignment="1">
      <alignment horizontal="center" vertical="center" wrapText="1" readingOrder="2"/>
    </xf>
    <xf numFmtId="0" fontId="9" fillId="5" borderId="40" xfId="30" applyFont="1" applyFill="1" applyBorder="1" applyAlignment="1">
      <alignment horizontal="center" vertical="center" wrapText="1" readingOrder="2"/>
    </xf>
    <xf numFmtId="0" fontId="5" fillId="6" borderId="16" xfId="7" applyFont="1" applyFill="1" applyBorder="1" applyAlignment="1">
      <alignment horizontal="center" vertical="center" wrapText="1" readingOrder="2"/>
    </xf>
    <xf numFmtId="0" fontId="5" fillId="5" borderId="16" xfId="7" applyFont="1" applyFill="1" applyBorder="1" applyAlignment="1">
      <alignment horizontal="center" vertical="center" wrapText="1" readingOrder="2"/>
    </xf>
    <xf numFmtId="0" fontId="12" fillId="0" borderId="0" xfId="0" applyFont="1"/>
    <xf numFmtId="0" fontId="23" fillId="5" borderId="31" xfId="8" applyFont="1" applyFill="1" applyBorder="1" applyAlignment="1">
      <alignment horizontal="center" vertical="center" wrapText="1" readingOrder="1"/>
    </xf>
    <xf numFmtId="0" fontId="30" fillId="5" borderId="16" xfId="11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5" fillId="6" borderId="15" xfId="15" applyFont="1" applyFill="1" applyBorder="1">
      <alignment horizontal="right" vertical="center" indent="1"/>
    </xf>
    <xf numFmtId="0" fontId="5" fillId="5" borderId="31" xfId="7" applyFont="1" applyFill="1" applyBorder="1" applyAlignment="1">
      <alignment horizontal="center" vertical="center" wrapText="1"/>
    </xf>
    <xf numFmtId="0" fontId="8" fillId="0" borderId="0" xfId="0" applyFont="1" applyBorder="1"/>
    <xf numFmtId="0" fontId="5" fillId="5" borderId="18" xfId="7" applyFont="1" applyFill="1" applyBorder="1" applyAlignment="1">
      <alignment horizontal="center" vertical="center" wrapText="1"/>
    </xf>
    <xf numFmtId="0" fontId="14" fillId="5" borderId="26" xfId="7" applyFont="1" applyFill="1" applyBorder="1" applyAlignment="1">
      <alignment horizontal="center" vertical="center" wrapText="1" readingOrder="1"/>
    </xf>
    <xf numFmtId="0" fontId="9" fillId="0" borderId="0" xfId="19" applyFont="1" applyAlignment="1"/>
    <xf numFmtId="0" fontId="13" fillId="0" borderId="0" xfId="17" applyFont="1" applyAlignment="1"/>
    <xf numFmtId="0" fontId="5" fillId="6" borderId="15" xfId="15" applyFont="1" applyFill="1" applyBorder="1" applyAlignment="1">
      <alignment horizontal="right" vertical="center" indent="1"/>
    </xf>
    <xf numFmtId="165" fontId="5" fillId="6" borderId="15" xfId="15" applyNumberFormat="1" applyFont="1" applyFill="1" applyBorder="1" applyAlignment="1">
      <alignment horizontal="right" vertical="center" indent="1"/>
    </xf>
    <xf numFmtId="0" fontId="23" fillId="0" borderId="0" xfId="27" applyFont="1" applyAlignment="1">
      <alignment horizontal="right" vertical="center" readingOrder="2"/>
    </xf>
    <xf numFmtId="0" fontId="14" fillId="0" borderId="0" xfId="0" applyFont="1" applyAlignment="1">
      <alignment vertical="center" wrapText="1"/>
    </xf>
    <xf numFmtId="0" fontId="8" fillId="0" borderId="0" xfId="4" applyFont="1"/>
    <xf numFmtId="0" fontId="8" fillId="0" borderId="0" xfId="4" applyFont="1" applyBorder="1"/>
    <xf numFmtId="1" fontId="8" fillId="0" borderId="0" xfId="0" applyNumberFormat="1" applyFont="1"/>
    <xf numFmtId="0" fontId="13" fillId="0" borderId="0" xfId="1" applyFont="1" applyAlignment="1">
      <alignment vertical="center"/>
    </xf>
    <xf numFmtId="0" fontId="21" fillId="0" borderId="0" xfId="4" applyFont="1"/>
    <xf numFmtId="0" fontId="21" fillId="0" borderId="0" xfId="4" applyFont="1" applyAlignment="1">
      <alignment wrapText="1"/>
    </xf>
    <xf numFmtId="0" fontId="21" fillId="0" borderId="0" xfId="4" applyFont="1" applyAlignment="1">
      <alignment vertical="center" wrapText="1"/>
    </xf>
    <xf numFmtId="0" fontId="21" fillId="0" borderId="0" xfId="4" applyFont="1" applyAlignment="1">
      <alignment vertical="center"/>
    </xf>
    <xf numFmtId="0" fontId="24" fillId="5" borderId="0" xfId="7" applyFont="1" applyFill="1" applyBorder="1" applyAlignment="1">
      <alignment horizontal="center" vertical="center"/>
    </xf>
    <xf numFmtId="0" fontId="23" fillId="5" borderId="0" xfId="7" applyFont="1" applyFill="1" applyBorder="1" applyAlignment="1">
      <alignment horizontal="center" vertical="center"/>
    </xf>
    <xf numFmtId="0" fontId="5" fillId="5" borderId="0" xfId="7" applyFont="1" applyFill="1" applyBorder="1" applyAlignment="1">
      <alignment horizontal="center" vertical="center"/>
    </xf>
    <xf numFmtId="166" fontId="8" fillId="5" borderId="16" xfId="12" applyNumberFormat="1" applyFont="1" applyFill="1" applyBorder="1">
      <alignment horizontal="right" vertical="center" indent="1"/>
    </xf>
    <xf numFmtId="166" fontId="8" fillId="6" borderId="9" xfId="33" applyNumberFormat="1" applyFont="1" applyFill="1" applyBorder="1" applyAlignment="1">
      <alignment horizontal="right" vertical="center" indent="1"/>
    </xf>
    <xf numFmtId="166" fontId="8" fillId="5" borderId="8" xfId="33" applyNumberFormat="1" applyFont="1" applyFill="1" applyBorder="1" applyAlignment="1">
      <alignment horizontal="right" vertical="center" indent="1"/>
    </xf>
    <xf numFmtId="166" fontId="8" fillId="6" borderId="8" xfId="33" applyNumberFormat="1" applyFont="1" applyFill="1" applyBorder="1" applyAlignment="1">
      <alignment horizontal="right" vertical="center" indent="1"/>
    </xf>
    <xf numFmtId="166" fontId="5" fillId="0" borderId="30" xfId="12" applyNumberFormat="1" applyFont="1" applyBorder="1">
      <alignment horizontal="right" vertical="center" indent="1"/>
    </xf>
    <xf numFmtId="166" fontId="8" fillId="0" borderId="30" xfId="12" applyNumberFormat="1" applyFont="1" applyBorder="1">
      <alignment horizontal="right" vertical="center" indent="1"/>
    </xf>
    <xf numFmtId="166" fontId="5" fillId="5" borderId="8" xfId="15" applyNumberFormat="1" applyFont="1" applyFill="1" applyBorder="1" applyAlignment="1">
      <alignment horizontal="right" vertical="center" indent="1"/>
    </xf>
    <xf numFmtId="166" fontId="8" fillId="5" borderId="8" xfId="12" applyNumberFormat="1" applyFont="1" applyFill="1" applyBorder="1" applyAlignment="1">
      <alignment horizontal="right" vertical="center" indent="1"/>
    </xf>
    <xf numFmtId="166" fontId="5" fillId="6" borderId="8" xfId="15" applyNumberFormat="1" applyFont="1" applyFill="1" applyBorder="1" applyAlignment="1">
      <alignment horizontal="right" vertical="center" indent="1"/>
    </xf>
    <xf numFmtId="166" fontId="8" fillId="6" borderId="8" xfId="12" applyNumberFormat="1" applyFont="1" applyFill="1" applyBorder="1" applyAlignment="1">
      <alignment horizontal="right" vertical="center" indent="1"/>
    </xf>
    <xf numFmtId="166" fontId="5" fillId="6" borderId="11" xfId="15" applyNumberFormat="1" applyFont="1" applyFill="1" applyBorder="1" applyAlignment="1">
      <alignment horizontal="right" vertical="center" indent="1"/>
    </xf>
    <xf numFmtId="166" fontId="8" fillId="6" borderId="11" xfId="12" applyNumberFormat="1" applyFont="1" applyFill="1" applyBorder="1" applyAlignment="1">
      <alignment horizontal="right" vertical="center" indent="1"/>
    </xf>
    <xf numFmtId="166" fontId="14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14" fillId="6" borderId="45" xfId="16" applyFont="1" applyFill="1" applyBorder="1" applyAlignment="1">
      <alignment horizontal="center" vertical="center" wrapText="1" readingOrder="2"/>
    </xf>
    <xf numFmtId="166" fontId="5" fillId="6" borderId="18" xfId="7" applyNumberFormat="1" applyFont="1" applyFill="1" applyBorder="1" applyAlignment="1">
      <alignment horizontal="right" vertical="center" indent="1"/>
    </xf>
    <xf numFmtId="166" fontId="5" fillId="6" borderId="44" xfId="15" applyNumberFormat="1" applyFont="1" applyFill="1" applyBorder="1" applyAlignment="1">
      <alignment horizontal="right" vertical="center" indent="1"/>
    </xf>
    <xf numFmtId="166" fontId="8" fillId="6" borderId="44" xfId="12" applyNumberFormat="1" applyFont="1" applyFill="1" applyBorder="1" applyAlignment="1">
      <alignment horizontal="right" vertical="center" indent="1"/>
    </xf>
    <xf numFmtId="0" fontId="14" fillId="5" borderId="38" xfId="30" applyFont="1" applyFill="1" applyBorder="1" applyAlignment="1">
      <alignment horizontal="center" vertical="center" wrapText="1" readingOrder="2"/>
    </xf>
    <xf numFmtId="0" fontId="14" fillId="6" borderId="38" xfId="30" applyFont="1" applyFill="1" applyBorder="1" applyAlignment="1">
      <alignment horizontal="center" vertical="center" wrapText="1" readingOrder="2"/>
    </xf>
    <xf numFmtId="0" fontId="14" fillId="6" borderId="56" xfId="30" applyFont="1" applyFill="1" applyBorder="1" applyAlignment="1">
      <alignment horizontal="center" vertical="center" wrapText="1" readingOrder="2"/>
    </xf>
    <xf numFmtId="0" fontId="19" fillId="6" borderId="15" xfId="11" applyFont="1" applyFill="1" applyBorder="1" applyAlignment="1">
      <alignment horizontal="center" vertical="center" wrapText="1"/>
    </xf>
    <xf numFmtId="0" fontId="19" fillId="6" borderId="43" xfId="11" applyFont="1" applyFill="1" applyBorder="1" applyAlignment="1">
      <alignment horizontal="center" vertical="center" wrapText="1"/>
    </xf>
    <xf numFmtId="0" fontId="19" fillId="5" borderId="30" xfId="11" applyFont="1" applyFill="1" applyBorder="1" applyAlignment="1">
      <alignment horizontal="center" vertical="center" wrapText="1"/>
    </xf>
    <xf numFmtId="49" fontId="5" fillId="5" borderId="31" xfId="8" applyNumberFormat="1" applyFont="1" applyFill="1" applyBorder="1">
      <alignment horizontal="center" vertical="center" wrapText="1"/>
    </xf>
    <xf numFmtId="0" fontId="5" fillId="5" borderId="31" xfId="11" applyFont="1" applyFill="1" applyBorder="1" applyAlignment="1">
      <alignment horizontal="center" vertical="center" wrapText="1" readingOrder="1"/>
    </xf>
    <xf numFmtId="0" fontId="19" fillId="6" borderId="72" xfId="11" applyFont="1" applyFill="1" applyBorder="1" applyAlignment="1">
      <alignment horizontal="center" vertical="center" wrapText="1"/>
    </xf>
    <xf numFmtId="0" fontId="19" fillId="6" borderId="71" xfId="11" applyFont="1" applyFill="1" applyBorder="1" applyAlignment="1">
      <alignment horizontal="center" vertical="center" wrapText="1"/>
    </xf>
    <xf numFmtId="0" fontId="19" fillId="5" borderId="72" xfId="11" applyFont="1" applyFill="1" applyBorder="1" applyAlignment="1">
      <alignment horizontal="center" vertical="center" wrapText="1"/>
    </xf>
    <xf numFmtId="0" fontId="19" fillId="6" borderId="77" xfId="11" applyFont="1" applyFill="1" applyBorder="1" applyAlignment="1">
      <alignment horizontal="center" vertical="center" wrapText="1"/>
    </xf>
    <xf numFmtId="0" fontId="5" fillId="5" borderId="16" xfId="11" applyFont="1" applyFill="1" applyBorder="1" applyAlignment="1">
      <alignment horizontal="center" vertical="center" wrapText="1" readingOrder="1"/>
    </xf>
    <xf numFmtId="0" fontId="5" fillId="6" borderId="16" xfId="11" applyFont="1" applyFill="1" applyBorder="1" applyAlignment="1">
      <alignment horizontal="center" vertical="center" wrapText="1" readingOrder="1"/>
    </xf>
    <xf numFmtId="0" fontId="5" fillId="6" borderId="55" xfId="11" applyFont="1" applyFill="1" applyBorder="1" applyAlignment="1">
      <alignment horizontal="center" vertical="center" wrapText="1"/>
    </xf>
    <xf numFmtId="0" fontId="19" fillId="6" borderId="16" xfId="11" applyFont="1" applyFill="1" applyBorder="1" applyAlignment="1">
      <alignment horizontal="center" vertical="center" wrapText="1"/>
    </xf>
    <xf numFmtId="0" fontId="19" fillId="5" borderId="16" xfId="11" applyFont="1" applyFill="1" applyBorder="1" applyAlignment="1">
      <alignment horizontal="center" vertical="center" wrapText="1"/>
    </xf>
    <xf numFmtId="0" fontId="23" fillId="5" borderId="15" xfId="16" applyFont="1" applyFill="1" applyBorder="1" applyAlignment="1">
      <alignment horizontal="center" vertical="center" wrapText="1" readingOrder="2"/>
    </xf>
    <xf numFmtId="0" fontId="23" fillId="6" borderId="30" xfId="16" applyFont="1" applyFill="1" applyBorder="1" applyAlignment="1">
      <alignment horizontal="center" vertical="center" wrapText="1" readingOrder="2"/>
    </xf>
    <xf numFmtId="0" fontId="23" fillId="6" borderId="17" xfId="16" applyFont="1" applyFill="1" applyBorder="1" applyAlignment="1">
      <alignment horizontal="center" vertical="center" wrapText="1" readingOrder="2"/>
    </xf>
    <xf numFmtId="0" fontId="14" fillId="5" borderId="0" xfId="0" applyFont="1" applyFill="1"/>
    <xf numFmtId="0" fontId="34" fillId="6" borderId="30" xfId="11" applyFont="1" applyFill="1" applyBorder="1" applyAlignment="1">
      <alignment horizontal="center" vertical="center" wrapText="1"/>
    </xf>
    <xf numFmtId="0" fontId="34" fillId="6" borderId="16" xfId="11" applyFont="1" applyFill="1" applyBorder="1" applyAlignment="1">
      <alignment horizontal="center" vertical="center" wrapText="1"/>
    </xf>
    <xf numFmtId="0" fontId="34" fillId="5" borderId="30" xfId="11" applyFont="1" applyFill="1" applyBorder="1" applyAlignment="1">
      <alignment horizontal="center" vertical="center" wrapText="1"/>
    </xf>
    <xf numFmtId="0" fontId="34" fillId="5" borderId="16" xfId="11" applyFont="1" applyFill="1" applyBorder="1" applyAlignment="1">
      <alignment horizontal="center" vertical="center" wrapText="1"/>
    </xf>
    <xf numFmtId="0" fontId="14" fillId="6" borderId="0" xfId="0" applyFont="1" applyFill="1"/>
    <xf numFmtId="0" fontId="23" fillId="6" borderId="16" xfId="11" applyFont="1" applyFill="1" applyBorder="1" applyAlignment="1">
      <alignment horizontal="center" vertical="center" wrapText="1"/>
    </xf>
    <xf numFmtId="3" fontId="5" fillId="6" borderId="9" xfId="12" applyNumberFormat="1" applyFont="1" applyFill="1" applyBorder="1" applyAlignment="1">
      <alignment horizontal="right" vertical="center" indent="1"/>
    </xf>
    <xf numFmtId="3" fontId="8" fillId="6" borderId="9" xfId="12" applyNumberFormat="1" applyFont="1" applyFill="1" applyBorder="1" applyAlignment="1">
      <alignment horizontal="right" vertical="center" indent="1"/>
    </xf>
    <xf numFmtId="3" fontId="5" fillId="5" borderId="8" xfId="12" applyNumberFormat="1" applyFont="1" applyFill="1" applyBorder="1" applyAlignment="1">
      <alignment horizontal="right" vertical="center" indent="1"/>
    </xf>
    <xf numFmtId="3" fontId="8" fillId="5" borderId="8" xfId="12" applyNumberFormat="1" applyFont="1" applyFill="1" applyBorder="1" applyAlignment="1">
      <alignment horizontal="right" vertical="center" indent="1"/>
    </xf>
    <xf numFmtId="3" fontId="8" fillId="6" borderId="8" xfId="12" applyNumberFormat="1" applyFont="1" applyFill="1" applyBorder="1" applyAlignment="1">
      <alignment horizontal="right" vertical="center" indent="1"/>
    </xf>
    <xf numFmtId="3" fontId="8" fillId="5" borderId="23" xfId="12" applyNumberFormat="1" applyFont="1" applyFill="1" applyBorder="1" applyAlignment="1">
      <alignment horizontal="right" vertical="center" indent="1"/>
    </xf>
    <xf numFmtId="3" fontId="8" fillId="6" borderId="44" xfId="12" applyNumberFormat="1" applyFont="1" applyFill="1" applyBorder="1" applyAlignment="1">
      <alignment horizontal="right" vertical="center" indent="1"/>
    </xf>
    <xf numFmtId="3" fontId="8" fillId="6" borderId="11" xfId="12" applyNumberFormat="1" applyFont="1" applyFill="1" applyBorder="1" applyAlignment="1">
      <alignment horizontal="right" vertical="center" indent="1"/>
    </xf>
    <xf numFmtId="3" fontId="5" fillId="6" borderId="15" xfId="15" applyNumberFormat="1" applyFont="1" applyFill="1" applyBorder="1" applyAlignment="1">
      <alignment horizontal="right" vertical="center" indent="1"/>
    </xf>
    <xf numFmtId="3" fontId="12" fillId="6" borderId="15" xfId="12" applyNumberFormat="1" applyFont="1" applyFill="1" applyBorder="1" applyAlignment="1">
      <alignment horizontal="right" vertical="center" indent="1"/>
    </xf>
    <xf numFmtId="3" fontId="5" fillId="6" borderId="16" xfId="15" applyNumberFormat="1" applyFont="1" applyFill="1" applyBorder="1" applyAlignment="1">
      <alignment horizontal="right" vertical="center" indent="1"/>
    </xf>
    <xf numFmtId="3" fontId="12" fillId="6" borderId="16" xfId="12" applyNumberFormat="1" applyFont="1" applyFill="1" applyBorder="1" applyAlignment="1">
      <alignment horizontal="right" vertical="center" indent="1"/>
    </xf>
    <xf numFmtId="3" fontId="5" fillId="5" borderId="16" xfId="15" applyNumberFormat="1" applyFont="1" applyFill="1" applyBorder="1" applyAlignment="1">
      <alignment horizontal="right" vertical="center" indent="1"/>
    </xf>
    <xf numFmtId="3" fontId="12" fillId="5" borderId="16" xfId="12" applyNumberFormat="1" applyFont="1" applyFill="1" applyBorder="1" applyAlignment="1">
      <alignment horizontal="right" vertical="center" indent="1"/>
    </xf>
    <xf numFmtId="3" fontId="5" fillId="6" borderId="43" xfId="15" applyNumberFormat="1" applyFont="1" applyFill="1" applyBorder="1" applyAlignment="1">
      <alignment horizontal="right" vertical="center" indent="1"/>
    </xf>
    <xf numFmtId="3" fontId="5" fillId="5" borderId="43" xfId="15" applyNumberFormat="1" applyFont="1" applyFill="1" applyBorder="1" applyAlignment="1">
      <alignment horizontal="right" vertical="center" indent="1"/>
    </xf>
    <xf numFmtId="3" fontId="5" fillId="6" borderId="30" xfId="15" applyNumberFormat="1" applyFont="1" applyFill="1" applyBorder="1" applyAlignment="1">
      <alignment horizontal="right" vertical="center" indent="1"/>
    </xf>
    <xf numFmtId="3" fontId="8" fillId="6" borderId="16" xfId="12" applyNumberFormat="1" applyFont="1" applyFill="1" applyBorder="1" applyAlignment="1">
      <alignment horizontal="right" vertical="center" indent="1"/>
    </xf>
    <xf numFmtId="3" fontId="5" fillId="6" borderId="17" xfId="15" applyNumberFormat="1" applyFont="1" applyFill="1" applyBorder="1" applyAlignment="1">
      <alignment horizontal="right" vertical="center" indent="1"/>
    </xf>
    <xf numFmtId="3" fontId="5" fillId="5" borderId="17" xfId="15" applyNumberFormat="1" applyFont="1" applyFill="1" applyBorder="1" applyAlignment="1">
      <alignment horizontal="right" vertical="center" indent="1"/>
    </xf>
    <xf numFmtId="3" fontId="5" fillId="6" borderId="9" xfId="15" applyNumberFormat="1" applyFont="1" applyFill="1" applyBorder="1" applyAlignment="1">
      <alignment horizontal="right" vertical="center" indent="1"/>
    </xf>
    <xf numFmtId="3" fontId="5" fillId="5" borderId="8" xfId="15" applyNumberFormat="1" applyFont="1" applyFill="1" applyBorder="1" applyAlignment="1">
      <alignment horizontal="right" vertical="center" indent="1"/>
    </xf>
    <xf numFmtId="3" fontId="5" fillId="6" borderId="8" xfId="15" applyNumberFormat="1" applyFont="1" applyFill="1" applyBorder="1" applyAlignment="1">
      <alignment horizontal="right" vertical="center" indent="1"/>
    </xf>
    <xf numFmtId="3" fontId="5" fillId="5" borderId="11" xfId="15" applyNumberFormat="1" applyFont="1" applyFill="1" applyBorder="1" applyAlignment="1">
      <alignment horizontal="right" vertical="center" indent="1"/>
    </xf>
    <xf numFmtId="3" fontId="8" fillId="5" borderId="11" xfId="12" applyNumberFormat="1" applyFont="1" applyFill="1" applyBorder="1" applyAlignment="1">
      <alignment horizontal="right" vertical="center" indent="1"/>
    </xf>
    <xf numFmtId="3" fontId="5" fillId="6" borderId="18" xfId="7" applyNumberFormat="1" applyFont="1" applyFill="1" applyBorder="1" applyAlignment="1">
      <alignment horizontal="right" vertical="center" indent="1"/>
    </xf>
    <xf numFmtId="3" fontId="8" fillId="6" borderId="9" xfId="0" applyNumberFormat="1" applyFont="1" applyFill="1" applyBorder="1" applyAlignment="1">
      <alignment horizontal="right" vertical="center" indent="1"/>
    </xf>
    <xf numFmtId="3" fontId="8" fillId="6" borderId="8" xfId="0" applyNumberFormat="1" applyFont="1" applyFill="1" applyBorder="1" applyAlignment="1">
      <alignment horizontal="right" vertical="center" indent="1"/>
    </xf>
    <xf numFmtId="3" fontId="5" fillId="6" borderId="8" xfId="0" applyNumberFormat="1" applyFont="1" applyFill="1" applyBorder="1" applyAlignment="1">
      <alignment horizontal="right" vertical="center" indent="1"/>
    </xf>
    <xf numFmtId="3" fontId="8" fillId="5" borderId="8" xfId="0" applyNumberFormat="1" applyFont="1" applyFill="1" applyBorder="1" applyAlignment="1">
      <alignment horizontal="right" vertical="center" indent="1"/>
    </xf>
    <xf numFmtId="3" fontId="5" fillId="5" borderId="8" xfId="0" applyNumberFormat="1" applyFont="1" applyFill="1" applyBorder="1" applyAlignment="1">
      <alignment horizontal="right" vertical="center" indent="1"/>
    </xf>
    <xf numFmtId="3" fontId="5" fillId="5" borderId="23" xfId="15" applyNumberFormat="1" applyFont="1" applyFill="1" applyBorder="1" applyAlignment="1">
      <alignment horizontal="right" vertical="center" indent="1"/>
    </xf>
    <xf numFmtId="3" fontId="5" fillId="6" borderId="44" xfId="15" applyNumberFormat="1" applyFont="1" applyFill="1" applyBorder="1" applyAlignment="1">
      <alignment horizontal="right" vertical="center" indent="1"/>
    </xf>
    <xf numFmtId="3" fontId="5" fillId="6" borderId="23" xfId="15" applyNumberFormat="1" applyFont="1" applyFill="1" applyBorder="1" applyAlignment="1">
      <alignment horizontal="right" vertical="center" indent="1"/>
    </xf>
    <xf numFmtId="3" fontId="23" fillId="5" borderId="18" xfId="7" applyNumberFormat="1" applyFont="1" applyFill="1" applyBorder="1" applyAlignment="1">
      <alignment horizontal="right" vertical="center" indent="1"/>
    </xf>
    <xf numFmtId="3" fontId="12" fillId="5" borderId="43" xfId="12" applyNumberFormat="1" applyFont="1" applyFill="1" applyBorder="1" applyAlignment="1">
      <alignment horizontal="right" vertical="center" indent="1"/>
    </xf>
    <xf numFmtId="3" fontId="5" fillId="6" borderId="30" xfId="7" applyNumberFormat="1" applyFont="1" applyFill="1" applyBorder="1" applyAlignment="1">
      <alignment horizontal="right" vertical="center" indent="1"/>
    </xf>
    <xf numFmtId="3" fontId="23" fillId="6" borderId="18" xfId="7" applyNumberFormat="1" applyFont="1" applyFill="1" applyBorder="1" applyAlignment="1">
      <alignment horizontal="right" vertical="center" indent="1"/>
    </xf>
    <xf numFmtId="3" fontId="8" fillId="6" borderId="15" xfId="15" applyNumberFormat="1" applyFont="1" applyFill="1" applyBorder="1" applyAlignment="1">
      <alignment horizontal="right" vertical="center" indent="1"/>
    </xf>
    <xf numFmtId="3" fontId="8" fillId="6" borderId="15" xfId="12" applyNumberFormat="1" applyFont="1" applyFill="1" applyBorder="1" applyAlignment="1">
      <alignment horizontal="right" vertical="center" indent="1"/>
    </xf>
    <xf numFmtId="3" fontId="8" fillId="5" borderId="16" xfId="15" applyNumberFormat="1" applyFont="1" applyFill="1" applyBorder="1" applyAlignment="1">
      <alignment horizontal="right" vertical="center" indent="1"/>
    </xf>
    <xf numFmtId="3" fontId="8" fillId="5" borderId="16" xfId="12" applyNumberFormat="1" applyFont="1" applyFill="1" applyBorder="1" applyAlignment="1">
      <alignment horizontal="right" vertical="center" indent="1"/>
    </xf>
    <xf numFmtId="3" fontId="8" fillId="6" borderId="16" xfId="15" applyNumberFormat="1" applyFont="1" applyFill="1" applyBorder="1" applyAlignment="1">
      <alignment horizontal="right" vertical="center" indent="1"/>
    </xf>
    <xf numFmtId="3" fontId="8" fillId="5" borderId="43" xfId="12" applyNumberFormat="1" applyFont="1" applyFill="1" applyBorder="1" applyAlignment="1">
      <alignment horizontal="right" vertical="center" indent="1"/>
    </xf>
    <xf numFmtId="3" fontId="5" fillId="6" borderId="72" xfId="15" applyNumberFormat="1" applyFont="1" applyFill="1" applyBorder="1" applyAlignment="1">
      <alignment horizontal="right" vertical="center" indent="1"/>
    </xf>
    <xf numFmtId="3" fontId="12" fillId="6" borderId="72" xfId="12" applyNumberFormat="1" applyFont="1" applyFill="1" applyBorder="1" applyAlignment="1">
      <alignment horizontal="right" vertical="center" indent="1"/>
    </xf>
    <xf numFmtId="0" fontId="19" fillId="6" borderId="68" xfId="11" applyFont="1" applyFill="1" applyBorder="1" applyAlignment="1">
      <alignment horizontal="center" vertical="center" wrapText="1"/>
    </xf>
    <xf numFmtId="0" fontId="23" fillId="6" borderId="68" xfId="16" applyFont="1" applyFill="1" applyBorder="1" applyAlignment="1">
      <alignment horizontal="center" vertical="center" wrapText="1" readingOrder="2"/>
    </xf>
    <xf numFmtId="0" fontId="19" fillId="5" borderId="71" xfId="11" applyFont="1" applyFill="1" applyBorder="1" applyAlignment="1">
      <alignment horizontal="center" vertical="center" wrapText="1"/>
    </xf>
    <xf numFmtId="0" fontId="23" fillId="5" borderId="71" xfId="16" applyFont="1" applyFill="1" applyBorder="1" applyAlignment="1">
      <alignment horizontal="center" vertical="center" wrapText="1" readingOrder="2"/>
    </xf>
    <xf numFmtId="0" fontId="19" fillId="5" borderId="77" xfId="11" applyFont="1" applyFill="1" applyBorder="1" applyAlignment="1">
      <alignment horizontal="center" vertical="center" wrapText="1"/>
    </xf>
    <xf numFmtId="0" fontId="23" fillId="5" borderId="77" xfId="16" applyFont="1" applyFill="1" applyBorder="1" applyAlignment="1">
      <alignment horizontal="center" vertical="center" wrapText="1" readingOrder="2"/>
    </xf>
    <xf numFmtId="3" fontId="5" fillId="6" borderId="71" xfId="15" applyNumberFormat="1" applyFont="1" applyFill="1" applyBorder="1" applyAlignment="1">
      <alignment horizontal="right" vertical="center" indent="1"/>
    </xf>
    <xf numFmtId="3" fontId="12" fillId="6" borderId="71" xfId="12" applyNumberFormat="1" applyFont="1" applyFill="1" applyBorder="1" applyAlignment="1">
      <alignment horizontal="right" vertical="center" indent="1"/>
    </xf>
    <xf numFmtId="3" fontId="5" fillId="5" borderId="71" xfId="15" applyNumberFormat="1" applyFont="1" applyFill="1" applyBorder="1" applyAlignment="1">
      <alignment horizontal="right" vertical="center" indent="1"/>
    </xf>
    <xf numFmtId="3" fontId="12" fillId="5" borderId="72" xfId="12" applyNumberFormat="1" applyFont="1" applyFill="1" applyBorder="1" applyAlignment="1">
      <alignment horizontal="right" vertical="center" indent="1"/>
    </xf>
    <xf numFmtId="3" fontId="5" fillId="5" borderId="72" xfId="15" applyNumberFormat="1" applyFont="1" applyFill="1" applyBorder="1" applyAlignment="1">
      <alignment horizontal="right" vertical="center" indent="1"/>
    </xf>
    <xf numFmtId="3" fontId="5" fillId="5" borderId="68" xfId="15" applyNumberFormat="1" applyFont="1" applyFill="1" applyBorder="1" applyAlignment="1">
      <alignment horizontal="right" vertical="center" indent="1"/>
    </xf>
    <xf numFmtId="3" fontId="5" fillId="6" borderId="65" xfId="15" applyNumberFormat="1" applyFont="1" applyFill="1" applyBorder="1" applyAlignment="1">
      <alignment horizontal="right" vertical="center" indent="1"/>
    </xf>
    <xf numFmtId="3" fontId="5" fillId="6" borderId="71" xfId="12" applyNumberFormat="1" applyFont="1" applyFill="1" applyBorder="1" applyAlignment="1">
      <alignment horizontal="right" vertical="center" indent="1"/>
    </xf>
    <xf numFmtId="3" fontId="5" fillId="6" borderId="72" xfId="12" applyNumberFormat="1" applyFont="1" applyFill="1" applyBorder="1" applyAlignment="1">
      <alignment horizontal="right" vertical="center" indent="1"/>
    </xf>
    <xf numFmtId="3" fontId="5" fillId="6" borderId="68" xfId="12" applyNumberFormat="1" applyFont="1" applyFill="1" applyBorder="1" applyAlignment="1">
      <alignment horizontal="right" vertical="center" indent="1"/>
    </xf>
    <xf numFmtId="3" fontId="12" fillId="5" borderId="71" xfId="12" applyNumberFormat="1" applyFont="1" applyFill="1" applyBorder="1" applyAlignment="1">
      <alignment horizontal="right" vertical="center" indent="1"/>
    </xf>
    <xf numFmtId="3" fontId="5" fillId="5" borderId="77" xfId="15" applyNumberFormat="1" applyFont="1" applyFill="1" applyBorder="1" applyAlignment="1">
      <alignment horizontal="right" vertical="center" indent="1"/>
    </xf>
    <xf numFmtId="3" fontId="5" fillId="6" borderId="77" xfId="15" applyNumberFormat="1" applyFont="1" applyFill="1" applyBorder="1" applyAlignment="1">
      <alignment horizontal="right" vertical="center" indent="1"/>
    </xf>
    <xf numFmtId="3" fontId="5" fillId="6" borderId="77" xfId="12" applyNumberFormat="1" applyFont="1" applyFill="1" applyBorder="1" applyAlignment="1">
      <alignment horizontal="right" vertical="center" indent="1"/>
    </xf>
    <xf numFmtId="3" fontId="5" fillId="5" borderId="16" xfId="15" applyNumberFormat="1" applyFont="1" applyFill="1" applyBorder="1">
      <alignment horizontal="right" vertical="center" indent="1"/>
    </xf>
    <xf numFmtId="3" fontId="8" fillId="5" borderId="16" xfId="12" applyNumberFormat="1" applyFont="1" applyFill="1" applyBorder="1">
      <alignment horizontal="right" vertical="center" indent="1"/>
    </xf>
    <xf numFmtId="3" fontId="5" fillId="6" borderId="16" xfId="15" applyNumberFormat="1" applyFont="1" applyFill="1" applyBorder="1">
      <alignment horizontal="right" vertical="center" indent="1"/>
    </xf>
    <xf numFmtId="3" fontId="8" fillId="6" borderId="16" xfId="12" applyNumberFormat="1" applyFont="1" applyFill="1" applyBorder="1">
      <alignment horizontal="right" vertical="center" indent="1"/>
    </xf>
    <xf numFmtId="3" fontId="5" fillId="5" borderId="17" xfId="15" applyNumberFormat="1" applyFont="1" applyFill="1" applyBorder="1">
      <alignment horizontal="right" vertical="center" indent="1"/>
    </xf>
    <xf numFmtId="3" fontId="8" fillId="5" borderId="17" xfId="12" applyNumberFormat="1" applyFont="1" applyFill="1" applyBorder="1">
      <alignment horizontal="right" vertical="center" indent="1"/>
    </xf>
    <xf numFmtId="3" fontId="8" fillId="6" borderId="15" xfId="12" applyNumberFormat="1" applyFont="1" applyFill="1" applyBorder="1">
      <alignment horizontal="right" vertical="center" indent="1"/>
    </xf>
    <xf numFmtId="3" fontId="8" fillId="6" borderId="43" xfId="12" applyNumberFormat="1" applyFont="1" applyFill="1" applyBorder="1">
      <alignment horizontal="right" vertical="center" indent="1"/>
    </xf>
    <xf numFmtId="3" fontId="5" fillId="6" borderId="15" xfId="15" applyNumberFormat="1" applyFont="1" applyFill="1" applyBorder="1">
      <alignment horizontal="right" vertical="center" indent="1"/>
    </xf>
    <xf numFmtId="166" fontId="5" fillId="6" borderId="9" xfId="15" applyNumberFormat="1" applyFont="1" applyFill="1" applyBorder="1" applyAlignment="1">
      <alignment horizontal="right" vertical="center" indent="1"/>
    </xf>
    <xf numFmtId="165" fontId="5" fillId="6" borderId="9" xfId="15" applyNumberFormat="1" applyFont="1" applyFill="1" applyBorder="1" applyAlignment="1">
      <alignment horizontal="right" vertical="center" indent="1"/>
    </xf>
    <xf numFmtId="166" fontId="8" fillId="6" borderId="9" xfId="12" applyNumberFormat="1" applyFont="1" applyFill="1" applyBorder="1" applyAlignment="1">
      <alignment horizontal="right" vertical="center" indent="1"/>
    </xf>
    <xf numFmtId="165" fontId="5" fillId="5" borderId="8" xfId="15" applyNumberFormat="1" applyFont="1" applyFill="1" applyBorder="1" applyAlignment="1">
      <alignment horizontal="right" vertical="center" indent="1"/>
    </xf>
    <xf numFmtId="165" fontId="5" fillId="6" borderId="8" xfId="15" applyNumberFormat="1" applyFont="1" applyFill="1" applyBorder="1" applyAlignment="1">
      <alignment horizontal="right" vertical="center" indent="1"/>
    </xf>
    <xf numFmtId="3" fontId="5" fillId="5" borderId="18" xfId="7" applyNumberFormat="1" applyFont="1" applyFill="1" applyBorder="1" applyAlignment="1">
      <alignment horizontal="right" vertical="center" indent="1"/>
    </xf>
    <xf numFmtId="3" fontId="5" fillId="5" borderId="43" xfId="15" applyNumberFormat="1" applyFont="1" applyFill="1" applyBorder="1">
      <alignment horizontal="right" vertical="center" indent="1"/>
    </xf>
    <xf numFmtId="3" fontId="23" fillId="6" borderId="26" xfId="7" applyNumberFormat="1" applyFont="1" applyFill="1" applyBorder="1" applyAlignment="1">
      <alignment horizontal="right" vertical="center" indent="1"/>
    </xf>
    <xf numFmtId="3" fontId="5" fillId="5" borderId="15" xfId="15" applyNumberFormat="1" applyFont="1" applyFill="1" applyBorder="1" applyAlignment="1">
      <alignment horizontal="right" vertical="center" indent="1"/>
    </xf>
    <xf numFmtId="3" fontId="5" fillId="5" borderId="25" xfId="15" applyNumberFormat="1" applyFont="1" applyFill="1" applyBorder="1" applyAlignment="1">
      <alignment horizontal="right" vertical="center" indent="1"/>
    </xf>
    <xf numFmtId="3" fontId="8" fillId="5" borderId="15" xfId="12" applyNumberFormat="1" applyFont="1" applyFill="1" applyBorder="1" applyAlignment="1">
      <alignment horizontal="right" vertical="center" indent="1"/>
    </xf>
    <xf numFmtId="3" fontId="8" fillId="5" borderId="15" xfId="15" applyNumberFormat="1" applyFont="1" applyFill="1" applyBorder="1" applyAlignment="1">
      <alignment horizontal="right" vertical="center" indent="1"/>
    </xf>
    <xf numFmtId="3" fontId="8" fillId="5" borderId="25" xfId="12" applyNumberFormat="1" applyFont="1" applyFill="1" applyBorder="1" applyAlignment="1">
      <alignment horizontal="right" vertical="center" indent="1"/>
    </xf>
    <xf numFmtId="3" fontId="8" fillId="6" borderId="25" xfId="12" applyNumberFormat="1" applyFont="1" applyFill="1" applyBorder="1" applyAlignment="1">
      <alignment horizontal="right" vertical="center" indent="1"/>
    </xf>
    <xf numFmtId="3" fontId="5" fillId="6" borderId="43" xfId="15" applyNumberFormat="1" applyFont="1" applyFill="1" applyBorder="1">
      <alignment horizontal="right" vertical="center" indent="1"/>
    </xf>
    <xf numFmtId="3" fontId="23" fillId="6" borderId="15" xfId="15" applyNumberFormat="1" applyFont="1" applyFill="1" applyBorder="1">
      <alignment horizontal="right" vertical="center" indent="1"/>
    </xf>
    <xf numFmtId="0" fontId="19" fillId="6" borderId="9" xfId="11" applyFont="1" applyFill="1" applyBorder="1" applyAlignment="1">
      <alignment horizontal="center" vertical="center" wrapText="1"/>
    </xf>
    <xf numFmtId="0" fontId="19" fillId="6" borderId="8" xfId="11" applyFont="1" applyFill="1" applyBorder="1" applyAlignment="1">
      <alignment horizontal="center" vertical="center" wrapText="1"/>
    </xf>
    <xf numFmtId="0" fontId="19" fillId="5" borderId="8" xfId="11" applyFont="1" applyFill="1" applyBorder="1" applyAlignment="1">
      <alignment horizontal="center" vertical="center" wrapText="1"/>
    </xf>
    <xf numFmtId="0" fontId="23" fillId="5" borderId="31" xfId="8" applyFont="1" applyFill="1" applyBorder="1" applyAlignment="1">
      <alignment horizontal="center" vertical="center" wrapText="1" readingOrder="1"/>
    </xf>
    <xf numFmtId="49" fontId="5" fillId="5" borderId="31" xfId="8" applyNumberFormat="1" applyFont="1" applyFill="1" applyBorder="1" applyAlignment="1">
      <alignment horizontal="center" vertical="center" wrapText="1" readingOrder="1"/>
    </xf>
    <xf numFmtId="49" fontId="23" fillId="5" borderId="31" xfId="8" applyNumberFormat="1" applyFont="1" applyFill="1" applyBorder="1" applyAlignment="1">
      <alignment horizontal="center" vertical="center" wrapText="1" readingOrder="1"/>
    </xf>
    <xf numFmtId="166" fontId="5" fillId="5" borderId="30" xfId="12" applyNumberFormat="1" applyFont="1" applyFill="1" applyBorder="1">
      <alignment horizontal="right" vertical="center" indent="1"/>
    </xf>
    <xf numFmtId="166" fontId="5" fillId="6" borderId="24" xfId="7" applyNumberFormat="1" applyFont="1" applyFill="1" applyBorder="1" applyAlignment="1">
      <alignment horizontal="right" vertical="center" indent="1"/>
    </xf>
    <xf numFmtId="166" fontId="5" fillId="5" borderId="17" xfId="12" applyNumberFormat="1" applyFont="1" applyFill="1" applyBorder="1">
      <alignment horizontal="right" vertical="center" indent="1"/>
    </xf>
    <xf numFmtId="166" fontId="8" fillId="5" borderId="17" xfId="12" applyNumberFormat="1" applyFont="1" applyFill="1" applyBorder="1">
      <alignment horizontal="right" vertical="center" indent="1"/>
    </xf>
    <xf numFmtId="166" fontId="8" fillId="0" borderId="30" xfId="12" applyNumberFormat="1" applyFont="1" applyFill="1" applyBorder="1">
      <alignment horizontal="right" vertical="center" indent="1"/>
    </xf>
    <xf numFmtId="0" fontId="5" fillId="0" borderId="37" xfId="11" applyFont="1" applyFill="1" applyBorder="1" applyAlignment="1">
      <alignment horizontal="center" vertical="center" wrapText="1"/>
    </xf>
    <xf numFmtId="166" fontId="8" fillId="0" borderId="8" xfId="12" applyNumberFormat="1" applyFont="1" applyFill="1" applyBorder="1" applyAlignment="1">
      <alignment horizontal="right" vertical="center" indent="1"/>
    </xf>
    <xf numFmtId="0" fontId="14" fillId="0" borderId="38" xfId="30" applyFont="1" applyFill="1" applyBorder="1" applyAlignment="1">
      <alignment horizontal="center" vertical="center" wrapText="1" readingOrder="2"/>
    </xf>
    <xf numFmtId="3" fontId="5" fillId="5" borderId="44" xfId="15" applyNumberFormat="1" applyFont="1" applyFill="1" applyBorder="1" applyAlignment="1">
      <alignment horizontal="right" vertical="center" indent="1"/>
    </xf>
    <xf numFmtId="166" fontId="5" fillId="5" borderId="44" xfId="15" applyNumberFormat="1" applyFont="1" applyFill="1" applyBorder="1" applyAlignment="1">
      <alignment horizontal="right" vertical="center" indent="1"/>
    </xf>
    <xf numFmtId="3" fontId="5" fillId="0" borderId="44" xfId="15" applyNumberFormat="1" applyFont="1" applyFill="1" applyBorder="1" applyAlignment="1">
      <alignment horizontal="right" vertical="center" indent="1"/>
    </xf>
    <xf numFmtId="3" fontId="8" fillId="0" borderId="8" xfId="12" applyNumberFormat="1" applyFont="1" applyFill="1" applyBorder="1" applyAlignment="1">
      <alignment horizontal="right" vertical="center" indent="1"/>
    </xf>
    <xf numFmtId="3" fontId="5" fillId="6" borderId="89" xfId="15" applyNumberFormat="1" applyFont="1" applyFill="1" applyBorder="1" applyAlignment="1">
      <alignment horizontal="right" vertical="center" indent="1"/>
    </xf>
    <xf numFmtId="3" fontId="5" fillId="5" borderId="15" xfId="15" applyNumberFormat="1" applyFont="1" applyFill="1" applyBorder="1">
      <alignment horizontal="right" vertical="center" indent="1"/>
    </xf>
    <xf numFmtId="3" fontId="23" fillId="6" borderId="24" xfId="7" applyNumberFormat="1" applyFont="1" applyFill="1" applyBorder="1" applyAlignment="1">
      <alignment horizontal="right" vertical="center" indent="1"/>
    </xf>
    <xf numFmtId="3" fontId="21" fillId="0" borderId="0" xfId="0" applyNumberFormat="1" applyFont="1" applyAlignment="1">
      <alignment vertical="center"/>
    </xf>
    <xf numFmtId="3" fontId="21" fillId="0" borderId="0" xfId="4" applyNumberFormat="1" applyFont="1" applyAlignment="1">
      <alignment vertical="center"/>
    </xf>
    <xf numFmtId="0" fontId="14" fillId="5" borderId="56" xfId="16" applyFont="1" applyFill="1" applyBorder="1" applyAlignment="1">
      <alignment horizontal="center" vertical="center" wrapText="1" readingOrder="2"/>
    </xf>
    <xf numFmtId="0" fontId="5" fillId="5" borderId="98" xfId="7" applyFont="1" applyFill="1" applyBorder="1" applyAlignment="1">
      <alignment horizontal="center" vertical="center" wrapText="1"/>
    </xf>
    <xf numFmtId="166" fontId="8" fillId="5" borderId="62" xfId="12" applyNumberFormat="1" applyFont="1" applyFill="1" applyBorder="1" applyAlignment="1">
      <alignment horizontal="right" vertical="center" indent="1"/>
    </xf>
    <xf numFmtId="3" fontId="8" fillId="0" borderId="0" xfId="4" applyNumberFormat="1" applyFont="1" applyAlignment="1">
      <alignment vertical="center"/>
    </xf>
    <xf numFmtId="0" fontId="19" fillId="5" borderId="29" xfId="7" applyFont="1" applyFill="1" applyBorder="1" applyAlignment="1">
      <alignment horizontal="center" vertical="center" wrapText="1"/>
    </xf>
    <xf numFmtId="165" fontId="5" fillId="5" borderId="29" xfId="7" applyNumberFormat="1" applyFont="1" applyFill="1" applyBorder="1" applyAlignment="1">
      <alignment horizontal="right" vertical="center" indent="1"/>
    </xf>
    <xf numFmtId="0" fontId="19" fillId="6" borderId="26" xfId="7" applyFont="1" applyFill="1" applyBorder="1" applyAlignment="1">
      <alignment horizontal="center" vertical="center" wrapText="1"/>
    </xf>
    <xf numFmtId="165" fontId="5" fillId="6" borderId="26" xfId="7" applyNumberFormat="1" applyFont="1" applyFill="1" applyBorder="1" applyAlignment="1">
      <alignment horizontal="right" vertical="center" indent="1"/>
    </xf>
    <xf numFmtId="0" fontId="5" fillId="6" borderId="26" xfId="7" applyFont="1" applyFill="1" applyBorder="1" applyAlignment="1">
      <alignment horizontal="center" vertical="center" wrapText="1"/>
    </xf>
    <xf numFmtId="0" fontId="8" fillId="0" borderId="0" xfId="35" applyFont="1" applyFill="1"/>
    <xf numFmtId="167" fontId="5" fillId="5" borderId="21" xfId="34" applyNumberFormat="1" applyFont="1" applyFill="1" applyBorder="1" applyAlignment="1" applyProtection="1">
      <alignment horizontal="center" vertical="center" wrapText="1" shrinkToFit="1"/>
    </xf>
    <xf numFmtId="167" fontId="5" fillId="5" borderId="18" xfId="34" applyNumberFormat="1" applyFont="1" applyFill="1" applyBorder="1" applyAlignment="1" applyProtection="1">
      <alignment horizontal="center" vertical="center" wrapText="1"/>
      <protection locked="0"/>
    </xf>
    <xf numFmtId="0" fontId="5" fillId="5" borderId="18" xfId="34" applyFont="1" applyFill="1" applyBorder="1" applyAlignment="1">
      <alignment horizontal="center" vertical="center" wrapText="1"/>
    </xf>
    <xf numFmtId="0" fontId="8" fillId="5" borderId="8" xfId="34" applyFont="1" applyFill="1" applyBorder="1" applyAlignment="1">
      <alignment horizontal="center" vertical="center"/>
    </xf>
    <xf numFmtId="0" fontId="8" fillId="6" borderId="8" xfId="34" applyFont="1" applyFill="1" applyBorder="1" applyAlignment="1">
      <alignment horizontal="center" vertical="center"/>
    </xf>
    <xf numFmtId="0" fontId="5" fillId="0" borderId="0" xfId="35" applyFont="1" applyFill="1"/>
    <xf numFmtId="0" fontId="8" fillId="0" borderId="0" xfId="35" applyFont="1" applyFill="1" applyAlignment="1">
      <alignment horizontal="center"/>
    </xf>
    <xf numFmtId="0" fontId="5" fillId="6" borderId="0" xfId="35" applyFont="1" applyFill="1" applyBorder="1" applyAlignment="1">
      <alignment horizontal="left" vertical="center"/>
    </xf>
    <xf numFmtId="0" fontId="21" fillId="0" borderId="0" xfId="35" applyFont="1" applyFill="1"/>
    <xf numFmtId="0" fontId="5" fillId="0" borderId="0" xfId="35" applyFont="1" applyFill="1" applyAlignment="1">
      <alignment horizontal="center" vertical="center"/>
    </xf>
    <xf numFmtId="0" fontId="8" fillId="5" borderId="8" xfId="35" applyFont="1" applyFill="1" applyBorder="1" applyAlignment="1">
      <alignment horizontal="right" vertical="center" indent="1"/>
    </xf>
    <xf numFmtId="0" fontId="14" fillId="0" borderId="0" xfId="4" applyFont="1" applyAlignment="1">
      <alignment horizontal="center" vertical="center" readingOrder="1"/>
    </xf>
    <xf numFmtId="0" fontId="14" fillId="6" borderId="0" xfId="35" applyFont="1" applyFill="1" applyBorder="1" applyAlignment="1">
      <alignment horizontal="right" vertical="center"/>
    </xf>
    <xf numFmtId="0" fontId="8" fillId="0" borderId="13" xfId="0" applyFont="1" applyBorder="1" applyAlignment="1">
      <alignment vertical="center" wrapText="1"/>
    </xf>
    <xf numFmtId="0" fontId="8" fillId="0" borderId="0" xfId="35" applyFont="1" applyFill="1" applyAlignment="1"/>
    <xf numFmtId="0" fontId="5" fillId="6" borderId="0" xfId="3" applyFont="1" applyFill="1">
      <alignment horizontal="left" vertical="center"/>
    </xf>
    <xf numFmtId="0" fontId="14" fillId="6" borderId="0" xfId="14" applyFont="1" applyFill="1">
      <alignment horizontal="right" vertical="center"/>
    </xf>
    <xf numFmtId="0" fontId="22" fillId="6" borderId="0" xfId="0" applyFont="1" applyFill="1"/>
    <xf numFmtId="0" fontId="22" fillId="6" borderId="0" xfId="0" applyFont="1" applyFill="1" applyAlignment="1">
      <alignment horizontal="right"/>
    </xf>
    <xf numFmtId="0" fontId="5" fillId="6" borderId="0" xfId="28" applyFont="1" applyFill="1">
      <alignment horizontal="left" vertical="center"/>
    </xf>
    <xf numFmtId="0" fontId="14" fillId="6" borderId="0" xfId="4" applyFont="1" applyFill="1" applyAlignment="1">
      <alignment vertical="center"/>
    </xf>
    <xf numFmtId="0" fontId="9" fillId="6" borderId="0" xfId="14" applyFont="1" applyFill="1">
      <alignment horizontal="right" vertical="center"/>
    </xf>
    <xf numFmtId="0" fontId="5" fillId="6" borderId="0" xfId="13" applyFont="1" applyFill="1">
      <alignment horizontal="left" vertical="center"/>
    </xf>
    <xf numFmtId="0" fontId="14" fillId="6" borderId="0" xfId="0" applyFont="1" applyFill="1" applyAlignment="1">
      <alignment vertical="center"/>
    </xf>
    <xf numFmtId="0" fontId="9" fillId="6" borderId="0" xfId="5" applyFont="1" applyFill="1">
      <alignment horizontal="right" vertical="center"/>
    </xf>
    <xf numFmtId="0" fontId="22" fillId="6" borderId="0" xfId="0" applyFont="1" applyFill="1" applyAlignment="1">
      <alignment horizontal="center"/>
    </xf>
    <xf numFmtId="0" fontId="22" fillId="6" borderId="0" xfId="0" applyFont="1" applyFill="1" applyAlignment="1"/>
    <xf numFmtId="0" fontId="14" fillId="6" borderId="0" xfId="5" applyFont="1" applyFill="1" applyAlignment="1">
      <alignment horizontal="right" vertical="center" readingOrder="2"/>
    </xf>
    <xf numFmtId="0" fontId="8" fillId="0" borderId="0" xfId="0" applyFont="1" applyAlignment="1">
      <alignment horizontal="right" vertical="center" readingOrder="2"/>
    </xf>
    <xf numFmtId="0" fontId="14" fillId="6" borderId="0" xfId="5" applyFont="1" applyFill="1">
      <alignment horizontal="right" vertical="center"/>
    </xf>
    <xf numFmtId="0" fontId="5" fillId="5" borderId="55" xfId="11" applyFont="1" applyFill="1" applyBorder="1" applyAlignment="1">
      <alignment horizontal="center" vertical="center" wrapText="1"/>
    </xf>
    <xf numFmtId="0" fontId="22" fillId="6" borderId="0" xfId="0" applyFont="1" applyFill="1" applyAlignment="1">
      <alignment wrapText="1"/>
    </xf>
    <xf numFmtId="0" fontId="22" fillId="6" borderId="0" xfId="4" applyFont="1" applyFill="1" applyAlignment="1"/>
    <xf numFmtId="0" fontId="22" fillId="6" borderId="0" xfId="4" applyFont="1" applyFill="1" applyAlignment="1">
      <alignment wrapText="1"/>
    </xf>
    <xf numFmtId="0" fontId="5" fillId="6" borderId="25" xfId="8" applyFont="1" applyFill="1" applyBorder="1" applyAlignment="1">
      <alignment horizontal="center" vertical="center" wrapText="1" readingOrder="1"/>
    </xf>
    <xf numFmtId="0" fontId="5" fillId="5" borderId="25" xfId="8" applyFont="1" applyFill="1" applyBorder="1" applyAlignment="1">
      <alignment horizontal="center" vertical="center" wrapText="1" readingOrder="1"/>
    </xf>
    <xf numFmtId="0" fontId="5" fillId="5" borderId="25" xfId="30" applyFont="1" applyFill="1" applyBorder="1" applyAlignment="1">
      <alignment horizontal="center" vertical="center" wrapText="1" readingOrder="1"/>
    </xf>
    <xf numFmtId="0" fontId="5" fillId="6" borderId="25" xfId="30" applyFont="1" applyFill="1" applyBorder="1" applyAlignment="1">
      <alignment horizontal="center" vertical="center" wrapText="1" readingOrder="1"/>
    </xf>
    <xf numFmtId="0" fontId="8" fillId="6" borderId="0" xfId="0" applyFont="1" applyFill="1" applyAlignment="1">
      <alignment vertical="center"/>
    </xf>
    <xf numFmtId="166" fontId="5" fillId="6" borderId="89" xfId="15" applyNumberFormat="1" applyFont="1" applyFill="1" applyBorder="1" applyAlignment="1">
      <alignment horizontal="right" vertical="center" indent="1"/>
    </xf>
    <xf numFmtId="0" fontId="5" fillId="0" borderId="35" xfId="11" applyFont="1" applyFill="1" applyBorder="1" applyAlignment="1">
      <alignment horizontal="center" vertical="center" wrapText="1"/>
    </xf>
    <xf numFmtId="166" fontId="8" fillId="0" borderId="9" xfId="12" applyNumberFormat="1" applyFont="1" applyFill="1" applyBorder="1" applyAlignment="1">
      <alignment horizontal="right" vertical="center" indent="1"/>
    </xf>
    <xf numFmtId="16" fontId="14" fillId="0" borderId="36" xfId="30" applyNumberFormat="1" applyFont="1" applyFill="1" applyBorder="1" applyAlignment="1">
      <alignment horizontal="center" vertical="center" wrapText="1" readingOrder="2"/>
    </xf>
    <xf numFmtId="166" fontId="5" fillId="5" borderId="100" xfId="15" applyNumberFormat="1" applyFont="1" applyFill="1" applyBorder="1" applyAlignment="1">
      <alignment horizontal="right" vertical="center" indent="1"/>
    </xf>
    <xf numFmtId="0" fontId="28" fillId="6" borderId="0" xfId="0" applyFont="1" applyFill="1"/>
    <xf numFmtId="0" fontId="28" fillId="6" borderId="0" xfId="0" applyFont="1" applyFill="1" applyAlignment="1">
      <alignment horizontal="right"/>
    </xf>
    <xf numFmtId="0" fontId="5" fillId="6" borderId="30" xfId="30" applyFont="1" applyFill="1" applyBorder="1">
      <alignment horizontal="right" vertical="center" wrapText="1" indent="1" readingOrder="2"/>
    </xf>
    <xf numFmtId="0" fontId="5" fillId="5" borderId="16" xfId="30" applyFont="1" applyFill="1" applyBorder="1">
      <alignment horizontal="right" vertical="center" wrapText="1" indent="1" readingOrder="2"/>
    </xf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21" fillId="0" borderId="0" xfId="0" applyFont="1" applyAlignment="1">
      <alignment vertical="center" wrapText="1"/>
    </xf>
    <xf numFmtId="3" fontId="5" fillId="6" borderId="26" xfId="15" applyNumberFormat="1" applyFont="1" applyFill="1" applyBorder="1">
      <alignment horizontal="right" vertical="center" indent="1"/>
    </xf>
    <xf numFmtId="3" fontId="14" fillId="0" borderId="0" xfId="4" applyNumberFormat="1" applyFont="1" applyAlignment="1">
      <alignment vertical="center"/>
    </xf>
    <xf numFmtId="0" fontId="5" fillId="5" borderId="43" xfId="30" applyFont="1" applyFill="1" applyBorder="1" applyAlignment="1">
      <alignment horizontal="center" vertical="center" wrapText="1" readingOrder="1"/>
    </xf>
    <xf numFmtId="0" fontId="5" fillId="6" borderId="16" xfId="30" applyFont="1" applyFill="1" applyBorder="1" applyAlignment="1">
      <alignment horizontal="center" vertical="center" wrapText="1" readingOrder="1"/>
    </xf>
    <xf numFmtId="0" fontId="5" fillId="5" borderId="15" xfId="11" applyFont="1" applyFill="1" applyBorder="1" applyAlignment="1">
      <alignment horizontal="center" vertical="center" wrapText="1" readingOrder="1"/>
    </xf>
    <xf numFmtId="0" fontId="5" fillId="5" borderId="43" xfId="11" applyFont="1" applyFill="1" applyBorder="1" applyAlignment="1">
      <alignment horizontal="center" vertical="center" wrapText="1" readingOrder="1"/>
    </xf>
    <xf numFmtId="0" fontId="8" fillId="6" borderId="0" xfId="35" applyFont="1" applyFill="1"/>
    <xf numFmtId="0" fontId="8" fillId="5" borderId="0" xfId="35" applyFont="1" applyFill="1"/>
    <xf numFmtId="0" fontId="8" fillId="6" borderId="9" xfId="34" applyFont="1" applyFill="1" applyBorder="1" applyAlignment="1">
      <alignment horizontal="center" vertical="center"/>
    </xf>
    <xf numFmtId="0" fontId="39" fillId="6" borderId="0" xfId="35" applyFont="1" applyFill="1"/>
    <xf numFmtId="0" fontId="8" fillId="6" borderId="0" xfId="35" applyFont="1" applyFill="1" applyAlignment="1">
      <alignment horizontal="center"/>
    </xf>
    <xf numFmtId="0" fontId="5" fillId="6" borderId="0" xfId="35" applyFont="1" applyFill="1" applyAlignment="1">
      <alignment horizontal="center" vertical="center"/>
    </xf>
    <xf numFmtId="0" fontId="8" fillId="6" borderId="0" xfId="35" applyFont="1" applyFill="1" applyAlignment="1"/>
    <xf numFmtId="0" fontId="8" fillId="6" borderId="44" xfId="34" applyFont="1" applyFill="1" applyBorder="1" applyAlignment="1">
      <alignment horizontal="center" vertical="center"/>
    </xf>
    <xf numFmtId="0" fontId="23" fillId="5" borderId="43" xfId="16" applyFont="1" applyFill="1" applyBorder="1" applyAlignment="1">
      <alignment horizontal="center" vertical="center" wrapText="1" readingOrder="2"/>
    </xf>
    <xf numFmtId="0" fontId="23" fillId="5" borderId="15" xfId="16" applyFont="1" applyFill="1" applyBorder="1" applyAlignment="1">
      <alignment horizontal="center" vertical="center" wrapText="1" readingOrder="2"/>
    </xf>
    <xf numFmtId="3" fontId="8" fillId="5" borderId="17" xfId="12" applyNumberFormat="1" applyFont="1" applyFill="1" applyBorder="1" applyAlignment="1">
      <alignment horizontal="right" vertical="center" indent="1"/>
    </xf>
    <xf numFmtId="166" fontId="5" fillId="5" borderId="18" xfId="15" applyNumberFormat="1" applyFont="1" applyFill="1" applyBorder="1" applyAlignment="1">
      <alignment horizontal="right" vertical="center" indent="1"/>
    </xf>
    <xf numFmtId="166" fontId="5" fillId="5" borderId="18" xfId="7" applyNumberFormat="1" applyFont="1" applyFill="1" applyBorder="1" applyAlignment="1">
      <alignment horizontal="right" vertical="center" indent="1"/>
    </xf>
    <xf numFmtId="0" fontId="34" fillId="6" borderId="17" xfId="11" applyFont="1" applyFill="1" applyBorder="1" applyAlignment="1">
      <alignment horizontal="center" vertical="center" wrapText="1"/>
    </xf>
    <xf numFmtId="3" fontId="5" fillId="6" borderId="26" xfId="15" applyNumberFormat="1" applyFont="1" applyFill="1" applyBorder="1" applyAlignment="1">
      <alignment horizontal="right" vertical="center" indent="1"/>
    </xf>
    <xf numFmtId="0" fontId="34" fillId="5" borderId="43" xfId="11" applyFont="1" applyFill="1" applyBorder="1" applyAlignment="1">
      <alignment horizontal="center" vertical="center" wrapText="1"/>
    </xf>
    <xf numFmtId="0" fontId="34" fillId="5" borderId="15" xfId="11" applyFont="1" applyFill="1" applyBorder="1" applyAlignment="1">
      <alignment horizontal="center" vertical="center" wrapText="1"/>
    </xf>
    <xf numFmtId="3" fontId="8" fillId="6" borderId="0" xfId="15" applyNumberFormat="1" applyFont="1" applyFill="1" applyBorder="1" applyAlignment="1">
      <alignment horizontal="right" vertical="center" indent="1"/>
    </xf>
    <xf numFmtId="0" fontId="23" fillId="6" borderId="102" xfId="16" applyFont="1" applyFill="1" applyBorder="1" applyAlignment="1">
      <alignment horizontal="center" vertical="center" wrapText="1" readingOrder="2"/>
    </xf>
    <xf numFmtId="0" fontId="23" fillId="5" borderId="41" xfId="16" applyFont="1" applyFill="1" applyBorder="1" applyAlignment="1">
      <alignment horizontal="center" vertical="center" wrapText="1" readingOrder="2"/>
    </xf>
    <xf numFmtId="0" fontId="23" fillId="5" borderId="102" xfId="16" applyFont="1" applyFill="1" applyBorder="1" applyAlignment="1">
      <alignment horizontal="center" vertical="center" wrapText="1" readingOrder="2"/>
    </xf>
    <xf numFmtId="0" fontId="4" fillId="5" borderId="18" xfId="7" applyFont="1" applyFill="1" applyBorder="1" applyAlignment="1">
      <alignment horizontal="center" vertical="center" wrapText="1"/>
    </xf>
    <xf numFmtId="0" fontId="23" fillId="5" borderId="31" xfId="8" applyFont="1" applyFill="1" applyBorder="1" applyAlignment="1">
      <alignment horizontal="center" vertical="center" wrapText="1" readingOrder="1"/>
    </xf>
    <xf numFmtId="3" fontId="8" fillId="6" borderId="44" xfId="15" applyNumberFormat="1" applyFont="1" applyFill="1" applyBorder="1" applyAlignment="1">
      <alignment horizontal="right" vertical="center" indent="1"/>
    </xf>
    <xf numFmtId="3" fontId="8" fillId="5" borderId="44" xfId="15" applyNumberFormat="1" applyFont="1" applyFill="1" applyBorder="1" applyAlignment="1">
      <alignment horizontal="right" vertical="center" indent="1"/>
    </xf>
    <xf numFmtId="3" fontId="5" fillId="5" borderId="26" xfId="12" applyNumberFormat="1" applyFont="1" applyFill="1" applyBorder="1" applyAlignment="1">
      <alignment horizontal="right" vertical="center" indent="1"/>
    </xf>
    <xf numFmtId="3" fontId="5" fillId="5" borderId="9" xfId="15" applyNumberFormat="1" applyFont="1" applyFill="1" applyBorder="1" applyAlignment="1">
      <alignment horizontal="right" vertical="center" indent="1"/>
    </xf>
    <xf numFmtId="3" fontId="5" fillId="5" borderId="9" xfId="7" applyNumberFormat="1" applyFont="1" applyFill="1" applyBorder="1" applyAlignment="1">
      <alignment horizontal="right" vertical="center" indent="1"/>
    </xf>
    <xf numFmtId="0" fontId="19" fillId="5" borderId="8" xfId="7" applyFont="1" applyFill="1" applyBorder="1" applyAlignment="1">
      <alignment horizontal="center" vertical="center"/>
    </xf>
    <xf numFmtId="0" fontId="23" fillId="5" borderId="8" xfId="7" applyFont="1" applyFill="1" applyBorder="1" applyAlignment="1">
      <alignment horizontal="center" vertical="center"/>
    </xf>
    <xf numFmtId="0" fontId="19" fillId="5" borderId="23" xfId="7" applyFont="1" applyFill="1" applyBorder="1" applyAlignment="1">
      <alignment horizontal="center" vertical="center"/>
    </xf>
    <xf numFmtId="0" fontId="23" fillId="5" borderId="23" xfId="7" applyFont="1" applyFill="1" applyBorder="1" applyAlignment="1">
      <alignment horizontal="center" vertical="center"/>
    </xf>
    <xf numFmtId="0" fontId="19" fillId="6" borderId="23" xfId="11" applyFont="1" applyFill="1" applyBorder="1" applyAlignment="1">
      <alignment horizontal="center" vertical="center" wrapText="1"/>
    </xf>
    <xf numFmtId="3" fontId="5" fillId="6" borderId="23" xfId="0" applyNumberFormat="1" applyFont="1" applyFill="1" applyBorder="1" applyAlignment="1">
      <alignment horizontal="right" vertical="center" indent="1"/>
    </xf>
    <xf numFmtId="0" fontId="5" fillId="6" borderId="23" xfId="16" applyFont="1" applyFill="1" applyBorder="1" applyAlignment="1">
      <alignment horizontal="center" vertical="center" wrapText="1" readingOrder="2"/>
    </xf>
    <xf numFmtId="3" fontId="8" fillId="6" borderId="22" xfId="12" applyNumberFormat="1" applyFont="1" applyFill="1" applyBorder="1" applyAlignment="1">
      <alignment horizontal="right" vertical="center" indent="1"/>
    </xf>
    <xf numFmtId="3" fontId="5" fillId="5" borderId="24" xfId="12" applyNumberFormat="1" applyFont="1" applyFill="1" applyBorder="1" applyAlignment="1">
      <alignment horizontal="right" vertical="center" indent="1"/>
    </xf>
    <xf numFmtId="165" fontId="5" fillId="6" borderId="11" xfId="15" applyNumberFormat="1" applyFont="1" applyFill="1" applyBorder="1" applyAlignment="1">
      <alignment horizontal="right" vertical="center" indent="1"/>
    </xf>
    <xf numFmtId="166" fontId="8" fillId="6" borderId="11" xfId="33" applyNumberFormat="1" applyFont="1" applyFill="1" applyBorder="1" applyAlignment="1">
      <alignment horizontal="right" vertical="center" indent="1"/>
    </xf>
    <xf numFmtId="1" fontId="5" fillId="5" borderId="18" xfId="7" applyNumberFormat="1" applyFont="1" applyFill="1" applyBorder="1" applyAlignment="1">
      <alignment horizontal="right" vertical="center" indent="1"/>
    </xf>
    <xf numFmtId="166" fontId="5" fillId="5" borderId="18" xfId="33" applyNumberFormat="1" applyFont="1" applyFill="1" applyBorder="1" applyAlignment="1">
      <alignment horizontal="right" vertical="center" indent="1"/>
    </xf>
    <xf numFmtId="49" fontId="4" fillId="5" borderId="19" xfId="34" applyNumberFormat="1" applyFont="1" applyFill="1" applyBorder="1" applyAlignment="1">
      <alignment horizontal="center" vertical="center" wrapText="1"/>
    </xf>
    <xf numFmtId="49" fontId="4" fillId="5" borderId="18" xfId="34" applyNumberFormat="1" applyFont="1" applyFill="1" applyBorder="1" applyAlignment="1">
      <alignment horizontal="center" vertical="center" wrapText="1"/>
    </xf>
    <xf numFmtId="0" fontId="4" fillId="5" borderId="18" xfId="34" applyFont="1" applyFill="1" applyBorder="1" applyAlignment="1">
      <alignment horizontal="center" vertical="center" wrapText="1"/>
    </xf>
    <xf numFmtId="0" fontId="3" fillId="0" borderId="0" xfId="35" applyFont="1" applyFill="1" applyBorder="1" applyAlignment="1">
      <alignment horizontal="center" vertical="center" wrapText="1"/>
    </xf>
    <xf numFmtId="165" fontId="32" fillId="4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vertical="center"/>
    </xf>
    <xf numFmtId="0" fontId="8" fillId="6" borderId="44" xfId="35" applyFont="1" applyFill="1" applyBorder="1" applyAlignment="1">
      <alignment horizontal="right" vertical="center" indent="1"/>
    </xf>
    <xf numFmtId="0" fontId="30" fillId="6" borderId="46" xfId="36" applyFont="1" applyFill="1" applyBorder="1" applyAlignment="1">
      <alignment horizontal="left" vertical="center" wrapText="1" indent="1"/>
    </xf>
    <xf numFmtId="0" fontId="30" fillId="5" borderId="37" xfId="36" applyFont="1" applyFill="1" applyBorder="1" applyAlignment="1">
      <alignment horizontal="left" vertical="center" wrapText="1" indent="1"/>
    </xf>
    <xf numFmtId="0" fontId="5" fillId="6" borderId="44" xfId="35" applyFont="1" applyFill="1" applyBorder="1" applyAlignment="1">
      <alignment horizontal="right" vertical="center" indent="1"/>
    </xf>
    <xf numFmtId="0" fontId="5" fillId="5" borderId="8" xfId="35" applyFont="1" applyFill="1" applyBorder="1" applyAlignment="1">
      <alignment horizontal="right" vertical="center" indent="1"/>
    </xf>
    <xf numFmtId="0" fontId="19" fillId="5" borderId="44" xfId="7" applyFont="1" applyFill="1" applyBorder="1" applyAlignment="1">
      <alignment horizontal="center" vertical="center"/>
    </xf>
    <xf numFmtId="3" fontId="5" fillId="5" borderId="44" xfId="7" applyNumberFormat="1" applyFont="1" applyFill="1" applyBorder="1" applyAlignment="1">
      <alignment horizontal="right" vertical="center" indent="1"/>
    </xf>
    <xf numFmtId="0" fontId="23" fillId="5" borderId="44" xfId="7" applyFont="1" applyFill="1" applyBorder="1" applyAlignment="1">
      <alignment horizontal="center" vertical="center"/>
    </xf>
    <xf numFmtId="3" fontId="5" fillId="5" borderId="24" xfId="7" applyNumberFormat="1" applyFont="1" applyFill="1" applyBorder="1" applyAlignment="1">
      <alignment horizontal="right" vertical="center" indent="1"/>
    </xf>
    <xf numFmtId="3" fontId="5" fillId="6" borderId="26" xfId="7" applyNumberFormat="1" applyFont="1" applyFill="1" applyBorder="1" applyAlignment="1">
      <alignment horizontal="right" vertical="center" indent="1"/>
    </xf>
    <xf numFmtId="165" fontId="9" fillId="0" borderId="0" xfId="0" applyNumberFormat="1" applyFont="1" applyAlignment="1">
      <alignment vertical="center"/>
    </xf>
    <xf numFmtId="0" fontId="5" fillId="6" borderId="26" xfId="12" applyFont="1" applyFill="1" applyBorder="1">
      <alignment horizontal="right" vertical="center" indent="1"/>
    </xf>
    <xf numFmtId="3" fontId="5" fillId="5" borderId="0" xfId="12" applyNumberFormat="1" applyFont="1" applyFill="1" applyBorder="1" applyAlignment="1">
      <alignment horizontal="right" vertical="center" indent="1"/>
    </xf>
    <xf numFmtId="3" fontId="21" fillId="0" borderId="0" xfId="4" applyNumberFormat="1" applyFont="1"/>
    <xf numFmtId="166" fontId="8" fillId="5" borderId="24" xfId="12" applyNumberFormat="1" applyFont="1" applyFill="1" applyBorder="1" applyAlignment="1">
      <alignment horizontal="right" vertical="center" indent="1"/>
    </xf>
    <xf numFmtId="3" fontId="5" fillId="5" borderId="31" xfId="15" applyNumberFormat="1" applyFont="1" applyFill="1" applyBorder="1">
      <alignment horizontal="right" vertical="center" indent="1"/>
    </xf>
    <xf numFmtId="0" fontId="5" fillId="5" borderId="15" xfId="15" applyFont="1" applyFill="1" applyBorder="1" applyAlignment="1">
      <alignment horizontal="right" vertical="center" indent="1"/>
    </xf>
    <xf numFmtId="165" fontId="5" fillId="5" borderId="15" xfId="15" applyNumberFormat="1" applyFont="1" applyFill="1" applyBorder="1" applyAlignment="1">
      <alignment horizontal="right" vertical="center" indent="1"/>
    </xf>
    <xf numFmtId="0" fontId="5" fillId="5" borderId="15" xfId="15" applyFont="1" applyFill="1" applyBorder="1">
      <alignment horizontal="right" vertical="center" indent="1"/>
    </xf>
    <xf numFmtId="0" fontId="5" fillId="5" borderId="17" xfId="15" applyFont="1" applyFill="1" applyBorder="1">
      <alignment horizontal="right" vertical="center" indent="1"/>
    </xf>
    <xf numFmtId="3" fontId="8" fillId="5" borderId="11" xfId="15" applyNumberFormat="1" applyFont="1" applyFill="1" applyBorder="1" applyAlignment="1">
      <alignment horizontal="right" vertical="center" indent="1"/>
    </xf>
    <xf numFmtId="0" fontId="26" fillId="0" borderId="0" xfId="0" applyFont="1" applyAlignment="1">
      <alignment vertical="center" wrapText="1"/>
    </xf>
    <xf numFmtId="0" fontId="30" fillId="6" borderId="109" xfId="11" applyFont="1" applyFill="1" applyBorder="1">
      <alignment horizontal="left" vertical="center" wrapText="1" indent="1"/>
    </xf>
    <xf numFmtId="165" fontId="5" fillId="6" borderId="110" xfId="12" applyNumberFormat="1" applyFont="1" applyFill="1" applyBorder="1">
      <alignment horizontal="right" vertical="center" indent="1"/>
    </xf>
    <xf numFmtId="0" fontId="5" fillId="6" borderId="111" xfId="30" applyFont="1" applyFill="1" applyBorder="1">
      <alignment horizontal="right" vertical="center" wrapText="1" indent="1" readingOrder="2"/>
    </xf>
    <xf numFmtId="0" fontId="30" fillId="5" borderId="112" xfId="11" applyFont="1" applyFill="1" applyBorder="1">
      <alignment horizontal="left" vertical="center" wrapText="1" indent="1"/>
    </xf>
    <xf numFmtId="165" fontId="5" fillId="5" borderId="110" xfId="12" applyNumberFormat="1" applyFont="1" applyFill="1" applyBorder="1">
      <alignment horizontal="right" vertical="center" indent="1"/>
    </xf>
    <xf numFmtId="0" fontId="5" fillId="5" borderId="113" xfId="30" applyFont="1" applyFill="1" applyBorder="1">
      <alignment horizontal="right" vertical="center" wrapText="1" indent="1" readingOrder="2"/>
    </xf>
    <xf numFmtId="0" fontId="30" fillId="6" borderId="112" xfId="11" applyFont="1" applyFill="1" applyBorder="1">
      <alignment horizontal="left" vertical="center" wrapText="1" indent="1"/>
    </xf>
    <xf numFmtId="0" fontId="5" fillId="6" borderId="113" xfId="30" applyFont="1" applyFill="1" applyBorder="1">
      <alignment horizontal="right" vertical="center" wrapText="1" indent="1" readingOrder="2"/>
    </xf>
    <xf numFmtId="165" fontId="5" fillId="5" borderId="114" xfId="12" applyNumberFormat="1" applyFont="1" applyFill="1" applyBorder="1">
      <alignment horizontal="right" vertical="center" indent="1"/>
    </xf>
    <xf numFmtId="0" fontId="30" fillId="5" borderId="115" xfId="11" applyFont="1" applyFill="1" applyBorder="1">
      <alignment horizontal="left" vertical="center" wrapText="1" indent="1"/>
    </xf>
    <xf numFmtId="165" fontId="5" fillId="5" borderId="116" xfId="12" applyNumberFormat="1" applyFont="1" applyFill="1" applyBorder="1">
      <alignment horizontal="right" vertical="center" indent="1"/>
    </xf>
    <xf numFmtId="0" fontId="5" fillId="5" borderId="117" xfId="30" applyFont="1" applyFill="1" applyBorder="1">
      <alignment horizontal="right" vertical="center" wrapText="1" indent="1" readingOrder="2"/>
    </xf>
    <xf numFmtId="0" fontId="19" fillId="6" borderId="64" xfId="7" applyFont="1" applyFill="1" applyBorder="1" applyAlignment="1">
      <alignment horizontal="center" vertical="center"/>
    </xf>
    <xf numFmtId="165" fontId="23" fillId="6" borderId="26" xfId="7" applyNumberFormat="1" applyFont="1" applyFill="1" applyBorder="1" applyAlignment="1">
      <alignment horizontal="right" vertical="center" indent="1"/>
    </xf>
    <xf numFmtId="0" fontId="5" fillId="5" borderId="0" xfId="11" applyFont="1" applyFill="1" applyBorder="1" applyAlignment="1">
      <alignment horizontal="center" vertical="center" wrapText="1"/>
    </xf>
    <xf numFmtId="0" fontId="14" fillId="5" borderId="0" xfId="11" applyFont="1" applyFill="1" applyBorder="1" applyAlignment="1">
      <alignment horizontal="center" vertical="center" wrapText="1" readingOrder="2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5" fillId="5" borderId="26" xfId="8" applyFont="1" applyFill="1" applyBorder="1">
      <alignment horizontal="center" vertical="center" wrapText="1"/>
    </xf>
    <xf numFmtId="0" fontId="5" fillId="5" borderId="26" xfId="8" applyFont="1" applyFill="1" applyBorder="1" applyAlignment="1">
      <alignment horizontal="center" vertical="center" wrapText="1" readingOrder="1"/>
    </xf>
    <xf numFmtId="0" fontId="5" fillId="5" borderId="26" xfId="7" applyFont="1" applyFill="1" applyBorder="1" applyAlignment="1">
      <alignment horizontal="center" vertical="center" wrapText="1"/>
    </xf>
    <xf numFmtId="0" fontId="5" fillId="6" borderId="0" xfId="3" applyFont="1" applyFill="1">
      <alignment horizontal="left" vertical="center"/>
    </xf>
    <xf numFmtId="0" fontId="22" fillId="6" borderId="0" xfId="0" applyFont="1" applyFill="1" applyAlignment="1">
      <alignment horizontal="center"/>
    </xf>
    <xf numFmtId="0" fontId="5" fillId="5" borderId="29" xfId="7" applyFont="1" applyFill="1" applyBorder="1" applyAlignment="1">
      <alignment horizontal="center" vertical="center" wrapText="1"/>
    </xf>
    <xf numFmtId="0" fontId="19" fillId="6" borderId="26" xfId="11" applyFont="1" applyFill="1" applyBorder="1" applyAlignment="1">
      <alignment horizontal="center" vertical="center" wrapText="1"/>
    </xf>
    <xf numFmtId="3" fontId="5" fillId="6" borderId="24" xfId="12" applyNumberFormat="1" applyFont="1" applyFill="1" applyBorder="1" applyAlignment="1">
      <alignment horizontal="right" vertical="center" indent="1"/>
    </xf>
    <xf numFmtId="0" fontId="18" fillId="5" borderId="26" xfId="8" applyFont="1" applyFill="1" applyBorder="1" applyAlignment="1">
      <alignment horizontal="center" vertical="center" wrapText="1" readingOrder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19" fillId="5" borderId="17" xfId="7" applyFont="1" applyFill="1" applyBorder="1" applyAlignment="1">
      <alignment horizontal="center" vertical="center" wrapText="1"/>
    </xf>
    <xf numFmtId="0" fontId="5" fillId="6" borderId="17" xfId="7" applyFont="1" applyFill="1" applyBorder="1" applyAlignment="1">
      <alignment horizontal="center" vertical="center"/>
    </xf>
    <xf numFmtId="0" fontId="5" fillId="6" borderId="16" xfId="16" applyFont="1" applyFill="1" applyBorder="1" applyAlignment="1">
      <alignment horizontal="center" vertical="center" wrapText="1" readingOrder="2"/>
    </xf>
    <xf numFmtId="0" fontId="5" fillId="5" borderId="16" xfId="16" applyFont="1" applyFill="1" applyBorder="1" applyAlignment="1">
      <alignment horizontal="center" vertical="center" wrapText="1" readingOrder="2"/>
    </xf>
    <xf numFmtId="3" fontId="5" fillId="5" borderId="30" xfId="12" applyNumberFormat="1" applyFont="1" applyFill="1" applyBorder="1" applyAlignment="1">
      <alignment horizontal="right" vertical="center" indent="1"/>
    </xf>
    <xf numFmtId="0" fontId="5" fillId="5" borderId="30" xfId="16" applyFont="1" applyFill="1" applyBorder="1" applyAlignment="1">
      <alignment horizontal="center" vertical="center" wrapText="1" readingOrder="2"/>
    </xf>
    <xf numFmtId="0" fontId="19" fillId="5" borderId="17" xfId="11" applyFont="1" applyFill="1" applyBorder="1" applyAlignment="1">
      <alignment horizontal="center" vertical="center" wrapText="1"/>
    </xf>
    <xf numFmtId="0" fontId="5" fillId="5" borderId="17" xfId="16" applyFont="1" applyFill="1" applyBorder="1" applyAlignment="1">
      <alignment horizontal="center" vertical="center" wrapText="1" readingOrder="2"/>
    </xf>
    <xf numFmtId="0" fontId="14" fillId="0" borderId="0" xfId="0" applyFont="1" applyAlignment="1">
      <alignment wrapText="1"/>
    </xf>
    <xf numFmtId="0" fontId="14" fillId="9" borderId="119" xfId="8" applyFont="1" applyFill="1" applyBorder="1" applyAlignment="1">
      <alignment horizontal="center" vertical="center" wrapText="1"/>
    </xf>
    <xf numFmtId="3" fontId="14" fillId="0" borderId="0" xfId="0" applyNumberFormat="1" applyFont="1"/>
    <xf numFmtId="0" fontId="5" fillId="10" borderId="120" xfId="11" applyFont="1" applyFill="1" applyBorder="1" applyAlignment="1">
      <alignment horizontal="left" vertical="center" wrapText="1" indent="1" readingOrder="1"/>
    </xf>
    <xf numFmtId="0" fontId="8" fillId="0" borderId="121" xfId="12" applyFont="1" applyBorder="1" applyAlignment="1">
      <alignment horizontal="center" vertical="center"/>
    </xf>
    <xf numFmtId="0" fontId="8" fillId="0" borderId="121" xfId="12" applyFont="1" applyBorder="1">
      <alignment horizontal="right" vertical="center" indent="1"/>
    </xf>
    <xf numFmtId="0" fontId="5" fillId="10" borderId="122" xfId="11" applyFont="1" applyFill="1" applyBorder="1" applyAlignment="1">
      <alignment horizontal="left" vertical="center" wrapText="1" indent="1" readingOrder="1"/>
    </xf>
    <xf numFmtId="3" fontId="8" fillId="0" borderId="121" xfId="12" applyNumberFormat="1" applyFont="1" applyBorder="1" applyAlignment="1">
      <alignment horizontal="center" vertical="center"/>
    </xf>
    <xf numFmtId="3" fontId="8" fillId="0" borderId="121" xfId="12" applyNumberFormat="1" applyFont="1" applyBorder="1">
      <alignment horizontal="right" vertical="center" indent="1"/>
    </xf>
    <xf numFmtId="3" fontId="5" fillId="5" borderId="16" xfId="12" applyNumberFormat="1" applyFont="1" applyFill="1" applyBorder="1" applyAlignment="1">
      <alignment horizontal="right" vertical="center" indent="1"/>
    </xf>
    <xf numFmtId="3" fontId="5" fillId="5" borderId="17" xfId="12" applyNumberFormat="1" applyFont="1" applyFill="1" applyBorder="1" applyAlignment="1">
      <alignment horizontal="right" vertical="center" indent="1"/>
    </xf>
    <xf numFmtId="0" fontId="8" fillId="0" borderId="0" xfId="0" applyFont="1" applyAlignment="1">
      <alignment wrapText="1"/>
    </xf>
    <xf numFmtId="0" fontId="4" fillId="6" borderId="21" xfId="7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19" fillId="6" borderId="30" xfId="7" applyFont="1" applyFill="1" applyBorder="1" applyAlignment="1">
      <alignment horizontal="center" vertical="center"/>
    </xf>
    <xf numFmtId="1" fontId="5" fillId="6" borderId="25" xfId="22" applyFont="1" applyFill="1" applyBorder="1" applyAlignment="1">
      <alignment horizontal="center" vertical="center" readingOrder="2"/>
    </xf>
    <xf numFmtId="0" fontId="5" fillId="6" borderId="26" xfId="30" applyFont="1" applyFill="1" applyBorder="1" applyAlignment="1">
      <alignment horizontal="center" vertical="center" wrapText="1" readingOrder="2"/>
    </xf>
    <xf numFmtId="0" fontId="5" fillId="5" borderId="26" xfId="30" applyFont="1" applyFill="1" applyBorder="1" applyAlignment="1">
      <alignment horizontal="center" vertical="center" wrapText="1" readingOrder="2"/>
    </xf>
    <xf numFmtId="0" fontId="5" fillId="5" borderId="31" xfId="7" applyFont="1" applyFill="1" applyBorder="1" applyAlignment="1">
      <alignment horizontal="right" vertical="center" wrapText="1" indent="1"/>
    </xf>
    <xf numFmtId="3" fontId="5" fillId="6" borderId="65" xfId="12" applyNumberFormat="1" applyFont="1" applyFill="1" applyBorder="1" applyAlignment="1">
      <alignment horizontal="right" vertical="center" indent="1"/>
    </xf>
    <xf numFmtId="0" fontId="23" fillId="6" borderId="65" xfId="16" applyFont="1" applyFill="1" applyBorder="1" applyAlignment="1">
      <alignment horizontal="center" vertical="center" wrapText="1" readingOrder="2"/>
    </xf>
    <xf numFmtId="0" fontId="23" fillId="5" borderId="31" xfId="7" applyFont="1" applyFill="1" applyBorder="1" applyAlignment="1">
      <alignment horizontal="center" vertical="center" wrapText="1" readingOrder="1"/>
    </xf>
    <xf numFmtId="0" fontId="14" fillId="6" borderId="15" xfId="11" applyFont="1" applyFill="1" applyBorder="1" applyAlignment="1">
      <alignment horizontal="center" vertical="center" wrapText="1" readingOrder="2"/>
    </xf>
    <xf numFmtId="1" fontId="9" fillId="5" borderId="125" xfId="22" applyFont="1" applyFill="1" applyBorder="1" applyAlignment="1">
      <alignment horizontal="right" vertical="center" wrapText="1"/>
    </xf>
    <xf numFmtId="0" fontId="5" fillId="5" borderId="132" xfId="8" applyFont="1" applyFill="1" applyBorder="1" applyAlignment="1">
      <alignment horizontal="left" vertical="center" wrapText="1"/>
    </xf>
    <xf numFmtId="49" fontId="9" fillId="5" borderId="38" xfId="30" applyNumberFormat="1" applyFont="1" applyFill="1" applyBorder="1" applyAlignment="1">
      <alignment horizontal="center" vertical="center" wrapText="1" readingOrder="2"/>
    </xf>
    <xf numFmtId="0" fontId="5" fillId="5" borderId="29" xfId="8" applyFont="1" applyFill="1" applyBorder="1" applyAlignment="1">
      <alignment horizontal="center" wrapText="1" readingOrder="2"/>
    </xf>
    <xf numFmtId="0" fontId="5" fillId="5" borderId="43" xfId="7" applyFont="1" applyFill="1" applyBorder="1" applyAlignment="1">
      <alignment horizontal="center" vertical="center" wrapText="1" readingOrder="2"/>
    </xf>
    <xf numFmtId="0" fontId="5" fillId="6" borderId="30" xfId="7" applyFont="1" applyFill="1" applyBorder="1" applyAlignment="1">
      <alignment horizontal="center" vertical="center" wrapText="1" readingOrder="2"/>
    </xf>
    <xf numFmtId="0" fontId="19" fillId="6" borderId="16" xfId="7" applyFont="1" applyFill="1" applyBorder="1" applyAlignment="1">
      <alignment horizontal="center" vertical="center" wrapText="1"/>
    </xf>
    <xf numFmtId="0" fontId="19" fillId="5" borderId="16" xfId="7" applyFont="1" applyFill="1" applyBorder="1" applyAlignment="1">
      <alignment horizontal="center" vertical="center" wrapText="1"/>
    </xf>
    <xf numFmtId="0" fontId="19" fillId="5" borderId="43" xfId="7" applyFont="1" applyFill="1" applyBorder="1" applyAlignment="1">
      <alignment horizontal="center" vertical="center" wrapText="1"/>
    </xf>
    <xf numFmtId="0" fontId="19" fillId="6" borderId="16" xfId="7" applyFont="1" applyFill="1" applyBorder="1" applyAlignment="1">
      <alignment horizontal="center" vertical="center"/>
    </xf>
    <xf numFmtId="0" fontId="19" fillId="6" borderId="17" xfId="7" applyFont="1" applyFill="1" applyBorder="1" applyAlignment="1">
      <alignment horizontal="center" vertical="center"/>
    </xf>
    <xf numFmtId="0" fontId="19" fillId="5" borderId="31" xfId="7" applyFont="1" applyFill="1" applyBorder="1" applyAlignment="1">
      <alignment horizontal="center" vertical="top" wrapText="1"/>
    </xf>
    <xf numFmtId="0" fontId="19" fillId="5" borderId="31" xfId="8" applyFont="1" applyFill="1" applyBorder="1" applyAlignment="1">
      <alignment horizontal="center" vertical="top" wrapText="1" readingOrder="1"/>
    </xf>
    <xf numFmtId="3" fontId="5" fillId="6" borderId="18" xfId="12" applyNumberFormat="1" applyFont="1" applyFill="1" applyBorder="1" applyAlignment="1">
      <alignment horizontal="right" vertical="center" indent="1"/>
    </xf>
    <xf numFmtId="0" fontId="34" fillId="6" borderId="15" xfId="11" applyFont="1" applyFill="1" applyBorder="1" applyAlignment="1">
      <alignment horizontal="center" vertical="center" wrapText="1"/>
    </xf>
    <xf numFmtId="0" fontId="34" fillId="5" borderId="17" xfId="11" applyFont="1" applyFill="1" applyBorder="1" applyAlignment="1">
      <alignment horizontal="center" vertical="center" wrapText="1"/>
    </xf>
    <xf numFmtId="0" fontId="23" fillId="5" borderId="26" xfId="7" applyFont="1" applyFill="1" applyBorder="1" applyAlignment="1">
      <alignment horizontal="center" vertical="center" wrapText="1" readingOrder="1"/>
    </xf>
    <xf numFmtId="0" fontId="30" fillId="6" borderId="15" xfId="11" applyFont="1" applyFill="1" applyBorder="1" applyAlignment="1">
      <alignment horizontal="center" vertical="center" wrapText="1"/>
    </xf>
    <xf numFmtId="0" fontId="23" fillId="5" borderId="132" xfId="8" applyFont="1" applyFill="1" applyBorder="1" applyAlignment="1">
      <alignment horizontal="left" vertical="center" wrapText="1"/>
    </xf>
    <xf numFmtId="1" fontId="18" fillId="5" borderId="125" xfId="22" applyFont="1" applyFill="1" applyBorder="1" applyAlignment="1">
      <alignment horizontal="right" vertical="center" wrapText="1"/>
    </xf>
    <xf numFmtId="0" fontId="5" fillId="6" borderId="44" xfId="11" applyFont="1" applyFill="1" applyBorder="1" applyAlignment="1">
      <alignment horizontal="right" vertical="center" wrapText="1" indent="1" readingOrder="1"/>
    </xf>
    <xf numFmtId="0" fontId="5" fillId="5" borderId="8" xfId="11" applyFont="1" applyFill="1" applyBorder="1" applyAlignment="1">
      <alignment horizontal="right" vertical="center" wrapText="1" indent="1" readingOrder="1"/>
    </xf>
    <xf numFmtId="0" fontId="5" fillId="6" borderId="8" xfId="11" applyFont="1" applyFill="1" applyBorder="1" applyAlignment="1">
      <alignment horizontal="right" vertical="center" wrapText="1" indent="1" readingOrder="1"/>
    </xf>
    <xf numFmtId="0" fontId="5" fillId="5" borderId="23" xfId="11" applyFont="1" applyFill="1" applyBorder="1" applyAlignment="1">
      <alignment horizontal="right" vertical="center" wrapText="1" indent="1" readingOrder="1"/>
    </xf>
    <xf numFmtId="0" fontId="5" fillId="6" borderId="18" xfId="11" applyFont="1" applyFill="1" applyBorder="1" applyAlignment="1">
      <alignment horizontal="right" vertical="center" wrapText="1" indent="1" readingOrder="1"/>
    </xf>
    <xf numFmtId="0" fontId="4" fillId="6" borderId="15" xfId="11" applyFont="1" applyFill="1" applyBorder="1" applyAlignment="1">
      <alignment horizontal="center" vertical="center" wrapText="1" readingOrder="1"/>
    </xf>
    <xf numFmtId="0" fontId="19" fillId="6" borderId="65" xfId="11" applyFont="1" applyFill="1" applyBorder="1" applyAlignment="1">
      <alignment horizontal="center" vertical="center" wrapText="1"/>
    </xf>
    <xf numFmtId="0" fontId="19" fillId="5" borderId="140" xfId="11" applyFont="1" applyFill="1" applyBorder="1" applyAlignment="1">
      <alignment horizontal="center" vertical="center" wrapText="1"/>
    </xf>
    <xf numFmtId="1" fontId="5" fillId="5" borderId="31" xfId="7" applyNumberFormat="1" applyFont="1" applyFill="1" applyBorder="1" applyAlignment="1">
      <alignment horizontal="right" vertical="center" indent="1"/>
    </xf>
    <xf numFmtId="0" fontId="5" fillId="6" borderId="26" xfId="7" applyFont="1" applyFill="1" applyBorder="1" applyAlignment="1">
      <alignment horizontal="right" vertical="center" indent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 applyAlignment="1">
      <alignment horizontal="center" vertical="center" wrapText="1" readingOrder="1"/>
    </xf>
    <xf numFmtId="1" fontId="19" fillId="6" borderId="141" xfId="22" applyFont="1" applyFill="1" applyBorder="1" applyAlignment="1">
      <alignment horizontal="center" vertical="center" wrapText="1"/>
    </xf>
    <xf numFmtId="2" fontId="8" fillId="6" borderId="44" xfId="4" applyNumberFormat="1" applyFont="1" applyFill="1" applyBorder="1" applyAlignment="1">
      <alignment horizontal="right" vertical="center" indent="1"/>
    </xf>
    <xf numFmtId="1" fontId="33" fillId="6" borderId="142" xfId="22" applyFont="1" applyFill="1" applyBorder="1" applyAlignment="1">
      <alignment horizontal="center" vertical="center" wrapText="1"/>
    </xf>
    <xf numFmtId="0" fontId="19" fillId="6" borderId="143" xfId="11" applyFont="1" applyFill="1" applyBorder="1" applyAlignment="1">
      <alignment horizontal="center" vertical="center" wrapText="1"/>
    </xf>
    <xf numFmtId="2" fontId="8" fillId="6" borderId="8" xfId="4" applyNumberFormat="1" applyFont="1" applyFill="1" applyBorder="1" applyAlignment="1">
      <alignment horizontal="right" vertical="center" indent="1"/>
    </xf>
    <xf numFmtId="0" fontId="33" fillId="6" borderId="144" xfId="11" applyFont="1" applyFill="1" applyBorder="1" applyAlignment="1">
      <alignment horizontal="center" vertical="center" wrapText="1"/>
    </xf>
    <xf numFmtId="2" fontId="5" fillId="6" borderId="8" xfId="4" applyNumberFormat="1" applyFont="1" applyFill="1" applyBorder="1" applyAlignment="1">
      <alignment horizontal="right" vertical="center" indent="1"/>
    </xf>
    <xf numFmtId="1" fontId="19" fillId="5" borderId="143" xfId="22" applyFont="1" applyFill="1" applyBorder="1" applyAlignment="1">
      <alignment horizontal="center" vertical="center" wrapText="1"/>
    </xf>
    <xf numFmtId="2" fontId="8" fillId="5" borderId="8" xfId="4" applyNumberFormat="1" applyFont="1" applyFill="1" applyBorder="1" applyAlignment="1">
      <alignment horizontal="right" vertical="center" indent="1"/>
    </xf>
    <xf numFmtId="1" fontId="33" fillId="5" borderId="144" xfId="22" applyFont="1" applyFill="1" applyBorder="1" applyAlignment="1">
      <alignment horizontal="center" vertical="center" wrapText="1"/>
    </xf>
    <xf numFmtId="0" fontId="19" fillId="5" borderId="143" xfId="11" applyFont="1" applyFill="1" applyBorder="1" applyAlignment="1">
      <alignment horizontal="center" vertical="center" wrapText="1"/>
    </xf>
    <xf numFmtId="0" fontId="33" fillId="5" borderId="144" xfId="11" applyFont="1" applyFill="1" applyBorder="1" applyAlignment="1">
      <alignment horizontal="center" vertical="center" wrapText="1"/>
    </xf>
    <xf numFmtId="0" fontId="5" fillId="5" borderId="8" xfId="4" applyNumberFormat="1" applyFont="1" applyFill="1" applyBorder="1" applyAlignment="1">
      <alignment horizontal="right" vertical="center" indent="1"/>
    </xf>
    <xf numFmtId="2" fontId="5" fillId="5" borderId="8" xfId="4" applyNumberFormat="1" applyFont="1" applyFill="1" applyBorder="1" applyAlignment="1">
      <alignment horizontal="right" vertical="center" indent="1"/>
    </xf>
    <xf numFmtId="1" fontId="19" fillId="6" borderId="143" xfId="22" applyFont="1" applyFill="1" applyBorder="1" applyAlignment="1">
      <alignment horizontal="center" vertical="center" wrapText="1"/>
    </xf>
    <xf numFmtId="1" fontId="33" fillId="6" borderId="144" xfId="22" applyFont="1" applyFill="1" applyBorder="1" applyAlignment="1">
      <alignment horizontal="center" vertical="center" wrapText="1"/>
    </xf>
    <xf numFmtId="0" fontId="5" fillId="6" borderId="8" xfId="4" applyNumberFormat="1" applyFont="1" applyFill="1" applyBorder="1" applyAlignment="1">
      <alignment horizontal="right" vertical="center" indent="1"/>
    </xf>
    <xf numFmtId="0" fontId="19" fillId="5" borderId="145" xfId="11" applyFont="1" applyFill="1" applyBorder="1" applyAlignment="1">
      <alignment horizontal="center" vertical="center" wrapText="1"/>
    </xf>
    <xf numFmtId="0" fontId="5" fillId="5" borderId="23" xfId="4" applyNumberFormat="1" applyFont="1" applyFill="1" applyBorder="1" applyAlignment="1">
      <alignment horizontal="right" vertical="center" indent="1"/>
    </xf>
    <xf numFmtId="2" fontId="5" fillId="5" borderId="23" xfId="4" applyNumberFormat="1" applyFont="1" applyFill="1" applyBorder="1" applyAlignment="1">
      <alignment horizontal="right" vertical="center" indent="1"/>
    </xf>
    <xf numFmtId="0" fontId="33" fillId="5" borderId="146" xfId="11" applyFont="1" applyFill="1" applyBorder="1" applyAlignment="1">
      <alignment horizontal="center" vertical="center" wrapText="1"/>
    </xf>
    <xf numFmtId="0" fontId="14" fillId="5" borderId="29" xfId="8" applyFont="1" applyFill="1" applyBorder="1" applyAlignment="1">
      <alignment horizontal="center" wrapText="1"/>
    </xf>
    <xf numFmtId="1" fontId="23" fillId="5" borderId="18" xfId="22" applyFont="1" applyFill="1" applyBorder="1" applyAlignment="1">
      <alignment horizontal="center" vertical="center" wrapText="1"/>
    </xf>
    <xf numFmtId="0" fontId="4" fillId="6" borderId="46" xfId="11" applyFont="1" applyFill="1" applyBorder="1" applyAlignment="1">
      <alignment horizontal="center" vertical="center" wrapText="1"/>
    </xf>
    <xf numFmtId="0" fontId="4" fillId="6" borderId="35" xfId="11" applyFont="1" applyFill="1" applyBorder="1" applyAlignment="1">
      <alignment horizontal="center" vertical="center" wrapText="1"/>
    </xf>
    <xf numFmtId="0" fontId="14" fillId="6" borderId="19" xfId="7" applyFont="1" applyFill="1" applyBorder="1" applyAlignment="1">
      <alignment horizontal="center" vertical="center"/>
    </xf>
    <xf numFmtId="0" fontId="14" fillId="6" borderId="16" xfId="30" applyFont="1" applyFill="1" applyBorder="1" applyAlignment="1">
      <alignment horizontal="center" vertical="center" wrapText="1" readingOrder="2"/>
    </xf>
    <xf numFmtId="0" fontId="5" fillId="5" borderId="26" xfId="7" applyFont="1" applyFill="1" applyBorder="1" applyAlignment="1">
      <alignment horizontal="center" vertical="center" wrapText="1" readingOrder="1"/>
    </xf>
    <xf numFmtId="0" fontId="14" fillId="6" borderId="15" xfId="30" applyFont="1" applyFill="1" applyBorder="1" applyAlignment="1">
      <alignment horizontal="right" vertical="center" wrapText="1" indent="1" readingOrder="2"/>
    </xf>
    <xf numFmtId="3" fontId="8" fillId="5" borderId="15" xfId="12" applyNumberFormat="1" applyFont="1" applyFill="1" applyBorder="1">
      <alignment horizontal="right" vertical="center" indent="1"/>
    </xf>
    <xf numFmtId="0" fontId="5" fillId="5" borderId="30" xfId="30" applyFont="1" applyFill="1" applyBorder="1" applyAlignment="1">
      <alignment horizontal="center" vertical="center" wrapText="1" readingOrder="2"/>
    </xf>
    <xf numFmtId="0" fontId="24" fillId="6" borderId="26" xfId="7" applyFont="1" applyFill="1" applyBorder="1" applyAlignment="1">
      <alignment horizontal="center" vertical="center"/>
    </xf>
    <xf numFmtId="0" fontId="14" fillId="5" borderId="30" xfId="30" applyFont="1" applyFill="1" applyBorder="1" applyAlignment="1">
      <alignment horizontal="center" vertical="center" wrapText="1" readingOrder="2"/>
    </xf>
    <xf numFmtId="0" fontId="14" fillId="6" borderId="16" xfId="30" applyFont="1" applyFill="1" applyBorder="1" applyAlignment="1">
      <alignment horizontal="center" vertical="center" wrapText="1" readingOrder="2"/>
    </xf>
    <xf numFmtId="0" fontId="4" fillId="6" borderId="51" xfId="30" applyFont="1" applyFill="1" applyBorder="1" applyAlignment="1">
      <alignment horizontal="left" vertical="center" wrapText="1" indent="1" readingOrder="2"/>
    </xf>
    <xf numFmtId="0" fontId="14" fillId="6" borderId="29" xfId="30" applyFont="1" applyFill="1" applyBorder="1" applyAlignment="1">
      <alignment horizontal="right" vertical="center" wrapText="1" indent="1" readingOrder="2"/>
    </xf>
    <xf numFmtId="0" fontId="5" fillId="6" borderId="82" xfId="7" applyFont="1" applyFill="1" applyBorder="1" applyAlignment="1">
      <alignment horizontal="center" vertical="center" wrapText="1"/>
    </xf>
    <xf numFmtId="0" fontId="5" fillId="6" borderId="82" xfId="8" applyFont="1" applyFill="1" applyBorder="1">
      <alignment horizontal="center" vertical="center" wrapText="1"/>
    </xf>
    <xf numFmtId="3" fontId="8" fillId="5" borderId="43" xfId="12" applyNumberFormat="1" applyFont="1" applyFill="1" applyBorder="1">
      <alignment horizontal="right" vertical="center" indent="1"/>
    </xf>
    <xf numFmtId="3" fontId="5" fillId="6" borderId="26" xfId="12" applyNumberFormat="1" applyFont="1" applyFill="1" applyBorder="1">
      <alignment horizontal="right" vertical="center" indent="1"/>
    </xf>
    <xf numFmtId="0" fontId="24" fillId="5" borderId="42" xfId="11" applyFont="1" applyFill="1" applyBorder="1" applyAlignment="1">
      <alignment horizontal="left" vertical="center" wrapText="1" indent="1"/>
    </xf>
    <xf numFmtId="3" fontId="5" fillId="5" borderId="105" xfId="15" applyNumberFormat="1" applyFont="1" applyFill="1" applyBorder="1">
      <alignment horizontal="right" vertical="center" indent="1"/>
    </xf>
    <xf numFmtId="3" fontId="8" fillId="5" borderId="105" xfId="12" applyNumberFormat="1" applyFont="1" applyFill="1" applyBorder="1">
      <alignment horizontal="right" vertical="center" indent="1"/>
    </xf>
    <xf numFmtId="0" fontId="14" fillId="5" borderId="41" xfId="30" applyFont="1" applyFill="1" applyBorder="1" applyAlignment="1">
      <alignment horizontal="right" vertical="center" wrapText="1" indent="1" readingOrder="2"/>
    </xf>
    <xf numFmtId="0" fontId="14" fillId="5" borderId="15" xfId="30" applyFont="1" applyFill="1" applyBorder="1" applyAlignment="1">
      <alignment horizontal="center" vertical="center" wrapText="1" readingOrder="2"/>
    </xf>
    <xf numFmtId="0" fontId="14" fillId="5" borderId="43" xfId="30" applyFont="1" applyFill="1" applyBorder="1" applyAlignment="1">
      <alignment horizontal="center" vertical="center" wrapText="1" readingOrder="2"/>
    </xf>
    <xf numFmtId="0" fontId="14" fillId="6" borderId="25" xfId="30" applyFont="1" applyFill="1" applyBorder="1" applyAlignment="1">
      <alignment horizontal="center" vertical="center" wrapText="1" readingOrder="2"/>
    </xf>
    <xf numFmtId="0" fontId="14" fillId="5" borderId="25" xfId="30" applyFont="1" applyFill="1" applyBorder="1" applyAlignment="1">
      <alignment horizontal="center" vertical="center" wrapText="1" readingOrder="2"/>
    </xf>
    <xf numFmtId="1" fontId="14" fillId="5" borderId="25" xfId="22" applyFont="1" applyFill="1" applyBorder="1" applyAlignment="1">
      <alignment horizontal="center" vertical="center" readingOrder="2"/>
    </xf>
    <xf numFmtId="166" fontId="5" fillId="5" borderId="23" xfId="15" applyNumberFormat="1" applyFont="1" applyFill="1" applyBorder="1" applyAlignment="1">
      <alignment horizontal="right" vertical="center" indent="1"/>
    </xf>
    <xf numFmtId="166" fontId="5" fillId="6" borderId="23" xfId="15" applyNumberFormat="1" applyFont="1" applyFill="1" applyBorder="1" applyAlignment="1">
      <alignment horizontal="right" vertical="center" indent="1"/>
    </xf>
    <xf numFmtId="3" fontId="23" fillId="5" borderId="15" xfId="15" applyNumberFormat="1" applyFont="1" applyFill="1" applyBorder="1">
      <alignment horizontal="right" vertical="center" indent="1"/>
    </xf>
    <xf numFmtId="3" fontId="23" fillId="6" borderId="31" xfId="15" applyNumberFormat="1" applyFont="1" applyFill="1" applyBorder="1">
      <alignment horizontal="right" vertical="center" indent="1"/>
    </xf>
    <xf numFmtId="3" fontId="23" fillId="5" borderId="17" xfId="15" applyNumberFormat="1" applyFont="1" applyFill="1" applyBorder="1">
      <alignment horizontal="right" vertical="center" indent="1"/>
    </xf>
    <xf numFmtId="165" fontId="5" fillId="5" borderId="25" xfId="12" applyNumberFormat="1" applyFont="1" applyFill="1" applyBorder="1">
      <alignment horizontal="right" vertical="center" indent="1"/>
    </xf>
    <xf numFmtId="165" fontId="5" fillId="6" borderId="114" xfId="12" applyNumberFormat="1" applyFont="1" applyFill="1" applyBorder="1">
      <alignment horizontal="right" vertical="center" indent="1"/>
    </xf>
    <xf numFmtId="0" fontId="19" fillId="5" borderId="16" xfId="11" applyFont="1" applyFill="1" applyBorder="1" applyAlignment="1">
      <alignment horizontal="center" vertical="center" wrapText="1"/>
    </xf>
    <xf numFmtId="3" fontId="5" fillId="6" borderId="15" xfId="7" applyNumberFormat="1" applyFont="1" applyFill="1" applyBorder="1" applyAlignment="1">
      <alignment horizontal="right" vertical="center" indent="1"/>
    </xf>
    <xf numFmtId="3" fontId="5" fillId="5" borderId="9" xfId="12" applyNumberFormat="1" applyFont="1" applyFill="1" applyBorder="1" applyAlignment="1">
      <alignment horizontal="right" vertical="center" indent="1"/>
    </xf>
    <xf numFmtId="3" fontId="12" fillId="5" borderId="15" xfId="12" applyNumberFormat="1" applyFont="1" applyFill="1" applyBorder="1" applyAlignment="1">
      <alignment horizontal="right" vertical="center" indent="1"/>
    </xf>
    <xf numFmtId="3" fontId="5" fillId="5" borderId="15" xfId="12" applyNumberFormat="1" applyFont="1" applyFill="1" applyBorder="1" applyAlignment="1">
      <alignment horizontal="right" vertical="center" indent="1"/>
    </xf>
    <xf numFmtId="3" fontId="5" fillId="6" borderId="149" xfId="15" applyNumberFormat="1" applyFont="1" applyFill="1" applyBorder="1" applyAlignment="1">
      <alignment horizontal="right" vertical="center" indent="1"/>
    </xf>
    <xf numFmtId="3" fontId="5" fillId="6" borderId="23" xfId="12" applyNumberFormat="1" applyFont="1" applyFill="1" applyBorder="1" applyAlignment="1">
      <alignment horizontal="right" vertical="center" indent="1"/>
    </xf>
    <xf numFmtId="3" fontId="5" fillId="6" borderId="24" xfId="15" applyNumberFormat="1" applyFont="1" applyFill="1" applyBorder="1" applyAlignment="1">
      <alignment horizontal="right" vertical="center" indent="1"/>
    </xf>
    <xf numFmtId="3" fontId="8" fillId="5" borderId="9" xfId="12" applyNumberFormat="1" applyFont="1" applyFill="1" applyBorder="1" applyAlignment="1">
      <alignment horizontal="right" vertical="center" indent="1"/>
    </xf>
    <xf numFmtId="0" fontId="4" fillId="6" borderId="88" xfId="7" applyFont="1" applyFill="1" applyBorder="1" applyAlignment="1">
      <alignment horizontal="center" vertical="center"/>
    </xf>
    <xf numFmtId="0" fontId="14" fillId="6" borderId="59" xfId="7" applyFont="1" applyFill="1" applyBorder="1" applyAlignment="1">
      <alignment horizontal="center" vertical="center"/>
    </xf>
    <xf numFmtId="0" fontId="14" fillId="5" borderId="40" xfId="16" applyFont="1" applyFill="1" applyBorder="1" applyAlignment="1">
      <alignment horizontal="center" vertical="center" wrapText="1" readingOrder="2"/>
    </xf>
    <xf numFmtId="3" fontId="23" fillId="6" borderId="31" xfId="7" applyNumberFormat="1" applyFont="1" applyFill="1" applyBorder="1" applyAlignment="1">
      <alignment horizontal="right" vertical="center" indent="1"/>
    </xf>
    <xf numFmtId="3" fontId="12" fillId="5" borderId="17" xfId="12" applyNumberFormat="1" applyFont="1" applyFill="1" applyBorder="1" applyAlignment="1">
      <alignment horizontal="right" vertical="center" indent="1"/>
    </xf>
    <xf numFmtId="0" fontId="8" fillId="5" borderId="0" xfId="4" applyFont="1" applyFill="1"/>
    <xf numFmtId="3" fontId="5" fillId="5" borderId="65" xfId="15" applyNumberFormat="1" applyFont="1" applyFill="1" applyBorder="1" applyAlignment="1">
      <alignment horizontal="right" vertical="center" indent="1"/>
    </xf>
    <xf numFmtId="0" fontId="11" fillId="6" borderId="15" xfId="16" applyFont="1" applyFill="1" applyBorder="1">
      <alignment horizontal="right" vertical="center" wrapText="1" indent="1" readingOrder="2"/>
    </xf>
    <xf numFmtId="0" fontId="11" fillId="6" borderId="16" xfId="16" applyFont="1" applyFill="1" applyBorder="1">
      <alignment horizontal="right" vertical="center" wrapText="1" indent="1" readingOrder="2"/>
    </xf>
    <xf numFmtId="0" fontId="11" fillId="5" borderId="16" xfId="16" applyFont="1" applyFill="1" applyBorder="1">
      <alignment horizontal="right" vertical="center" wrapText="1" indent="1" readingOrder="2"/>
    </xf>
    <xf numFmtId="0" fontId="14" fillId="6" borderId="36" xfId="16" applyFont="1" applyFill="1" applyBorder="1">
      <alignment horizontal="right" vertical="center" wrapText="1" indent="1" readingOrder="2"/>
    </xf>
    <xf numFmtId="0" fontId="14" fillId="6" borderId="38" xfId="16" applyFont="1" applyFill="1" applyBorder="1">
      <alignment horizontal="right" vertical="center" wrapText="1" indent="1" readingOrder="2"/>
    </xf>
    <xf numFmtId="0" fontId="14" fillId="5" borderId="38" xfId="16" applyFont="1" applyFill="1" applyBorder="1">
      <alignment horizontal="right" vertical="center" wrapText="1" indent="1" readingOrder="2"/>
    </xf>
    <xf numFmtId="0" fontId="14" fillId="6" borderId="56" xfId="16" applyFont="1" applyFill="1" applyBorder="1">
      <alignment horizontal="right" vertical="center" wrapText="1" indent="1" readingOrder="2"/>
    </xf>
    <xf numFmtId="0" fontId="4" fillId="5" borderId="16" xfId="11" applyFont="1" applyFill="1" applyBorder="1">
      <alignment horizontal="left" vertical="center" wrapText="1" indent="1"/>
    </xf>
    <xf numFmtId="0" fontId="4" fillId="5" borderId="43" xfId="11" applyFont="1" applyFill="1" applyBorder="1">
      <alignment horizontal="left" vertical="center" wrapText="1" indent="1"/>
    </xf>
    <xf numFmtId="0" fontId="4" fillId="5" borderId="43" xfId="11" applyFont="1" applyFill="1" applyBorder="1" applyAlignment="1">
      <alignment horizontal="left" vertical="center" wrapText="1" indent="1"/>
    </xf>
    <xf numFmtId="0" fontId="14" fillId="5" borderId="18" xfId="7" applyFont="1" applyFill="1" applyBorder="1" applyAlignment="1">
      <alignment horizontal="center" vertical="center" wrapText="1"/>
    </xf>
    <xf numFmtId="0" fontId="14" fillId="5" borderId="18" xfId="8" applyFont="1" applyFill="1" applyBorder="1">
      <alignment horizontal="center" vertical="center" wrapText="1"/>
    </xf>
    <xf numFmtId="0" fontId="5" fillId="6" borderId="16" xfId="11" applyFont="1" applyFill="1" applyBorder="1" applyAlignment="1">
      <alignment horizontal="center" vertical="center" wrapText="1"/>
    </xf>
    <xf numFmtId="0" fontId="14" fillId="6" borderId="16" xfId="30" applyFont="1" applyFill="1" applyBorder="1" applyAlignment="1">
      <alignment horizontal="center" vertical="center" wrapText="1" readingOrder="2"/>
    </xf>
    <xf numFmtId="0" fontId="14" fillId="6" borderId="36" xfId="11" applyFont="1" applyFill="1" applyBorder="1" applyAlignment="1">
      <alignment horizontal="right" vertical="center" wrapText="1" indent="2" readingOrder="2"/>
    </xf>
    <xf numFmtId="0" fontId="14" fillId="5" borderId="38" xfId="11" applyFont="1" applyFill="1" applyBorder="1" applyAlignment="1">
      <alignment horizontal="right" vertical="center" wrapText="1" indent="2" readingOrder="2"/>
    </xf>
    <xf numFmtId="0" fontId="14" fillId="6" borderId="38" xfId="11" applyFont="1" applyFill="1" applyBorder="1" applyAlignment="1">
      <alignment horizontal="right" vertical="center" wrapText="1" indent="2" readingOrder="2"/>
    </xf>
    <xf numFmtId="0" fontId="14" fillId="6" borderId="56" xfId="11" applyFont="1" applyFill="1" applyBorder="1" applyAlignment="1">
      <alignment horizontal="right" vertical="center" wrapText="1" indent="2" readingOrder="2"/>
    </xf>
    <xf numFmtId="0" fontId="14" fillId="6" borderId="22" xfId="11" applyFont="1" applyFill="1" applyBorder="1" applyAlignment="1">
      <alignment horizontal="right" vertical="center" wrapText="1" indent="2" readingOrder="2"/>
    </xf>
    <xf numFmtId="0" fontId="14" fillId="5" borderId="59" xfId="11" applyFont="1" applyFill="1" applyBorder="1" applyAlignment="1">
      <alignment horizontal="center" vertical="center" wrapText="1" readingOrder="2"/>
    </xf>
    <xf numFmtId="0" fontId="4" fillId="7" borderId="65" xfId="0" applyFont="1" applyFill="1" applyBorder="1" applyAlignment="1">
      <alignment horizontal="left" vertical="center" wrapText="1" indent="1" readingOrder="1"/>
    </xf>
    <xf numFmtId="0" fontId="4" fillId="5" borderId="65" xfId="0" applyFont="1" applyFill="1" applyBorder="1" applyAlignment="1">
      <alignment horizontal="left" vertical="center" wrapText="1" indent="1" readingOrder="1"/>
    </xf>
    <xf numFmtId="0" fontId="4" fillId="7" borderId="118" xfId="0" applyFont="1" applyFill="1" applyBorder="1" applyAlignment="1">
      <alignment horizontal="left" vertical="center" wrapText="1" indent="1" readingOrder="1"/>
    </xf>
    <xf numFmtId="0" fontId="4" fillId="5" borderId="88" xfId="11" applyFont="1" applyFill="1" applyBorder="1" applyAlignment="1">
      <alignment horizontal="center" vertical="center" wrapText="1"/>
    </xf>
    <xf numFmtId="0" fontId="14" fillId="5" borderId="19" xfId="7" applyFont="1" applyFill="1" applyBorder="1" applyAlignment="1">
      <alignment horizontal="center" vertical="center"/>
    </xf>
    <xf numFmtId="0" fontId="4" fillId="7" borderId="123" xfId="0" applyFont="1" applyFill="1" applyBorder="1" applyAlignment="1">
      <alignment horizontal="left" vertical="center" wrapText="1" indent="1" readingOrder="1"/>
    </xf>
    <xf numFmtId="0" fontId="4" fillId="5" borderId="123" xfId="0" applyFont="1" applyFill="1" applyBorder="1" applyAlignment="1">
      <alignment horizontal="left" vertical="center" wrapText="1" indent="1" readingOrder="1"/>
    </xf>
    <xf numFmtId="0" fontId="4" fillId="8" borderId="123" xfId="0" applyFont="1" applyFill="1" applyBorder="1" applyAlignment="1">
      <alignment horizontal="left" vertical="center" wrapText="1" indent="1" readingOrder="1"/>
    </xf>
    <xf numFmtId="0" fontId="4" fillId="7" borderId="124" xfId="0" applyFont="1" applyFill="1" applyBorder="1" applyAlignment="1">
      <alignment horizontal="left" vertical="center" wrapText="1" indent="1" readingOrder="1"/>
    </xf>
    <xf numFmtId="0" fontId="4" fillId="5" borderId="21" xfId="7" applyFont="1" applyFill="1" applyBorder="1" applyAlignment="1">
      <alignment horizontal="center" vertical="center"/>
    </xf>
    <xf numFmtId="0" fontId="11" fillId="5" borderId="43" xfId="16" applyFont="1" applyFill="1" applyBorder="1">
      <alignment horizontal="right" vertical="center" wrapText="1" indent="1" readingOrder="2"/>
    </xf>
    <xf numFmtId="0" fontId="11" fillId="6" borderId="26" xfId="7" applyFont="1" applyFill="1" applyBorder="1" applyAlignment="1">
      <alignment horizontal="center" vertical="center"/>
    </xf>
    <xf numFmtId="0" fontId="4" fillId="6" borderId="15" xfId="11" applyFont="1" applyFill="1" applyBorder="1">
      <alignment horizontal="left" vertical="center" wrapText="1" indent="1"/>
    </xf>
    <xf numFmtId="0" fontId="4" fillId="6" borderId="16" xfId="11" applyFont="1" applyFill="1" applyBorder="1">
      <alignment horizontal="left" vertical="center" wrapText="1" indent="1"/>
    </xf>
    <xf numFmtId="0" fontId="4" fillId="6" borderId="26" xfId="7" applyFont="1" applyFill="1" applyBorder="1" applyAlignment="1">
      <alignment horizontal="center" vertical="center"/>
    </xf>
    <xf numFmtId="0" fontId="14" fillId="6" borderId="45" xfId="16" applyFont="1" applyFill="1" applyBorder="1">
      <alignment horizontal="right" vertical="center" wrapText="1" indent="1" readingOrder="2"/>
    </xf>
    <xf numFmtId="0" fontId="14" fillId="5" borderId="56" xfId="16" applyFont="1" applyFill="1" applyBorder="1">
      <alignment horizontal="right" vertical="center" wrapText="1" indent="1" readingOrder="2"/>
    </xf>
    <xf numFmtId="0" fontId="4" fillId="6" borderId="46" xfId="11" applyFont="1" applyFill="1" applyBorder="1">
      <alignment horizontal="left" vertical="center" wrapText="1" indent="1"/>
    </xf>
    <xf numFmtId="0" fontId="4" fillId="5" borderId="37" xfId="11" applyFont="1" applyFill="1" applyBorder="1">
      <alignment horizontal="left" vertical="center" wrapText="1" indent="1"/>
    </xf>
    <xf numFmtId="0" fontId="4" fillId="6" borderId="37" xfId="11" applyFont="1" applyFill="1" applyBorder="1">
      <alignment horizontal="left" vertical="center" wrapText="1" indent="1"/>
    </xf>
    <xf numFmtId="0" fontId="4" fillId="5" borderId="55" xfId="11" applyFont="1" applyFill="1" applyBorder="1">
      <alignment horizontal="left" vertical="center" wrapText="1" indent="1"/>
    </xf>
    <xf numFmtId="0" fontId="11" fillId="6" borderId="15" xfId="30" applyFont="1" applyFill="1" applyBorder="1">
      <alignment horizontal="right" vertical="center" wrapText="1" indent="1" readingOrder="2"/>
    </xf>
    <xf numFmtId="0" fontId="11" fillId="5" borderId="16" xfId="30" applyFont="1" applyFill="1" applyBorder="1">
      <alignment horizontal="right" vertical="center" wrapText="1" indent="1" readingOrder="2"/>
    </xf>
    <xf numFmtId="0" fontId="11" fillId="6" borderId="16" xfId="30" applyFont="1" applyFill="1" applyBorder="1">
      <alignment horizontal="right" vertical="center" wrapText="1" indent="1" readingOrder="2"/>
    </xf>
    <xf numFmtId="0" fontId="11" fillId="5" borderId="43" xfId="30" applyFont="1" applyFill="1" applyBorder="1">
      <alignment horizontal="right" vertical="center" wrapText="1" indent="1" readingOrder="2"/>
    </xf>
    <xf numFmtId="0" fontId="11" fillId="5" borderId="31" xfId="7" applyFont="1" applyFill="1" applyBorder="1" applyAlignment="1">
      <alignment horizontal="center" vertical="center" wrapText="1"/>
    </xf>
    <xf numFmtId="0" fontId="4" fillId="5" borderId="31" xfId="7" applyFont="1" applyFill="1" applyBorder="1" applyAlignment="1">
      <alignment horizontal="center" vertical="center" wrapText="1"/>
    </xf>
    <xf numFmtId="0" fontId="11" fillId="6" borderId="19" xfId="7" applyFont="1" applyFill="1" applyBorder="1" applyAlignment="1">
      <alignment horizontal="center" vertical="center"/>
    </xf>
    <xf numFmtId="0" fontId="14" fillId="6" borderId="36" xfId="11" applyFont="1" applyFill="1" applyBorder="1" applyAlignment="1">
      <alignment horizontal="right" vertical="center" wrapText="1" indent="1" readingOrder="2"/>
    </xf>
    <xf numFmtId="0" fontId="14" fillId="5" borderId="38" xfId="11" applyFont="1" applyFill="1" applyBorder="1" applyAlignment="1">
      <alignment horizontal="right" vertical="center" wrapText="1" indent="1" readingOrder="2"/>
    </xf>
    <xf numFmtId="0" fontId="14" fillId="6" borderId="38" xfId="11" applyFont="1" applyFill="1" applyBorder="1" applyAlignment="1">
      <alignment horizontal="right" vertical="center" wrapText="1" indent="1" readingOrder="2"/>
    </xf>
    <xf numFmtId="0" fontId="14" fillId="6" borderId="56" xfId="11" applyFont="1" applyFill="1" applyBorder="1" applyAlignment="1">
      <alignment horizontal="right" vertical="center" wrapText="1" indent="1" readingOrder="2"/>
    </xf>
    <xf numFmtId="0" fontId="4" fillId="6" borderId="55" xfId="11" applyFont="1" applyFill="1" applyBorder="1" applyAlignment="1">
      <alignment horizontal="left" vertical="center" wrapText="1" indent="1" readingOrder="1"/>
    </xf>
    <xf numFmtId="1" fontId="14" fillId="0" borderId="30" xfId="12" applyNumberFormat="1" applyFont="1" applyBorder="1">
      <alignment horizontal="right" vertical="center" indent="1"/>
    </xf>
    <xf numFmtId="1" fontId="14" fillId="5" borderId="16" xfId="12" applyNumberFormat="1" applyFont="1" applyFill="1" applyBorder="1">
      <alignment horizontal="right" vertical="center" indent="1"/>
    </xf>
    <xf numFmtId="1" fontId="14" fillId="5" borderId="17" xfId="12" applyNumberFormat="1" applyFont="1" applyFill="1" applyBorder="1">
      <alignment horizontal="right" vertical="center" indent="1"/>
    </xf>
    <xf numFmtId="0" fontId="4" fillId="8" borderId="65" xfId="0" applyFont="1" applyFill="1" applyBorder="1" applyAlignment="1">
      <alignment horizontal="left" vertical="center" wrapText="1" indent="1" readingOrder="1"/>
    </xf>
    <xf numFmtId="0" fontId="4" fillId="8" borderId="94" xfId="0" applyFont="1" applyFill="1" applyBorder="1" applyAlignment="1">
      <alignment horizontal="left" vertical="center" wrapText="1" indent="1" readingOrder="1"/>
    </xf>
    <xf numFmtId="0" fontId="14" fillId="5" borderId="58" xfId="30" applyFont="1" applyFill="1" applyBorder="1" applyAlignment="1">
      <alignment horizontal="center" vertical="center" wrapText="1" readingOrder="2"/>
    </xf>
    <xf numFmtId="0" fontId="4" fillId="5" borderId="87" xfId="11" applyFont="1" applyFill="1" applyBorder="1" applyAlignment="1">
      <alignment horizontal="center" vertical="center" wrapText="1"/>
    </xf>
    <xf numFmtId="0" fontId="4" fillId="5" borderId="99" xfId="7" applyFont="1" applyFill="1" applyBorder="1" applyAlignment="1">
      <alignment horizontal="center" vertical="center"/>
    </xf>
    <xf numFmtId="0" fontId="14" fillId="5" borderId="101" xfId="7" applyFont="1" applyFill="1" applyBorder="1" applyAlignment="1">
      <alignment horizontal="center" vertical="center"/>
    </xf>
    <xf numFmtId="0" fontId="14" fillId="6" borderId="45" xfId="30" applyFont="1" applyFill="1" applyBorder="1" applyAlignment="1">
      <alignment horizontal="center" vertical="center" wrapText="1" readingOrder="2"/>
    </xf>
    <xf numFmtId="0" fontId="14" fillId="6" borderId="16" xfId="11" applyFont="1" applyFill="1" applyBorder="1" applyAlignment="1">
      <alignment horizontal="center" vertical="center" wrapText="1" readingOrder="2"/>
    </xf>
    <xf numFmtId="16" fontId="14" fillId="5" borderId="16" xfId="30" applyNumberFormat="1" applyFont="1" applyFill="1" applyBorder="1" applyAlignment="1">
      <alignment horizontal="right" vertical="center" wrapText="1" indent="1" readingOrder="2"/>
    </xf>
    <xf numFmtId="16" fontId="14" fillId="6" borderId="16" xfId="30" applyNumberFormat="1" applyFont="1" applyFill="1" applyBorder="1" applyAlignment="1">
      <alignment horizontal="right" vertical="center" wrapText="1" indent="1" readingOrder="2"/>
    </xf>
    <xf numFmtId="0" fontId="14" fillId="5" borderId="16" xfId="30" applyFont="1" applyFill="1" applyBorder="1" applyAlignment="1">
      <alignment horizontal="right" vertical="center" wrapText="1" indent="1" readingOrder="2"/>
    </xf>
    <xf numFmtId="0" fontId="14" fillId="6" borderId="16" xfId="30" applyFont="1" applyFill="1" applyBorder="1" applyAlignment="1">
      <alignment horizontal="right" vertical="center" wrapText="1" indent="1" readingOrder="2"/>
    </xf>
    <xf numFmtId="0" fontId="14" fillId="5" borderId="43" xfId="30" applyFont="1" applyFill="1" applyBorder="1" applyAlignment="1">
      <alignment horizontal="right" vertical="center" wrapText="1" indent="1" readingOrder="2"/>
    </xf>
    <xf numFmtId="0" fontId="14" fillId="6" borderId="26" xfId="7" applyFont="1" applyFill="1" applyBorder="1" applyAlignment="1">
      <alignment horizontal="center" vertical="center"/>
    </xf>
    <xf numFmtId="0" fontId="4" fillId="6" borderId="15" xfId="11" applyFont="1" applyFill="1" applyBorder="1" applyAlignment="1">
      <alignment horizontal="left" vertical="center" wrapText="1" indent="1"/>
    </xf>
    <xf numFmtId="49" fontId="4" fillId="5" borderId="16" xfId="11" applyNumberFormat="1" applyFont="1" applyFill="1" applyBorder="1" applyAlignment="1">
      <alignment horizontal="left" vertical="center" wrapText="1" indent="1"/>
    </xf>
    <xf numFmtId="0" fontId="4" fillId="6" borderId="16" xfId="11" applyFont="1" applyFill="1" applyBorder="1" applyAlignment="1">
      <alignment horizontal="left" vertical="center" wrapText="1" indent="1"/>
    </xf>
    <xf numFmtId="0" fontId="4" fillId="5" borderId="16" xfId="11" applyFont="1" applyFill="1" applyBorder="1" applyAlignment="1">
      <alignment horizontal="left" vertical="center" wrapText="1" indent="1"/>
    </xf>
    <xf numFmtId="0" fontId="4" fillId="6" borderId="55" xfId="11" applyFont="1" applyFill="1" applyBorder="1" applyAlignment="1">
      <alignment horizontal="center" vertical="center" wrapText="1"/>
    </xf>
    <xf numFmtId="0" fontId="4" fillId="6" borderId="46" xfId="11" applyFont="1" applyFill="1" applyBorder="1" applyAlignment="1">
      <alignment horizontal="left" vertical="center" wrapText="1" indent="1" readingOrder="1"/>
    </xf>
    <xf numFmtId="0" fontId="4" fillId="5" borderId="37" xfId="11" applyFont="1" applyFill="1" applyBorder="1" applyAlignment="1">
      <alignment horizontal="left" vertical="center" wrapText="1" indent="1" readingOrder="1"/>
    </xf>
    <xf numFmtId="0" fontId="4" fillId="6" borderId="37" xfId="11" applyFont="1" applyFill="1" applyBorder="1" applyAlignment="1">
      <alignment horizontal="left" vertical="center" wrapText="1" indent="1" readingOrder="1"/>
    </xf>
    <xf numFmtId="0" fontId="4" fillId="5" borderId="87" xfId="11" applyFont="1" applyFill="1" applyBorder="1" applyAlignment="1">
      <alignment horizontal="left" vertical="center" wrapText="1" indent="1" readingOrder="1"/>
    </xf>
    <xf numFmtId="1" fontId="14" fillId="0" borderId="133" xfId="12" applyNumberFormat="1" applyFont="1" applyBorder="1">
      <alignment horizontal="right" vertical="center" indent="1"/>
    </xf>
    <xf numFmtId="1" fontId="14" fillId="5" borderId="134" xfId="12" applyNumberFormat="1" applyFont="1" applyFill="1" applyBorder="1">
      <alignment horizontal="right" vertical="center" indent="1"/>
    </xf>
    <xf numFmtId="1" fontId="14" fillId="0" borderId="135" xfId="12" applyNumberFormat="1" applyFont="1" applyBorder="1">
      <alignment horizontal="right" vertical="center" indent="1"/>
    </xf>
    <xf numFmtId="1" fontId="14" fillId="5" borderId="58" xfId="12" applyNumberFormat="1" applyFont="1" applyFill="1" applyBorder="1">
      <alignment horizontal="right" vertical="center" indent="1"/>
    </xf>
    <xf numFmtId="0" fontId="4" fillId="7" borderId="66" xfId="0" applyFont="1" applyFill="1" applyBorder="1" applyAlignment="1">
      <alignment horizontal="left" vertical="center" wrapText="1" indent="1" readingOrder="1"/>
    </xf>
    <xf numFmtId="0" fontId="14" fillId="6" borderId="43" xfId="30" applyFont="1" applyFill="1" applyBorder="1" applyAlignment="1">
      <alignment horizontal="right" vertical="center" wrapText="1" indent="1" readingOrder="2"/>
    </xf>
    <xf numFmtId="0" fontId="14" fillId="5" borderId="17" xfId="30" applyFont="1" applyFill="1" applyBorder="1" applyAlignment="1">
      <alignment horizontal="right" vertical="center" wrapText="1" indent="1" readingOrder="2"/>
    </xf>
    <xf numFmtId="0" fontId="14" fillId="5" borderId="29" xfId="30" applyFont="1" applyFill="1" applyBorder="1" applyAlignment="1">
      <alignment horizontal="center" vertical="center" wrapText="1" readingOrder="2"/>
    </xf>
    <xf numFmtId="0" fontId="14" fillId="6" borderId="26" xfId="30" applyFont="1" applyFill="1" applyBorder="1" applyAlignment="1">
      <alignment horizontal="center" vertical="center" wrapText="1" readingOrder="2"/>
    </xf>
    <xf numFmtId="0" fontId="5" fillId="5" borderId="15" xfId="11" applyFont="1" applyFill="1" applyBorder="1" applyAlignment="1">
      <alignment horizontal="center" vertical="center" wrapText="1"/>
    </xf>
    <xf numFmtId="0" fontId="4" fillId="5" borderId="15" xfId="11" applyFont="1" applyFill="1" applyBorder="1" applyAlignment="1">
      <alignment horizontal="center" vertical="center" wrapText="1"/>
    </xf>
    <xf numFmtId="0" fontId="24" fillId="6" borderId="16" xfId="11" applyFont="1" applyFill="1" applyBorder="1" applyAlignment="1">
      <alignment horizontal="center" vertical="center" wrapText="1"/>
    </xf>
    <xf numFmtId="0" fontId="24" fillId="5" borderId="25" xfId="11" applyFont="1" applyFill="1" applyBorder="1" applyAlignment="1">
      <alignment horizontal="center" vertical="center" wrapText="1"/>
    </xf>
    <xf numFmtId="0" fontId="24" fillId="6" borderId="26" xfId="11" applyFont="1" applyFill="1" applyBorder="1" applyAlignment="1">
      <alignment horizontal="center" vertical="center" wrapText="1"/>
    </xf>
    <xf numFmtId="0" fontId="23" fillId="5" borderId="15" xfId="11" applyFont="1" applyFill="1" applyBorder="1" applyAlignment="1">
      <alignment horizontal="center" vertical="center" wrapText="1"/>
    </xf>
    <xf numFmtId="1" fontId="18" fillId="5" borderId="26" xfId="22" applyFont="1" applyFill="1" applyBorder="1">
      <alignment horizontal="center" vertical="center"/>
    </xf>
    <xf numFmtId="0" fontId="11" fillId="6" borderId="43" xfId="30" applyFont="1" applyFill="1" applyBorder="1">
      <alignment horizontal="right" vertical="center" wrapText="1" indent="1" readingOrder="2"/>
    </xf>
    <xf numFmtId="0" fontId="24" fillId="6" borderId="15" xfId="11" applyFont="1" applyFill="1" applyBorder="1">
      <alignment horizontal="left" vertical="center" wrapText="1" indent="1"/>
    </xf>
    <xf numFmtId="0" fontId="24" fillId="5" borderId="16" xfId="11" applyFont="1" applyFill="1" applyBorder="1">
      <alignment horizontal="left" vertical="center" wrapText="1" indent="1"/>
    </xf>
    <xf numFmtId="0" fontId="24" fillId="6" borderId="16" xfId="11" applyFont="1" applyFill="1" applyBorder="1">
      <alignment horizontal="left" vertical="center" wrapText="1" indent="1"/>
    </xf>
    <xf numFmtId="0" fontId="24" fillId="6" borderId="43" xfId="11" applyFont="1" applyFill="1" applyBorder="1">
      <alignment horizontal="left" vertical="center" wrapText="1" indent="1"/>
    </xf>
    <xf numFmtId="0" fontId="24" fillId="5" borderId="43" xfId="11" applyFont="1" applyFill="1" applyBorder="1">
      <alignment horizontal="left" vertical="center" wrapText="1" indent="1"/>
    </xf>
    <xf numFmtId="165" fontId="8" fillId="6" borderId="110" xfId="12" applyNumberFormat="1" applyFont="1" applyFill="1" applyBorder="1">
      <alignment horizontal="right" vertical="center" indent="1"/>
    </xf>
    <xf numFmtId="165" fontId="8" fillId="5" borderId="110" xfId="12" applyNumberFormat="1" applyFont="1" applyFill="1" applyBorder="1">
      <alignment horizontal="right" vertical="center" indent="1"/>
    </xf>
    <xf numFmtId="165" fontId="8" fillId="5" borderId="114" xfId="12" applyNumberFormat="1" applyFont="1" applyFill="1" applyBorder="1">
      <alignment horizontal="right" vertical="center" indent="1"/>
    </xf>
    <xf numFmtId="165" fontId="8" fillId="6" borderId="114" xfId="12" applyNumberFormat="1" applyFont="1" applyFill="1" applyBorder="1">
      <alignment horizontal="right" vertical="center" indent="1"/>
    </xf>
    <xf numFmtId="165" fontId="8" fillId="5" borderId="25" xfId="12" applyNumberFormat="1" applyFont="1" applyFill="1" applyBorder="1">
      <alignment horizontal="right" vertical="center" indent="1"/>
    </xf>
    <xf numFmtId="165" fontId="8" fillId="5" borderId="116" xfId="12" applyNumberFormat="1" applyFont="1" applyFill="1" applyBorder="1">
      <alignment horizontal="right" vertical="center" indent="1"/>
    </xf>
    <xf numFmtId="0" fontId="14" fillId="6" borderId="44" xfId="16" applyFont="1" applyFill="1" applyBorder="1" applyAlignment="1">
      <alignment horizontal="right" vertical="center" wrapText="1" indent="1" readingOrder="2"/>
    </xf>
    <xf numFmtId="0" fontId="14" fillId="5" borderId="8" xfId="16" applyFont="1" applyFill="1" applyBorder="1" applyAlignment="1">
      <alignment horizontal="right" vertical="center" wrapText="1" indent="1" readingOrder="2"/>
    </xf>
    <xf numFmtId="0" fontId="14" fillId="6" borderId="8" xfId="16" applyFont="1" applyFill="1" applyBorder="1" applyAlignment="1">
      <alignment horizontal="right" vertical="center" wrapText="1" indent="1" readingOrder="2"/>
    </xf>
    <xf numFmtId="0" fontId="14" fillId="5" borderId="11" xfId="16" applyFont="1" applyFill="1" applyBorder="1" applyAlignment="1">
      <alignment horizontal="right" vertical="center" wrapText="1" indent="1" readingOrder="2"/>
    </xf>
    <xf numFmtId="0" fontId="14" fillId="6" borderId="18" xfId="7" applyFont="1" applyFill="1" applyBorder="1" applyAlignment="1">
      <alignment horizontal="center" vertical="center"/>
    </xf>
    <xf numFmtId="0" fontId="4" fillId="6" borderId="44" xfId="11" applyFont="1" applyFill="1" applyBorder="1" applyAlignment="1">
      <alignment horizontal="left" vertical="center" wrapText="1" indent="1"/>
    </xf>
    <xf numFmtId="0" fontId="4" fillId="5" borderId="8" xfId="11" applyFont="1" applyFill="1" applyBorder="1" applyAlignment="1">
      <alignment horizontal="left" vertical="center" wrapText="1" indent="1"/>
    </xf>
    <xf numFmtId="0" fontId="4" fillId="6" borderId="8" xfId="11" applyFont="1" applyFill="1" applyBorder="1" applyAlignment="1">
      <alignment horizontal="left" vertical="center" wrapText="1" indent="1"/>
    </xf>
    <xf numFmtId="0" fontId="4" fillId="5" borderId="11" xfId="11" applyFont="1" applyFill="1" applyBorder="1" applyAlignment="1">
      <alignment horizontal="left" vertical="center" wrapText="1" indent="1"/>
    </xf>
    <xf numFmtId="0" fontId="4" fillId="6" borderId="18" xfId="7" applyFont="1" applyFill="1" applyBorder="1" applyAlignment="1">
      <alignment horizontal="center" vertical="center"/>
    </xf>
    <xf numFmtId="0" fontId="19" fillId="5" borderId="26" xfId="30" applyFont="1" applyFill="1" applyBorder="1" applyAlignment="1">
      <alignment horizontal="center" vertical="center" wrapText="1" readingOrder="1"/>
    </xf>
    <xf numFmtId="0" fontId="19" fillId="6" borderId="26" xfId="11" applyFont="1" applyFill="1" applyBorder="1" applyAlignment="1">
      <alignment horizontal="center" vertical="center" wrapText="1" readingOrder="1"/>
    </xf>
    <xf numFmtId="165" fontId="8" fillId="6" borderId="9" xfId="15" applyNumberFormat="1" applyFont="1" applyFill="1" applyBorder="1" applyAlignment="1">
      <alignment horizontal="right" vertical="center" indent="1"/>
    </xf>
    <xf numFmtId="165" fontId="8" fillId="5" borderId="8" xfId="15" applyNumberFormat="1" applyFont="1" applyFill="1" applyBorder="1" applyAlignment="1">
      <alignment horizontal="right" vertical="center" indent="1"/>
    </xf>
    <xf numFmtId="165" fontId="8" fillId="6" borderId="8" xfId="15" applyNumberFormat="1" applyFont="1" applyFill="1" applyBorder="1" applyAlignment="1">
      <alignment horizontal="right" vertical="center" indent="1"/>
    </xf>
    <xf numFmtId="165" fontId="8" fillId="6" borderId="11" xfId="15" applyNumberFormat="1" applyFont="1" applyFill="1" applyBorder="1" applyAlignment="1">
      <alignment horizontal="right" vertical="center" indent="1"/>
    </xf>
    <xf numFmtId="0" fontId="8" fillId="6" borderId="15" xfId="12" applyFont="1" applyFill="1" applyBorder="1">
      <alignment horizontal="right" vertical="center" indent="1"/>
    </xf>
    <xf numFmtId="0" fontId="8" fillId="5" borderId="16" xfId="12" applyFont="1" applyFill="1" applyBorder="1">
      <alignment horizontal="right" vertical="center" indent="1"/>
    </xf>
    <xf numFmtId="0" fontId="8" fillId="6" borderId="16" xfId="12" applyFont="1" applyFill="1" applyBorder="1">
      <alignment horizontal="right" vertical="center" indent="1"/>
    </xf>
    <xf numFmtId="0" fontId="8" fillId="5" borderId="43" xfId="12" applyFont="1" applyFill="1" applyBorder="1">
      <alignment horizontal="right" vertical="center" indent="1"/>
    </xf>
    <xf numFmtId="1" fontId="19" fillId="6" borderId="150" xfId="22" applyFont="1" applyFill="1" applyBorder="1" applyAlignment="1">
      <alignment horizontal="center" vertical="center" wrapText="1"/>
    </xf>
    <xf numFmtId="2" fontId="8" fillId="6" borderId="151" xfId="4" applyNumberFormat="1" applyFont="1" applyFill="1" applyBorder="1" applyAlignment="1">
      <alignment horizontal="right" vertical="center" indent="1"/>
    </xf>
    <xf numFmtId="1" fontId="33" fillId="6" borderId="133" xfId="22" applyFont="1" applyFill="1" applyBorder="1" applyAlignment="1">
      <alignment horizontal="center" vertical="center" wrapText="1"/>
    </xf>
    <xf numFmtId="0" fontId="19" fillId="6" borderId="152" xfId="11" applyFont="1" applyFill="1" applyBorder="1" applyAlignment="1">
      <alignment horizontal="center" vertical="center" wrapText="1"/>
    </xf>
    <xf numFmtId="2" fontId="8" fillId="6" borderId="153" xfId="4" applyNumberFormat="1" applyFont="1" applyFill="1" applyBorder="1" applyAlignment="1">
      <alignment horizontal="right" vertical="center" indent="1"/>
    </xf>
    <xf numFmtId="0" fontId="33" fillId="6" borderId="134" xfId="11" applyFont="1" applyFill="1" applyBorder="1" applyAlignment="1">
      <alignment horizontal="center" vertical="center" wrapText="1"/>
    </xf>
    <xf numFmtId="2" fontId="5" fillId="6" borderId="153" xfId="4" applyNumberFormat="1" applyFont="1" applyFill="1" applyBorder="1" applyAlignment="1">
      <alignment horizontal="right" vertical="center" indent="1"/>
    </xf>
    <xf numFmtId="1" fontId="19" fillId="5" borderId="152" xfId="22" applyFont="1" applyFill="1" applyBorder="1" applyAlignment="1">
      <alignment horizontal="center" vertical="center" wrapText="1"/>
    </xf>
    <xf numFmtId="2" fontId="8" fillId="5" borderId="153" xfId="4" applyNumberFormat="1" applyFont="1" applyFill="1" applyBorder="1" applyAlignment="1">
      <alignment horizontal="right" vertical="center" indent="1"/>
    </xf>
    <xf numFmtId="1" fontId="33" fillId="5" borderId="134" xfId="22" applyFont="1" applyFill="1" applyBorder="1" applyAlignment="1">
      <alignment horizontal="center" vertical="center" wrapText="1"/>
    </xf>
    <xf numFmtId="0" fontId="19" fillId="5" borderId="152" xfId="11" applyFont="1" applyFill="1" applyBorder="1" applyAlignment="1">
      <alignment horizontal="center" vertical="center" wrapText="1"/>
    </xf>
    <xf numFmtId="0" fontId="33" fillId="5" borderId="134" xfId="11" applyFont="1" applyFill="1" applyBorder="1" applyAlignment="1">
      <alignment horizontal="center" vertical="center" wrapText="1"/>
    </xf>
    <xf numFmtId="0" fontId="5" fillId="5" borderId="153" xfId="4" applyNumberFormat="1" applyFont="1" applyFill="1" applyBorder="1" applyAlignment="1">
      <alignment horizontal="right" vertical="center" indent="1"/>
    </xf>
    <xf numFmtId="2" fontId="5" fillId="5" borderId="153" xfId="4" applyNumberFormat="1" applyFont="1" applyFill="1" applyBorder="1" applyAlignment="1">
      <alignment horizontal="right" vertical="center" indent="1"/>
    </xf>
    <xf numFmtId="1" fontId="19" fillId="6" borderId="152" xfId="22" applyFont="1" applyFill="1" applyBorder="1" applyAlignment="1">
      <alignment horizontal="center" vertical="center" wrapText="1"/>
    </xf>
    <xf numFmtId="1" fontId="33" fillId="6" borderId="134" xfId="22" applyFont="1" applyFill="1" applyBorder="1" applyAlignment="1">
      <alignment horizontal="center" vertical="center" wrapText="1"/>
    </xf>
    <xf numFmtId="0" fontId="5" fillId="6" borderId="153" xfId="4" applyNumberFormat="1" applyFont="1" applyFill="1" applyBorder="1" applyAlignment="1">
      <alignment horizontal="right" vertical="center" indent="1"/>
    </xf>
    <xf numFmtId="0" fontId="19" fillId="5" borderId="154" xfId="11" applyFont="1" applyFill="1" applyBorder="1" applyAlignment="1">
      <alignment horizontal="center" vertical="center" wrapText="1"/>
    </xf>
    <xf numFmtId="0" fontId="5" fillId="5" borderId="155" xfId="4" applyNumberFormat="1" applyFont="1" applyFill="1" applyBorder="1" applyAlignment="1">
      <alignment horizontal="right" vertical="center" indent="1"/>
    </xf>
    <xf numFmtId="2" fontId="5" fillId="5" borderId="155" xfId="4" applyNumberFormat="1" applyFont="1" applyFill="1" applyBorder="1" applyAlignment="1">
      <alignment horizontal="right" vertical="center" indent="1"/>
    </xf>
    <xf numFmtId="0" fontId="33" fillId="5" borderId="156" xfId="11" applyFont="1" applyFill="1" applyBorder="1" applyAlignment="1">
      <alignment horizontal="center" vertical="center" wrapText="1"/>
    </xf>
    <xf numFmtId="3" fontId="8" fillId="6" borderId="9" xfId="15" applyNumberFormat="1" applyFont="1" applyFill="1" applyBorder="1" applyAlignment="1">
      <alignment horizontal="right" vertical="center" indent="1"/>
    </xf>
    <xf numFmtId="3" fontId="8" fillId="5" borderId="8" xfId="15" applyNumberFormat="1" applyFont="1" applyFill="1" applyBorder="1" applyAlignment="1">
      <alignment horizontal="right" vertical="center" indent="1"/>
    </xf>
    <xf numFmtId="3" fontId="8" fillId="6" borderId="8" xfId="15" applyNumberFormat="1" applyFont="1" applyFill="1" applyBorder="1" applyAlignment="1">
      <alignment horizontal="right" vertical="center" indent="1"/>
    </xf>
    <xf numFmtId="3" fontId="5" fillId="5" borderId="31" xfId="15" applyNumberFormat="1" applyFont="1" applyFill="1" applyBorder="1" applyAlignment="1">
      <alignment horizontal="right" vertical="center" indent="1"/>
    </xf>
    <xf numFmtId="3" fontId="5" fillId="6" borderId="15" xfId="12" applyNumberFormat="1" applyFont="1" applyFill="1" applyBorder="1" applyAlignment="1">
      <alignment horizontal="right" vertical="center" indent="1"/>
    </xf>
    <xf numFmtId="3" fontId="5" fillId="6" borderId="0" xfId="15" applyNumberFormat="1" applyFont="1" applyFill="1" applyBorder="1" applyAlignment="1">
      <alignment horizontal="right" vertical="center" indent="1"/>
    </xf>
    <xf numFmtId="3" fontId="5" fillId="6" borderId="26" xfId="12" applyNumberFormat="1" applyFont="1" applyFill="1" applyBorder="1" applyAlignment="1">
      <alignment horizontal="right" vertical="center" indent="1"/>
    </xf>
    <xf numFmtId="3" fontId="5" fillId="6" borderId="31" xfId="12" applyNumberFormat="1" applyFont="1" applyFill="1" applyBorder="1" applyAlignment="1">
      <alignment horizontal="right" vertical="center" indent="1"/>
    </xf>
    <xf numFmtId="165" fontId="8" fillId="5" borderId="31" xfId="7" applyNumberFormat="1" applyFont="1" applyFill="1" applyBorder="1" applyAlignment="1">
      <alignment horizontal="right" vertical="center" indent="1"/>
    </xf>
    <xf numFmtId="165" fontId="8" fillId="6" borderId="15" xfId="7" applyNumberFormat="1" applyFont="1" applyFill="1" applyBorder="1" applyAlignment="1">
      <alignment horizontal="right" vertical="center" indent="1"/>
    </xf>
    <xf numFmtId="165" fontId="8" fillId="5" borderId="16" xfId="7" applyNumberFormat="1" applyFont="1" applyFill="1" applyBorder="1" applyAlignment="1">
      <alignment horizontal="right" vertical="center" indent="1"/>
    </xf>
    <xf numFmtId="165" fontId="8" fillId="6" borderId="16" xfId="7" applyNumberFormat="1" applyFont="1" applyFill="1" applyBorder="1" applyAlignment="1">
      <alignment horizontal="right" vertical="center" indent="1"/>
    </xf>
    <xf numFmtId="165" fontId="8" fillId="5" borderId="43" xfId="7" applyNumberFormat="1" applyFont="1" applyFill="1" applyBorder="1" applyAlignment="1">
      <alignment horizontal="right" vertical="center" indent="1"/>
    </xf>
    <xf numFmtId="3" fontId="5" fillId="6" borderId="17" xfId="12" applyNumberFormat="1" applyFont="1" applyFill="1" applyBorder="1" applyAlignment="1">
      <alignment horizontal="right" vertical="center" indent="1"/>
    </xf>
    <xf numFmtId="1" fontId="14" fillId="6" borderId="19" xfId="12" applyNumberFormat="1" applyFont="1" applyFill="1" applyBorder="1" applyAlignment="1">
      <alignment horizontal="center" vertical="center"/>
    </xf>
    <xf numFmtId="167" fontId="19" fillId="5" borderId="18" xfId="34" applyNumberFormat="1" applyFont="1" applyFill="1" applyBorder="1" applyAlignment="1" applyProtection="1">
      <alignment horizontal="center" vertical="center" wrapText="1"/>
      <protection locked="0"/>
    </xf>
    <xf numFmtId="0" fontId="19" fillId="5" borderId="18" xfId="34" applyFont="1" applyFill="1" applyBorder="1" applyAlignment="1">
      <alignment horizontal="center" vertical="center" wrapText="1"/>
    </xf>
    <xf numFmtId="0" fontId="5" fillId="5" borderId="11" xfId="11" applyFont="1" applyFill="1" applyBorder="1" applyAlignment="1">
      <alignment horizontal="right" vertical="center" wrapText="1" indent="1" readingOrder="1"/>
    </xf>
    <xf numFmtId="0" fontId="4" fillId="6" borderId="21" xfId="11" applyFont="1" applyFill="1" applyBorder="1" applyAlignment="1">
      <alignment horizontal="center" vertical="center" wrapText="1" readingOrder="1"/>
    </xf>
    <xf numFmtId="0" fontId="22" fillId="6" borderId="0" xfId="0" applyFont="1" applyFill="1" applyAlignment="1">
      <alignment horizontal="center"/>
    </xf>
    <xf numFmtId="3" fontId="5" fillId="6" borderId="16" xfId="12" applyNumberFormat="1" applyFont="1" applyFill="1" applyBorder="1" applyAlignment="1">
      <alignment horizontal="right" vertical="center" indent="1"/>
    </xf>
    <xf numFmtId="0" fontId="5" fillId="6" borderId="0" xfId="13" applyFont="1" applyFill="1" applyAlignment="1">
      <alignment horizontal="left"/>
    </xf>
    <xf numFmtId="0" fontId="14" fillId="6" borderId="0" xfId="4" applyFont="1" applyFill="1" applyAlignment="1"/>
    <xf numFmtId="0" fontId="9" fillId="6" borderId="0" xfId="14" applyFont="1" applyFill="1" applyAlignment="1">
      <alignment horizontal="right"/>
    </xf>
    <xf numFmtId="0" fontId="8" fillId="0" borderId="0" xfId="4" applyFont="1" applyAlignment="1"/>
    <xf numFmtId="0" fontId="5" fillId="6" borderId="0" xfId="4" applyFont="1" applyFill="1" applyAlignment="1">
      <alignment horizontal="left"/>
    </xf>
    <xf numFmtId="0" fontId="14" fillId="6" borderId="0" xfId="28" applyFont="1" applyFill="1" applyAlignment="1">
      <alignment horizontal="left"/>
    </xf>
    <xf numFmtId="0" fontId="9" fillId="6" borderId="0" xfId="28" applyFont="1" applyFill="1" applyAlignment="1">
      <alignment horizontal="right"/>
    </xf>
    <xf numFmtId="0" fontId="5" fillId="6" borderId="0" xfId="28" applyFont="1" applyFill="1" applyAlignment="1">
      <alignment horizontal="left"/>
    </xf>
    <xf numFmtId="0" fontId="5" fillId="0" borderId="0" xfId="4" applyFont="1" applyAlignment="1"/>
    <xf numFmtId="0" fontId="9" fillId="6" borderId="0" xfId="28" applyFont="1" applyFill="1" applyAlignment="1"/>
    <xf numFmtId="0" fontId="5" fillId="6" borderId="0" xfId="3" applyFont="1" applyFill="1" applyAlignment="1">
      <alignment horizontal="left"/>
    </xf>
    <xf numFmtId="0" fontId="14" fillId="6" borderId="0" xfId="5" applyFont="1" applyFill="1" applyAlignment="1">
      <alignment horizontal="right" readingOrder="2"/>
    </xf>
    <xf numFmtId="0" fontId="9" fillId="6" borderId="0" xfId="5" applyFont="1" applyFill="1" applyAlignment="1">
      <alignment horizontal="right"/>
    </xf>
    <xf numFmtId="0" fontId="8" fillId="0" borderId="0" xfId="0" applyFont="1" applyAlignment="1"/>
    <xf numFmtId="0" fontId="14" fillId="6" borderId="0" xfId="14" applyFont="1" applyFill="1" applyAlignment="1">
      <alignment horizontal="right"/>
    </xf>
    <xf numFmtId="0" fontId="14" fillId="6" borderId="0" xfId="0" applyFont="1" applyFill="1" applyAlignment="1"/>
    <xf numFmtId="0" fontId="9" fillId="6" borderId="0" xfId="14" applyFont="1" applyFill="1" applyAlignment="1">
      <alignment horizontal="right" readingOrder="2"/>
    </xf>
    <xf numFmtId="0" fontId="8" fillId="6" borderId="0" xfId="0" applyFont="1" applyFill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6" borderId="0" xfId="0" applyFont="1" applyFill="1" applyAlignment="1"/>
    <xf numFmtId="0" fontId="14" fillId="6" borderId="0" xfId="3" applyFont="1" applyFill="1" applyAlignment="1">
      <alignment horizontal="left"/>
    </xf>
    <xf numFmtId="0" fontId="5" fillId="6" borderId="22" xfId="35" applyFont="1" applyFill="1" applyBorder="1" applyAlignment="1">
      <alignment horizontal="left"/>
    </xf>
    <xf numFmtId="0" fontId="9" fillId="6" borderId="22" xfId="35" applyFont="1" applyFill="1" applyBorder="1" applyAlignment="1">
      <alignment horizontal="center"/>
    </xf>
    <xf numFmtId="0" fontId="9" fillId="6" borderId="22" xfId="35" applyFont="1" applyFill="1" applyBorder="1" applyAlignment="1"/>
    <xf numFmtId="3" fontId="8" fillId="6" borderId="29" xfId="12" applyNumberFormat="1" applyFont="1" applyFill="1" applyBorder="1">
      <alignment horizontal="right" vertical="center" indent="1"/>
    </xf>
    <xf numFmtId="3" fontId="5" fillId="6" borderId="29" xfId="15" applyNumberFormat="1" applyFont="1" applyFill="1" applyBorder="1">
      <alignment horizontal="right" vertical="center" indent="1"/>
    </xf>
    <xf numFmtId="0" fontId="4" fillId="6" borderId="160" xfId="11" applyFont="1" applyFill="1" applyBorder="1" applyAlignment="1">
      <alignment horizontal="left" vertical="center" wrapText="1" indent="1"/>
    </xf>
    <xf numFmtId="0" fontId="14" fillId="6" borderId="159" xfId="30" applyFont="1" applyFill="1" applyBorder="1" applyAlignment="1">
      <alignment horizontal="right" vertical="center" wrapText="1" indent="1" readingOrder="2"/>
    </xf>
    <xf numFmtId="0" fontId="4" fillId="5" borderId="102" xfId="11" applyFont="1" applyFill="1" applyBorder="1" applyAlignment="1">
      <alignment horizontal="center" vertical="center" wrapText="1"/>
    </xf>
    <xf numFmtId="0" fontId="14" fillId="5" borderId="159" xfId="30" applyFont="1" applyFill="1" applyBorder="1" applyAlignment="1">
      <alignment horizontal="center" vertical="center" wrapText="1" readingOrder="2"/>
    </xf>
    <xf numFmtId="0" fontId="5" fillId="6" borderId="41" xfId="11" applyFont="1" applyFill="1" applyBorder="1" applyAlignment="1">
      <alignment horizontal="center" vertical="center" wrapText="1"/>
    </xf>
    <xf numFmtId="0" fontId="14" fillId="6" borderId="42" xfId="30" applyFont="1" applyFill="1" applyBorder="1" applyAlignment="1">
      <alignment horizontal="center" vertical="center" wrapText="1" readingOrder="2"/>
    </xf>
    <xf numFmtId="0" fontId="5" fillId="5" borderId="102" xfId="11" applyFont="1" applyFill="1" applyBorder="1" applyAlignment="1">
      <alignment horizontal="center" vertical="center" wrapText="1"/>
    </xf>
    <xf numFmtId="49" fontId="5" fillId="6" borderId="0" xfId="11" applyNumberFormat="1" applyFont="1" applyFill="1" applyBorder="1" applyAlignment="1">
      <alignment horizontal="center" vertical="center" wrapText="1"/>
    </xf>
    <xf numFmtId="0" fontId="14" fillId="6" borderId="0" xfId="30" applyFont="1" applyFill="1" applyBorder="1" applyAlignment="1">
      <alignment horizontal="center" vertical="center" wrapText="1" readingOrder="2"/>
    </xf>
    <xf numFmtId="0" fontId="14" fillId="5" borderId="0" xfId="30" applyFont="1" applyFill="1" applyBorder="1" applyAlignment="1">
      <alignment horizontal="center" vertical="center" wrapText="1" readingOrder="2"/>
    </xf>
    <xf numFmtId="0" fontId="5" fillId="6" borderId="0" xfId="11" applyFont="1" applyFill="1" applyBorder="1" applyAlignment="1">
      <alignment horizontal="center" vertical="center" wrapText="1"/>
    </xf>
    <xf numFmtId="0" fontId="4" fillId="6" borderId="41" xfId="11" applyFont="1" applyFill="1" applyBorder="1" applyAlignment="1">
      <alignment horizontal="center" vertical="center" wrapText="1"/>
    </xf>
    <xf numFmtId="0" fontId="4" fillId="5" borderId="105" xfId="11" applyFont="1" applyFill="1" applyBorder="1" applyAlignment="1">
      <alignment horizontal="left" vertical="center" wrapText="1" indent="1"/>
    </xf>
    <xf numFmtId="0" fontId="14" fillId="5" borderId="105" xfId="30" applyFont="1" applyFill="1" applyBorder="1" applyAlignment="1">
      <alignment horizontal="right" vertical="center" wrapText="1" indent="1" readingOrder="2"/>
    </xf>
    <xf numFmtId="0" fontId="4" fillId="5" borderId="53" xfId="11" applyFont="1" applyFill="1" applyBorder="1" applyAlignment="1">
      <alignment horizontal="center" vertical="center" wrapText="1"/>
    </xf>
    <xf numFmtId="3" fontId="8" fillId="5" borderId="31" xfId="12" applyNumberFormat="1" applyFont="1" applyFill="1" applyBorder="1">
      <alignment horizontal="right" vertical="center" indent="1"/>
    </xf>
    <xf numFmtId="0" fontId="14" fillId="5" borderId="63" xfId="30" applyFont="1" applyFill="1" applyBorder="1" applyAlignment="1">
      <alignment horizontal="center" vertical="center" wrapText="1" readingOrder="2"/>
    </xf>
    <xf numFmtId="0" fontId="5" fillId="5" borderId="17" xfId="7" applyFont="1" applyFill="1" applyBorder="1" applyAlignment="1">
      <alignment horizontal="center" vertical="center" wrapText="1" readingOrder="2"/>
    </xf>
    <xf numFmtId="3" fontId="8" fillId="0" borderId="0" xfId="0" applyNumberFormat="1" applyFont="1" applyAlignment="1">
      <alignment vertical="center"/>
    </xf>
    <xf numFmtId="0" fontId="44" fillId="11" borderId="0" xfId="0" applyFont="1" applyFill="1"/>
    <xf numFmtId="0" fontId="8" fillId="11" borderId="0" xfId="0" applyFont="1" applyFill="1"/>
    <xf numFmtId="3" fontId="45" fillId="12" borderId="0" xfId="0" applyNumberFormat="1" applyFont="1" applyFill="1"/>
    <xf numFmtId="3" fontId="44" fillId="12" borderId="0" xfId="0" applyNumberFormat="1" applyFont="1" applyFill="1"/>
    <xf numFmtId="3" fontId="44" fillId="6" borderId="0" xfId="0" applyNumberFormat="1" applyFont="1" applyFill="1"/>
    <xf numFmtId="3" fontId="44" fillId="11" borderId="0" xfId="0" applyNumberFormat="1" applyFont="1" applyFill="1"/>
    <xf numFmtId="3" fontId="0" fillId="0" borderId="0" xfId="0" applyNumberFormat="1"/>
    <xf numFmtId="0" fontId="44" fillId="11" borderId="0" xfId="0" applyFont="1" applyFill="1" applyAlignment="1">
      <alignment horizontal="right"/>
    </xf>
    <xf numFmtId="3" fontId="44" fillId="11" borderId="0" xfId="0" applyNumberFormat="1" applyFont="1" applyFill="1" applyAlignment="1">
      <alignment horizontal="left"/>
    </xf>
    <xf numFmtId="0" fontId="44" fillId="12" borderId="0" xfId="0" applyFont="1" applyFill="1"/>
    <xf numFmtId="3" fontId="44" fillId="12" borderId="0" xfId="0" applyNumberFormat="1" applyFont="1" applyFill="1" applyAlignment="1">
      <alignment horizontal="left"/>
    </xf>
    <xf numFmtId="0" fontId="0" fillId="14" borderId="0" xfId="0" applyFill="1"/>
    <xf numFmtId="3" fontId="8" fillId="0" borderId="0" xfId="0" applyNumberFormat="1" applyFont="1"/>
    <xf numFmtId="3" fontId="0" fillId="13" borderId="0" xfId="0" applyNumberFormat="1" applyFill="1"/>
    <xf numFmtId="0" fontId="0" fillId="13" borderId="0" xfId="0" applyFill="1"/>
    <xf numFmtId="0" fontId="8" fillId="14" borderId="0" xfId="0" applyFont="1" applyFill="1"/>
    <xf numFmtId="3" fontId="12" fillId="0" borderId="0" xfId="12" applyNumberFormat="1" applyBorder="1">
      <alignment horizontal="right" vertical="center" indent="1"/>
    </xf>
    <xf numFmtId="3" fontId="12" fillId="13" borderId="0" xfId="12" applyNumberFormat="1" applyFill="1" applyBorder="1">
      <alignment horizontal="right" vertical="center" indent="1"/>
    </xf>
    <xf numFmtId="1" fontId="0" fillId="13" borderId="0" xfId="0" applyNumberFormat="1" applyFill="1"/>
    <xf numFmtId="0" fontId="11" fillId="5" borderId="16" xfId="16" applyFont="1" applyFill="1" applyBorder="1">
      <alignment horizontal="right" vertical="center" wrapText="1" indent="1" readingOrder="2"/>
    </xf>
    <xf numFmtId="0" fontId="47" fillId="11" borderId="0" xfId="0" applyFont="1" applyFill="1"/>
    <xf numFmtId="0" fontId="48" fillId="11" borderId="0" xfId="0" applyFont="1" applyFill="1"/>
    <xf numFmtId="3" fontId="46" fillId="11" borderId="0" xfId="0" applyNumberFormat="1" applyFont="1" applyFill="1" applyAlignment="1">
      <alignment horizontal="left"/>
    </xf>
    <xf numFmtId="0" fontId="46" fillId="11" borderId="0" xfId="0" applyFont="1" applyFill="1" applyAlignment="1">
      <alignment horizontal="left"/>
    </xf>
    <xf numFmtId="0" fontId="49" fillId="11" borderId="0" xfId="0" applyFont="1" applyFill="1"/>
    <xf numFmtId="3" fontId="49" fillId="11" borderId="0" xfId="0" applyNumberFormat="1" applyFont="1" applyFill="1" applyAlignment="1">
      <alignment horizontal="left"/>
    </xf>
    <xf numFmtId="3" fontId="5" fillId="12" borderId="0" xfId="0" applyNumberFormat="1" applyFont="1" applyFill="1"/>
    <xf numFmtId="3" fontId="8" fillId="12" borderId="0" xfId="0" applyNumberFormat="1" applyFont="1" applyFill="1"/>
    <xf numFmtId="3" fontId="8" fillId="6" borderId="0" xfId="0" applyNumberFormat="1" applyFont="1" applyFill="1"/>
    <xf numFmtId="3" fontId="8" fillId="11" borderId="0" xfId="0" applyNumberFormat="1" applyFont="1" applyFill="1"/>
    <xf numFmtId="0" fontId="8" fillId="11" borderId="0" xfId="0" applyFont="1" applyFill="1" applyAlignment="1">
      <alignment horizontal="right"/>
    </xf>
    <xf numFmtId="0" fontId="8" fillId="12" borderId="0" xfId="0" applyFont="1" applyFill="1"/>
    <xf numFmtId="0" fontId="49" fillId="11" borderId="0" xfId="0" applyFont="1" applyFill="1" applyAlignment="1">
      <alignment horizontal="left"/>
    </xf>
    <xf numFmtId="0" fontId="44" fillId="0" borderId="0" xfId="0" applyFont="1"/>
    <xf numFmtId="3" fontId="44" fillId="0" borderId="0" xfId="0" applyNumberFormat="1" applyFont="1"/>
    <xf numFmtId="0" fontId="49" fillId="15" borderId="0" xfId="0" applyFont="1" applyFill="1" applyAlignment="1">
      <alignment horizontal="left"/>
    </xf>
    <xf numFmtId="0" fontId="0" fillId="15" borderId="0" xfId="0" applyFill="1"/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 applyAlignment="1">
      <alignment horizontal="center" vertical="center" wrapText="1" readingOrder="1"/>
    </xf>
    <xf numFmtId="0" fontId="5" fillId="5" borderId="31" xfId="8" applyFont="1" applyFill="1" applyBorder="1" applyAlignment="1">
      <alignment horizontal="center" vertical="center" wrapText="1" readingOrder="1"/>
    </xf>
    <xf numFmtId="3" fontId="5" fillId="4" borderId="0" xfId="0" applyNumberFormat="1" applyFont="1" applyFill="1"/>
    <xf numFmtId="3" fontId="5" fillId="4" borderId="0" xfId="0" applyNumberFormat="1" applyFont="1" applyFill="1" applyAlignment="1">
      <alignment horizontal="left"/>
    </xf>
    <xf numFmtId="3" fontId="45" fillId="4" borderId="0" xfId="0" applyNumberFormat="1" applyFont="1" applyFill="1"/>
    <xf numFmtId="3" fontId="45" fillId="4" borderId="0" xfId="0" applyNumberFormat="1" applyFont="1" applyFill="1" applyAlignment="1">
      <alignment horizontal="left"/>
    </xf>
    <xf numFmtId="0" fontId="47" fillId="11" borderId="161" xfId="0" applyFont="1" applyFill="1" applyBorder="1"/>
    <xf numFmtId="3" fontId="44" fillId="12" borderId="161" xfId="0" applyNumberFormat="1" applyFont="1" applyFill="1" applyBorder="1"/>
    <xf numFmtId="0" fontId="44" fillId="0" borderId="161" xfId="0" applyFont="1" applyBorder="1"/>
    <xf numFmtId="0" fontId="44" fillId="11" borderId="161" xfId="0" applyFont="1" applyFill="1" applyBorder="1"/>
    <xf numFmtId="3" fontId="45" fillId="12" borderId="161" xfId="0" applyNumberFormat="1" applyFont="1" applyFill="1" applyBorder="1"/>
    <xf numFmtId="3" fontId="45" fillId="4" borderId="161" xfId="0" applyNumberFormat="1" applyFont="1" applyFill="1" applyBorder="1" applyAlignment="1">
      <alignment horizontal="left"/>
    </xf>
    <xf numFmtId="0" fontId="48" fillId="11" borderId="161" xfId="0" applyFont="1" applyFill="1" applyBorder="1"/>
    <xf numFmtId="3" fontId="8" fillId="12" borderId="161" xfId="0" applyNumberFormat="1" applyFont="1" applyFill="1" applyBorder="1"/>
    <xf numFmtId="0" fontId="8" fillId="0" borderId="161" xfId="0" applyFont="1" applyBorder="1"/>
    <xf numFmtId="0" fontId="8" fillId="11" borderId="161" xfId="0" applyFont="1" applyFill="1" applyBorder="1"/>
    <xf numFmtId="3" fontId="5" fillId="4" borderId="161" xfId="0" applyNumberFormat="1" applyFont="1" applyFill="1" applyBorder="1" applyAlignment="1">
      <alignment horizontal="left"/>
    </xf>
    <xf numFmtId="3" fontId="8" fillId="0" borderId="161" xfId="0" applyNumberFormat="1" applyFont="1" applyBorder="1"/>
    <xf numFmtId="0" fontId="5" fillId="6" borderId="31" xfId="15" applyFont="1" applyFill="1" applyBorder="1">
      <alignment horizontal="right" vertical="center" indent="1"/>
    </xf>
    <xf numFmtId="3" fontId="14" fillId="0" borderId="0" xfId="4" applyNumberFormat="1" applyFont="1" applyAlignment="1">
      <alignment horizontal="center" vertical="center"/>
    </xf>
    <xf numFmtId="0" fontId="54" fillId="0" borderId="0" xfId="4" applyFont="1" applyAlignment="1">
      <alignment horizontal="center" vertical="center" readingOrder="1"/>
    </xf>
    <xf numFmtId="3" fontId="5" fillId="6" borderId="18" xfId="15" applyNumberFormat="1" applyFont="1" applyFill="1" applyBorder="1" applyAlignment="1">
      <alignment horizontal="right" vertical="center" indent="1"/>
    </xf>
    <xf numFmtId="3" fontId="5" fillId="5" borderId="162" xfId="15" applyNumberFormat="1" applyFont="1" applyFill="1" applyBorder="1" applyAlignment="1">
      <alignment horizontal="right" vertical="center" indent="1"/>
    </xf>
    <xf numFmtId="165" fontId="8" fillId="0" borderId="0" xfId="4" applyNumberFormat="1" applyFont="1" applyAlignment="1">
      <alignment vertical="center"/>
    </xf>
    <xf numFmtId="165" fontId="8" fillId="0" borderId="0" xfId="0" applyNumberFormat="1" applyFont="1"/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30" fillId="6" borderId="115" xfId="11" applyFont="1" applyFill="1" applyBorder="1">
      <alignment horizontal="left" vertical="center" wrapText="1" indent="1"/>
    </xf>
    <xf numFmtId="165" fontId="5" fillId="6" borderId="116" xfId="12" applyNumberFormat="1" applyFont="1" applyFill="1" applyBorder="1">
      <alignment horizontal="right" vertical="center" indent="1"/>
    </xf>
    <xf numFmtId="165" fontId="8" fillId="6" borderId="116" xfId="12" applyNumberFormat="1" applyFont="1" applyFill="1" applyBorder="1">
      <alignment horizontal="right" vertical="center" indent="1"/>
    </xf>
    <xf numFmtId="0" fontId="5" fillId="6" borderId="117" xfId="30" applyFont="1" applyFill="1" applyBorder="1">
      <alignment horizontal="right" vertical="center" wrapText="1" indent="1" readingOrder="2"/>
    </xf>
    <xf numFmtId="0" fontId="19" fillId="5" borderId="64" xfId="7" applyFont="1" applyFill="1" applyBorder="1" applyAlignment="1">
      <alignment horizontal="center" vertical="center"/>
    </xf>
    <xf numFmtId="165" fontId="23" fillId="5" borderId="26" xfId="7" applyNumberFormat="1" applyFont="1" applyFill="1" applyBorder="1" applyAlignment="1">
      <alignment horizontal="right" vertical="center" indent="1"/>
    </xf>
    <xf numFmtId="0" fontId="5" fillId="5" borderId="63" xfId="7" applyFont="1" applyFill="1" applyBorder="1" applyAlignment="1">
      <alignment horizontal="center" vertical="center"/>
    </xf>
    <xf numFmtId="3" fontId="28" fillId="0" borderId="0" xfId="0" applyNumberFormat="1" applyFont="1" applyAlignment="1"/>
    <xf numFmtId="0" fontId="5" fillId="5" borderId="24" xfId="7" applyFont="1" applyFill="1" applyBorder="1" applyAlignment="1">
      <alignment horizontal="right" vertical="center" indent="1"/>
    </xf>
    <xf numFmtId="0" fontId="4" fillId="5" borderId="88" xfId="7" applyFont="1" applyFill="1" applyBorder="1" applyAlignment="1">
      <alignment horizontal="center" vertical="center"/>
    </xf>
    <xf numFmtId="165" fontId="5" fillId="5" borderId="31" xfId="15" applyNumberFormat="1" applyFont="1" applyFill="1" applyBorder="1" applyAlignment="1">
      <alignment horizontal="right" vertical="center" indent="1"/>
    </xf>
    <xf numFmtId="0" fontId="14" fillId="5" borderId="59" xfId="7" applyFont="1" applyFill="1" applyBorder="1" applyAlignment="1">
      <alignment horizontal="center" vertical="center"/>
    </xf>
    <xf numFmtId="0" fontId="5" fillId="6" borderId="17" xfId="11" applyFont="1" applyFill="1" applyBorder="1" applyAlignment="1">
      <alignment horizontal="center" vertical="center" wrapText="1" readingOrder="1"/>
    </xf>
    <xf numFmtId="0" fontId="5" fillId="6" borderId="17" xfId="15" applyFont="1" applyFill="1" applyBorder="1" applyAlignment="1">
      <alignment horizontal="right" vertical="center" indent="1"/>
    </xf>
    <xf numFmtId="165" fontId="5" fillId="6" borderId="17" xfId="15" applyNumberFormat="1" applyFont="1" applyFill="1" applyBorder="1" applyAlignment="1">
      <alignment horizontal="right" vertical="center" indent="1"/>
    </xf>
    <xf numFmtId="0" fontId="8" fillId="6" borderId="17" xfId="12" applyFont="1" applyFill="1" applyBorder="1" applyAlignment="1">
      <alignment horizontal="right" vertical="center" indent="1"/>
    </xf>
    <xf numFmtId="0" fontId="14" fillId="6" borderId="17" xfId="11" applyFont="1" applyFill="1" applyBorder="1" applyAlignment="1">
      <alignment horizontal="center" vertical="center" wrapText="1" readingOrder="2"/>
    </xf>
    <xf numFmtId="0" fontId="52" fillId="4" borderId="0" xfId="0" applyFont="1" applyFill="1" applyAlignment="1">
      <alignment horizontal="center" vertical="center" wrapText="1"/>
    </xf>
    <xf numFmtId="0" fontId="19" fillId="6" borderId="29" xfId="11" applyFont="1" applyFill="1" applyBorder="1" applyAlignment="1">
      <alignment horizontal="center" vertical="center" wrapText="1"/>
    </xf>
    <xf numFmtId="3" fontId="5" fillId="6" borderId="29" xfId="15" applyNumberFormat="1" applyFont="1" applyFill="1" applyBorder="1" applyAlignment="1">
      <alignment horizontal="right" vertical="center" indent="1"/>
    </xf>
    <xf numFmtId="0" fontId="5" fillId="6" borderId="29" xfId="30" applyFont="1" applyFill="1" applyBorder="1" applyAlignment="1">
      <alignment horizontal="center" vertical="center" wrapText="1" readingOrder="2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5" fillId="5" borderId="31" xfId="11" applyFont="1" applyFill="1" applyBorder="1" applyAlignment="1">
      <alignment horizontal="center" vertical="center" wrapText="1"/>
    </xf>
    <xf numFmtId="2" fontId="8" fillId="5" borderId="31" xfId="12" applyNumberFormat="1" applyFont="1" applyFill="1" applyBorder="1" applyAlignment="1">
      <alignment horizontal="right" vertical="center" indent="1"/>
    </xf>
    <xf numFmtId="0" fontId="9" fillId="5" borderId="31" xfId="11" applyFont="1" applyFill="1" applyBorder="1" applyAlignment="1">
      <alignment horizontal="center" vertical="center" wrapText="1" readingOrder="2"/>
    </xf>
    <xf numFmtId="2" fontId="8" fillId="6" borderId="16" xfId="12" applyNumberFormat="1" applyFont="1" applyFill="1" applyBorder="1" applyAlignment="1">
      <alignment horizontal="right" vertical="center" indent="1"/>
    </xf>
    <xf numFmtId="0" fontId="9" fillId="6" borderId="16" xfId="11" applyFont="1" applyFill="1" applyBorder="1" applyAlignment="1">
      <alignment horizontal="center" vertical="center" wrapText="1" readingOrder="2"/>
    </xf>
    <xf numFmtId="0" fontId="5" fillId="6" borderId="41" xfId="0" applyFont="1" applyFill="1" applyBorder="1" applyAlignment="1">
      <alignment horizontal="center" vertical="center" wrapText="1"/>
    </xf>
    <xf numFmtId="165" fontId="5" fillId="6" borderId="16" xfId="0" applyNumberFormat="1" applyFont="1" applyFill="1" applyBorder="1" applyAlignment="1">
      <alignment horizontal="right" vertical="center" indent="1"/>
    </xf>
    <xf numFmtId="165" fontId="8" fillId="6" borderId="16" xfId="0" applyNumberFormat="1" applyFont="1" applyFill="1" applyBorder="1" applyAlignment="1">
      <alignment horizontal="right" vertical="center" indent="1"/>
    </xf>
    <xf numFmtId="0" fontId="14" fillId="6" borderId="42" xfId="0" applyFont="1" applyFill="1" applyBorder="1" applyAlignment="1">
      <alignment horizontal="center" vertical="center" wrapText="1" readingOrder="2"/>
    </xf>
    <xf numFmtId="0" fontId="5" fillId="5" borderId="53" xfId="0" applyFont="1" applyFill="1" applyBorder="1" applyAlignment="1">
      <alignment horizontal="center" vertical="center" wrapText="1"/>
    </xf>
    <xf numFmtId="165" fontId="5" fillId="5" borderId="31" xfId="0" applyNumberFormat="1" applyFont="1" applyFill="1" applyBorder="1" applyAlignment="1">
      <alignment horizontal="right" vertical="center" indent="1"/>
    </xf>
    <xf numFmtId="165" fontId="8" fillId="5" borderId="31" xfId="0" applyNumberFormat="1" applyFont="1" applyFill="1" applyBorder="1" applyAlignment="1">
      <alignment horizontal="right" vertical="center" indent="1"/>
    </xf>
    <xf numFmtId="0" fontId="14" fillId="5" borderId="54" xfId="0" applyFont="1" applyFill="1" applyBorder="1" applyAlignment="1">
      <alignment horizontal="center" vertical="center" wrapText="1" readingOrder="2"/>
    </xf>
    <xf numFmtId="0" fontId="5" fillId="5" borderId="102" xfId="0" applyFont="1" applyFill="1" applyBorder="1" applyAlignment="1">
      <alignment horizontal="center" vertical="center" wrapText="1"/>
    </xf>
    <xf numFmtId="165" fontId="5" fillId="5" borderId="15" xfId="0" applyNumberFormat="1" applyFont="1" applyFill="1" applyBorder="1" applyAlignment="1">
      <alignment horizontal="right" vertical="center" indent="1"/>
    </xf>
    <xf numFmtId="165" fontId="8" fillId="5" borderId="15" xfId="0" applyNumberFormat="1" applyFont="1" applyFill="1" applyBorder="1" applyAlignment="1">
      <alignment horizontal="right" vertical="center" indent="1"/>
    </xf>
    <xf numFmtId="0" fontId="14" fillId="5" borderId="106" xfId="0" applyFont="1" applyFill="1" applyBorder="1" applyAlignment="1">
      <alignment horizontal="center" vertical="center" wrapText="1" readingOrder="2"/>
    </xf>
    <xf numFmtId="0" fontId="5" fillId="5" borderId="15" xfId="0" applyFont="1" applyFill="1" applyBorder="1" applyAlignment="1">
      <alignment horizontal="center" vertical="center" wrapText="1"/>
    </xf>
    <xf numFmtId="3" fontId="8" fillId="5" borderId="15" xfId="0" applyNumberFormat="1" applyFont="1" applyFill="1" applyBorder="1" applyAlignment="1">
      <alignment horizontal="right" vertical="center" indent="1"/>
    </xf>
    <xf numFmtId="0" fontId="14" fillId="5" borderId="15" xfId="0" applyFont="1" applyFill="1" applyBorder="1" applyAlignment="1">
      <alignment horizontal="center" vertical="center" wrapText="1" readingOrder="2"/>
    </xf>
    <xf numFmtId="0" fontId="5" fillId="6" borderId="16" xfId="0" applyFont="1" applyFill="1" applyBorder="1" applyAlignment="1">
      <alignment horizontal="center" vertical="center" wrapText="1"/>
    </xf>
    <xf numFmtId="3" fontId="8" fillId="6" borderId="16" xfId="0" applyNumberFormat="1" applyFont="1" applyFill="1" applyBorder="1" applyAlignment="1">
      <alignment horizontal="right" vertical="center" indent="1"/>
    </xf>
    <xf numFmtId="0" fontId="14" fillId="6" borderId="16" xfId="0" applyFont="1" applyFill="1" applyBorder="1" applyAlignment="1">
      <alignment horizontal="center" vertical="center" wrapText="1" readingOrder="2"/>
    </xf>
    <xf numFmtId="0" fontId="5" fillId="6" borderId="114" xfId="11" applyFont="1" applyFill="1" applyBorder="1" applyAlignment="1">
      <alignment horizontal="center" vertical="center" wrapText="1"/>
    </xf>
    <xf numFmtId="3" fontId="5" fillId="6" borderId="114" xfId="12" applyNumberFormat="1" applyFont="1" applyFill="1" applyBorder="1" applyAlignment="1">
      <alignment horizontal="right" vertical="center" indent="1"/>
    </xf>
    <xf numFmtId="3" fontId="8" fillId="6" borderId="114" xfId="12" applyNumberFormat="1" applyFont="1" applyFill="1" applyBorder="1" applyAlignment="1">
      <alignment horizontal="right" vertical="center" indent="1"/>
    </xf>
    <xf numFmtId="0" fontId="14" fillId="6" borderId="114" xfId="11" applyFont="1" applyFill="1" applyBorder="1" applyAlignment="1">
      <alignment horizontal="center" vertical="center" wrapText="1" readingOrder="2"/>
    </xf>
    <xf numFmtId="0" fontId="5" fillId="5" borderId="110" xfId="11" applyFont="1" applyFill="1" applyBorder="1" applyAlignment="1">
      <alignment horizontal="center" vertical="center" wrapText="1"/>
    </xf>
    <xf numFmtId="3" fontId="5" fillId="5" borderId="110" xfId="12" applyNumberFormat="1" applyFont="1" applyFill="1" applyBorder="1" applyAlignment="1">
      <alignment horizontal="right" vertical="center" indent="1"/>
    </xf>
    <xf numFmtId="3" fontId="8" fillId="5" borderId="110" xfId="12" applyNumberFormat="1" applyFont="1" applyFill="1" applyBorder="1" applyAlignment="1">
      <alignment horizontal="right" vertical="center" indent="1"/>
    </xf>
    <xf numFmtId="0" fontId="14" fillId="5" borderId="110" xfId="11" applyFont="1" applyFill="1" applyBorder="1" applyAlignment="1">
      <alignment horizontal="center" vertical="center" wrapText="1" readingOrder="2"/>
    </xf>
    <xf numFmtId="165" fontId="8" fillId="5" borderId="15" xfId="15" applyNumberFormat="1" applyFont="1" applyFill="1" applyBorder="1">
      <alignment horizontal="right" vertical="center" indent="1"/>
    </xf>
    <xf numFmtId="3" fontId="8" fillId="5" borderId="15" xfId="33" applyNumberFormat="1" applyFont="1" applyFill="1" applyBorder="1" applyAlignment="1">
      <alignment horizontal="right" vertical="center" indent="1"/>
    </xf>
    <xf numFmtId="165" fontId="8" fillId="5" borderId="15" xfId="12" applyNumberFormat="1" applyFont="1" applyFill="1" applyBorder="1">
      <alignment horizontal="right" vertical="center" indent="1"/>
    </xf>
    <xf numFmtId="0" fontId="14" fillId="5" borderId="15" xfId="11" applyFont="1" applyFill="1" applyBorder="1" applyAlignment="1">
      <alignment horizontal="center" vertical="center" wrapText="1" readingOrder="2"/>
    </xf>
    <xf numFmtId="165" fontId="8" fillId="6" borderId="16" xfId="15" applyNumberFormat="1" applyFont="1" applyFill="1" applyBorder="1">
      <alignment horizontal="right" vertical="center" indent="1"/>
    </xf>
    <xf numFmtId="3" fontId="8" fillId="6" borderId="16" xfId="33" applyNumberFormat="1" applyFont="1" applyFill="1" applyBorder="1" applyAlignment="1">
      <alignment horizontal="right" vertical="center" indent="1"/>
    </xf>
    <xf numFmtId="165" fontId="8" fillId="6" borderId="16" xfId="12" applyNumberFormat="1" applyFont="1" applyFill="1" applyBorder="1">
      <alignment horizontal="right" vertical="center" indent="1"/>
    </xf>
    <xf numFmtId="3" fontId="5" fillId="6" borderId="31" xfId="7" applyNumberFormat="1" applyFont="1" applyFill="1" applyBorder="1" applyAlignment="1">
      <alignment horizontal="right" vertical="center" indent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 applyAlignment="1">
      <alignment horizontal="center" vertical="center" wrapText="1" readingOrder="1"/>
    </xf>
    <xf numFmtId="0" fontId="5" fillId="6" borderId="63" xfId="7" applyFont="1" applyFill="1" applyBorder="1" applyAlignment="1">
      <alignment horizontal="center" vertical="center"/>
    </xf>
    <xf numFmtId="3" fontId="8" fillId="5" borderId="16" xfId="0" applyNumberFormat="1" applyFont="1" applyFill="1" applyBorder="1" applyAlignment="1">
      <alignment horizontal="right" vertical="center" indent="1"/>
    </xf>
    <xf numFmtId="3" fontId="5" fillId="6" borderId="15" xfId="12" applyNumberFormat="1" applyFont="1" applyFill="1" applyBorder="1" applyAlignment="1">
      <alignment horizontal="right" vertical="center"/>
    </xf>
    <xf numFmtId="3" fontId="8" fillId="6" borderId="16" xfId="12" applyNumberFormat="1" applyFont="1" applyFill="1" applyBorder="1" applyAlignment="1">
      <alignment horizontal="right" vertical="center"/>
    </xf>
    <xf numFmtId="3" fontId="5" fillId="5" borderId="15" xfId="12" applyNumberFormat="1" applyFont="1" applyFill="1" applyBorder="1" applyAlignment="1">
      <alignment horizontal="right" vertical="center"/>
    </xf>
    <xf numFmtId="3" fontId="8" fillId="5" borderId="16" xfId="12" applyNumberFormat="1" applyFont="1" applyFill="1" applyBorder="1" applyAlignment="1">
      <alignment horizontal="right" vertical="center"/>
    </xf>
    <xf numFmtId="3" fontId="5" fillId="5" borderId="16" xfId="12" applyNumberFormat="1" applyFont="1" applyFill="1" applyBorder="1" applyAlignment="1">
      <alignment horizontal="right" vertical="center"/>
    </xf>
    <xf numFmtId="3" fontId="8" fillId="6" borderId="15" xfId="12" applyNumberFormat="1" applyFont="1" applyFill="1" applyBorder="1" applyAlignment="1">
      <alignment horizontal="right" vertical="center"/>
    </xf>
    <xf numFmtId="3" fontId="14" fillId="5" borderId="0" xfId="0" applyNumberFormat="1" applyFont="1" applyFill="1" applyAlignment="1">
      <alignment horizontal="right" vertical="center"/>
    </xf>
    <xf numFmtId="3" fontId="5" fillId="5" borderId="17" xfId="12" applyNumberFormat="1" applyFont="1" applyFill="1" applyBorder="1" applyAlignment="1">
      <alignment horizontal="right" vertical="center"/>
    </xf>
    <xf numFmtId="3" fontId="5" fillId="6" borderId="15" xfId="7" applyNumberFormat="1" applyFont="1" applyFill="1" applyBorder="1" applyAlignment="1">
      <alignment horizontal="right" vertical="center"/>
    </xf>
    <xf numFmtId="3" fontId="5" fillId="6" borderId="30" xfId="7" applyNumberFormat="1" applyFont="1" applyFill="1" applyBorder="1" applyAlignment="1">
      <alignment horizontal="right" vertical="center"/>
    </xf>
    <xf numFmtId="3" fontId="5" fillId="6" borderId="26" xfId="7" applyNumberFormat="1" applyFont="1" applyFill="1" applyBorder="1" applyAlignment="1">
      <alignment horizontal="right" vertical="center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22" fillId="6" borderId="0" xfId="4" applyFont="1" applyFill="1" applyAlignment="1">
      <alignment horizontal="right"/>
    </xf>
    <xf numFmtId="0" fontId="19" fillId="7" borderId="65" xfId="4" applyFont="1" applyFill="1" applyBorder="1" applyAlignment="1">
      <alignment horizontal="left" vertical="center" wrapText="1" indent="1" readingOrder="1"/>
    </xf>
    <xf numFmtId="0" fontId="19" fillId="5" borderId="65" xfId="4" applyFont="1" applyFill="1" applyBorder="1" applyAlignment="1">
      <alignment horizontal="left" vertical="center" wrapText="1" indent="1" readingOrder="1"/>
    </xf>
    <xf numFmtId="0" fontId="30" fillId="0" borderId="43" xfId="11" applyFont="1" applyFill="1" applyBorder="1" applyAlignment="1">
      <alignment horizontal="center" vertical="center" wrapText="1"/>
    </xf>
    <xf numFmtId="0" fontId="5" fillId="0" borderId="43" xfId="30" applyFont="1" applyFill="1" applyBorder="1">
      <alignment horizontal="right" vertical="center" wrapText="1" indent="1" readingOrder="2"/>
    </xf>
    <xf numFmtId="0" fontId="8" fillId="0" borderId="0" xfId="4" applyFont="1" applyAlignment="1">
      <alignment readingOrder="2"/>
    </xf>
    <xf numFmtId="0" fontId="8" fillId="6" borderId="11" xfId="34" applyFont="1" applyFill="1" applyBorder="1" applyAlignment="1">
      <alignment horizontal="center" vertical="center"/>
    </xf>
    <xf numFmtId="0" fontId="19" fillId="5" borderId="44" xfId="34" applyFont="1" applyFill="1" applyBorder="1" applyAlignment="1">
      <alignment horizontal="center" vertical="center"/>
    </xf>
    <xf numFmtId="0" fontId="5" fillId="5" borderId="44" xfId="34" applyFont="1" applyFill="1" applyBorder="1" applyAlignment="1">
      <alignment horizontal="center" vertical="center"/>
    </xf>
    <xf numFmtId="0" fontId="19" fillId="5" borderId="8" xfId="34" applyFont="1" applyFill="1" applyBorder="1" applyAlignment="1">
      <alignment horizontal="center" vertical="center"/>
    </xf>
    <xf numFmtId="0" fontId="5" fillId="5" borderId="8" xfId="34" applyFont="1" applyFill="1" applyBorder="1" applyAlignment="1">
      <alignment horizontal="center" vertical="center"/>
    </xf>
    <xf numFmtId="0" fontId="19" fillId="5" borderId="23" xfId="34" applyFont="1" applyFill="1" applyBorder="1" applyAlignment="1">
      <alignment horizontal="center" vertical="center"/>
    </xf>
    <xf numFmtId="0" fontId="5" fillId="5" borderId="23" xfId="34" applyFont="1" applyFill="1" applyBorder="1" applyAlignment="1">
      <alignment horizontal="center" vertical="center"/>
    </xf>
    <xf numFmtId="0" fontId="30" fillId="6" borderId="44" xfId="36" applyFont="1" applyFill="1" applyBorder="1" applyAlignment="1">
      <alignment horizontal="left" vertical="center" wrapText="1" indent="1"/>
    </xf>
    <xf numFmtId="0" fontId="8" fillId="6" borderId="45" xfId="36" applyFont="1" applyFill="1" applyBorder="1" applyAlignment="1">
      <alignment horizontal="right" vertical="center" wrapText="1" indent="1"/>
    </xf>
    <xf numFmtId="0" fontId="30" fillId="5" borderId="8" xfId="36" applyFont="1" applyFill="1" applyBorder="1" applyAlignment="1">
      <alignment horizontal="left" vertical="center" wrapText="1" indent="1"/>
    </xf>
    <xf numFmtId="0" fontId="8" fillId="5" borderId="38" xfId="36" applyFont="1" applyFill="1" applyBorder="1" applyAlignment="1">
      <alignment horizontal="right" vertical="center" wrapText="1" indent="1"/>
    </xf>
    <xf numFmtId="0" fontId="5" fillId="5" borderId="89" xfId="7" applyFont="1" applyFill="1" applyBorder="1" applyAlignment="1">
      <alignment horizontal="center" vertical="center" wrapText="1"/>
    </xf>
    <xf numFmtId="0" fontId="5" fillId="5" borderId="89" xfId="8" applyFont="1" applyFill="1" applyBorder="1">
      <alignment horizontal="center" vertical="center" wrapText="1"/>
    </xf>
    <xf numFmtId="0" fontId="5" fillId="6" borderId="167" xfId="0" applyFont="1" applyFill="1" applyBorder="1" applyAlignment="1">
      <alignment horizontal="center" vertical="center" wrapText="1"/>
    </xf>
    <xf numFmtId="165" fontId="5" fillId="6" borderId="30" xfId="0" applyNumberFormat="1" applyFont="1" applyFill="1" applyBorder="1" applyAlignment="1">
      <alignment horizontal="right" vertical="center" indent="1"/>
    </xf>
    <xf numFmtId="165" fontId="8" fillId="6" borderId="30" xfId="0" applyNumberFormat="1" applyFont="1" applyFill="1" applyBorder="1" applyAlignment="1">
      <alignment horizontal="right" vertical="center" indent="1"/>
    </xf>
    <xf numFmtId="0" fontId="14" fillId="6" borderId="159" xfId="0" applyFont="1" applyFill="1" applyBorder="1" applyAlignment="1">
      <alignment horizontal="center" vertical="center" wrapText="1" readingOrder="2"/>
    </xf>
    <xf numFmtId="0" fontId="4" fillId="5" borderId="25" xfId="8" applyFont="1" applyFill="1" applyBorder="1" applyAlignment="1">
      <alignment horizontal="center" vertical="top" wrapText="1"/>
    </xf>
    <xf numFmtId="2" fontId="8" fillId="6" borderId="30" xfId="12" applyNumberFormat="1" applyFont="1" applyFill="1" applyBorder="1" applyAlignment="1">
      <alignment horizontal="right" vertical="center" indent="1"/>
    </xf>
    <xf numFmtId="0" fontId="9" fillId="6" borderId="30" xfId="11" applyFont="1" applyFill="1" applyBorder="1" applyAlignment="1">
      <alignment horizontal="center" vertical="center" wrapText="1" readingOrder="2"/>
    </xf>
    <xf numFmtId="0" fontId="5" fillId="5" borderId="92" xfId="8" applyFont="1" applyFill="1" applyBorder="1">
      <alignment horizontal="center" vertical="center" wrapText="1"/>
    </xf>
    <xf numFmtId="0" fontId="14" fillId="5" borderId="89" xfId="8" applyFont="1" applyFill="1" applyBorder="1">
      <alignment horizontal="center" vertical="center" wrapText="1"/>
    </xf>
    <xf numFmtId="0" fontId="9" fillId="5" borderId="89" xfId="8" applyFont="1" applyFill="1" applyBorder="1">
      <alignment horizontal="center" vertical="center" wrapText="1"/>
    </xf>
    <xf numFmtId="1" fontId="9" fillId="5" borderId="57" xfId="22" applyFont="1" applyFill="1" applyBorder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3" fontId="8" fillId="6" borderId="30" xfId="0" applyNumberFormat="1" applyFont="1" applyFill="1" applyBorder="1" applyAlignment="1">
      <alignment horizontal="right" vertical="center" indent="1"/>
    </xf>
    <xf numFmtId="0" fontId="14" fillId="6" borderId="30" xfId="0" applyFont="1" applyFill="1" applyBorder="1" applyAlignment="1">
      <alignment horizontal="center" vertical="center" wrapText="1" readingOrder="2"/>
    </xf>
    <xf numFmtId="3" fontId="8" fillId="5" borderId="17" xfId="0" applyNumberFormat="1" applyFont="1" applyFill="1" applyBorder="1" applyAlignment="1">
      <alignment horizontal="right" vertical="center" indent="1"/>
    </xf>
    <xf numFmtId="0" fontId="5" fillId="6" borderId="168" xfId="11" applyFont="1" applyFill="1" applyBorder="1" applyAlignment="1">
      <alignment horizontal="center" vertical="center" wrapText="1"/>
    </xf>
    <xf numFmtId="3" fontId="5" fillId="6" borderId="168" xfId="12" applyNumberFormat="1" applyFont="1" applyFill="1" applyBorder="1" applyAlignment="1">
      <alignment horizontal="right" vertical="center" indent="1"/>
    </xf>
    <xf numFmtId="3" fontId="8" fillId="6" borderId="168" xfId="12" applyNumberFormat="1" applyFont="1" applyFill="1" applyBorder="1" applyAlignment="1">
      <alignment horizontal="right" vertical="center" indent="1"/>
    </xf>
    <xf numFmtId="0" fontId="14" fillId="6" borderId="168" xfId="11" applyFont="1" applyFill="1" applyBorder="1" applyAlignment="1">
      <alignment horizontal="center" vertical="center" wrapText="1" readingOrder="2"/>
    </xf>
    <xf numFmtId="0" fontId="19" fillId="5" borderId="89" xfId="8" applyFont="1" applyFill="1" applyBorder="1">
      <alignment horizontal="center" vertical="center" wrapText="1"/>
    </xf>
    <xf numFmtId="165" fontId="8" fillId="6" borderId="168" xfId="12" applyNumberFormat="1" applyFont="1" applyFill="1" applyBorder="1" applyAlignment="1">
      <alignment horizontal="right" vertical="center" indent="1"/>
    </xf>
    <xf numFmtId="165" fontId="8" fillId="5" borderId="31" xfId="12" applyNumberFormat="1" applyFont="1" applyFill="1" applyBorder="1" applyAlignment="1">
      <alignment horizontal="right" vertical="center" indent="1"/>
    </xf>
    <xf numFmtId="3" fontId="5" fillId="5" borderId="31" xfId="12" applyNumberFormat="1" applyFont="1" applyFill="1" applyBorder="1" applyAlignment="1">
      <alignment horizontal="right" vertical="center" indent="1"/>
    </xf>
    <xf numFmtId="3" fontId="8" fillId="5" borderId="31" xfId="12" applyNumberFormat="1" applyFont="1" applyFill="1" applyBorder="1" applyAlignment="1">
      <alignment horizontal="right" vertical="center" indent="1"/>
    </xf>
    <xf numFmtId="0" fontId="14" fillId="5" borderId="31" xfId="11" applyFont="1" applyFill="1" applyBorder="1" applyAlignment="1">
      <alignment horizontal="center" vertical="center" wrapText="1" readingOrder="2"/>
    </xf>
    <xf numFmtId="165" fontId="8" fillId="6" borderId="114" xfId="12" applyNumberFormat="1" applyFont="1" applyFill="1" applyBorder="1" applyAlignment="1">
      <alignment horizontal="right" vertical="center" indent="1"/>
    </xf>
    <xf numFmtId="169" fontId="5" fillId="6" borderId="168" xfId="33" applyNumberFormat="1" applyFont="1" applyFill="1" applyBorder="1" applyAlignment="1">
      <alignment horizontal="left" vertical="center" indent="1"/>
    </xf>
    <xf numFmtId="168" fontId="5" fillId="6" borderId="168" xfId="33" applyNumberFormat="1" applyFont="1" applyFill="1" applyBorder="1" applyAlignment="1">
      <alignment horizontal="left" vertical="center" indent="1"/>
    </xf>
    <xf numFmtId="168" fontId="8" fillId="6" borderId="168" xfId="33" applyNumberFormat="1" applyFont="1" applyFill="1" applyBorder="1" applyAlignment="1">
      <alignment horizontal="left" vertical="center" indent="1"/>
    </xf>
    <xf numFmtId="169" fontId="8" fillId="6" borderId="168" xfId="33" applyNumberFormat="1" applyFont="1" applyFill="1" applyBorder="1" applyAlignment="1">
      <alignment horizontal="left" vertical="center" indent="1"/>
    </xf>
    <xf numFmtId="169" fontId="5" fillId="5" borderId="31" xfId="33" applyNumberFormat="1" applyFont="1" applyFill="1" applyBorder="1" applyAlignment="1">
      <alignment horizontal="left" vertical="center" indent="1"/>
    </xf>
    <xf numFmtId="168" fontId="5" fillId="5" borderId="31" xfId="33" applyNumberFormat="1" applyFont="1" applyFill="1" applyBorder="1" applyAlignment="1">
      <alignment horizontal="left" vertical="center" indent="1"/>
    </xf>
    <xf numFmtId="168" fontId="8" fillId="5" borderId="31" xfId="33" applyNumberFormat="1" applyFont="1" applyFill="1" applyBorder="1" applyAlignment="1">
      <alignment horizontal="left" vertical="center" indent="1"/>
    </xf>
    <xf numFmtId="169" fontId="8" fillId="5" borderId="31" xfId="33" applyNumberFormat="1" applyFont="1" applyFill="1" applyBorder="1" applyAlignment="1">
      <alignment horizontal="left" vertical="center" indent="1"/>
    </xf>
    <xf numFmtId="169" fontId="5" fillId="6" borderId="114" xfId="33" applyNumberFormat="1" applyFont="1" applyFill="1" applyBorder="1" applyAlignment="1">
      <alignment horizontal="left" vertical="center" indent="1"/>
    </xf>
    <xf numFmtId="168" fontId="5" fillId="6" borderId="114" xfId="33" applyNumberFormat="1" applyFont="1" applyFill="1" applyBorder="1" applyAlignment="1">
      <alignment horizontal="left" vertical="center" indent="1"/>
    </xf>
    <xf numFmtId="168" fontId="8" fillId="6" borderId="114" xfId="33" applyNumberFormat="1" applyFont="1" applyFill="1" applyBorder="1" applyAlignment="1">
      <alignment horizontal="left" vertical="center" indent="1"/>
    </xf>
    <xf numFmtId="169" fontId="8" fillId="6" borderId="114" xfId="33" applyNumberFormat="1" applyFont="1" applyFill="1" applyBorder="1" applyAlignment="1">
      <alignment horizontal="left" vertical="center" indent="1"/>
    </xf>
    <xf numFmtId="165" fontId="5" fillId="5" borderId="31" xfId="7" applyNumberFormat="1" applyFont="1" applyFill="1" applyBorder="1" applyAlignment="1">
      <alignment horizontal="right" vertical="center" indent="1"/>
    </xf>
    <xf numFmtId="3" fontId="14" fillId="0" borderId="0" xfId="4" applyNumberFormat="1" applyFont="1"/>
    <xf numFmtId="0" fontId="5" fillId="5" borderId="25" xfId="7" applyFont="1" applyFill="1" applyBorder="1" applyAlignment="1">
      <alignment horizontal="center" vertical="center" wrapText="1"/>
    </xf>
    <xf numFmtId="3" fontId="5" fillId="6" borderId="30" xfId="15" applyNumberFormat="1" applyFont="1" applyFill="1" applyBorder="1">
      <alignment horizontal="right" vertical="center" indent="1"/>
    </xf>
    <xf numFmtId="3" fontId="8" fillId="6" borderId="30" xfId="12" applyNumberFormat="1" applyFont="1" applyFill="1" applyBorder="1">
      <alignment horizontal="right" vertical="center" indent="1"/>
    </xf>
    <xf numFmtId="166" fontId="27" fillId="0" borderId="10" xfId="0" applyNumberFormat="1" applyFont="1" applyBorder="1" applyAlignment="1">
      <alignment vertical="center"/>
    </xf>
    <xf numFmtId="3" fontId="5" fillId="0" borderId="16" xfId="15" applyNumberFormat="1" applyFont="1" applyFill="1" applyBorder="1" applyAlignment="1">
      <alignment horizontal="right" vertical="center" indent="1"/>
    </xf>
    <xf numFmtId="3" fontId="5" fillId="0" borderId="17" xfId="15" applyNumberFormat="1" applyFont="1" applyFill="1" applyBorder="1" applyAlignment="1">
      <alignment horizontal="right" vertical="center" indent="1"/>
    </xf>
    <xf numFmtId="0" fontId="8" fillId="5" borderId="96" xfId="34" applyFont="1" applyFill="1" applyBorder="1" applyAlignment="1">
      <alignment horizontal="center" vertical="center"/>
    </xf>
    <xf numFmtId="0" fontId="5" fillId="6" borderId="167" xfId="11" applyFont="1" applyFill="1" applyBorder="1" applyAlignment="1">
      <alignment horizontal="center" vertical="center" wrapText="1"/>
    </xf>
    <xf numFmtId="0" fontId="14" fillId="6" borderId="30" xfId="30" applyFont="1" applyFill="1" applyBorder="1" applyAlignment="1">
      <alignment horizontal="center" vertical="center" wrapText="1" readingOrder="2"/>
    </xf>
    <xf numFmtId="165" fontId="8" fillId="6" borderId="25" xfId="12" applyNumberFormat="1" applyFont="1" applyFill="1" applyBorder="1">
      <alignment horizontal="right" vertical="center" indent="1"/>
    </xf>
    <xf numFmtId="3" fontId="5" fillId="5" borderId="26" xfId="4" applyNumberFormat="1" applyFont="1" applyFill="1" applyBorder="1" applyAlignment="1">
      <alignment horizontal="right" vertical="center" indent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5" fillId="6" borderId="16" xfId="11" applyFont="1" applyFill="1" applyBorder="1" applyAlignment="1">
      <alignment horizontal="center" vertical="center" wrapText="1"/>
    </xf>
    <xf numFmtId="0" fontId="5" fillId="6" borderId="30" xfId="11" applyFont="1" applyFill="1" applyBorder="1" applyAlignment="1">
      <alignment horizontal="center" vertical="center" wrapText="1"/>
    </xf>
    <xf numFmtId="0" fontId="8" fillId="6" borderId="179" xfId="34" applyFont="1" applyFill="1" applyBorder="1" applyAlignment="1">
      <alignment horizontal="center" vertical="center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14" fillId="6" borderId="16" xfId="30" applyFont="1" applyFill="1" applyBorder="1" applyAlignment="1">
      <alignment horizontal="center" vertical="center" wrapText="1" readingOrder="2"/>
    </xf>
    <xf numFmtId="0" fontId="5" fillId="6" borderId="0" xfId="3" applyFont="1" applyFill="1">
      <alignment horizontal="left" vertical="center"/>
    </xf>
    <xf numFmtId="0" fontId="22" fillId="6" borderId="0" xfId="0" applyFont="1" applyFill="1" applyAlignment="1">
      <alignment horizontal="center"/>
    </xf>
    <xf numFmtId="0" fontId="5" fillId="6" borderId="181" xfId="0" applyFont="1" applyFill="1" applyBorder="1" applyAlignment="1">
      <alignment horizontal="center" vertical="center" wrapText="1"/>
    </xf>
    <xf numFmtId="165" fontId="5" fillId="6" borderId="182" xfId="0" applyNumberFormat="1" applyFont="1" applyFill="1" applyBorder="1" applyAlignment="1">
      <alignment horizontal="right" vertical="center" indent="1"/>
    </xf>
    <xf numFmtId="165" fontId="8" fillId="6" borderId="182" xfId="0" applyNumberFormat="1" applyFont="1" applyFill="1" applyBorder="1" applyAlignment="1">
      <alignment horizontal="right" vertical="center" indent="1"/>
    </xf>
    <xf numFmtId="0" fontId="14" fillId="6" borderId="183" xfId="0" applyFont="1" applyFill="1" applyBorder="1" applyAlignment="1">
      <alignment horizontal="center" vertical="center" wrapText="1" readingOrder="2"/>
    </xf>
    <xf numFmtId="0" fontId="5" fillId="5" borderId="184" xfId="0" applyFont="1" applyFill="1" applyBorder="1" applyAlignment="1">
      <alignment horizontal="center" vertical="center" wrapText="1"/>
    </xf>
    <xf numFmtId="165" fontId="5" fillId="5" borderId="98" xfId="0" applyNumberFormat="1" applyFont="1" applyFill="1" applyBorder="1" applyAlignment="1">
      <alignment horizontal="right" vertical="center" indent="1"/>
    </xf>
    <xf numFmtId="165" fontId="8" fillId="5" borderId="98" xfId="0" applyNumberFormat="1" applyFont="1" applyFill="1" applyBorder="1" applyAlignment="1">
      <alignment horizontal="right" vertical="center" indent="1"/>
    </xf>
    <xf numFmtId="0" fontId="14" fillId="5" borderId="185" xfId="0" applyFont="1" applyFill="1" applyBorder="1" applyAlignment="1">
      <alignment horizontal="center" vertical="center" wrapText="1" readingOrder="2"/>
    </xf>
    <xf numFmtId="0" fontId="5" fillId="5" borderId="31" xfId="0" applyFont="1" applyFill="1" applyBorder="1" applyAlignment="1">
      <alignment horizontal="center" vertical="center" wrapText="1"/>
    </xf>
    <xf numFmtId="3" fontId="8" fillId="5" borderId="31" xfId="0" applyNumberFormat="1" applyFont="1" applyFill="1" applyBorder="1" applyAlignment="1">
      <alignment horizontal="right" vertical="center" indent="1"/>
    </xf>
    <xf numFmtId="0" fontId="14" fillId="5" borderId="31" xfId="0" applyFont="1" applyFill="1" applyBorder="1" applyAlignment="1">
      <alignment horizontal="center" vertical="center" wrapText="1" readingOrder="2"/>
    </xf>
    <xf numFmtId="0" fontId="5" fillId="6" borderId="186" xfId="11" applyFont="1" applyFill="1" applyBorder="1" applyAlignment="1">
      <alignment horizontal="center" vertical="center" wrapText="1"/>
    </xf>
    <xf numFmtId="3" fontId="5" fillId="6" borderId="186" xfId="12" applyNumberFormat="1" applyFont="1" applyFill="1" applyBorder="1" applyAlignment="1">
      <alignment horizontal="right" vertical="center" indent="1"/>
    </xf>
    <xf numFmtId="3" fontId="8" fillId="6" borderId="186" xfId="12" applyNumberFormat="1" applyFont="1" applyFill="1" applyBorder="1" applyAlignment="1">
      <alignment horizontal="right" vertical="center" indent="1"/>
    </xf>
    <xf numFmtId="0" fontId="14" fillId="6" borderId="186" xfId="11" applyFont="1" applyFill="1" applyBorder="1" applyAlignment="1">
      <alignment horizontal="center" vertical="center" wrapText="1" readingOrder="2"/>
    </xf>
    <xf numFmtId="0" fontId="5" fillId="5" borderId="98" xfId="11" applyFont="1" applyFill="1" applyBorder="1" applyAlignment="1">
      <alignment horizontal="center" vertical="center" wrapText="1"/>
    </xf>
    <xf numFmtId="3" fontId="5" fillId="5" borderId="98" xfId="12" applyNumberFormat="1" applyFont="1" applyFill="1" applyBorder="1" applyAlignment="1">
      <alignment horizontal="right" vertical="center" indent="1"/>
    </xf>
    <xf numFmtId="3" fontId="8" fillId="5" borderId="98" xfId="12" applyNumberFormat="1" applyFont="1" applyFill="1" applyBorder="1" applyAlignment="1">
      <alignment horizontal="right" vertical="center" indent="1"/>
    </xf>
    <xf numFmtId="0" fontId="14" fillId="5" borderId="98" xfId="11" applyFont="1" applyFill="1" applyBorder="1" applyAlignment="1">
      <alignment horizontal="center" vertical="center" wrapText="1" readingOrder="2"/>
    </xf>
    <xf numFmtId="0" fontId="5" fillId="6" borderId="182" xfId="11" applyFont="1" applyFill="1" applyBorder="1" applyAlignment="1">
      <alignment horizontal="center" vertical="center" wrapText="1" readingOrder="1"/>
    </xf>
    <xf numFmtId="3" fontId="5" fillId="6" borderId="182" xfId="15" applyNumberFormat="1" applyFont="1" applyFill="1" applyBorder="1">
      <alignment horizontal="right" vertical="center" indent="1"/>
    </xf>
    <xf numFmtId="165" fontId="8" fillId="6" borderId="182" xfId="15" applyNumberFormat="1" applyFont="1" applyFill="1" applyBorder="1">
      <alignment horizontal="right" vertical="center" indent="1"/>
    </xf>
    <xf numFmtId="3" fontId="8" fillId="6" borderId="182" xfId="33" applyNumberFormat="1" applyFont="1" applyFill="1" applyBorder="1" applyAlignment="1">
      <alignment horizontal="right" vertical="center" indent="1"/>
    </xf>
    <xf numFmtId="165" fontId="8" fillId="6" borderId="182" xfId="12" applyNumberFormat="1" applyFont="1" applyFill="1" applyBorder="1">
      <alignment horizontal="right" vertical="center" indent="1"/>
    </xf>
    <xf numFmtId="3" fontId="8" fillId="6" borderId="182" xfId="12" applyNumberFormat="1" applyFont="1" applyFill="1" applyBorder="1">
      <alignment horizontal="right" vertical="center" indent="1"/>
    </xf>
    <xf numFmtId="0" fontId="14" fillId="6" borderId="182" xfId="11" applyFont="1" applyFill="1" applyBorder="1" applyAlignment="1">
      <alignment horizontal="center" vertical="center" wrapText="1" readingOrder="2"/>
    </xf>
    <xf numFmtId="0" fontId="5" fillId="5" borderId="98" xfId="11" applyFont="1" applyFill="1" applyBorder="1" applyAlignment="1">
      <alignment horizontal="center" vertical="center" wrapText="1" readingOrder="1"/>
    </xf>
    <xf numFmtId="3" fontId="5" fillId="5" borderId="98" xfId="15" applyNumberFormat="1" applyFont="1" applyFill="1" applyBorder="1">
      <alignment horizontal="right" vertical="center" indent="1"/>
    </xf>
    <xf numFmtId="165" fontId="8" fillId="5" borderId="98" xfId="15" applyNumberFormat="1" applyFont="1" applyFill="1" applyBorder="1">
      <alignment horizontal="right" vertical="center" indent="1"/>
    </xf>
    <xf numFmtId="3" fontId="8" fillId="5" borderId="98" xfId="33" applyNumberFormat="1" applyFont="1" applyFill="1" applyBorder="1" applyAlignment="1">
      <alignment horizontal="right" vertical="center" indent="1"/>
    </xf>
    <xf numFmtId="165" fontId="8" fillId="5" borderId="98" xfId="12" applyNumberFormat="1" applyFont="1" applyFill="1" applyBorder="1">
      <alignment horizontal="right" vertical="center" indent="1"/>
    </xf>
    <xf numFmtId="3" fontId="8" fillId="5" borderId="98" xfId="12" applyNumberFormat="1" applyFont="1" applyFill="1" applyBorder="1">
      <alignment horizontal="right" vertical="center" indent="1"/>
    </xf>
    <xf numFmtId="0" fontId="5" fillId="5" borderId="53" xfId="11" applyFont="1" applyFill="1" applyBorder="1" applyAlignment="1">
      <alignment horizontal="center" vertical="center" wrapText="1"/>
    </xf>
    <xf numFmtId="0" fontId="14" fillId="5" borderId="31" xfId="30" applyFont="1" applyFill="1" applyBorder="1" applyAlignment="1">
      <alignment horizontal="center" vertical="center" wrapText="1" readingOrder="2"/>
    </xf>
    <xf numFmtId="3" fontId="5" fillId="6" borderId="44" xfId="15" applyNumberFormat="1" applyFont="1" applyFill="1" applyBorder="1">
      <alignment horizontal="right" vertical="center" indent="1"/>
    </xf>
    <xf numFmtId="3" fontId="8" fillId="6" borderId="44" xfId="12" applyNumberFormat="1" applyFont="1" applyFill="1" applyBorder="1">
      <alignment horizontal="right" vertical="center" indent="1"/>
    </xf>
    <xf numFmtId="3" fontId="5" fillId="5" borderId="8" xfId="15" applyNumberFormat="1" applyFont="1" applyFill="1" applyBorder="1">
      <alignment horizontal="right" vertical="center" indent="1"/>
    </xf>
    <xf numFmtId="3" fontId="8" fillId="5" borderId="8" xfId="12" applyNumberFormat="1" applyFont="1" applyFill="1" applyBorder="1">
      <alignment horizontal="right" vertical="center" indent="1"/>
    </xf>
    <xf numFmtId="3" fontId="5" fillId="6" borderId="8" xfId="15" applyNumberFormat="1" applyFont="1" applyFill="1" applyBorder="1">
      <alignment horizontal="right" vertical="center" indent="1"/>
    </xf>
    <xf numFmtId="3" fontId="8" fillId="6" borderId="8" xfId="12" applyNumberFormat="1" applyFont="1" applyFill="1" applyBorder="1">
      <alignment horizontal="right" vertical="center" indent="1"/>
    </xf>
    <xf numFmtId="3" fontId="5" fillId="5" borderId="11" xfId="15" applyNumberFormat="1" applyFont="1" applyFill="1" applyBorder="1">
      <alignment horizontal="right" vertical="center" indent="1"/>
    </xf>
    <xf numFmtId="3" fontId="8" fillId="5" borderId="11" xfId="12" applyNumberFormat="1" applyFont="1" applyFill="1" applyBorder="1">
      <alignment horizontal="right" vertical="center" indent="1"/>
    </xf>
    <xf numFmtId="0" fontId="9" fillId="6" borderId="0" xfId="35" applyFont="1" applyFill="1" applyBorder="1" applyAlignment="1">
      <alignment horizontal="center" vertical="center"/>
    </xf>
    <xf numFmtId="0" fontId="26" fillId="6" borderId="0" xfId="35" applyFont="1" applyFill="1" applyBorder="1" applyAlignment="1">
      <alignment horizontal="center" vertical="center"/>
    </xf>
    <xf numFmtId="0" fontId="30" fillId="6" borderId="92" xfId="36" applyFont="1" applyFill="1" applyBorder="1" applyAlignment="1">
      <alignment horizontal="left" vertical="center" wrapText="1" indent="1"/>
    </xf>
    <xf numFmtId="0" fontId="30" fillId="6" borderId="89" xfId="36" applyFont="1" applyFill="1" applyBorder="1" applyAlignment="1">
      <alignment horizontal="left" vertical="center" wrapText="1" indent="1"/>
    </xf>
    <xf numFmtId="0" fontId="5" fillId="6" borderId="89" xfId="35" applyFont="1" applyFill="1" applyBorder="1" applyAlignment="1">
      <alignment horizontal="right" vertical="center" indent="1"/>
    </xf>
    <xf numFmtId="0" fontId="8" fillId="6" borderId="89" xfId="35" applyFont="1" applyFill="1" applyBorder="1" applyAlignment="1">
      <alignment horizontal="right" vertical="center" indent="1"/>
    </xf>
    <xf numFmtId="0" fontId="8" fillId="6" borderId="57" xfId="36" applyFont="1" applyFill="1" applyBorder="1" applyAlignment="1">
      <alignment horizontal="right" vertical="center" wrapText="1" indent="1"/>
    </xf>
    <xf numFmtId="0" fontId="5" fillId="5" borderId="18" xfId="36" applyFont="1" applyFill="1" applyBorder="1" applyAlignment="1">
      <alignment horizontal="right" vertical="center" indent="1"/>
    </xf>
    <xf numFmtId="0" fontId="5" fillId="5" borderId="19" xfId="35" applyFont="1" applyFill="1" applyBorder="1" applyAlignment="1">
      <alignment horizontal="center" vertical="center"/>
    </xf>
    <xf numFmtId="3" fontId="8" fillId="6" borderId="30" xfId="15" applyNumberFormat="1" applyFont="1" applyFill="1" applyBorder="1" applyAlignment="1">
      <alignment horizontal="right" vertical="center" indent="1"/>
    </xf>
    <xf numFmtId="3" fontId="8" fillId="0" borderId="16" xfId="15" applyNumberFormat="1" applyFont="1" applyFill="1" applyBorder="1" applyAlignment="1">
      <alignment horizontal="right" vertical="center" indent="1"/>
    </xf>
    <xf numFmtId="3" fontId="8" fillId="0" borderId="17" xfId="15" applyNumberFormat="1" applyFont="1" applyFill="1" applyBorder="1" applyAlignment="1">
      <alignment horizontal="right" vertical="center" indent="1"/>
    </xf>
    <xf numFmtId="0" fontId="19" fillId="0" borderId="43" xfId="11" applyFont="1" applyFill="1" applyBorder="1" applyAlignment="1">
      <alignment horizontal="left" vertical="center" wrapText="1" indent="1"/>
    </xf>
    <xf numFmtId="0" fontId="5" fillId="5" borderId="16" xfId="30" applyFont="1" applyFill="1" applyBorder="1" applyAlignment="1">
      <alignment horizontal="right" vertical="center" wrapText="1" readingOrder="2"/>
    </xf>
    <xf numFmtId="0" fontId="4" fillId="6" borderId="25" xfId="11" applyFont="1" applyFill="1" applyBorder="1">
      <alignment horizontal="left" vertical="center" wrapText="1" indent="1"/>
    </xf>
    <xf numFmtId="3" fontId="5" fillId="6" borderId="25" xfId="15" applyNumberFormat="1" applyFont="1" applyFill="1" applyBorder="1" applyAlignment="1">
      <alignment horizontal="right" vertical="center" indent="1"/>
    </xf>
    <xf numFmtId="3" fontId="12" fillId="6" borderId="25" xfId="12" applyNumberFormat="1" applyFont="1" applyFill="1" applyBorder="1" applyAlignment="1">
      <alignment horizontal="right" vertical="center" indent="1"/>
    </xf>
    <xf numFmtId="0" fontId="11" fillId="6" borderId="25" xfId="16" applyFont="1" applyFill="1" applyBorder="1">
      <alignment horizontal="right" vertical="center" wrapText="1" indent="1" readingOrder="2"/>
    </xf>
    <xf numFmtId="0" fontId="4" fillId="5" borderId="26" xfId="7" applyFont="1" applyFill="1" applyBorder="1" applyAlignment="1">
      <alignment horizontal="center" vertical="center"/>
    </xf>
    <xf numFmtId="3" fontId="23" fillId="5" borderId="26" xfId="7" applyNumberFormat="1" applyFont="1" applyFill="1" applyBorder="1" applyAlignment="1">
      <alignment horizontal="right" vertical="center" indent="1"/>
    </xf>
    <xf numFmtId="0" fontId="11" fillId="5" borderId="26" xfId="7" applyFont="1" applyFill="1" applyBorder="1" applyAlignment="1">
      <alignment horizontal="center" vertical="center"/>
    </xf>
    <xf numFmtId="0" fontId="4" fillId="6" borderId="87" xfId="11" applyFont="1" applyFill="1" applyBorder="1">
      <alignment horizontal="left" vertical="center" wrapText="1" indent="1"/>
    </xf>
    <xf numFmtId="0" fontId="14" fillId="6" borderId="58" xfId="16" applyFont="1" applyFill="1" applyBorder="1">
      <alignment horizontal="right" vertical="center" wrapText="1" indent="1" readingOrder="2"/>
    </xf>
    <xf numFmtId="3" fontId="23" fillId="5" borderId="31" xfId="7" applyNumberFormat="1" applyFont="1" applyFill="1" applyBorder="1" applyAlignment="1">
      <alignment horizontal="right" vertical="center" indent="1"/>
    </xf>
    <xf numFmtId="3" fontId="5" fillId="6" borderId="31" xfId="15" applyNumberFormat="1" applyFont="1" applyFill="1" applyBorder="1" applyAlignment="1">
      <alignment horizontal="right" vertical="center" indent="1"/>
    </xf>
    <xf numFmtId="0" fontId="4" fillId="6" borderId="88" xfId="11" applyFont="1" applyFill="1" applyBorder="1">
      <alignment horizontal="left" vertical="center" wrapText="1" indent="1"/>
    </xf>
    <xf numFmtId="0" fontId="14" fillId="6" borderId="59" xfId="16" applyFont="1" applyFill="1" applyBorder="1">
      <alignment horizontal="right" vertical="center" wrapText="1" indent="1" readingOrder="2"/>
    </xf>
    <xf numFmtId="0" fontId="9" fillId="6" borderId="0" xfId="2" applyFont="1" applyFill="1" applyAlignment="1">
      <alignment horizontal="center" vertical="center"/>
    </xf>
    <xf numFmtId="0" fontId="4" fillId="5" borderId="16" xfId="11" applyFont="1" applyFill="1" applyBorder="1" applyAlignment="1">
      <alignment horizontal="left" vertical="center" wrapText="1" indent="1" readingOrder="1"/>
    </xf>
    <xf numFmtId="0" fontId="14" fillId="5" borderId="26" xfId="7" applyFont="1" applyFill="1" applyBorder="1" applyAlignment="1">
      <alignment horizontal="center" vertical="center"/>
    </xf>
    <xf numFmtId="0" fontId="5" fillId="5" borderId="31" xfId="8" applyFont="1" applyFill="1" applyBorder="1" applyAlignment="1">
      <alignment horizontal="center" vertical="center" wrapText="1" readingOrder="1"/>
    </xf>
    <xf numFmtId="0" fontId="5" fillId="5" borderId="25" xfId="8" applyFont="1" applyFill="1" applyBorder="1">
      <alignment horizontal="center" vertical="center" wrapText="1"/>
    </xf>
    <xf numFmtId="0" fontId="5" fillId="6" borderId="0" xfId="3" applyFont="1" applyFill="1">
      <alignment horizontal="left" vertical="center"/>
    </xf>
    <xf numFmtId="0" fontId="14" fillId="6" borderId="0" xfId="11" applyFont="1" applyFill="1" applyBorder="1" applyAlignment="1">
      <alignment horizontal="center" vertical="center" wrapText="1" readingOrder="2"/>
    </xf>
    <xf numFmtId="1" fontId="8" fillId="6" borderId="0" xfId="12" applyNumberFormat="1" applyFont="1" applyFill="1" applyBorder="1">
      <alignment horizontal="right" vertical="center" indent="1"/>
    </xf>
    <xf numFmtId="1" fontId="5" fillId="6" borderId="0" xfId="15" applyNumberFormat="1" applyFont="1" applyFill="1" applyBorder="1">
      <alignment horizontal="right" vertical="center" indent="1"/>
    </xf>
    <xf numFmtId="0" fontId="8" fillId="6" borderId="0" xfId="11" applyFont="1" applyFill="1" applyBorder="1" applyAlignment="1">
      <alignment horizontal="center" vertical="center" wrapText="1" readingOrder="1"/>
    </xf>
    <xf numFmtId="1" fontId="8" fillId="6" borderId="17" xfId="12" applyNumberFormat="1" applyFont="1" applyFill="1" applyBorder="1">
      <alignment horizontal="right" vertical="center" indent="1"/>
    </xf>
    <xf numFmtId="1" fontId="5" fillId="6" borderId="17" xfId="15" applyNumberFormat="1" applyFont="1" applyFill="1" applyBorder="1">
      <alignment horizontal="right" vertical="center" indent="1"/>
    </xf>
    <xf numFmtId="0" fontId="14" fillId="5" borderId="17" xfId="11" applyFont="1" applyFill="1" applyBorder="1" applyAlignment="1">
      <alignment horizontal="center" vertical="center" wrapText="1" readingOrder="2"/>
    </xf>
    <xf numFmtId="1" fontId="8" fillId="5" borderId="17" xfId="12" applyNumberFormat="1" applyFont="1" applyFill="1" applyBorder="1">
      <alignment horizontal="right" vertical="center" indent="1"/>
    </xf>
    <xf numFmtId="1" fontId="5" fillId="5" borderId="17" xfId="12" applyNumberFormat="1" applyFont="1" applyFill="1" applyBorder="1">
      <alignment horizontal="right" vertical="center" indent="1"/>
    </xf>
    <xf numFmtId="0" fontId="5" fillId="5" borderId="17" xfId="11" applyFont="1" applyFill="1" applyBorder="1" applyAlignment="1">
      <alignment horizontal="center" vertical="center" wrapText="1" readingOrder="1"/>
    </xf>
    <xf numFmtId="1" fontId="8" fillId="6" borderId="16" xfId="12" applyNumberFormat="1" applyFont="1" applyFill="1" applyBorder="1">
      <alignment horizontal="right" vertical="center" indent="1"/>
    </xf>
    <xf numFmtId="1" fontId="5" fillId="6" borderId="16" xfId="15" applyNumberFormat="1" applyFont="1" applyFill="1" applyBorder="1">
      <alignment horizontal="right" vertical="center" indent="1"/>
    </xf>
    <xf numFmtId="1" fontId="8" fillId="5" borderId="16" xfId="12" applyNumberFormat="1" applyFont="1" applyFill="1" applyBorder="1">
      <alignment horizontal="right" vertical="center" indent="1"/>
    </xf>
    <xf numFmtId="1" fontId="5" fillId="5" borderId="16" xfId="15" applyNumberFormat="1" applyFont="1" applyFill="1" applyBorder="1">
      <alignment horizontal="right" vertical="center" indent="1"/>
    </xf>
    <xf numFmtId="1" fontId="8" fillId="6" borderId="15" xfId="12" applyNumberFormat="1" applyFont="1" applyFill="1" applyBorder="1">
      <alignment horizontal="right" vertical="center" indent="1"/>
    </xf>
    <xf numFmtId="1" fontId="5" fillId="6" borderId="15" xfId="15" applyNumberFormat="1" applyFont="1" applyFill="1" applyBorder="1">
      <alignment horizontal="right" vertical="center" indent="1"/>
    </xf>
    <xf numFmtId="0" fontId="8" fillId="0" borderId="0" xfId="4" applyAlignment="1">
      <alignment vertical="center"/>
    </xf>
    <xf numFmtId="0" fontId="5" fillId="6" borderId="26" xfId="7" applyFont="1" applyFill="1" applyBorder="1" applyAlignment="1">
      <alignment horizontal="center" vertical="center"/>
    </xf>
    <xf numFmtId="1" fontId="5" fillId="6" borderId="26" xfId="7" applyNumberFormat="1" applyFont="1" applyFill="1" applyBorder="1" applyAlignment="1">
      <alignment horizontal="right" vertical="center" indent="1"/>
    </xf>
    <xf numFmtId="0" fontId="19" fillId="6" borderId="26" xfId="7" applyFont="1" applyFill="1" applyBorder="1" applyAlignment="1">
      <alignment horizontal="center" vertical="center"/>
    </xf>
    <xf numFmtId="0" fontId="5" fillId="5" borderId="43" xfId="11" applyFont="1" applyFill="1" applyBorder="1" applyAlignment="1">
      <alignment horizontal="right" vertical="center" wrapText="1" indent="1" readingOrder="2"/>
    </xf>
    <xf numFmtId="165" fontId="5" fillId="5" borderId="43" xfId="12" applyNumberFormat="1" applyFont="1" applyFill="1" applyBorder="1">
      <alignment horizontal="right" vertical="center" indent="1"/>
    </xf>
    <xf numFmtId="0" fontId="8" fillId="5" borderId="43" xfId="15" applyFont="1" applyFill="1" applyBorder="1">
      <alignment horizontal="right" vertical="center" indent="1"/>
    </xf>
    <xf numFmtId="0" fontId="5" fillId="5" borderId="43" xfId="15" applyFont="1" applyFill="1" applyBorder="1">
      <alignment horizontal="right" vertical="center" indent="1"/>
    </xf>
    <xf numFmtId="165" fontId="5" fillId="5" borderId="43" xfId="15" applyNumberFormat="1" applyFont="1" applyFill="1" applyBorder="1">
      <alignment horizontal="right" vertical="center" indent="1"/>
    </xf>
    <xf numFmtId="0" fontId="19" fillId="5" borderId="43" xfId="11" applyFont="1" applyFill="1" applyBorder="1" applyAlignment="1">
      <alignment horizontal="left" vertical="center" wrapText="1" indent="1" readingOrder="1"/>
    </xf>
    <xf numFmtId="0" fontId="5" fillId="6" borderId="43" xfId="11" applyFont="1" applyFill="1" applyBorder="1" applyAlignment="1">
      <alignment horizontal="right" vertical="center" wrapText="1" indent="1" readingOrder="2"/>
    </xf>
    <xf numFmtId="165" fontId="5" fillId="6" borderId="43" xfId="12" applyNumberFormat="1" applyFont="1" applyFill="1" applyBorder="1">
      <alignment horizontal="right" vertical="center" indent="1"/>
    </xf>
    <xf numFmtId="0" fontId="8" fillId="6" borderId="43" xfId="12" applyFont="1" applyFill="1" applyBorder="1">
      <alignment horizontal="right" vertical="center" indent="1"/>
    </xf>
    <xf numFmtId="0" fontId="8" fillId="6" borderId="43" xfId="15" applyFont="1" applyFill="1" applyBorder="1">
      <alignment horizontal="right" vertical="center" indent="1"/>
    </xf>
    <xf numFmtId="0" fontId="5" fillId="6" borderId="43" xfId="15" applyFont="1" applyFill="1" applyBorder="1">
      <alignment horizontal="right" vertical="center" indent="1"/>
    </xf>
    <xf numFmtId="165" fontId="5" fillId="6" borderId="43" xfId="15" applyNumberFormat="1" applyFont="1" applyFill="1" applyBorder="1">
      <alignment horizontal="right" vertical="center" indent="1"/>
    </xf>
    <xf numFmtId="0" fontId="19" fillId="6" borderId="43" xfId="11" applyFont="1" applyFill="1" applyBorder="1" applyAlignment="1">
      <alignment horizontal="left" vertical="center" wrapText="1" indent="1" readingOrder="1"/>
    </xf>
    <xf numFmtId="0" fontId="5" fillId="5" borderId="16" xfId="11" applyFont="1" applyFill="1" applyBorder="1" applyAlignment="1">
      <alignment horizontal="right" vertical="center" wrapText="1" indent="1" readingOrder="2"/>
    </xf>
    <xf numFmtId="165" fontId="5" fillId="5" borderId="16" xfId="12" applyNumberFormat="1" applyFont="1" applyFill="1" applyBorder="1">
      <alignment horizontal="right" vertical="center" indent="1"/>
    </xf>
    <xf numFmtId="0" fontId="8" fillId="5" borderId="16" xfId="15" applyFont="1" applyFill="1" applyBorder="1">
      <alignment horizontal="right" vertical="center" indent="1"/>
    </xf>
    <xf numFmtId="0" fontId="5" fillId="5" borderId="16" xfId="15" applyFont="1" applyFill="1" applyBorder="1">
      <alignment horizontal="right" vertical="center" indent="1"/>
    </xf>
    <xf numFmtId="165" fontId="5" fillId="5" borderId="16" xfId="15" applyNumberFormat="1" applyFont="1" applyFill="1" applyBorder="1">
      <alignment horizontal="right" vertical="center" indent="1"/>
    </xf>
    <xf numFmtId="0" fontId="19" fillId="5" borderId="16" xfId="11" applyFont="1" applyFill="1" applyBorder="1" applyAlignment="1">
      <alignment horizontal="left" vertical="center" wrapText="1" indent="1" readingOrder="1"/>
    </xf>
    <xf numFmtId="0" fontId="5" fillId="5" borderId="30" xfId="11" applyFont="1" applyFill="1" applyBorder="1" applyAlignment="1">
      <alignment horizontal="right" vertical="center" wrapText="1" indent="1" readingOrder="2"/>
    </xf>
    <xf numFmtId="3" fontId="8" fillId="5" borderId="30" xfId="12" applyNumberFormat="1" applyFont="1" applyFill="1" applyBorder="1">
      <alignment horizontal="right" vertical="center" indent="1"/>
    </xf>
    <xf numFmtId="3" fontId="5" fillId="5" borderId="30" xfId="15" applyNumberFormat="1" applyFont="1" applyFill="1" applyBorder="1">
      <alignment horizontal="right" vertical="center" indent="1"/>
    </xf>
    <xf numFmtId="165" fontId="5" fillId="5" borderId="30" xfId="12" applyNumberFormat="1" applyFont="1" applyFill="1" applyBorder="1">
      <alignment horizontal="right" vertical="center" indent="1"/>
    </xf>
    <xf numFmtId="0" fontId="8" fillId="5" borderId="30" xfId="12" applyFont="1" applyFill="1" applyBorder="1">
      <alignment horizontal="right" vertical="center" indent="1"/>
    </xf>
    <xf numFmtId="0" fontId="8" fillId="5" borderId="30" xfId="15" applyFont="1" applyFill="1" applyBorder="1">
      <alignment horizontal="right" vertical="center" indent="1"/>
    </xf>
    <xf numFmtId="0" fontId="5" fillId="5" borderId="30" xfId="15" applyFont="1" applyFill="1" applyBorder="1">
      <alignment horizontal="right" vertical="center" indent="1"/>
    </xf>
    <xf numFmtId="165" fontId="5" fillId="5" borderId="30" xfId="15" applyNumberFormat="1" applyFont="1" applyFill="1" applyBorder="1">
      <alignment horizontal="right" vertical="center" indent="1"/>
    </xf>
    <xf numFmtId="0" fontId="19" fillId="5" borderId="30" xfId="11" applyFont="1" applyFill="1" applyBorder="1" applyAlignment="1">
      <alignment horizontal="left" vertical="center" wrapText="1" indent="1" readingOrder="1"/>
    </xf>
    <xf numFmtId="0" fontId="5" fillId="5" borderId="26" xfId="7" applyFont="1" applyFill="1" applyBorder="1" applyAlignment="1">
      <alignment horizontal="center" vertical="center"/>
    </xf>
    <xf numFmtId="3" fontId="5" fillId="5" borderId="26" xfId="7" applyNumberFormat="1" applyFont="1" applyFill="1" applyBorder="1" applyAlignment="1">
      <alignment horizontal="right" vertical="center" indent="1"/>
    </xf>
    <xf numFmtId="1" fontId="5" fillId="5" borderId="26" xfId="7" applyNumberFormat="1" applyFont="1" applyFill="1" applyBorder="1" applyAlignment="1">
      <alignment horizontal="right" vertical="center" indent="1"/>
    </xf>
    <xf numFmtId="0" fontId="19" fillId="5" borderId="26" xfId="7" applyFont="1" applyFill="1" applyBorder="1" applyAlignment="1">
      <alignment horizontal="center" vertical="center"/>
    </xf>
    <xf numFmtId="0" fontId="5" fillId="6" borderId="16" xfId="11" applyFont="1" applyFill="1" applyBorder="1" applyAlignment="1">
      <alignment horizontal="right" vertical="center" wrapText="1" indent="1" readingOrder="2"/>
    </xf>
    <xf numFmtId="165" fontId="5" fillId="6" borderId="16" xfId="12" applyNumberFormat="1" applyFont="1" applyFill="1" applyBorder="1">
      <alignment horizontal="right" vertical="center" indent="1"/>
    </xf>
    <xf numFmtId="0" fontId="5" fillId="6" borderId="16" xfId="15" applyFont="1" applyFill="1" applyBorder="1">
      <alignment horizontal="right" vertical="center" indent="1"/>
    </xf>
    <xf numFmtId="165" fontId="5" fillId="6" borderId="16" xfId="15" applyNumberFormat="1" applyFont="1" applyFill="1" applyBorder="1">
      <alignment horizontal="right" vertical="center" indent="1"/>
    </xf>
    <xf numFmtId="0" fontId="19" fillId="6" borderId="16" xfId="11" applyFont="1" applyFill="1" applyBorder="1" applyAlignment="1">
      <alignment horizontal="left" vertical="center" wrapText="1" indent="1" readingOrder="1"/>
    </xf>
    <xf numFmtId="0" fontId="5" fillId="6" borderId="30" xfId="11" applyFont="1" applyFill="1" applyBorder="1" applyAlignment="1">
      <alignment horizontal="right" vertical="center" wrapText="1" indent="1" readingOrder="2"/>
    </xf>
    <xf numFmtId="165" fontId="5" fillId="6" borderId="30" xfId="12" applyNumberFormat="1" applyFont="1" applyFill="1" applyBorder="1">
      <alignment horizontal="right" vertical="center" indent="1"/>
    </xf>
    <xf numFmtId="0" fontId="8" fillId="6" borderId="30" xfId="12" applyFont="1" applyFill="1" applyBorder="1">
      <alignment horizontal="right" vertical="center" indent="1"/>
    </xf>
    <xf numFmtId="0" fontId="5" fillId="6" borderId="30" xfId="15" applyFont="1" applyFill="1" applyBorder="1">
      <alignment horizontal="right" vertical="center" indent="1"/>
    </xf>
    <xf numFmtId="165" fontId="5" fillId="6" borderId="30" xfId="15" applyNumberFormat="1" applyFont="1" applyFill="1" applyBorder="1">
      <alignment horizontal="right" vertical="center" indent="1"/>
    </xf>
    <xf numFmtId="0" fontId="19" fillId="6" borderId="30" xfId="11" applyFont="1" applyFill="1" applyBorder="1" applyAlignment="1">
      <alignment horizontal="left" vertical="center" wrapText="1" indent="1" readingOrder="1"/>
    </xf>
    <xf numFmtId="0" fontId="5" fillId="6" borderId="25" xfId="11" applyFont="1" applyFill="1" applyBorder="1" applyAlignment="1">
      <alignment horizontal="right" vertical="center" wrapText="1" indent="1" readingOrder="2"/>
    </xf>
    <xf numFmtId="3" fontId="8" fillId="6" borderId="25" xfId="12" applyNumberFormat="1" applyFont="1" applyFill="1" applyBorder="1">
      <alignment horizontal="right" vertical="center" indent="1"/>
    </xf>
    <xf numFmtId="3" fontId="5" fillId="6" borderId="25" xfId="15" applyNumberFormat="1" applyFont="1" applyFill="1" applyBorder="1">
      <alignment horizontal="right" vertical="center" indent="1"/>
    </xf>
    <xf numFmtId="165" fontId="5" fillId="6" borderId="25" xfId="12" applyNumberFormat="1" applyFont="1" applyFill="1" applyBorder="1">
      <alignment horizontal="right" vertical="center" indent="1"/>
    </xf>
    <xf numFmtId="0" fontId="8" fillId="6" borderId="25" xfId="12" applyFont="1" applyFill="1" applyBorder="1">
      <alignment horizontal="right" vertical="center" indent="1"/>
    </xf>
    <xf numFmtId="0" fontId="5" fillId="6" borderId="25" xfId="15" applyFont="1" applyFill="1" applyBorder="1">
      <alignment horizontal="right" vertical="center" indent="1"/>
    </xf>
    <xf numFmtId="165" fontId="5" fillId="6" borderId="25" xfId="15" applyNumberFormat="1" applyFont="1" applyFill="1" applyBorder="1">
      <alignment horizontal="right" vertical="center" indent="1"/>
    </xf>
    <xf numFmtId="0" fontId="19" fillId="6" borderId="25" xfId="11" applyFont="1" applyFill="1" applyBorder="1" applyAlignment="1">
      <alignment horizontal="left" vertical="center" wrapText="1" indent="1" readingOrder="1"/>
    </xf>
    <xf numFmtId="0" fontId="5" fillId="5" borderId="25" xfId="11" applyFont="1" applyFill="1" applyBorder="1" applyAlignment="1">
      <alignment horizontal="right" vertical="center" wrapText="1" indent="1" readingOrder="2"/>
    </xf>
    <xf numFmtId="3" fontId="8" fillId="5" borderId="25" xfId="12" applyNumberFormat="1" applyFont="1" applyFill="1" applyBorder="1">
      <alignment horizontal="right" vertical="center" indent="1"/>
    </xf>
    <xf numFmtId="3" fontId="5" fillId="5" borderId="25" xfId="15" applyNumberFormat="1" applyFont="1" applyFill="1" applyBorder="1">
      <alignment horizontal="right" vertical="center" indent="1"/>
    </xf>
    <xf numFmtId="0" fontId="8" fillId="5" borderId="25" xfId="12" applyFont="1" applyFill="1" applyBorder="1">
      <alignment horizontal="right" vertical="center" indent="1"/>
    </xf>
    <xf numFmtId="0" fontId="5" fillId="5" borderId="25" xfId="15" applyFont="1" applyFill="1" applyBorder="1">
      <alignment horizontal="right" vertical="center" indent="1"/>
    </xf>
    <xf numFmtId="165" fontId="5" fillId="5" borderId="25" xfId="15" applyNumberFormat="1" applyFont="1" applyFill="1" applyBorder="1">
      <alignment horizontal="right" vertical="center" indent="1"/>
    </xf>
    <xf numFmtId="0" fontId="19" fillId="5" borderId="25" xfId="11" applyFont="1" applyFill="1" applyBorder="1" applyAlignment="1">
      <alignment horizontal="left" vertical="center" wrapText="1" indent="1" readingOrder="1"/>
    </xf>
    <xf numFmtId="0" fontId="5" fillId="6" borderId="15" xfId="11" applyFont="1" applyFill="1" applyBorder="1" applyAlignment="1">
      <alignment horizontal="right" vertical="center" wrapText="1" indent="1" readingOrder="2"/>
    </xf>
    <xf numFmtId="165" fontId="5" fillId="6" borderId="15" xfId="12" applyNumberFormat="1" applyFont="1" applyFill="1" applyBorder="1">
      <alignment horizontal="right" vertical="center" indent="1"/>
    </xf>
    <xf numFmtId="165" fontId="5" fillId="6" borderId="15" xfId="15" applyNumberFormat="1" applyFont="1" applyFill="1" applyBorder="1">
      <alignment horizontal="right" vertical="center" indent="1"/>
    </xf>
    <xf numFmtId="0" fontId="19" fillId="6" borderId="15" xfId="11" applyFont="1" applyFill="1" applyBorder="1" applyAlignment="1">
      <alignment horizontal="left" vertical="center" wrapText="1" indent="1" readingOrder="1"/>
    </xf>
    <xf numFmtId="0" fontId="9" fillId="6" borderId="0" xfId="14" applyFill="1" applyAlignment="1">
      <alignment horizontal="right" vertical="center" readingOrder="2"/>
    </xf>
    <xf numFmtId="0" fontId="8" fillId="0" borderId="0" xfId="4"/>
    <xf numFmtId="0" fontId="23" fillId="0" borderId="0" xfId="0" applyFont="1"/>
    <xf numFmtId="1" fontId="5" fillId="6" borderId="26" xfId="12" applyNumberFormat="1" applyFont="1" applyFill="1" applyBorder="1">
      <alignment horizontal="right" vertical="center" indent="1"/>
    </xf>
    <xf numFmtId="0" fontId="34" fillId="6" borderId="26" xfId="7" applyFont="1" applyFill="1" applyBorder="1" applyAlignment="1">
      <alignment horizontal="center" vertical="center"/>
    </xf>
    <xf numFmtId="0" fontId="5" fillId="5" borderId="17" xfId="11" applyFont="1" applyFill="1" applyBorder="1" applyAlignment="1">
      <alignment horizontal="right" vertical="center" wrapText="1" indent="1" readingOrder="2"/>
    </xf>
    <xf numFmtId="1" fontId="8" fillId="5" borderId="17" xfId="15" applyNumberFormat="1" applyFont="1" applyFill="1" applyBorder="1">
      <alignment horizontal="right" vertical="center" indent="1"/>
    </xf>
    <xf numFmtId="1" fontId="5" fillId="5" borderId="17" xfId="15" applyNumberFormat="1" applyFont="1" applyFill="1" applyBorder="1">
      <alignment horizontal="right" vertical="center" indent="1"/>
    </xf>
    <xf numFmtId="0" fontId="34" fillId="5" borderId="17" xfId="11" applyFont="1" applyFill="1" applyBorder="1" applyAlignment="1">
      <alignment horizontal="left" vertical="center" wrapText="1" indent="1" readingOrder="1"/>
    </xf>
    <xf numFmtId="1" fontId="8" fillId="6" borderId="15" xfId="15" applyNumberFormat="1" applyFont="1" applyFill="1" applyBorder="1">
      <alignment horizontal="right" vertical="center" indent="1"/>
    </xf>
    <xf numFmtId="0" fontId="34" fillId="6" borderId="15" xfId="11" applyFont="1" applyFill="1" applyBorder="1" applyAlignment="1">
      <alignment horizontal="left" vertical="center" wrapText="1" indent="1" readingOrder="1"/>
    </xf>
    <xf numFmtId="1" fontId="8" fillId="5" borderId="16" xfId="15" applyNumberFormat="1" applyFont="1" applyFill="1" applyBorder="1">
      <alignment horizontal="right" vertical="center" indent="1"/>
    </xf>
    <xf numFmtId="0" fontId="34" fillId="5" borderId="16" xfId="11" applyFont="1" applyFill="1" applyBorder="1" applyAlignment="1">
      <alignment horizontal="left" vertical="center" wrapText="1" indent="1" readingOrder="1"/>
    </xf>
    <xf numFmtId="1" fontId="5" fillId="5" borderId="26" xfId="12" applyNumberFormat="1" applyFont="1" applyFill="1" applyBorder="1">
      <alignment horizontal="right" vertical="center" indent="1"/>
    </xf>
    <xf numFmtId="0" fontId="34" fillId="5" borderId="26" xfId="7" applyFont="1" applyFill="1" applyBorder="1" applyAlignment="1">
      <alignment horizontal="center" vertical="center"/>
    </xf>
    <xf numFmtId="0" fontId="5" fillId="6" borderId="17" xfId="11" applyFont="1" applyFill="1" applyBorder="1" applyAlignment="1">
      <alignment horizontal="right" vertical="center" wrapText="1" indent="1" readingOrder="2"/>
    </xf>
    <xf numFmtId="1" fontId="8" fillId="6" borderId="17" xfId="15" applyNumberFormat="1" applyFont="1" applyFill="1" applyBorder="1">
      <alignment horizontal="right" vertical="center" indent="1"/>
    </xf>
    <xf numFmtId="0" fontId="34" fillId="6" borderId="17" xfId="11" applyFont="1" applyFill="1" applyBorder="1" applyAlignment="1">
      <alignment horizontal="left" vertical="center" wrapText="1" indent="1" readingOrder="1"/>
    </xf>
    <xf numFmtId="0" fontId="5" fillId="5" borderId="15" xfId="11" applyFont="1" applyFill="1" applyBorder="1" applyAlignment="1">
      <alignment horizontal="right" vertical="center" wrapText="1" indent="1" readingOrder="2"/>
    </xf>
    <xf numFmtId="1" fontId="8" fillId="5" borderId="15" xfId="12" applyNumberFormat="1" applyFont="1" applyFill="1" applyBorder="1">
      <alignment horizontal="right" vertical="center" indent="1"/>
    </xf>
    <xf numFmtId="1" fontId="8" fillId="5" borderId="15" xfId="15" applyNumberFormat="1" applyFont="1" applyFill="1" applyBorder="1">
      <alignment horizontal="right" vertical="center" indent="1"/>
    </xf>
    <xf numFmtId="1" fontId="5" fillId="5" borderId="15" xfId="15" applyNumberFormat="1" applyFont="1" applyFill="1" applyBorder="1">
      <alignment horizontal="right" vertical="center" indent="1"/>
    </xf>
    <xf numFmtId="0" fontId="34" fillId="5" borderId="15" xfId="11" applyFont="1" applyFill="1" applyBorder="1" applyAlignment="1">
      <alignment horizontal="left" vertical="center" wrapText="1" indent="1" readingOrder="1"/>
    </xf>
    <xf numFmtId="1" fontId="8" fillId="6" borderId="16" xfId="15" applyNumberFormat="1" applyFont="1" applyFill="1" applyBorder="1">
      <alignment horizontal="right" vertical="center" indent="1"/>
    </xf>
    <xf numFmtId="0" fontId="34" fillId="6" borderId="16" xfId="11" applyFont="1" applyFill="1" applyBorder="1" applyAlignment="1">
      <alignment horizontal="left" vertical="center" wrapText="1" indent="1" readingOrder="1"/>
    </xf>
    <xf numFmtId="1" fontId="8" fillId="5" borderId="30" xfId="12" applyNumberFormat="1" applyFont="1" applyFill="1" applyBorder="1">
      <alignment horizontal="right" vertical="center" indent="1"/>
    </xf>
    <xf numFmtId="1" fontId="8" fillId="5" borderId="30" xfId="15" applyNumberFormat="1" applyFont="1" applyFill="1" applyBorder="1">
      <alignment horizontal="right" vertical="center" indent="1"/>
    </xf>
    <xf numFmtId="1" fontId="5" fillId="5" borderId="30" xfId="15" applyNumberFormat="1" applyFont="1" applyFill="1" applyBorder="1">
      <alignment horizontal="right" vertical="center" indent="1"/>
    </xf>
    <xf numFmtId="0" fontId="34" fillId="5" borderId="30" xfId="11" applyFont="1" applyFill="1" applyBorder="1" applyAlignment="1">
      <alignment horizontal="left" vertical="center" wrapText="1" indent="1" readingOrder="1"/>
    </xf>
    <xf numFmtId="0" fontId="9" fillId="6" borderId="0" xfId="5" applyFill="1">
      <alignment horizontal="right" vertical="center"/>
    </xf>
    <xf numFmtId="0" fontId="0" fillId="6" borderId="0" xfId="0" applyFill="1"/>
    <xf numFmtId="0" fontId="23" fillId="6" borderId="0" xfId="3" applyFont="1" applyFill="1">
      <alignment horizontal="left" vertical="center"/>
    </xf>
    <xf numFmtId="0" fontId="5" fillId="6" borderId="17" xfId="11" applyFont="1" applyFill="1" applyBorder="1" applyAlignment="1">
      <alignment horizontal="center" vertical="center" wrapText="1" readingOrder="2"/>
    </xf>
    <xf numFmtId="0" fontId="4" fillId="6" borderId="17" xfId="11" applyFont="1" applyFill="1" applyBorder="1" applyAlignment="1">
      <alignment horizontal="center" vertical="center" wrapText="1" readingOrder="1"/>
    </xf>
    <xf numFmtId="0" fontId="4" fillId="5" borderId="15" xfId="11" applyFont="1" applyFill="1" applyBorder="1" applyAlignment="1">
      <alignment horizontal="center" vertical="center" wrapText="1" readingOrder="1"/>
    </xf>
    <xf numFmtId="0" fontId="4" fillId="6" borderId="16" xfId="11" applyFont="1" applyFill="1" applyBorder="1" applyAlignment="1">
      <alignment horizontal="center" vertical="center" wrapText="1" readingOrder="1"/>
    </xf>
    <xf numFmtId="0" fontId="14" fillId="5" borderId="30" xfId="11" applyFont="1" applyFill="1" applyBorder="1" applyAlignment="1">
      <alignment horizontal="center" vertical="center" wrapText="1" readingOrder="2"/>
    </xf>
    <xf numFmtId="0" fontId="4" fillId="5" borderId="30" xfId="11" applyFont="1" applyFill="1" applyBorder="1" applyAlignment="1">
      <alignment horizontal="center" vertical="center" wrapText="1" readingOrder="1"/>
    </xf>
    <xf numFmtId="0" fontId="5" fillId="5" borderId="17" xfId="11" applyFont="1" applyFill="1" applyBorder="1" applyAlignment="1">
      <alignment horizontal="center" vertical="center" wrapText="1" readingOrder="2"/>
    </xf>
    <xf numFmtId="0" fontId="4" fillId="5" borderId="17" xfId="11" applyFont="1" applyFill="1" applyBorder="1" applyAlignment="1">
      <alignment horizontal="center" vertical="center" wrapText="1" readingOrder="1"/>
    </xf>
    <xf numFmtId="0" fontId="4" fillId="5" borderId="16" xfId="11" applyFont="1" applyFill="1" applyBorder="1" applyAlignment="1">
      <alignment horizontal="center" vertical="center" wrapText="1" readingOrder="1"/>
    </xf>
    <xf numFmtId="0" fontId="56" fillId="6" borderId="0" xfId="0" applyFont="1" applyFill="1"/>
    <xf numFmtId="0" fontId="5" fillId="0" borderId="0" xfId="7" applyFont="1" applyFill="1" applyBorder="1" applyAlignment="1">
      <alignment horizontal="center" vertical="center"/>
    </xf>
    <xf numFmtId="1" fontId="5" fillId="0" borderId="0" xfId="12" applyNumberFormat="1" applyFont="1" applyBorder="1">
      <alignment horizontal="right" vertical="center" indent="1"/>
    </xf>
    <xf numFmtId="1" fontId="8" fillId="0" borderId="0" xfId="12" applyNumberFormat="1" applyFont="1" applyBorder="1">
      <alignment horizontal="right" vertical="center" indent="1"/>
    </xf>
    <xf numFmtId="0" fontId="19" fillId="0" borderId="0" xfId="7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right" vertical="center" wrapText="1" indent="1" readingOrder="2"/>
    </xf>
    <xf numFmtId="1" fontId="8" fillId="0" borderId="0" xfId="15" applyNumberFormat="1" applyFont="1" applyBorder="1">
      <alignment horizontal="right" vertical="center" indent="1"/>
    </xf>
    <xf numFmtId="1" fontId="5" fillId="0" borderId="0" xfId="15" applyNumberFormat="1" applyFont="1" applyBorder="1">
      <alignment horizontal="right" vertical="center" indent="1"/>
    </xf>
    <xf numFmtId="0" fontId="30" fillId="0" borderId="0" xfId="11" applyFont="1" applyFill="1" applyBorder="1" applyAlignment="1">
      <alignment horizontal="left" vertical="center" wrapText="1" indent="1" readingOrder="1"/>
    </xf>
    <xf numFmtId="0" fontId="5" fillId="0" borderId="0" xfId="8" applyFont="1" applyFill="1" applyBorder="1">
      <alignment horizontal="center" vertical="center" wrapText="1"/>
    </xf>
    <xf numFmtId="0" fontId="5" fillId="0" borderId="0" xfId="7" applyFont="1" applyFill="1" applyBorder="1" applyAlignment="1">
      <alignment horizontal="center" vertical="center" wrapText="1"/>
    </xf>
    <xf numFmtId="0" fontId="5" fillId="6" borderId="0" xfId="7" applyFont="1" applyFill="1" applyBorder="1" applyAlignment="1">
      <alignment horizontal="center" vertical="center"/>
    </xf>
    <xf numFmtId="1" fontId="5" fillId="6" borderId="0" xfId="12" applyNumberFormat="1" applyFont="1" applyFill="1" applyBorder="1">
      <alignment horizontal="right" vertical="center" indent="1"/>
    </xf>
    <xf numFmtId="0" fontId="19" fillId="6" borderId="0" xfId="7" applyFont="1" applyFill="1" applyBorder="1" applyAlignment="1">
      <alignment horizontal="center" vertical="center"/>
    </xf>
    <xf numFmtId="1" fontId="5" fillId="6" borderId="17" xfId="12" applyNumberFormat="1" applyFont="1" applyFill="1" applyBorder="1">
      <alignment horizontal="right" vertical="center" indent="1"/>
    </xf>
    <xf numFmtId="1" fontId="5" fillId="5" borderId="15" xfId="12" applyNumberFormat="1" applyFont="1" applyFill="1" applyBorder="1">
      <alignment horizontal="right" vertical="center" indent="1"/>
    </xf>
    <xf numFmtId="1" fontId="5" fillId="6" borderId="15" xfId="12" applyNumberFormat="1" applyFont="1" applyFill="1" applyBorder="1">
      <alignment horizontal="right" vertical="center" indent="1"/>
    </xf>
    <xf numFmtId="1" fontId="5" fillId="6" borderId="16" xfId="12" applyNumberFormat="1" applyFont="1" applyFill="1" applyBorder="1">
      <alignment horizontal="right" vertical="center" indent="1"/>
    </xf>
    <xf numFmtId="1" fontId="5" fillId="5" borderId="16" xfId="12" applyNumberFormat="1" applyFont="1" applyFill="1" applyBorder="1">
      <alignment horizontal="right" vertical="center" indent="1"/>
    </xf>
    <xf numFmtId="1" fontId="5" fillId="0" borderId="26" xfId="12" applyNumberFormat="1" applyFont="1" applyBorder="1">
      <alignment horizontal="right" vertical="center" indent="1"/>
    </xf>
    <xf numFmtId="0" fontId="9" fillId="6" borderId="0" xfId="2" applyFont="1" applyFill="1" applyAlignment="1">
      <alignment vertical="center"/>
    </xf>
    <xf numFmtId="3" fontId="5" fillId="0" borderId="0" xfId="12" applyNumberFormat="1" applyFont="1" applyBorder="1">
      <alignment horizontal="right" vertical="center" indent="1"/>
    </xf>
    <xf numFmtId="3" fontId="8" fillId="5" borderId="17" xfId="15" applyNumberFormat="1" applyFont="1" applyFill="1" applyBorder="1">
      <alignment horizontal="right" vertical="center" indent="1"/>
    </xf>
    <xf numFmtId="0" fontId="19" fillId="5" borderId="17" xfId="11" applyFont="1" applyFill="1" applyBorder="1" applyAlignment="1">
      <alignment horizontal="left" vertical="center" wrapText="1" indent="1" readingOrder="1"/>
    </xf>
    <xf numFmtId="3" fontId="8" fillId="6" borderId="15" xfId="15" applyNumberFormat="1" applyFont="1" applyFill="1" applyBorder="1">
      <alignment horizontal="right" vertical="center" indent="1"/>
    </xf>
    <xf numFmtId="3" fontId="8" fillId="5" borderId="16" xfId="15" applyNumberFormat="1" applyFont="1" applyFill="1" applyBorder="1">
      <alignment horizontal="right" vertical="center" indent="1"/>
    </xf>
    <xf numFmtId="3" fontId="8" fillId="5" borderId="30" xfId="15" applyNumberFormat="1" applyFont="1" applyFill="1" applyBorder="1">
      <alignment horizontal="right" vertical="center" indent="1"/>
    </xf>
    <xf numFmtId="3" fontId="5" fillId="5" borderId="26" xfId="12" applyNumberFormat="1" applyFont="1" applyFill="1" applyBorder="1">
      <alignment horizontal="right" vertical="center" indent="1"/>
    </xf>
    <xf numFmtId="0" fontId="5" fillId="0" borderId="17" xfId="11" applyFont="1" applyFill="1" applyBorder="1" applyAlignment="1">
      <alignment horizontal="right" vertical="center" wrapText="1" indent="1" readingOrder="2"/>
    </xf>
    <xf numFmtId="3" fontId="8" fillId="0" borderId="17" xfId="12" applyNumberFormat="1" applyFont="1" applyBorder="1">
      <alignment horizontal="right" vertical="center" indent="1"/>
    </xf>
    <xf numFmtId="3" fontId="8" fillId="0" borderId="17" xfId="15" applyNumberFormat="1" applyFont="1" applyBorder="1">
      <alignment horizontal="right" vertical="center" indent="1"/>
    </xf>
    <xf numFmtId="3" fontId="5" fillId="0" borderId="17" xfId="15" applyNumberFormat="1" applyFont="1" applyBorder="1">
      <alignment horizontal="right" vertical="center" indent="1"/>
    </xf>
    <xf numFmtId="0" fontId="19" fillId="0" borderId="17" xfId="11" applyFont="1" applyFill="1" applyBorder="1" applyAlignment="1">
      <alignment horizontal="left" vertical="center" wrapText="1" indent="1" readingOrder="1"/>
    </xf>
    <xf numFmtId="3" fontId="8" fillId="5" borderId="15" xfId="15" applyNumberFormat="1" applyFont="1" applyFill="1" applyBorder="1">
      <alignment horizontal="right" vertical="center" indent="1"/>
    </xf>
    <xf numFmtId="0" fontId="19" fillId="5" borderId="15" xfId="11" applyFont="1" applyFill="1" applyBorder="1" applyAlignment="1">
      <alignment horizontal="left" vertical="center" wrapText="1" indent="1" readingOrder="1"/>
    </xf>
    <xf numFmtId="0" fontId="5" fillId="0" borderId="16" xfId="11" applyFont="1" applyFill="1" applyBorder="1" applyAlignment="1">
      <alignment horizontal="right" vertical="center" wrapText="1" indent="1" readingOrder="2"/>
    </xf>
    <xf numFmtId="3" fontId="8" fillId="0" borderId="16" xfId="12" applyNumberFormat="1" applyFont="1" applyBorder="1">
      <alignment horizontal="right" vertical="center" indent="1"/>
    </xf>
    <xf numFmtId="3" fontId="8" fillId="0" borderId="16" xfId="15" applyNumberFormat="1" applyFont="1" applyBorder="1">
      <alignment horizontal="right" vertical="center" indent="1"/>
    </xf>
    <xf numFmtId="3" fontId="5" fillId="0" borderId="16" xfId="15" applyNumberFormat="1" applyFont="1" applyBorder="1">
      <alignment horizontal="right" vertical="center" indent="1"/>
    </xf>
    <xf numFmtId="0" fontId="19" fillId="0" borderId="16" xfId="11" applyFont="1" applyFill="1" applyBorder="1" applyAlignment="1">
      <alignment horizontal="left" vertical="center" wrapText="1" indent="1" readingOrder="1"/>
    </xf>
    <xf numFmtId="3" fontId="8" fillId="6" borderId="30" xfId="15" applyNumberFormat="1" applyFont="1" applyFill="1" applyBorder="1">
      <alignment horizontal="right" vertical="center" indent="1"/>
    </xf>
    <xf numFmtId="0" fontId="8" fillId="6" borderId="0" xfId="4" applyFill="1" applyAlignment="1">
      <alignment vertical="center"/>
    </xf>
    <xf numFmtId="0" fontId="5" fillId="6" borderId="26" xfId="11" applyFont="1" applyFill="1" applyBorder="1" applyAlignment="1">
      <alignment horizontal="center" vertical="center" wrapText="1"/>
    </xf>
    <xf numFmtId="1" fontId="5" fillId="6" borderId="26" xfId="11" applyNumberFormat="1" applyFont="1" applyFill="1" applyBorder="1" applyAlignment="1">
      <alignment horizontal="right" vertical="center" wrapText="1" indent="1"/>
    </xf>
    <xf numFmtId="1" fontId="5" fillId="6" borderId="31" xfId="11" applyNumberFormat="1" applyFont="1" applyFill="1" applyBorder="1" applyAlignment="1">
      <alignment horizontal="right" vertical="center" wrapText="1" indent="1"/>
    </xf>
    <xf numFmtId="1" fontId="8" fillId="5" borderId="43" xfId="12" applyNumberFormat="1" applyFont="1" applyFill="1" applyBorder="1">
      <alignment horizontal="right" vertical="center" indent="1"/>
    </xf>
    <xf numFmtId="1" fontId="8" fillId="5" borderId="25" xfId="12" applyNumberFormat="1" applyFont="1" applyFill="1" applyBorder="1">
      <alignment horizontal="right" vertical="center" indent="1"/>
    </xf>
    <xf numFmtId="1" fontId="5" fillId="5" borderId="30" xfId="12" applyNumberFormat="1" applyFont="1" applyFill="1" applyBorder="1">
      <alignment horizontal="right" vertical="center" indent="1"/>
    </xf>
    <xf numFmtId="0" fontId="5" fillId="5" borderId="26" xfId="11" applyFont="1" applyFill="1" applyBorder="1" applyAlignment="1">
      <alignment horizontal="center" vertical="center" wrapText="1"/>
    </xf>
    <xf numFmtId="1" fontId="5" fillId="5" borderId="26" xfId="11" applyNumberFormat="1" applyFont="1" applyFill="1" applyBorder="1" applyAlignment="1">
      <alignment horizontal="right" vertical="center" wrapText="1" indent="1"/>
    </xf>
    <xf numFmtId="1" fontId="5" fillId="5" borderId="31" xfId="11" applyNumberFormat="1" applyFont="1" applyFill="1" applyBorder="1" applyAlignment="1">
      <alignment horizontal="right" vertical="center" wrapText="1" indent="1"/>
    </xf>
    <xf numFmtId="0" fontId="19" fillId="5" borderId="26" xfId="11" applyFont="1" applyFill="1" applyBorder="1" applyAlignment="1">
      <alignment horizontal="center" vertical="center" wrapText="1"/>
    </xf>
    <xf numFmtId="1" fontId="8" fillId="0" borderId="43" xfId="12" applyNumberFormat="1" applyFont="1" applyBorder="1">
      <alignment horizontal="right" vertical="center" indent="1"/>
    </xf>
    <xf numFmtId="1" fontId="8" fillId="0" borderId="25" xfId="12" applyNumberFormat="1" applyFont="1" applyBorder="1">
      <alignment horizontal="right" vertical="center" indent="1"/>
    </xf>
    <xf numFmtId="1" fontId="8" fillId="0" borderId="16" xfId="12" applyNumberFormat="1" applyFont="1" applyBorder="1">
      <alignment horizontal="right" vertical="center" indent="1"/>
    </xf>
    <xf numFmtId="1" fontId="8" fillId="0" borderId="15" xfId="12" applyNumberFormat="1" applyFont="1" applyBorder="1">
      <alignment horizontal="right" vertical="center" indent="1"/>
    </xf>
    <xf numFmtId="1" fontId="5" fillId="0" borderId="30" xfId="12" applyNumberFormat="1" applyFont="1" applyBorder="1">
      <alignment horizontal="right" vertical="center" indent="1"/>
    </xf>
    <xf numFmtId="1" fontId="5" fillId="0" borderId="15" xfId="12" applyNumberFormat="1" applyFont="1" applyBorder="1">
      <alignment horizontal="right" vertical="center" indent="1"/>
    </xf>
    <xf numFmtId="0" fontId="19" fillId="5" borderId="26" xfId="7" applyFont="1" applyFill="1" applyBorder="1" applyAlignment="1">
      <alignment horizontal="center" vertical="center" wrapText="1"/>
    </xf>
    <xf numFmtId="1" fontId="8" fillId="0" borderId="30" xfId="12" applyNumberFormat="1" applyFont="1" applyBorder="1">
      <alignment horizontal="right" vertical="center" indent="1"/>
    </xf>
    <xf numFmtId="0" fontId="5" fillId="6" borderId="0" xfId="3" applyFont="1" applyFill="1" applyAlignment="1">
      <alignment vertical="center"/>
    </xf>
    <xf numFmtId="0" fontId="5" fillId="0" borderId="0" xfId="11" applyFont="1" applyFill="1" applyBorder="1" applyAlignment="1">
      <alignment horizontal="center" vertical="center" wrapText="1"/>
    </xf>
    <xf numFmtId="3" fontId="5" fillId="0" borderId="0" xfId="11" applyNumberFormat="1" applyFont="1" applyFill="1" applyBorder="1" applyAlignment="1">
      <alignment horizontal="right" vertical="center" wrapText="1" indent="1"/>
    </xf>
    <xf numFmtId="0" fontId="5" fillId="5" borderId="190" xfId="11" applyFont="1" applyFill="1" applyBorder="1" applyAlignment="1">
      <alignment horizontal="center" vertical="center" wrapText="1"/>
    </xf>
    <xf numFmtId="3" fontId="5" fillId="5" borderId="26" xfId="11" applyNumberFormat="1" applyFont="1" applyFill="1" applyBorder="1" applyAlignment="1">
      <alignment horizontal="right" vertical="center" wrapText="1" indent="1"/>
    </xf>
    <xf numFmtId="0" fontId="4" fillId="5" borderId="190" xfId="11" applyFont="1" applyFill="1" applyBorder="1" applyAlignment="1">
      <alignment horizontal="center" vertical="center" wrapText="1"/>
    </xf>
    <xf numFmtId="3" fontId="5" fillId="0" borderId="17" xfId="12" applyNumberFormat="1" applyFont="1" applyBorder="1">
      <alignment horizontal="right" vertical="center" indent="1"/>
    </xf>
    <xf numFmtId="0" fontId="4" fillId="6" borderId="17" xfId="11" applyFont="1" applyFill="1" applyBorder="1" applyAlignment="1">
      <alignment horizontal="left" vertical="center" wrapText="1" indent="1" readingOrder="1"/>
    </xf>
    <xf numFmtId="3" fontId="5" fillId="5" borderId="16" xfId="12" applyNumberFormat="1" applyFont="1" applyFill="1" applyBorder="1">
      <alignment horizontal="right" vertical="center" indent="1"/>
    </xf>
    <xf numFmtId="3" fontId="8" fillId="0" borderId="30" xfId="12" applyNumberFormat="1" applyFont="1" applyBorder="1">
      <alignment horizontal="right" vertical="center" indent="1"/>
    </xf>
    <xf numFmtId="3" fontId="5" fillId="0" borderId="30" xfId="12" applyNumberFormat="1" applyFont="1" applyBorder="1">
      <alignment horizontal="right" vertical="center" indent="1"/>
    </xf>
    <xf numFmtId="0" fontId="4" fillId="6" borderId="30" xfId="11" applyFont="1" applyFill="1" applyBorder="1" applyAlignment="1">
      <alignment horizontal="left" vertical="center" wrapText="1" indent="1" readingOrder="1"/>
    </xf>
    <xf numFmtId="0" fontId="23" fillId="5" borderId="31" xfId="7" applyFont="1" applyFill="1" applyBorder="1" applyAlignment="1">
      <alignment horizontal="center" vertical="center" wrapText="1"/>
    </xf>
    <xf numFmtId="0" fontId="5" fillId="6" borderId="190" xfId="11" applyFont="1" applyFill="1" applyBorder="1" applyAlignment="1">
      <alignment horizontal="center" vertical="center" wrapText="1"/>
    </xf>
    <xf numFmtId="3" fontId="5" fillId="6" borderId="26" xfId="11" applyNumberFormat="1" applyFont="1" applyFill="1" applyBorder="1" applyAlignment="1">
      <alignment horizontal="right" vertical="center" wrapText="1" indent="1"/>
    </xf>
    <xf numFmtId="3" fontId="5" fillId="5" borderId="17" xfId="12" applyNumberFormat="1" applyFont="1" applyFill="1" applyBorder="1">
      <alignment horizontal="right" vertical="center" indent="1"/>
    </xf>
    <xf numFmtId="0" fontId="5" fillId="5" borderId="17" xfId="11" applyFont="1" applyFill="1" applyBorder="1" applyAlignment="1">
      <alignment horizontal="left" vertical="center" wrapText="1" indent="1" readingOrder="1"/>
    </xf>
    <xf numFmtId="3" fontId="5" fillId="6" borderId="16" xfId="12" applyNumberFormat="1" applyFont="1" applyFill="1" applyBorder="1">
      <alignment horizontal="right" vertical="center" indent="1"/>
    </xf>
    <xf numFmtId="0" fontId="5" fillId="6" borderId="16" xfId="11" applyFont="1" applyFill="1" applyBorder="1" applyAlignment="1">
      <alignment horizontal="left" vertical="center" wrapText="1" indent="1" readingOrder="1"/>
    </xf>
    <xf numFmtId="3" fontId="5" fillId="5" borderId="30" xfId="12" applyNumberFormat="1" applyFont="1" applyFill="1" applyBorder="1">
      <alignment horizontal="right" vertical="center" indent="1"/>
    </xf>
    <xf numFmtId="0" fontId="5" fillId="5" borderId="30" xfId="11" applyFont="1" applyFill="1" applyBorder="1" applyAlignment="1">
      <alignment horizontal="left" vertical="center" wrapText="1" indent="1" readingOrder="1"/>
    </xf>
    <xf numFmtId="0" fontId="9" fillId="6" borderId="0" xfId="5" applyFill="1" applyAlignment="1">
      <alignment horizontal="right" vertical="center" readingOrder="2"/>
    </xf>
    <xf numFmtId="0" fontId="16" fillId="6" borderId="0" xfId="4" applyFont="1" applyFill="1"/>
    <xf numFmtId="0" fontId="8" fillId="6" borderId="0" xfId="4" applyFill="1"/>
    <xf numFmtId="0" fontId="17" fillId="6" borderId="0" xfId="4" applyFont="1" applyFill="1"/>
    <xf numFmtId="0" fontId="58" fillId="0" borderId="0" xfId="0" applyFont="1"/>
    <xf numFmtId="0" fontId="5" fillId="5" borderId="25" xfId="7" applyFont="1" applyFill="1" applyBorder="1" applyAlignment="1">
      <alignment horizontal="center" vertical="center" wrapText="1" readingOrder="1"/>
    </xf>
    <xf numFmtId="0" fontId="5" fillId="6" borderId="26" xfId="11" applyFont="1" applyFill="1" applyBorder="1" applyAlignment="1">
      <alignment horizontal="center" vertical="center" wrapText="1" readingOrder="1"/>
    </xf>
    <xf numFmtId="1" fontId="8" fillId="6" borderId="26" xfId="12" applyNumberFormat="1" applyFont="1" applyFill="1" applyBorder="1">
      <alignment horizontal="right" vertical="center" indent="1"/>
    </xf>
    <xf numFmtId="0" fontId="14" fillId="6" borderId="26" xfId="11" applyFont="1" applyFill="1" applyBorder="1" applyAlignment="1">
      <alignment horizontal="center" vertical="center" wrapText="1" readingOrder="2"/>
    </xf>
    <xf numFmtId="0" fontId="55" fillId="6" borderId="22" xfId="4" applyFont="1" applyFill="1" applyBorder="1" applyAlignment="1">
      <alignment horizontal="center" vertical="center" wrapText="1"/>
    </xf>
    <xf numFmtId="0" fontId="59" fillId="6" borderId="22" xfId="4" applyFont="1" applyFill="1" applyBorder="1" applyAlignment="1">
      <alignment vertical="center"/>
    </xf>
    <xf numFmtId="0" fontId="60" fillId="6" borderId="22" xfId="4" applyFont="1" applyFill="1" applyBorder="1" applyAlignment="1">
      <alignment horizontal="center" vertical="center"/>
    </xf>
    <xf numFmtId="0" fontId="58" fillId="0" borderId="0" xfId="4" applyFont="1" applyAlignment="1">
      <alignment vertical="center"/>
    </xf>
    <xf numFmtId="0" fontId="61" fillId="5" borderId="26" xfId="4" applyFont="1" applyFill="1" applyBorder="1" applyAlignment="1">
      <alignment horizontal="center" vertical="center" wrapText="1" readingOrder="2"/>
    </xf>
    <xf numFmtId="0" fontId="61" fillId="5" borderId="26" xfId="4" applyFont="1" applyFill="1" applyBorder="1" applyAlignment="1">
      <alignment horizontal="center" vertical="center" wrapText="1" readingOrder="1"/>
    </xf>
    <xf numFmtId="0" fontId="55" fillId="5" borderId="26" xfId="4" applyFont="1" applyFill="1" applyBorder="1" applyAlignment="1">
      <alignment horizontal="center" vertical="center" wrapText="1" readingOrder="2"/>
    </xf>
    <xf numFmtId="0" fontId="63" fillId="0" borderId="30" xfId="4" applyFont="1" applyBorder="1" applyAlignment="1">
      <alignment horizontal="center" vertical="center" wrapText="1" readingOrder="2"/>
    </xf>
    <xf numFmtId="0" fontId="61" fillId="0" borderId="30" xfId="4" applyFont="1" applyBorder="1" applyAlignment="1">
      <alignment horizontal="center" vertical="center" wrapText="1" readingOrder="1"/>
    </xf>
    <xf numFmtId="0" fontId="61" fillId="0" borderId="30" xfId="4" applyFont="1" applyBorder="1" applyAlignment="1">
      <alignment vertical="center" wrapText="1" readingOrder="1"/>
    </xf>
    <xf numFmtId="0" fontId="64" fillId="0" borderId="30" xfId="4" applyFont="1" applyBorder="1" applyAlignment="1">
      <alignment horizontal="center" vertical="center" wrapText="1" readingOrder="2"/>
    </xf>
    <xf numFmtId="0" fontId="58" fillId="0" borderId="0" xfId="4" applyFont="1" applyBorder="1" applyAlignment="1">
      <alignment vertical="center"/>
    </xf>
    <xf numFmtId="0" fontId="63" fillId="16" borderId="16" xfId="4" applyFont="1" applyFill="1" applyBorder="1" applyAlignment="1">
      <alignment horizontal="center" vertical="center" wrapText="1" readingOrder="1"/>
    </xf>
    <xf numFmtId="0" fontId="61" fillId="16" borderId="16" xfId="4" applyFont="1" applyFill="1" applyBorder="1" applyAlignment="1">
      <alignment horizontal="center" vertical="center" wrapText="1" readingOrder="1"/>
    </xf>
    <xf numFmtId="49" fontId="61" fillId="16" borderId="16" xfId="4" applyNumberFormat="1" applyFont="1" applyFill="1" applyBorder="1" applyAlignment="1">
      <alignment vertical="center" wrapText="1" readingOrder="1"/>
    </xf>
    <xf numFmtId="0" fontId="65" fillId="0" borderId="16" xfId="4" applyFont="1" applyBorder="1" applyAlignment="1">
      <alignment horizontal="left" vertical="center" wrapText="1" indent="1"/>
    </xf>
    <xf numFmtId="0" fontId="63" fillId="0" borderId="16" xfId="4" applyFont="1" applyBorder="1" applyAlignment="1">
      <alignment horizontal="center" vertical="center" wrapText="1" readingOrder="1"/>
    </xf>
    <xf numFmtId="49" fontId="63" fillId="0" borderId="16" xfId="4" applyNumberFormat="1" applyFont="1" applyBorder="1" applyAlignment="1">
      <alignment horizontal="center" vertical="center" wrapText="1" readingOrder="1"/>
    </xf>
    <xf numFmtId="0" fontId="61" fillId="0" borderId="16" xfId="4" applyFont="1" applyBorder="1" applyAlignment="1">
      <alignment horizontal="right" vertical="center" wrapText="1" indent="1" readingOrder="2"/>
    </xf>
    <xf numFmtId="0" fontId="65" fillId="5" borderId="16" xfId="4" applyFont="1" applyFill="1" applyBorder="1" applyAlignment="1">
      <alignment horizontal="left" vertical="center" wrapText="1" indent="1"/>
    </xf>
    <xf numFmtId="0" fontId="63" fillId="5" borderId="16" xfId="4" applyFont="1" applyFill="1" applyBorder="1" applyAlignment="1">
      <alignment horizontal="center" vertical="center" wrapText="1" readingOrder="1"/>
    </xf>
    <xf numFmtId="49" fontId="63" fillId="5" borderId="16" xfId="4" applyNumberFormat="1" applyFont="1" applyFill="1" applyBorder="1" applyAlignment="1">
      <alignment horizontal="center" vertical="center" wrapText="1" readingOrder="1"/>
    </xf>
    <xf numFmtId="0" fontId="61" fillId="5" borderId="16" xfId="4" applyFont="1" applyFill="1" applyBorder="1" applyAlignment="1">
      <alignment horizontal="right" vertical="center" wrapText="1" indent="1" readingOrder="2"/>
    </xf>
    <xf numFmtId="0" fontId="66" fillId="0" borderId="16" xfId="4" applyFont="1" applyBorder="1" applyAlignment="1">
      <alignment horizontal="left" vertical="center" wrapText="1"/>
    </xf>
    <xf numFmtId="0" fontId="61" fillId="0" borderId="16" xfId="4" applyFont="1" applyBorder="1" applyAlignment="1">
      <alignment horizontal="right" vertical="center" wrapText="1" readingOrder="2"/>
    </xf>
    <xf numFmtId="0" fontId="65" fillId="5" borderId="43" xfId="4" applyFont="1" applyFill="1" applyBorder="1" applyAlignment="1">
      <alignment horizontal="left" vertical="center" wrapText="1" indent="1"/>
    </xf>
    <xf numFmtId="49" fontId="63" fillId="5" borderId="43" xfId="4" applyNumberFormat="1" applyFont="1" applyFill="1" applyBorder="1" applyAlignment="1">
      <alignment horizontal="center" vertical="center" wrapText="1" readingOrder="1"/>
    </xf>
    <xf numFmtId="0" fontId="61" fillId="5" borderId="43" xfId="4" applyFont="1" applyFill="1" applyBorder="1" applyAlignment="1">
      <alignment horizontal="right" vertical="center" wrapText="1" indent="1" readingOrder="2"/>
    </xf>
    <xf numFmtId="0" fontId="65" fillId="5" borderId="17" xfId="4" applyFont="1" applyFill="1" applyBorder="1" applyAlignment="1">
      <alignment horizontal="left" vertical="center" wrapText="1" indent="1"/>
    </xf>
    <xf numFmtId="49" fontId="63" fillId="5" borderId="17" xfId="4" applyNumberFormat="1" applyFont="1" applyFill="1" applyBorder="1" applyAlignment="1">
      <alignment horizontal="center" vertical="center" wrapText="1" readingOrder="1"/>
    </xf>
    <xf numFmtId="0" fontId="61" fillId="5" borderId="17" xfId="4" applyFont="1" applyFill="1" applyBorder="1" applyAlignment="1">
      <alignment horizontal="right" vertical="center" wrapText="1" indent="1" readingOrder="2"/>
    </xf>
    <xf numFmtId="0" fontId="65" fillId="0" borderId="15" xfId="4" applyFont="1" applyBorder="1" applyAlignment="1">
      <alignment horizontal="left" vertical="center" wrapText="1" indent="1"/>
    </xf>
    <xf numFmtId="49" fontId="63" fillId="0" borderId="15" xfId="4" applyNumberFormat="1" applyFont="1" applyBorder="1" applyAlignment="1">
      <alignment horizontal="center" vertical="center" wrapText="1" readingOrder="1"/>
    </xf>
    <xf numFmtId="0" fontId="61" fillId="0" borderId="15" xfId="4" applyFont="1" applyBorder="1" applyAlignment="1">
      <alignment horizontal="right" vertical="center" wrapText="1" indent="1" readingOrder="2"/>
    </xf>
    <xf numFmtId="0" fontId="65" fillId="6" borderId="16" xfId="4" applyFont="1" applyFill="1" applyBorder="1" applyAlignment="1">
      <alignment horizontal="left" vertical="center" wrapText="1" indent="1"/>
    </xf>
    <xf numFmtId="49" fontId="63" fillId="6" borderId="16" xfId="4" applyNumberFormat="1" applyFont="1" applyFill="1" applyBorder="1" applyAlignment="1">
      <alignment horizontal="center" vertical="center" wrapText="1" readingOrder="1"/>
    </xf>
    <xf numFmtId="0" fontId="61" fillId="6" borderId="16" xfId="4" applyFont="1" applyFill="1" applyBorder="1" applyAlignment="1">
      <alignment horizontal="right" vertical="center" wrapText="1" indent="1" readingOrder="2"/>
    </xf>
    <xf numFmtId="0" fontId="63" fillId="6" borderId="16" xfId="4" applyFont="1" applyFill="1" applyBorder="1" applyAlignment="1">
      <alignment horizontal="center" vertical="center" wrapText="1" readingOrder="1"/>
    </xf>
    <xf numFmtId="0" fontId="63" fillId="5" borderId="17" xfId="4" applyFont="1" applyFill="1" applyBorder="1" applyAlignment="1">
      <alignment horizontal="center" vertical="center" wrapText="1" readingOrder="1"/>
    </xf>
    <xf numFmtId="0" fontId="65" fillId="6" borderId="175" xfId="4" applyFont="1" applyFill="1" applyBorder="1" applyAlignment="1">
      <alignment horizontal="left" vertical="center" wrapText="1" indent="1"/>
    </xf>
    <xf numFmtId="0" fontId="63" fillId="6" borderId="25" xfId="4" applyFont="1" applyFill="1" applyBorder="1" applyAlignment="1">
      <alignment horizontal="center" vertical="center" wrapText="1" readingOrder="1"/>
    </xf>
    <xf numFmtId="49" fontId="63" fillId="6" borderId="25" xfId="4" applyNumberFormat="1" applyFont="1" applyFill="1" applyBorder="1" applyAlignment="1">
      <alignment horizontal="center" vertical="center" wrapText="1" readingOrder="1"/>
    </xf>
    <xf numFmtId="0" fontId="61" fillId="6" borderId="25" xfId="4" applyFont="1" applyFill="1" applyBorder="1" applyAlignment="1">
      <alignment horizontal="right" vertical="center" wrapText="1" indent="1" readingOrder="2"/>
    </xf>
    <xf numFmtId="0" fontId="61" fillId="5" borderId="16" xfId="4" applyFont="1" applyFill="1" applyBorder="1" applyAlignment="1">
      <alignment horizontal="right" vertical="center" wrapText="1" indent="1"/>
    </xf>
    <xf numFmtId="0" fontId="63" fillId="5" borderId="43" xfId="4" applyFont="1" applyFill="1" applyBorder="1" applyAlignment="1">
      <alignment horizontal="center" vertical="center" wrapText="1" readingOrder="1"/>
    </xf>
    <xf numFmtId="0" fontId="65" fillId="5" borderId="105" xfId="4" applyFont="1" applyFill="1" applyBorder="1" applyAlignment="1">
      <alignment horizontal="left" vertical="center" wrapText="1" indent="1"/>
    </xf>
    <xf numFmtId="0" fontId="63" fillId="5" borderId="153" xfId="4" applyFont="1" applyFill="1" applyBorder="1" applyAlignment="1">
      <alignment horizontal="center" vertical="center" wrapText="1" readingOrder="1"/>
    </xf>
    <xf numFmtId="49" fontId="63" fillId="5" borderId="153" xfId="4" applyNumberFormat="1" applyFont="1" applyFill="1" applyBorder="1" applyAlignment="1">
      <alignment horizontal="center" vertical="center" wrapText="1" readingOrder="1"/>
    </xf>
    <xf numFmtId="0" fontId="61" fillId="5" borderId="41" xfId="4" applyFont="1" applyFill="1" applyBorder="1" applyAlignment="1">
      <alignment horizontal="right" vertical="center" wrapText="1" indent="1" readingOrder="2"/>
    </xf>
    <xf numFmtId="0" fontId="65" fillId="6" borderId="42" xfId="4" applyFont="1" applyFill="1" applyBorder="1" applyAlignment="1">
      <alignment horizontal="left" vertical="center" wrapText="1" indent="1"/>
    </xf>
    <xf numFmtId="0" fontId="63" fillId="6" borderId="153" xfId="4" applyFont="1" applyFill="1" applyBorder="1" applyAlignment="1">
      <alignment horizontal="center" vertical="center" wrapText="1" readingOrder="1"/>
    </xf>
    <xf numFmtId="49" fontId="63" fillId="6" borderId="153" xfId="4" applyNumberFormat="1" applyFont="1" applyFill="1" applyBorder="1" applyAlignment="1">
      <alignment horizontal="center" vertical="center" wrapText="1" readingOrder="1"/>
    </xf>
    <xf numFmtId="0" fontId="61" fillId="6" borderId="41" xfId="4" applyFont="1" applyFill="1" applyBorder="1" applyAlignment="1">
      <alignment horizontal="right" vertical="center" wrapText="1" indent="1" readingOrder="2"/>
    </xf>
    <xf numFmtId="0" fontId="65" fillId="5" borderId="42" xfId="4" applyFont="1" applyFill="1" applyBorder="1" applyAlignment="1">
      <alignment horizontal="left" vertical="center" wrapText="1" indent="1"/>
    </xf>
    <xf numFmtId="0" fontId="61" fillId="5" borderId="41" xfId="4" applyFont="1" applyFill="1" applyBorder="1" applyAlignment="1">
      <alignment horizontal="right" vertical="center" wrapText="1" readingOrder="2"/>
    </xf>
    <xf numFmtId="0" fontId="58" fillId="0" borderId="0" xfId="4" applyFont="1" applyAlignment="1">
      <alignment vertical="center" readingOrder="1"/>
    </xf>
    <xf numFmtId="0" fontId="67" fillId="16" borderId="16" xfId="4" applyFont="1" applyFill="1" applyBorder="1" applyAlignment="1">
      <alignment horizontal="center" vertical="center" wrapText="1" readingOrder="2"/>
    </xf>
    <xf numFmtId="0" fontId="61" fillId="6" borderId="25" xfId="4" applyFont="1" applyFill="1" applyBorder="1" applyAlignment="1">
      <alignment horizontal="center" vertical="center" wrapText="1" readingOrder="2"/>
    </xf>
    <xf numFmtId="0" fontId="61" fillId="6" borderId="25" xfId="4" applyFont="1" applyFill="1" applyBorder="1" applyAlignment="1">
      <alignment horizontal="center" vertical="center" wrapText="1" readingOrder="1"/>
    </xf>
    <xf numFmtId="0" fontId="55" fillId="6" borderId="25" xfId="4" applyFont="1" applyFill="1" applyBorder="1" applyAlignment="1">
      <alignment horizontal="center" vertical="center" wrapText="1" readingOrder="2"/>
    </xf>
    <xf numFmtId="0" fontId="65" fillId="0" borderId="30" xfId="4" applyFont="1" applyBorder="1" applyAlignment="1">
      <alignment horizontal="left" vertical="center" wrapText="1" indent="1"/>
    </xf>
    <xf numFmtId="0" fontId="63" fillId="0" borderId="30" xfId="4" applyFont="1" applyBorder="1" applyAlignment="1">
      <alignment horizontal="center" vertical="center" wrapText="1" readingOrder="1"/>
    </xf>
    <xf numFmtId="49" fontId="63" fillId="0" borderId="30" xfId="4" applyNumberFormat="1" applyFont="1" applyBorder="1" applyAlignment="1">
      <alignment horizontal="center" vertical="center" wrapText="1" readingOrder="1"/>
    </xf>
    <xf numFmtId="0" fontId="61" fillId="0" borderId="30" xfId="4" applyFont="1" applyBorder="1" applyAlignment="1">
      <alignment horizontal="right" vertical="center" wrapText="1" indent="1" readingOrder="2"/>
    </xf>
    <xf numFmtId="0" fontId="65" fillId="5" borderId="176" xfId="4" applyFont="1" applyFill="1" applyBorder="1" applyAlignment="1">
      <alignment horizontal="left" vertical="center" wrapText="1" indent="1"/>
    </xf>
    <xf numFmtId="0" fontId="63" fillId="5" borderId="176" xfId="4" applyFont="1" applyFill="1" applyBorder="1" applyAlignment="1">
      <alignment horizontal="center" vertical="center" wrapText="1" readingOrder="1"/>
    </xf>
    <xf numFmtId="49" fontId="63" fillId="5" borderId="176" xfId="4" applyNumberFormat="1" applyFont="1" applyFill="1" applyBorder="1" applyAlignment="1">
      <alignment horizontal="center" vertical="center" wrapText="1" readingOrder="1"/>
    </xf>
    <xf numFmtId="0" fontId="61" fillId="5" borderId="176" xfId="4" applyFont="1" applyFill="1" applyBorder="1" applyAlignment="1">
      <alignment horizontal="right" vertical="center" wrapText="1" indent="1" readingOrder="2"/>
    </xf>
    <xf numFmtId="0" fontId="65" fillId="5" borderId="97" xfId="4" applyFont="1" applyFill="1" applyBorder="1" applyAlignment="1">
      <alignment horizontal="left" vertical="center" wrapText="1" indent="1"/>
    </xf>
    <xf numFmtId="0" fontId="63" fillId="5" borderId="97" xfId="4" applyFont="1" applyFill="1" applyBorder="1" applyAlignment="1">
      <alignment horizontal="center" vertical="center" wrapText="1" readingOrder="1"/>
    </xf>
    <xf numFmtId="49" fontId="63" fillId="5" borderId="97" xfId="4" applyNumberFormat="1" applyFont="1" applyFill="1" applyBorder="1" applyAlignment="1">
      <alignment horizontal="center" vertical="center" wrapText="1" readingOrder="1"/>
    </xf>
    <xf numFmtId="0" fontId="61" fillId="5" borderId="97" xfId="4" applyFont="1" applyFill="1" applyBorder="1" applyAlignment="1">
      <alignment horizontal="right" vertical="center" wrapText="1" indent="1" readingOrder="2"/>
    </xf>
    <xf numFmtId="0" fontId="68" fillId="5" borderId="7" xfId="0" applyFont="1" applyFill="1" applyBorder="1" applyAlignment="1">
      <alignment horizontal="center" vertical="center" wrapText="1" readingOrder="1"/>
    </xf>
    <xf numFmtId="0" fontId="68" fillId="5" borderId="107" xfId="0" applyFont="1" applyFill="1" applyBorder="1" applyAlignment="1">
      <alignment horizontal="center" wrapText="1" readingOrder="1"/>
    </xf>
    <xf numFmtId="0" fontId="70" fillId="5" borderId="108" xfId="0" applyFont="1" applyFill="1" applyBorder="1" applyAlignment="1">
      <alignment horizontal="center" vertical="top" wrapText="1" readingOrder="1"/>
    </xf>
    <xf numFmtId="0" fontId="73" fillId="16" borderId="16" xfId="4" applyFont="1" applyFill="1" applyBorder="1" applyAlignment="1">
      <alignment horizontal="center" vertical="center" wrapText="1" readingOrder="1"/>
    </xf>
    <xf numFmtId="0" fontId="74" fillId="16" borderId="16" xfId="4" applyFont="1" applyFill="1" applyBorder="1" applyAlignment="1">
      <alignment horizontal="center" vertical="center" wrapText="1" readingOrder="1"/>
    </xf>
    <xf numFmtId="49" fontId="74" fillId="16" borderId="16" xfId="4" applyNumberFormat="1" applyFont="1" applyFill="1" applyBorder="1" applyAlignment="1">
      <alignment vertical="center" wrapText="1" readingOrder="1"/>
    </xf>
    <xf numFmtId="0" fontId="75" fillId="16" borderId="16" xfId="4" applyFont="1" applyFill="1" applyBorder="1" applyAlignment="1">
      <alignment horizontal="center" vertical="center" wrapText="1" readingOrder="2"/>
    </xf>
    <xf numFmtId="0" fontId="74" fillId="6" borderId="25" xfId="4" applyFont="1" applyFill="1" applyBorder="1" applyAlignment="1">
      <alignment horizontal="center" vertical="center" wrapText="1" readingOrder="2"/>
    </xf>
    <xf numFmtId="0" fontId="74" fillId="6" borderId="25" xfId="4" applyFont="1" applyFill="1" applyBorder="1" applyAlignment="1">
      <alignment horizontal="center" vertical="center" wrapText="1" readingOrder="1"/>
    </xf>
    <xf numFmtId="0" fontId="76" fillId="6" borderId="25" xfId="4" applyFont="1" applyFill="1" applyBorder="1" applyAlignment="1">
      <alignment horizontal="center" vertical="center" wrapText="1" readingOrder="2"/>
    </xf>
    <xf numFmtId="0" fontId="66" fillId="0" borderId="15" xfId="4" applyFont="1" applyBorder="1" applyAlignment="1">
      <alignment horizontal="left" vertical="center" wrapText="1"/>
    </xf>
    <xf numFmtId="0" fontId="63" fillId="0" borderId="15" xfId="4" applyFont="1" applyBorder="1" applyAlignment="1">
      <alignment horizontal="center" vertical="center" wrapText="1" readingOrder="1"/>
    </xf>
    <xf numFmtId="0" fontId="61" fillId="0" borderId="15" xfId="4" applyFont="1" applyBorder="1" applyAlignment="1">
      <alignment horizontal="right" vertical="center" wrapText="1" readingOrder="2"/>
    </xf>
    <xf numFmtId="0" fontId="61" fillId="5" borderId="17" xfId="4" applyFont="1" applyFill="1" applyBorder="1" applyAlignment="1">
      <alignment horizontal="right" vertical="center" wrapText="1" readingOrder="2"/>
    </xf>
    <xf numFmtId="0" fontId="5" fillId="5" borderId="31" xfId="8" applyFont="1" applyFill="1" applyBorder="1" applyAlignment="1">
      <alignment horizontal="center" vertical="center" wrapText="1" readingOrder="1"/>
    </xf>
    <xf numFmtId="3" fontId="5" fillId="6" borderId="44" xfId="34" applyNumberFormat="1" applyFont="1" applyFill="1" applyBorder="1" applyAlignment="1">
      <alignment vertical="center"/>
    </xf>
    <xf numFmtId="3" fontId="8" fillId="6" borderId="45" xfId="34" applyNumberFormat="1" applyFont="1" applyFill="1" applyBorder="1" applyAlignment="1">
      <alignment vertical="center"/>
    </xf>
    <xf numFmtId="3" fontId="8" fillId="6" borderId="44" xfId="34" applyNumberFormat="1" applyFont="1" applyFill="1" applyBorder="1" applyAlignment="1">
      <alignment vertical="center"/>
    </xf>
    <xf numFmtId="3" fontId="5" fillId="6" borderId="8" xfId="34" applyNumberFormat="1" applyFont="1" applyFill="1" applyBorder="1" applyAlignment="1">
      <alignment vertical="center"/>
    </xf>
    <xf numFmtId="3" fontId="8" fillId="6" borderId="38" xfId="34" applyNumberFormat="1" applyFont="1" applyFill="1" applyBorder="1" applyAlignment="1">
      <alignment vertical="center"/>
    </xf>
    <xf numFmtId="3" fontId="8" fillId="6" borderId="8" xfId="34" applyNumberFormat="1" applyFont="1" applyFill="1" applyBorder="1" applyAlignment="1">
      <alignment vertical="center"/>
    </xf>
    <xf numFmtId="3" fontId="5" fillId="5" borderId="8" xfId="34" applyNumberFormat="1" applyFont="1" applyFill="1" applyBorder="1" applyAlignment="1">
      <alignment vertical="center"/>
    </xf>
    <xf numFmtId="3" fontId="8" fillId="5" borderId="38" xfId="34" applyNumberFormat="1" applyFont="1" applyFill="1" applyBorder="1" applyAlignment="1">
      <alignment vertical="center"/>
    </xf>
    <xf numFmtId="3" fontId="8" fillId="5" borderId="8" xfId="34" applyNumberFormat="1" applyFont="1" applyFill="1" applyBorder="1" applyAlignment="1">
      <alignment vertical="center"/>
    </xf>
    <xf numFmtId="3" fontId="5" fillId="5" borderId="96" xfId="34" applyNumberFormat="1" applyFont="1" applyFill="1" applyBorder="1" applyAlignment="1">
      <alignment vertical="center"/>
    </xf>
    <xf numFmtId="3" fontId="8" fillId="5" borderId="95" xfId="34" applyNumberFormat="1" applyFont="1" applyFill="1" applyBorder="1" applyAlignment="1">
      <alignment vertical="center"/>
    </xf>
    <xf numFmtId="3" fontId="8" fillId="5" borderId="96" xfId="34" applyNumberFormat="1" applyFont="1" applyFill="1" applyBorder="1" applyAlignment="1">
      <alignment vertical="center"/>
    </xf>
    <xf numFmtId="3" fontId="5" fillId="6" borderId="9" xfId="34" applyNumberFormat="1" applyFont="1" applyFill="1" applyBorder="1" applyAlignment="1">
      <alignment vertical="center"/>
    </xf>
    <xf numFmtId="3" fontId="8" fillId="6" borderId="36" xfId="34" applyNumberFormat="1" applyFont="1" applyFill="1" applyBorder="1" applyAlignment="1">
      <alignment vertical="center"/>
    </xf>
    <xf numFmtId="3" fontId="8" fillId="6" borderId="9" xfId="34" applyNumberFormat="1" applyFont="1" applyFill="1" applyBorder="1" applyAlignment="1">
      <alignment vertical="center"/>
    </xf>
    <xf numFmtId="3" fontId="5" fillId="6" borderId="179" xfId="34" applyNumberFormat="1" applyFont="1" applyFill="1" applyBorder="1" applyAlignment="1">
      <alignment vertical="center"/>
    </xf>
    <xf numFmtId="3" fontId="8" fillId="6" borderId="180" xfId="34" applyNumberFormat="1" applyFont="1" applyFill="1" applyBorder="1" applyAlignment="1">
      <alignment vertical="center"/>
    </xf>
    <xf numFmtId="3" fontId="8" fillId="6" borderId="179" xfId="34" applyNumberFormat="1" applyFont="1" applyFill="1" applyBorder="1" applyAlignment="1">
      <alignment vertical="center"/>
    </xf>
    <xf numFmtId="3" fontId="5" fillId="6" borderId="11" xfId="34" applyNumberFormat="1" applyFont="1" applyFill="1" applyBorder="1" applyAlignment="1">
      <alignment vertical="center"/>
    </xf>
    <xf numFmtId="3" fontId="8" fillId="6" borderId="56" xfId="34" applyNumberFormat="1" applyFont="1" applyFill="1" applyBorder="1" applyAlignment="1">
      <alignment vertical="center"/>
    </xf>
    <xf numFmtId="3" fontId="8" fillId="6" borderId="11" xfId="34" applyNumberFormat="1" applyFont="1" applyFill="1" applyBorder="1" applyAlignment="1">
      <alignment vertical="center"/>
    </xf>
    <xf numFmtId="3" fontId="5" fillId="5" borderId="44" xfId="34" applyNumberFormat="1" applyFont="1" applyFill="1" applyBorder="1" applyAlignment="1">
      <alignment vertical="center"/>
    </xf>
    <xf numFmtId="3" fontId="5" fillId="5" borderId="9" xfId="34" applyNumberFormat="1" applyFont="1" applyFill="1" applyBorder="1" applyAlignment="1">
      <alignment vertical="center"/>
    </xf>
    <xf numFmtId="3" fontId="5" fillId="5" borderId="23" xfId="34" applyNumberFormat="1" applyFont="1" applyFill="1" applyBorder="1" applyAlignment="1">
      <alignment vertical="center"/>
    </xf>
    <xf numFmtId="3" fontId="5" fillId="6" borderId="25" xfId="7" applyNumberFormat="1" applyFont="1" applyFill="1" applyBorder="1" applyAlignment="1">
      <alignment horizontal="right" vertical="center" wrapText="1" indent="1"/>
    </xf>
    <xf numFmtId="3" fontId="5" fillId="6" borderId="25" xfId="8" applyNumberFormat="1" applyFont="1" applyFill="1" applyBorder="1" applyAlignment="1">
      <alignment horizontal="right" vertical="center" wrapText="1" indent="1"/>
    </xf>
    <xf numFmtId="3" fontId="8" fillId="6" borderId="25" xfId="8" applyNumberFormat="1" applyFont="1" applyFill="1" applyBorder="1" applyAlignment="1">
      <alignment horizontal="right" vertical="center" wrapText="1" indent="1"/>
    </xf>
    <xf numFmtId="3" fontId="5" fillId="5" borderId="25" xfId="7" applyNumberFormat="1" applyFont="1" applyFill="1" applyBorder="1" applyAlignment="1">
      <alignment horizontal="right" vertical="center" wrapText="1" indent="1"/>
    </xf>
    <xf numFmtId="3" fontId="5" fillId="5" borderId="25" xfId="8" applyNumberFormat="1" applyFont="1" applyFill="1" applyBorder="1" applyAlignment="1">
      <alignment horizontal="right" vertical="center" wrapText="1" indent="1"/>
    </xf>
    <xf numFmtId="3" fontId="8" fillId="5" borderId="25" xfId="8" applyNumberFormat="1" applyFont="1" applyFill="1" applyBorder="1" applyAlignment="1">
      <alignment horizontal="right" vertical="center" wrapText="1" indent="1"/>
    </xf>
    <xf numFmtId="3" fontId="5" fillId="5" borderId="31" xfId="7" applyNumberFormat="1" applyFont="1" applyFill="1" applyBorder="1" applyAlignment="1">
      <alignment horizontal="right" vertical="center" wrapText="1" indent="1"/>
    </xf>
    <xf numFmtId="3" fontId="5" fillId="5" borderId="31" xfId="8" applyNumberFormat="1" applyFont="1" applyFill="1" applyBorder="1" applyAlignment="1">
      <alignment horizontal="right" vertical="center" wrapText="1" indent="1"/>
    </xf>
    <xf numFmtId="3" fontId="5" fillId="6" borderId="26" xfId="7" applyNumberFormat="1" applyFont="1" applyFill="1" applyBorder="1" applyAlignment="1">
      <alignment horizontal="right" vertical="center" wrapText="1" indent="1"/>
    </xf>
    <xf numFmtId="3" fontId="5" fillId="6" borderId="26" xfId="8" applyNumberFormat="1" applyFont="1" applyFill="1" applyBorder="1" applyAlignment="1">
      <alignment horizontal="right" vertical="center" wrapText="1" indent="1"/>
    </xf>
    <xf numFmtId="3" fontId="5" fillId="5" borderId="26" xfId="7" applyNumberFormat="1" applyFont="1" applyFill="1" applyBorder="1" applyAlignment="1">
      <alignment horizontal="right" vertical="center" wrapText="1" indent="1"/>
    </xf>
    <xf numFmtId="3" fontId="5" fillId="5" borderId="26" xfId="8" applyNumberFormat="1" applyFont="1" applyFill="1" applyBorder="1" applyAlignment="1">
      <alignment horizontal="right" vertical="center" wrapText="1" indent="1"/>
    </xf>
    <xf numFmtId="0" fontId="42" fillId="6" borderId="0" xfId="1" applyFont="1" applyFill="1" applyAlignment="1">
      <alignment horizontal="center" vertical="center" wrapText="1"/>
    </xf>
    <xf numFmtId="0" fontId="42" fillId="6" borderId="0" xfId="1" applyFont="1" applyFill="1" applyAlignment="1">
      <alignment horizontal="center" vertical="center"/>
    </xf>
    <xf numFmtId="0" fontId="9" fillId="6" borderId="0" xfId="2" applyFont="1" applyFill="1" applyAlignment="1">
      <alignment horizontal="center" vertical="center" wrapText="1"/>
    </xf>
    <xf numFmtId="0" fontId="9" fillId="6" borderId="0" xfId="2" applyFont="1" applyFill="1" applyAlignment="1">
      <alignment horizontal="center" vertical="center"/>
    </xf>
    <xf numFmtId="1" fontId="23" fillId="5" borderId="147" xfId="22" applyFont="1" applyFill="1" applyBorder="1" applyAlignment="1">
      <alignment horizontal="left" vertical="center" wrapText="1" indent="1"/>
    </xf>
    <xf numFmtId="1" fontId="23" fillId="5" borderId="148" xfId="22" applyFont="1" applyFill="1" applyBorder="1" applyAlignment="1">
      <alignment horizontal="left" vertical="center" wrapText="1" indent="1"/>
    </xf>
    <xf numFmtId="0" fontId="18" fillId="5" borderId="163" xfId="8" applyFont="1" applyFill="1" applyBorder="1" applyAlignment="1">
      <alignment horizontal="right" vertical="center" wrapText="1" indent="1"/>
    </xf>
    <xf numFmtId="0" fontId="18" fillId="5" borderId="164" xfId="8" applyFont="1" applyFill="1" applyBorder="1" applyAlignment="1">
      <alignment horizontal="right" vertical="center" wrapText="1" indent="1"/>
    </xf>
    <xf numFmtId="0" fontId="4" fillId="5" borderId="43" xfId="11" applyFont="1" applyFill="1" applyBorder="1" applyAlignment="1">
      <alignment horizontal="left" vertical="center" wrapText="1" indent="1" readingOrder="2"/>
    </xf>
    <xf numFmtId="0" fontId="4" fillId="5" borderId="25" xfId="11" applyFont="1" applyFill="1" applyBorder="1" applyAlignment="1">
      <alignment horizontal="left" vertical="center" wrapText="1" indent="1" readingOrder="2"/>
    </xf>
    <xf numFmtId="0" fontId="4" fillId="5" borderId="31" xfId="11" applyFont="1" applyFill="1" applyBorder="1" applyAlignment="1">
      <alignment horizontal="left" vertical="center" wrapText="1" indent="1" readingOrder="2"/>
    </xf>
    <xf numFmtId="1" fontId="11" fillId="5" borderId="43" xfId="22" applyFont="1" applyFill="1" applyBorder="1" applyAlignment="1">
      <alignment horizontal="right" vertical="center" wrapText="1" indent="1"/>
    </xf>
    <xf numFmtId="1" fontId="11" fillId="5" borderId="25" xfId="22" applyFont="1" applyFill="1" applyBorder="1" applyAlignment="1">
      <alignment horizontal="right" vertical="center" wrapText="1" indent="1"/>
    </xf>
    <xf numFmtId="1" fontId="11" fillId="5" borderId="31" xfId="22" applyFont="1" applyFill="1" applyBorder="1" applyAlignment="1">
      <alignment horizontal="right" vertical="center" wrapText="1" indent="1"/>
    </xf>
    <xf numFmtId="0" fontId="4" fillId="6" borderId="29" xfId="11" applyFont="1" applyFill="1" applyBorder="1" applyAlignment="1">
      <alignment horizontal="left" vertical="center" wrapText="1" indent="1" readingOrder="1"/>
    </xf>
    <xf numFmtId="0" fontId="4" fillId="6" borderId="25" xfId="11" applyFont="1" applyFill="1" applyBorder="1" applyAlignment="1">
      <alignment horizontal="left" vertical="center" wrapText="1" indent="1" readingOrder="1"/>
    </xf>
    <xf numFmtId="0" fontId="4" fillId="6" borderId="15" xfId="11" applyFont="1" applyFill="1" applyBorder="1" applyAlignment="1">
      <alignment horizontal="left" vertical="center" wrapText="1" indent="1" readingOrder="1"/>
    </xf>
    <xf numFmtId="1" fontId="11" fillId="6" borderId="29" xfId="22" applyFont="1" applyFill="1" applyBorder="1" applyAlignment="1">
      <alignment horizontal="center" vertical="center" wrapText="1"/>
    </xf>
    <xf numFmtId="1" fontId="11" fillId="6" borderId="25" xfId="22" applyFont="1" applyFill="1" applyBorder="1" applyAlignment="1">
      <alignment horizontal="center" vertical="center" wrapText="1"/>
    </xf>
    <xf numFmtId="1" fontId="11" fillId="6" borderId="15" xfId="22" applyFont="1" applyFill="1" applyBorder="1" applyAlignment="1">
      <alignment horizontal="center" vertical="center" wrapText="1"/>
    </xf>
    <xf numFmtId="0" fontId="4" fillId="5" borderId="15" xfId="11" applyFont="1" applyFill="1" applyBorder="1" applyAlignment="1">
      <alignment horizontal="left" vertical="center" wrapText="1" indent="1" readingOrder="2"/>
    </xf>
    <xf numFmtId="1" fontId="11" fillId="5" borderId="15" xfId="22" applyFont="1" applyFill="1" applyBorder="1" applyAlignment="1">
      <alignment horizontal="right" vertical="center" wrapText="1" indent="1"/>
    </xf>
    <xf numFmtId="0" fontId="4" fillId="6" borderId="43" xfId="11" applyFont="1" applyFill="1" applyBorder="1" applyAlignment="1">
      <alignment horizontal="left" vertical="center" wrapText="1" indent="1" readingOrder="2"/>
    </xf>
    <xf numFmtId="0" fontId="4" fillId="6" borderId="25" xfId="11" applyFont="1" applyFill="1" applyBorder="1" applyAlignment="1">
      <alignment horizontal="left" vertical="center" wrapText="1" indent="1" readingOrder="2"/>
    </xf>
    <xf numFmtId="0" fontId="4" fillId="6" borderId="15" xfId="11" applyFont="1" applyFill="1" applyBorder="1" applyAlignment="1">
      <alignment horizontal="left" vertical="center" wrapText="1" indent="1" readingOrder="2"/>
    </xf>
    <xf numFmtId="1" fontId="11" fillId="6" borderId="43" xfId="22" applyFont="1" applyFill="1" applyBorder="1" applyAlignment="1">
      <alignment horizontal="right" vertical="center" wrapText="1" indent="1"/>
    </xf>
    <xf numFmtId="1" fontId="11" fillId="6" borderId="25" xfId="22" applyFont="1" applyFill="1" applyBorder="1" applyAlignment="1">
      <alignment horizontal="right" vertical="center" wrapText="1" indent="1"/>
    </xf>
    <xf numFmtId="1" fontId="11" fillId="6" borderId="15" xfId="22" applyFont="1" applyFill="1" applyBorder="1" applyAlignment="1">
      <alignment horizontal="right" vertical="center" wrapText="1" indent="1"/>
    </xf>
    <xf numFmtId="0" fontId="5" fillId="5" borderId="29" xfId="8" applyFont="1" applyFill="1" applyBorder="1" applyAlignment="1">
      <alignment horizontal="center" vertical="center" wrapText="1"/>
    </xf>
    <xf numFmtId="0" fontId="5" fillId="5" borderId="25" xfId="8" applyFont="1" applyFill="1" applyBorder="1" applyAlignment="1">
      <alignment horizontal="center" vertical="center" wrapText="1"/>
    </xf>
    <xf numFmtId="1" fontId="9" fillId="5" borderId="29" xfId="22" applyFont="1" applyFill="1" applyBorder="1" applyAlignment="1">
      <alignment horizontal="center" vertical="center"/>
    </xf>
    <xf numFmtId="1" fontId="9" fillId="5" borderId="25" xfId="22" applyFont="1" applyFill="1" applyBorder="1" applyAlignment="1">
      <alignment horizontal="center" vertical="center"/>
    </xf>
    <xf numFmtId="0" fontId="4" fillId="6" borderId="16" xfId="11" applyFont="1" applyFill="1" applyBorder="1" applyAlignment="1">
      <alignment horizontal="left" vertical="center" wrapText="1" indent="1" readingOrder="1"/>
    </xf>
    <xf numFmtId="1" fontId="11" fillId="6" borderId="16" xfId="22" applyFont="1" applyFill="1" applyBorder="1" applyAlignment="1">
      <alignment horizontal="right" vertical="center" wrapText="1" indent="1"/>
    </xf>
    <xf numFmtId="1" fontId="23" fillId="5" borderId="27" xfId="22" applyFont="1" applyFill="1" applyBorder="1" applyAlignment="1">
      <alignment horizontal="left" vertical="center" wrapText="1" indent="1"/>
    </xf>
    <xf numFmtId="0" fontId="18" fillId="5" borderId="28" xfId="8" applyFont="1" applyFill="1" applyBorder="1" applyAlignment="1">
      <alignment horizontal="right" vertical="center" wrapText="1" indent="1"/>
    </xf>
    <xf numFmtId="0" fontId="4" fillId="5" borderId="16" xfId="11" applyFont="1" applyFill="1" applyBorder="1" applyAlignment="1">
      <alignment horizontal="left" vertical="center" wrapText="1" indent="1" readingOrder="1"/>
    </xf>
    <xf numFmtId="1" fontId="11" fillId="5" borderId="16" xfId="22" applyFont="1" applyFill="1" applyBorder="1" applyAlignment="1">
      <alignment horizontal="right" vertical="center" wrapText="1" indent="1"/>
    </xf>
    <xf numFmtId="0" fontId="4" fillId="5" borderId="43" xfId="11" applyFont="1" applyFill="1" applyBorder="1" applyAlignment="1">
      <alignment horizontal="left" vertical="center" wrapText="1" indent="1" readingOrder="1"/>
    </xf>
    <xf numFmtId="0" fontId="4" fillId="5" borderId="25" xfId="11" applyFont="1" applyFill="1" applyBorder="1" applyAlignment="1">
      <alignment horizontal="left" vertical="center" wrapText="1" indent="1" readingOrder="1"/>
    </xf>
    <xf numFmtId="0" fontId="4" fillId="5" borderId="31" xfId="11" applyFont="1" applyFill="1" applyBorder="1" applyAlignment="1">
      <alignment horizontal="left" vertical="center" wrapText="1" indent="1" readingOrder="1"/>
    </xf>
    <xf numFmtId="1" fontId="11" fillId="5" borderId="17" xfId="22" applyFont="1" applyFill="1" applyBorder="1" applyAlignment="1">
      <alignment horizontal="right" vertical="center" wrapText="1" indent="1"/>
    </xf>
    <xf numFmtId="1" fontId="5" fillId="5" borderId="32" xfId="6" applyFont="1" applyFill="1" applyBorder="1">
      <alignment horizontal="left" vertical="center" wrapText="1"/>
    </xf>
    <xf numFmtId="1" fontId="5" fillId="5" borderId="165" xfId="6" applyFont="1" applyFill="1" applyBorder="1">
      <alignment horizontal="left" vertical="center" wrapText="1"/>
    </xf>
    <xf numFmtId="0" fontId="5" fillId="5" borderId="18" xfId="7" applyFont="1" applyFill="1" applyBorder="1" applyAlignment="1">
      <alignment horizontal="center" vertical="center" wrapText="1"/>
    </xf>
    <xf numFmtId="0" fontId="5" fillId="5" borderId="18" xfId="8" applyFont="1" applyFill="1" applyBorder="1" applyAlignment="1">
      <alignment horizontal="center" vertical="center" wrapText="1"/>
    </xf>
    <xf numFmtId="0" fontId="9" fillId="5" borderId="33" xfId="9" applyFont="1" applyFill="1" applyBorder="1">
      <alignment horizontal="right" vertical="center" wrapText="1"/>
    </xf>
    <xf numFmtId="0" fontId="9" fillId="5" borderId="166" xfId="9" applyFont="1" applyFill="1" applyBorder="1">
      <alignment horizontal="right" vertical="center" wrapText="1"/>
    </xf>
    <xf numFmtId="0" fontId="42" fillId="6" borderId="0" xfId="17" applyFont="1" applyFill="1" applyAlignment="1">
      <alignment horizontal="center" vertical="center"/>
    </xf>
    <xf numFmtId="0" fontId="9" fillId="6" borderId="0" xfId="19" applyFont="1" applyFill="1" applyAlignment="1">
      <alignment horizontal="center" vertical="center"/>
    </xf>
    <xf numFmtId="0" fontId="21" fillId="6" borderId="0" xfId="4" applyFont="1" applyFill="1" applyBorder="1" applyAlignment="1">
      <alignment horizontal="right" vertical="center" readingOrder="2"/>
    </xf>
    <xf numFmtId="1" fontId="4" fillId="5" borderId="187" xfId="6" applyFont="1" applyFill="1" applyBorder="1">
      <alignment horizontal="left" vertical="center" wrapText="1"/>
    </xf>
    <xf numFmtId="1" fontId="4" fillId="5" borderId="188" xfId="6" applyFont="1" applyFill="1" applyBorder="1">
      <alignment horizontal="left" vertical="center" wrapText="1"/>
    </xf>
    <xf numFmtId="0" fontId="14" fillId="5" borderId="18" xfId="8" applyFont="1" applyFill="1" applyBorder="1" applyAlignment="1">
      <alignment horizontal="center" vertical="center" wrapText="1"/>
    </xf>
    <xf numFmtId="0" fontId="14" fillId="5" borderId="19" xfId="7" applyFont="1" applyFill="1" applyBorder="1" applyAlignment="1">
      <alignment horizontal="center" vertical="center" wrapText="1"/>
    </xf>
    <xf numFmtId="0" fontId="14" fillId="5" borderId="20" xfId="7" applyFont="1" applyFill="1" applyBorder="1" applyAlignment="1">
      <alignment horizontal="center" vertical="center" wrapText="1"/>
    </xf>
    <xf numFmtId="0" fontId="14" fillId="5" borderId="21" xfId="7" applyFont="1" applyFill="1" applyBorder="1" applyAlignment="1">
      <alignment horizontal="center" vertical="center" wrapText="1"/>
    </xf>
    <xf numFmtId="0" fontId="8" fillId="6" borderId="0" xfId="4" applyFont="1" applyFill="1" applyBorder="1" applyAlignment="1">
      <alignment horizontal="left" vertical="center"/>
    </xf>
    <xf numFmtId="0" fontId="14" fillId="5" borderId="18" xfId="7" applyFont="1" applyFill="1" applyBorder="1" applyAlignment="1">
      <alignment horizontal="center" vertical="center" wrapText="1"/>
    </xf>
    <xf numFmtId="0" fontId="9" fillId="5" borderId="34" xfId="9" applyFont="1" applyFill="1" applyBorder="1">
      <alignment horizontal="right" vertical="center" wrapText="1"/>
    </xf>
    <xf numFmtId="0" fontId="42" fillId="6" borderId="0" xfId="17" applyFont="1" applyFill="1" applyAlignment="1">
      <alignment horizontal="center"/>
    </xf>
    <xf numFmtId="0" fontId="9" fillId="6" borderId="0" xfId="19" applyFont="1" applyFill="1" applyAlignment="1">
      <alignment horizontal="center"/>
    </xf>
    <xf numFmtId="0" fontId="4" fillId="7" borderId="70" xfId="0" applyFont="1" applyFill="1" applyBorder="1" applyAlignment="1">
      <alignment horizontal="left" vertical="center" wrapText="1" indent="1" readingOrder="1"/>
    </xf>
    <xf numFmtId="0" fontId="4" fillId="7" borderId="75" xfId="0" applyFont="1" applyFill="1" applyBorder="1" applyAlignment="1">
      <alignment horizontal="left" vertical="center" wrapText="1" indent="1" readingOrder="1"/>
    </xf>
    <xf numFmtId="0" fontId="11" fillId="6" borderId="15" xfId="16" applyFont="1" applyFill="1" applyBorder="1">
      <alignment horizontal="right" vertical="center" wrapText="1" indent="1" readingOrder="2"/>
    </xf>
    <xf numFmtId="0" fontId="11" fillId="6" borderId="16" xfId="16" applyFont="1" applyFill="1" applyBorder="1">
      <alignment horizontal="right" vertical="center" wrapText="1" indent="1" readingOrder="2"/>
    </xf>
    <xf numFmtId="0" fontId="4" fillId="5" borderId="75" xfId="0" applyFont="1" applyFill="1" applyBorder="1" applyAlignment="1">
      <alignment horizontal="left" vertical="center" wrapText="1" indent="1" readingOrder="1"/>
    </xf>
    <xf numFmtId="0" fontId="11" fillId="5" borderId="16" xfId="16" applyFont="1" applyFill="1" applyBorder="1">
      <alignment horizontal="right" vertical="center" wrapText="1" indent="1" readingOrder="2"/>
    </xf>
    <xf numFmtId="0" fontId="11" fillId="6" borderId="43" xfId="16" applyFont="1" applyFill="1" applyBorder="1">
      <alignment horizontal="right" vertical="center" wrapText="1" indent="1" readingOrder="2"/>
    </xf>
    <xf numFmtId="0" fontId="4" fillId="5" borderId="29" xfId="11" applyFont="1" applyFill="1" applyBorder="1" applyAlignment="1">
      <alignment horizontal="center" vertical="center" wrapText="1"/>
    </xf>
    <xf numFmtId="0" fontId="4" fillId="5" borderId="25" xfId="11" applyFont="1" applyFill="1" applyBorder="1" applyAlignment="1">
      <alignment horizontal="center" vertical="center" wrapText="1"/>
    </xf>
    <xf numFmtId="0" fontId="4" fillId="5" borderId="31" xfId="11" applyFont="1" applyFill="1" applyBorder="1" applyAlignment="1">
      <alignment horizontal="center" vertical="center" wrapText="1"/>
    </xf>
    <xf numFmtId="0" fontId="11" fillId="5" borderId="29" xfId="16" applyFont="1" applyFill="1" applyBorder="1" applyAlignment="1">
      <alignment horizontal="center" vertical="center" wrapText="1" readingOrder="2"/>
    </xf>
    <xf numFmtId="0" fontId="11" fillId="5" borderId="25" xfId="16" applyFont="1" applyFill="1" applyBorder="1" applyAlignment="1">
      <alignment horizontal="center" vertical="center" wrapText="1" readingOrder="2"/>
    </xf>
    <xf numFmtId="0" fontId="11" fillId="5" borderId="31" xfId="16" applyFont="1" applyFill="1" applyBorder="1" applyAlignment="1">
      <alignment horizontal="center" vertical="center" wrapText="1" readingOrder="2"/>
    </xf>
    <xf numFmtId="0" fontId="42" fillId="6" borderId="0" xfId="17" applyFont="1" applyFill="1" applyAlignment="1">
      <alignment horizontal="center" wrapText="1"/>
    </xf>
    <xf numFmtId="0" fontId="9" fillId="6" borderId="0" xfId="19" applyFont="1" applyFill="1" applyAlignment="1">
      <alignment horizontal="center" wrapText="1"/>
    </xf>
    <xf numFmtId="0" fontId="4" fillId="5" borderId="128" xfId="8" applyFont="1" applyFill="1" applyBorder="1" applyAlignment="1">
      <alignment horizontal="left" vertical="center" wrapText="1" readingOrder="1"/>
    </xf>
    <xf numFmtId="0" fontId="4" fillId="5" borderId="129" xfId="8" applyFont="1" applyFill="1" applyBorder="1" applyAlignment="1">
      <alignment horizontal="left" vertical="center" wrapText="1" readingOrder="1"/>
    </xf>
    <xf numFmtId="0" fontId="14" fillId="5" borderId="60" xfId="8" applyFont="1" applyFill="1" applyBorder="1">
      <alignment horizontal="center" vertical="center" wrapText="1"/>
    </xf>
    <xf numFmtId="0" fontId="14" fillId="5" borderId="18" xfId="8" applyFont="1" applyFill="1" applyBorder="1">
      <alignment horizontal="center" vertical="center" wrapText="1"/>
    </xf>
    <xf numFmtId="0" fontId="14" fillId="5" borderId="61" xfId="8" applyFont="1" applyFill="1" applyBorder="1">
      <alignment horizontal="center" vertical="center" wrapText="1"/>
    </xf>
    <xf numFmtId="0" fontId="11" fillId="5" borderId="126" xfId="8" applyFont="1" applyFill="1" applyBorder="1" applyAlignment="1">
      <alignment vertical="center" wrapText="1" readingOrder="2"/>
    </xf>
    <xf numFmtId="0" fontId="11" fillId="5" borderId="127" xfId="8" applyFont="1" applyFill="1" applyBorder="1" applyAlignment="1">
      <alignment vertical="center" wrapText="1" readingOrder="2"/>
    </xf>
    <xf numFmtId="0" fontId="4" fillId="5" borderId="60" xfId="8" applyFont="1" applyFill="1" applyBorder="1">
      <alignment horizontal="center" vertical="center" wrapText="1"/>
    </xf>
    <xf numFmtId="0" fontId="4" fillId="5" borderId="18" xfId="8" applyFont="1" applyFill="1" applyBorder="1">
      <alignment horizontal="center" vertical="center" wrapText="1"/>
    </xf>
    <xf numFmtId="0" fontId="5" fillId="5" borderId="51" xfId="8" applyFont="1" applyFill="1" applyBorder="1" applyAlignment="1">
      <alignment horizontal="center" vertical="center" wrapText="1" readingOrder="1"/>
    </xf>
    <xf numFmtId="0" fontId="5" fillId="5" borderId="53" xfId="8" applyFont="1" applyFill="1" applyBorder="1" applyAlignment="1">
      <alignment horizontal="center" vertical="center" wrapText="1" readingOrder="1"/>
    </xf>
    <xf numFmtId="0" fontId="4" fillId="5" borderId="30" xfId="8" applyFont="1" applyFill="1" applyBorder="1" applyAlignment="1">
      <alignment horizontal="center" vertical="center" wrapText="1"/>
    </xf>
    <xf numFmtId="0" fontId="4" fillId="5" borderId="17" xfId="8" applyFont="1" applyFill="1" applyBorder="1" applyAlignment="1">
      <alignment horizontal="center" vertical="center" wrapText="1"/>
    </xf>
    <xf numFmtId="0" fontId="14" fillId="5" borderId="26" xfId="7" applyFont="1" applyFill="1" applyBorder="1" applyAlignment="1">
      <alignment horizontal="center" vertical="center"/>
    </xf>
    <xf numFmtId="0" fontId="14" fillId="5" borderId="26" xfId="8" applyFont="1" applyFill="1" applyBorder="1">
      <alignment horizontal="center" vertical="center" wrapText="1"/>
    </xf>
    <xf numFmtId="1" fontId="14" fillId="5" borderId="30" xfId="22" applyFont="1" applyFill="1" applyBorder="1" applyAlignment="1">
      <alignment horizontal="center" vertical="center" wrapText="1"/>
    </xf>
    <xf numFmtId="1" fontId="14" fillId="5" borderId="17" xfId="22" applyFont="1" applyFill="1" applyBorder="1" applyAlignment="1">
      <alignment horizontal="center" vertical="center" wrapText="1"/>
    </xf>
    <xf numFmtId="0" fontId="14" fillId="5" borderId="52" xfId="8" applyFont="1" applyFill="1" applyBorder="1" applyAlignment="1">
      <alignment horizontal="center" vertical="center" wrapText="1" readingOrder="1"/>
    </xf>
    <xf numFmtId="0" fontId="14" fillId="5" borderId="54" xfId="8" applyFont="1" applyFill="1" applyBorder="1" applyAlignment="1">
      <alignment horizontal="center" vertical="center" wrapText="1" readingOrder="1"/>
    </xf>
    <xf numFmtId="0" fontId="14" fillId="6" borderId="36" xfId="16" applyFont="1" applyFill="1" applyBorder="1">
      <alignment horizontal="right" vertical="center" wrapText="1" indent="1" readingOrder="2"/>
    </xf>
    <xf numFmtId="0" fontId="14" fillId="6" borderId="38" xfId="16" applyFont="1" applyFill="1" applyBorder="1">
      <alignment horizontal="right" vertical="center" wrapText="1" indent="1" readingOrder="2"/>
    </xf>
    <xf numFmtId="0" fontId="14" fillId="5" borderId="38" xfId="16" applyFont="1" applyFill="1" applyBorder="1">
      <alignment horizontal="right" vertical="center" wrapText="1" indent="1" readingOrder="2"/>
    </xf>
    <xf numFmtId="0" fontId="14" fillId="6" borderId="56" xfId="16" applyFont="1" applyFill="1" applyBorder="1">
      <alignment horizontal="right" vertical="center" wrapText="1" indent="1" readingOrder="2"/>
    </xf>
    <xf numFmtId="0" fontId="4" fillId="5" borderId="46" xfId="7" applyFont="1" applyFill="1" applyBorder="1" applyAlignment="1">
      <alignment horizontal="center" vertical="center"/>
    </xf>
    <xf numFmtId="0" fontId="4" fillId="5" borderId="37" xfId="7" applyFont="1" applyFill="1" applyBorder="1" applyAlignment="1">
      <alignment horizontal="center" vertical="center"/>
    </xf>
    <xf numFmtId="0" fontId="4" fillId="5" borderId="39" xfId="7" applyFont="1" applyFill="1" applyBorder="1" applyAlignment="1">
      <alignment horizontal="center" vertical="center"/>
    </xf>
    <xf numFmtId="0" fontId="11" fillId="5" borderId="57" xfId="7" applyFont="1" applyFill="1" applyBorder="1" applyAlignment="1">
      <alignment horizontal="center" vertical="center"/>
    </xf>
    <xf numFmtId="0" fontId="11" fillId="5" borderId="58" xfId="7" applyFont="1" applyFill="1" applyBorder="1" applyAlignment="1">
      <alignment horizontal="center" vertical="center"/>
    </xf>
    <xf numFmtId="0" fontId="11" fillId="5" borderId="59" xfId="7" applyFont="1" applyFill="1" applyBorder="1" applyAlignment="1">
      <alignment horizontal="center" vertical="center"/>
    </xf>
    <xf numFmtId="0" fontId="5" fillId="5" borderId="29" xfId="8" applyFont="1" applyFill="1" applyBorder="1" applyAlignment="1">
      <alignment horizontal="center" vertical="center" wrapText="1" readingOrder="1"/>
    </xf>
    <xf numFmtId="0" fontId="5" fillId="5" borderId="31" xfId="8" applyFont="1" applyFill="1" applyBorder="1" applyAlignment="1">
      <alignment horizontal="center" vertical="center" wrapText="1" readingOrder="1"/>
    </xf>
    <xf numFmtId="0" fontId="18" fillId="5" borderId="29" xfId="8" applyFont="1" applyFill="1" applyBorder="1" applyAlignment="1">
      <alignment horizontal="center" vertical="center" wrapText="1" readingOrder="1"/>
    </xf>
    <xf numFmtId="0" fontId="18" fillId="5" borderId="31" xfId="8" applyFont="1" applyFill="1" applyBorder="1" applyAlignment="1">
      <alignment horizontal="center" vertical="center" wrapText="1" readingOrder="1"/>
    </xf>
    <xf numFmtId="0" fontId="5" fillId="5" borderId="63" xfId="8" applyFont="1" applyFill="1" applyBorder="1" applyAlignment="1">
      <alignment horizontal="center" vertical="center" wrapText="1" readingOrder="1"/>
    </xf>
    <xf numFmtId="0" fontId="5" fillId="5" borderId="20" xfId="8" applyFont="1" applyFill="1" applyBorder="1" applyAlignment="1">
      <alignment horizontal="center" vertical="center" wrapText="1" readingOrder="1"/>
    </xf>
    <xf numFmtId="0" fontId="5" fillId="5" borderId="64" xfId="8" applyFont="1" applyFill="1" applyBorder="1" applyAlignment="1">
      <alignment horizontal="center" vertical="center" wrapText="1" readingOrder="1"/>
    </xf>
    <xf numFmtId="0" fontId="4" fillId="5" borderId="47" xfId="8" applyFont="1" applyFill="1" applyBorder="1" applyAlignment="1">
      <alignment horizontal="left" vertical="center" wrapText="1" readingOrder="1"/>
    </xf>
    <xf numFmtId="0" fontId="4" fillId="5" borderId="48" xfId="8" applyFont="1" applyFill="1" applyBorder="1" applyAlignment="1">
      <alignment horizontal="left" vertical="center" wrapText="1" readingOrder="1"/>
    </xf>
    <xf numFmtId="0" fontId="5" fillId="5" borderId="63" xfId="8" applyFont="1" applyFill="1" applyBorder="1" applyAlignment="1">
      <alignment horizontal="center" vertical="center" wrapText="1"/>
    </xf>
    <xf numFmtId="0" fontId="5" fillId="5" borderId="20" xfId="8" applyFont="1" applyFill="1" applyBorder="1" applyAlignment="1">
      <alignment horizontal="center" vertical="center" wrapText="1"/>
    </xf>
    <xf numFmtId="0" fontId="5" fillId="5" borderId="21" xfId="8" applyFont="1" applyFill="1" applyBorder="1" applyAlignment="1">
      <alignment horizontal="center" vertical="center" wrapText="1"/>
    </xf>
    <xf numFmtId="0" fontId="14" fillId="5" borderId="19" xfId="8" applyFont="1" applyFill="1" applyBorder="1" applyAlignment="1">
      <alignment horizontal="center" vertical="center" wrapText="1"/>
    </xf>
    <xf numFmtId="0" fontId="5" fillId="5" borderId="18" xfId="8" applyFont="1" applyFill="1" applyBorder="1">
      <alignment horizontal="center" vertical="center" wrapText="1"/>
    </xf>
    <xf numFmtId="0" fontId="5" fillId="5" borderId="61" xfId="8" applyFont="1" applyFill="1" applyBorder="1">
      <alignment horizontal="center" vertical="center" wrapText="1"/>
    </xf>
    <xf numFmtId="0" fontId="11" fillId="5" borderId="49" xfId="8" applyFont="1" applyFill="1" applyBorder="1" applyAlignment="1">
      <alignment horizontal="right" vertical="center" wrapText="1" readingOrder="2"/>
    </xf>
    <xf numFmtId="0" fontId="11" fillId="5" borderId="50" xfId="8" applyFont="1" applyFill="1" applyBorder="1" applyAlignment="1">
      <alignment horizontal="right" vertical="center" wrapText="1" readingOrder="2"/>
    </xf>
    <xf numFmtId="0" fontId="5" fillId="5" borderId="47" xfId="8" applyFont="1" applyFill="1" applyBorder="1" applyAlignment="1">
      <alignment horizontal="left" vertical="center" wrapText="1" readingOrder="1"/>
    </xf>
    <xf numFmtId="0" fontId="5" fillId="5" borderId="48" xfId="8" applyFont="1" applyFill="1" applyBorder="1" applyAlignment="1">
      <alignment horizontal="left" vertical="center" wrapText="1" readingOrder="1"/>
    </xf>
    <xf numFmtId="0" fontId="14" fillId="5" borderId="63" xfId="8" applyFont="1" applyFill="1" applyBorder="1" applyAlignment="1">
      <alignment horizontal="center" vertical="center" wrapText="1"/>
    </xf>
    <xf numFmtId="0" fontId="14" fillId="5" borderId="20" xfId="8" applyFont="1" applyFill="1" applyBorder="1" applyAlignment="1">
      <alignment horizontal="center" vertical="center" wrapText="1"/>
    </xf>
    <xf numFmtId="0" fontId="14" fillId="5" borderId="21" xfId="8" applyFont="1" applyFill="1" applyBorder="1" applyAlignment="1">
      <alignment horizontal="center" vertical="center" wrapText="1"/>
    </xf>
    <xf numFmtId="0" fontId="18" fillId="5" borderId="49" xfId="8" applyFont="1" applyFill="1" applyBorder="1" applyAlignment="1">
      <alignment horizontal="right" vertical="center" wrapText="1" readingOrder="2"/>
    </xf>
    <xf numFmtId="0" fontId="18" fillId="5" borderId="50" xfId="8" applyFont="1" applyFill="1" applyBorder="1" applyAlignment="1">
      <alignment horizontal="right" vertical="center" wrapText="1" readingOrder="2"/>
    </xf>
    <xf numFmtId="0" fontId="5" fillId="5" borderId="60" xfId="8" applyFont="1" applyFill="1" applyBorder="1" applyAlignment="1">
      <alignment horizontal="center" vertical="center" wrapText="1" readingOrder="1"/>
    </xf>
    <xf numFmtId="0" fontId="5" fillId="5" borderId="21" xfId="8" applyFont="1" applyFill="1" applyBorder="1" applyAlignment="1">
      <alignment horizontal="center" vertical="center" wrapText="1" readingOrder="1"/>
    </xf>
    <xf numFmtId="0" fontId="5" fillId="5" borderId="18" xfId="8" applyFont="1" applyFill="1" applyBorder="1" applyAlignment="1">
      <alignment horizontal="center" vertical="center" wrapText="1" readingOrder="1"/>
    </xf>
    <xf numFmtId="0" fontId="5" fillId="5" borderId="61" xfId="8" applyFont="1" applyFill="1" applyBorder="1" applyAlignment="1">
      <alignment horizontal="center" vertical="center" wrapText="1" readingOrder="1"/>
    </xf>
    <xf numFmtId="0" fontId="9" fillId="5" borderId="52" xfId="8" applyFont="1" applyFill="1" applyBorder="1" applyAlignment="1">
      <alignment horizontal="center" vertical="center" wrapText="1" readingOrder="2"/>
    </xf>
    <xf numFmtId="0" fontId="9" fillId="5" borderId="54" xfId="8" applyFont="1" applyFill="1" applyBorder="1" applyAlignment="1">
      <alignment horizontal="center" vertical="center" wrapText="1" readingOrder="2"/>
    </xf>
    <xf numFmtId="0" fontId="14" fillId="6" borderId="0" xfId="19" applyFont="1" applyFill="1" applyAlignment="1">
      <alignment horizontal="center"/>
    </xf>
    <xf numFmtId="0" fontId="5" fillId="5" borderId="30" xfId="8" applyFont="1" applyFill="1" applyBorder="1" applyAlignment="1">
      <alignment horizontal="center" vertical="center" wrapText="1"/>
    </xf>
    <xf numFmtId="0" fontId="5" fillId="5" borderId="17" xfId="8" applyFont="1" applyFill="1" applyBorder="1" applyAlignment="1">
      <alignment horizontal="center" vertical="center" wrapText="1"/>
    </xf>
    <xf numFmtId="0" fontId="9" fillId="5" borderId="26" xfId="8" applyFont="1" applyFill="1" applyBorder="1" applyAlignment="1">
      <alignment horizontal="center" vertical="center" wrapText="1" readingOrder="1"/>
    </xf>
    <xf numFmtId="1" fontId="18" fillId="5" borderId="30" xfId="22" applyFont="1" applyFill="1" applyBorder="1" applyAlignment="1">
      <alignment horizontal="center" vertical="center" wrapText="1" readingOrder="2"/>
    </xf>
    <xf numFmtId="1" fontId="18" fillId="5" borderId="17" xfId="22" applyFont="1" applyFill="1" applyBorder="1" applyAlignment="1">
      <alignment horizontal="center" vertical="center" wrapText="1" readingOrder="2"/>
    </xf>
    <xf numFmtId="0" fontId="43" fillId="6" borderId="0" xfId="17" applyFont="1" applyFill="1" applyAlignment="1">
      <alignment horizontal="center" wrapText="1"/>
    </xf>
    <xf numFmtId="0" fontId="9" fillId="5" borderId="63" xfId="8" applyFont="1" applyFill="1" applyBorder="1" applyAlignment="1">
      <alignment horizontal="center" vertical="center" wrapText="1" readingOrder="1"/>
    </xf>
    <xf numFmtId="0" fontId="9" fillId="5" borderId="20" xfId="8" applyFont="1" applyFill="1" applyBorder="1" applyAlignment="1">
      <alignment horizontal="center" vertical="center" wrapText="1" readingOrder="1"/>
    </xf>
    <xf numFmtId="0" fontId="9" fillId="5" borderId="64" xfId="8" applyFont="1" applyFill="1" applyBorder="1" applyAlignment="1">
      <alignment horizontal="center" vertical="center" wrapText="1" readingOrder="1"/>
    </xf>
    <xf numFmtId="0" fontId="42" fillId="6" borderId="0" xfId="1" applyFont="1" applyFill="1" applyAlignment="1">
      <alignment horizontal="center" wrapText="1"/>
    </xf>
    <xf numFmtId="0" fontId="9" fillId="6" borderId="0" xfId="2" applyFont="1" applyFill="1" applyAlignment="1">
      <alignment horizontal="center" wrapText="1"/>
    </xf>
    <xf numFmtId="0" fontId="9" fillId="6" borderId="0" xfId="2" applyFont="1" applyFill="1" applyAlignment="1">
      <alignment horizontal="center"/>
    </xf>
    <xf numFmtId="0" fontId="14" fillId="5" borderId="30" xfId="7" applyFont="1" applyFill="1" applyBorder="1" applyAlignment="1">
      <alignment horizontal="center" vertical="center" wrapText="1"/>
    </xf>
    <xf numFmtId="0" fontId="14" fillId="5" borderId="17" xfId="7" applyFont="1" applyFill="1" applyBorder="1" applyAlignment="1">
      <alignment horizontal="center" vertical="center" wrapText="1"/>
    </xf>
    <xf numFmtId="0" fontId="18" fillId="5" borderId="29" xfId="8" applyFont="1" applyFill="1" applyBorder="1" applyAlignment="1">
      <alignment horizontal="center" vertical="center" wrapText="1"/>
    </xf>
    <xf numFmtId="0" fontId="5" fillId="5" borderId="47" xfId="8" applyFont="1" applyFill="1" applyBorder="1" applyAlignment="1">
      <alignment horizontal="left" vertical="center" wrapText="1"/>
    </xf>
    <xf numFmtId="0" fontId="5" fillId="5" borderId="131" xfId="8" applyFont="1" applyFill="1" applyBorder="1" applyAlignment="1">
      <alignment horizontal="left" vertical="center" wrapText="1"/>
    </xf>
    <xf numFmtId="0" fontId="14" fillId="5" borderId="26" xfId="7" applyFont="1" applyFill="1" applyBorder="1" applyAlignment="1">
      <alignment horizontal="center" vertical="center" wrapText="1"/>
    </xf>
    <xf numFmtId="0" fontId="14" fillId="5" borderId="26" xfId="8" applyFont="1" applyFill="1" applyBorder="1" applyAlignment="1">
      <alignment horizontal="center" vertical="center" wrapText="1"/>
    </xf>
    <xf numFmtId="1" fontId="9" fillId="5" borderId="49" xfId="22" applyFont="1" applyFill="1" applyBorder="1" applyAlignment="1">
      <alignment horizontal="right" vertical="center" wrapText="1" readingOrder="2"/>
    </xf>
    <xf numFmtId="1" fontId="9" fillId="5" borderId="130" xfId="22" applyFont="1" applyFill="1" applyBorder="1" applyAlignment="1">
      <alignment horizontal="right" vertical="center" readingOrder="2"/>
    </xf>
    <xf numFmtId="0" fontId="4" fillId="8" borderId="71" xfId="0" applyFont="1" applyFill="1" applyBorder="1" applyAlignment="1">
      <alignment horizontal="left" vertical="center" wrapText="1" indent="1"/>
    </xf>
    <xf numFmtId="0" fontId="4" fillId="8" borderId="72" xfId="0" applyFont="1" applyFill="1" applyBorder="1" applyAlignment="1">
      <alignment horizontal="left" vertical="center" wrapText="1" indent="1"/>
    </xf>
    <xf numFmtId="0" fontId="4" fillId="8" borderId="77" xfId="0" applyFont="1" applyFill="1" applyBorder="1" applyAlignment="1">
      <alignment horizontal="left" vertical="center" wrapText="1" indent="1"/>
    </xf>
    <xf numFmtId="0" fontId="4" fillId="7" borderId="67" xfId="0" applyFont="1" applyFill="1" applyBorder="1" applyAlignment="1">
      <alignment horizontal="left" vertical="center" wrapText="1" indent="1"/>
    </xf>
    <xf numFmtId="0" fontId="4" fillId="7" borderId="66" xfId="0" applyFont="1" applyFill="1" applyBorder="1" applyAlignment="1">
      <alignment horizontal="left" vertical="center" wrapText="1" indent="1"/>
    </xf>
    <xf numFmtId="0" fontId="4" fillId="7" borderId="65" xfId="0" applyFont="1" applyFill="1" applyBorder="1" applyAlignment="1">
      <alignment horizontal="left" vertical="center" wrapText="1" indent="1"/>
    </xf>
    <xf numFmtId="0" fontId="4" fillId="8" borderId="68" xfId="0" applyFont="1" applyFill="1" applyBorder="1" applyAlignment="1">
      <alignment horizontal="left" vertical="center" wrapText="1" indent="1"/>
    </xf>
    <xf numFmtId="0" fontId="4" fillId="8" borderId="66" xfId="0" applyFont="1" applyFill="1" applyBorder="1" applyAlignment="1">
      <alignment horizontal="left" vertical="center" wrapText="1" indent="1"/>
    </xf>
    <xf numFmtId="0" fontId="4" fillId="8" borderId="65" xfId="0" applyFont="1" applyFill="1" applyBorder="1" applyAlignment="1">
      <alignment horizontal="left" vertical="center" wrapText="1" indent="1"/>
    </xf>
    <xf numFmtId="0" fontId="4" fillId="7" borderId="68" xfId="0" applyFont="1" applyFill="1" applyBorder="1" applyAlignment="1">
      <alignment horizontal="left" vertical="center" wrapText="1" indent="1"/>
    </xf>
    <xf numFmtId="0" fontId="24" fillId="5" borderId="43" xfId="11" applyFont="1" applyFill="1" applyBorder="1" applyAlignment="1">
      <alignment horizontal="left" vertical="center" wrapText="1" indent="1"/>
    </xf>
    <xf numFmtId="0" fontId="24" fillId="5" borderId="25" xfId="11" applyFont="1" applyFill="1" applyBorder="1" applyAlignment="1">
      <alignment horizontal="left" vertical="center" wrapText="1" indent="1"/>
    </xf>
    <xf numFmtId="0" fontId="24" fillId="5" borderId="31" xfId="11" applyFont="1" applyFill="1" applyBorder="1" applyAlignment="1">
      <alignment horizontal="left" vertical="center" wrapText="1" indent="1"/>
    </xf>
    <xf numFmtId="0" fontId="4" fillId="7" borderId="67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8" borderId="69" xfId="0" applyFont="1" applyFill="1" applyBorder="1" applyAlignment="1">
      <alignment horizontal="left" vertical="center" wrapText="1" indent="1"/>
    </xf>
    <xf numFmtId="0" fontId="11" fillId="5" borderId="73" xfId="16" applyFont="1" applyFill="1" applyBorder="1">
      <alignment horizontal="right" vertical="center" wrapText="1" indent="1" readingOrder="2"/>
    </xf>
    <xf numFmtId="0" fontId="4" fillId="6" borderId="16" xfId="11" applyFont="1" applyFill="1" applyBorder="1">
      <alignment horizontal="left" vertical="center" wrapText="1" indent="1"/>
    </xf>
    <xf numFmtId="0" fontId="5" fillId="5" borderId="30" xfId="8" applyFont="1" applyFill="1" applyBorder="1">
      <alignment horizontal="center" vertical="center" wrapText="1"/>
    </xf>
    <xf numFmtId="0" fontId="5" fillId="5" borderId="17" xfId="8" applyFont="1" applyFill="1" applyBorder="1">
      <alignment horizontal="center" vertical="center" wrapText="1"/>
    </xf>
    <xf numFmtId="0" fontId="5" fillId="5" borderId="43" xfId="8" applyFont="1" applyFill="1" applyBorder="1">
      <alignment horizontal="center" vertical="center" wrapText="1"/>
    </xf>
    <xf numFmtId="1" fontId="18" fillId="5" borderId="30" xfId="22" applyFont="1" applyFill="1" applyBorder="1">
      <alignment horizontal="center" vertical="center"/>
    </xf>
    <xf numFmtId="1" fontId="18" fillId="5" borderId="17" xfId="22" applyFont="1" applyFill="1" applyBorder="1">
      <alignment horizontal="center" vertical="center"/>
    </xf>
    <xf numFmtId="0" fontId="53" fillId="4" borderId="0" xfId="0" applyFont="1" applyFill="1" applyAlignment="1">
      <alignment horizontal="center" vertical="center"/>
    </xf>
    <xf numFmtId="0" fontId="23" fillId="6" borderId="82" xfId="27" applyFont="1" applyFill="1" applyBorder="1" applyAlignment="1">
      <alignment horizontal="right" vertical="center" readingOrder="2"/>
    </xf>
    <xf numFmtId="1" fontId="9" fillId="5" borderId="63" xfId="22" applyFont="1" applyFill="1" applyBorder="1" applyAlignment="1">
      <alignment horizontal="center" vertical="center"/>
    </xf>
    <xf numFmtId="1" fontId="9" fillId="5" borderId="20" xfId="22" applyFont="1" applyFill="1" applyBorder="1" applyAlignment="1">
      <alignment horizontal="center" vertical="center"/>
    </xf>
    <xf numFmtId="1" fontId="9" fillId="5" borderId="64" xfId="22" applyFont="1" applyFill="1" applyBorder="1" applyAlignment="1">
      <alignment horizontal="center" vertical="center"/>
    </xf>
    <xf numFmtId="0" fontId="19" fillId="6" borderId="0" xfId="32" applyFont="1" applyFill="1">
      <alignment horizontal="left" vertical="center"/>
    </xf>
    <xf numFmtId="0" fontId="11" fillId="6" borderId="70" xfId="16" applyFont="1" applyFill="1" applyBorder="1" applyAlignment="1">
      <alignment horizontal="center" vertical="center" wrapText="1" readingOrder="2"/>
    </xf>
    <xf numFmtId="0" fontId="11" fillId="6" borderId="75" xfId="16" applyFont="1" applyFill="1" applyBorder="1" applyAlignment="1">
      <alignment horizontal="center" vertical="center" wrapText="1" readingOrder="2"/>
    </xf>
    <xf numFmtId="0" fontId="11" fillId="6" borderId="78" xfId="16" applyFont="1" applyFill="1" applyBorder="1" applyAlignment="1">
      <alignment horizontal="center" vertical="center" wrapText="1" readingOrder="2"/>
    </xf>
    <xf numFmtId="0" fontId="11" fillId="5" borderId="93" xfId="16" applyFont="1" applyFill="1" applyBorder="1">
      <alignment horizontal="right" vertical="center" wrapText="1" indent="1" readingOrder="2"/>
    </xf>
    <xf numFmtId="0" fontId="11" fillId="5" borderId="94" xfId="16" applyFont="1" applyFill="1" applyBorder="1">
      <alignment horizontal="right" vertical="center" wrapText="1" indent="1" readingOrder="2"/>
    </xf>
    <xf numFmtId="0" fontId="11" fillId="6" borderId="73" xfId="16" applyFont="1" applyFill="1" applyBorder="1">
      <alignment horizontal="right" vertical="center" wrapText="1" indent="1" readingOrder="2"/>
    </xf>
    <xf numFmtId="0" fontId="11" fillId="5" borderId="74" xfId="16" applyFont="1" applyFill="1" applyBorder="1">
      <alignment horizontal="right" vertical="center" wrapText="1" indent="1" readingOrder="2"/>
    </xf>
    <xf numFmtId="0" fontId="4" fillId="7" borderId="79" xfId="0" applyFont="1" applyFill="1" applyBorder="1" applyAlignment="1">
      <alignment horizontal="center" vertical="center" wrapText="1"/>
    </xf>
    <xf numFmtId="0" fontId="19" fillId="0" borderId="0" xfId="32" applyFont="1">
      <alignment horizontal="left" vertical="center"/>
    </xf>
    <xf numFmtId="0" fontId="24" fillId="5" borderId="157" xfId="11" applyFont="1" applyFill="1" applyBorder="1" applyAlignment="1">
      <alignment horizontal="left" vertical="center" wrapText="1" indent="1"/>
    </xf>
    <xf numFmtId="0" fontId="24" fillId="5" borderId="158" xfId="11" applyFont="1" applyFill="1" applyBorder="1" applyAlignment="1">
      <alignment horizontal="left" vertical="center" wrapText="1" indent="1"/>
    </xf>
    <xf numFmtId="0" fontId="24" fillId="5" borderId="54" xfId="11" applyFont="1" applyFill="1" applyBorder="1" applyAlignment="1">
      <alignment horizontal="left" vertical="center" wrapText="1" indent="1"/>
    </xf>
    <xf numFmtId="0" fontId="23" fillId="0" borderId="82" xfId="27" applyFont="1" applyBorder="1" applyAlignment="1">
      <alignment horizontal="right" vertical="center" readingOrder="2"/>
    </xf>
    <xf numFmtId="1" fontId="19" fillId="5" borderId="81" xfId="6" applyFont="1" applyFill="1" applyBorder="1">
      <alignment horizontal="left" vertical="center" wrapText="1"/>
    </xf>
    <xf numFmtId="1" fontId="19" fillId="5" borderId="169" xfId="6" applyFont="1" applyFill="1" applyBorder="1">
      <alignment horizontal="left" vertical="center" wrapText="1"/>
    </xf>
    <xf numFmtId="0" fontId="5" fillId="5" borderId="26" xfId="8" applyFont="1" applyFill="1" applyBorder="1">
      <alignment horizontal="center" vertical="center" wrapText="1"/>
    </xf>
    <xf numFmtId="0" fontId="5" fillId="5" borderId="80" xfId="9" applyFont="1" applyFill="1" applyBorder="1">
      <alignment horizontal="right" vertical="center" wrapText="1"/>
    </xf>
    <xf numFmtId="0" fontId="5" fillId="5" borderId="170" xfId="9" applyFont="1" applyFill="1" applyBorder="1">
      <alignment horizontal="right" vertical="center" wrapText="1"/>
    </xf>
    <xf numFmtId="0" fontId="5" fillId="5" borderId="26" xfId="7" applyFont="1" applyFill="1" applyBorder="1" applyAlignment="1">
      <alignment horizontal="center" vertical="center" wrapText="1"/>
    </xf>
    <xf numFmtId="0" fontId="5" fillId="5" borderId="49" xfId="9" applyFont="1" applyFill="1" applyBorder="1">
      <alignment horizontal="right" vertical="center" wrapText="1"/>
    </xf>
    <xf numFmtId="0" fontId="5" fillId="5" borderId="50" xfId="9" applyFont="1" applyFill="1" applyBorder="1">
      <alignment horizontal="right" vertical="center" wrapText="1"/>
    </xf>
    <xf numFmtId="1" fontId="19" fillId="5" borderId="189" xfId="6" applyFont="1" applyFill="1" applyBorder="1">
      <alignment horizontal="left" vertical="center" wrapText="1"/>
    </xf>
    <xf numFmtId="0" fontId="9" fillId="0" borderId="0" xfId="2" applyFont="1" applyAlignment="1">
      <alignment horizontal="center" vertical="center"/>
    </xf>
    <xf numFmtId="1" fontId="34" fillId="5" borderId="29" xfId="6" applyFont="1" applyFill="1" applyBorder="1" applyAlignment="1">
      <alignment horizontal="center" vertical="center" wrapText="1"/>
    </xf>
    <xf numFmtId="1" fontId="34" fillId="5" borderId="31" xfId="6" applyFont="1" applyFill="1" applyBorder="1" applyAlignment="1">
      <alignment horizontal="center" vertical="center" wrapText="1"/>
    </xf>
    <xf numFmtId="0" fontId="5" fillId="5" borderId="63" xfId="7" applyFont="1" applyFill="1" applyBorder="1" applyAlignment="1">
      <alignment horizontal="center" vertical="center" wrapText="1"/>
    </xf>
    <xf numFmtId="0" fontId="5" fillId="5" borderId="20" xfId="7" applyFont="1" applyFill="1" applyBorder="1" applyAlignment="1">
      <alignment horizontal="center" vertical="center" wrapText="1"/>
    </xf>
    <xf numFmtId="0" fontId="5" fillId="5" borderId="64" xfId="7" applyFont="1" applyFill="1" applyBorder="1" applyAlignment="1">
      <alignment horizontal="center" vertical="center" wrapText="1"/>
    </xf>
    <xf numFmtId="0" fontId="5" fillId="5" borderId="63" xfId="8" applyFont="1" applyFill="1" applyBorder="1">
      <alignment horizontal="center" vertical="center" wrapText="1"/>
    </xf>
    <xf numFmtId="0" fontId="5" fillId="5" borderId="20" xfId="8" applyFont="1" applyFill="1" applyBorder="1">
      <alignment horizontal="center" vertical="center" wrapText="1"/>
    </xf>
    <xf numFmtId="0" fontId="5" fillId="5" borderId="64" xfId="8" applyFont="1" applyFill="1" applyBorder="1">
      <alignment horizontal="center" vertical="center" wrapText="1"/>
    </xf>
    <xf numFmtId="0" fontId="5" fillId="5" borderId="29" xfId="9" applyFont="1" applyFill="1" applyBorder="1" applyAlignment="1">
      <alignment horizontal="center" vertical="center" wrapText="1"/>
    </xf>
    <xf numFmtId="0" fontId="5" fillId="5" borderId="31" xfId="9" applyFont="1" applyFill="1" applyBorder="1" applyAlignment="1">
      <alignment horizontal="center" vertical="center" wrapText="1"/>
    </xf>
    <xf numFmtId="0" fontId="9" fillId="0" borderId="82" xfId="2" applyFont="1" applyBorder="1" applyAlignment="1">
      <alignment horizontal="center" vertical="center"/>
    </xf>
    <xf numFmtId="0" fontId="9" fillId="6" borderId="22" xfId="2" applyFont="1" applyFill="1" applyBorder="1" applyAlignment="1">
      <alignment horizontal="center" vertical="center"/>
    </xf>
    <xf numFmtId="1" fontId="19" fillId="5" borderId="29" xfId="6" applyFont="1" applyFill="1" applyBorder="1" applyAlignment="1">
      <alignment horizontal="center" vertical="center" wrapText="1"/>
    </xf>
    <xf numFmtId="1" fontId="19" fillId="5" borderId="31" xfId="6" applyFont="1" applyFill="1" applyBorder="1" applyAlignment="1">
      <alignment horizontal="center" vertical="center" wrapText="1"/>
    </xf>
    <xf numFmtId="0" fontId="5" fillId="0" borderId="0" xfId="8" applyFont="1" applyFill="1" applyBorder="1">
      <alignment horizontal="center" vertical="center" wrapText="1"/>
    </xf>
    <xf numFmtId="0" fontId="5" fillId="0" borderId="0" xfId="9" applyFont="1" applyFill="1" applyBorder="1" applyAlignment="1">
      <alignment horizontal="center" vertical="center" wrapText="1"/>
    </xf>
    <xf numFmtId="0" fontId="5" fillId="0" borderId="0" xfId="7" applyFont="1" applyFill="1" applyBorder="1" applyAlignment="1">
      <alignment horizontal="center" vertical="center" wrapText="1"/>
    </xf>
    <xf numFmtId="1" fontId="19" fillId="0" borderId="0" xfId="6" applyFont="1" applyFill="1" applyBorder="1" applyAlignment="1">
      <alignment horizontal="center" vertical="center" wrapText="1"/>
    </xf>
    <xf numFmtId="1" fontId="19" fillId="5" borderId="25" xfId="6" applyFont="1" applyFill="1" applyBorder="1" applyAlignment="1">
      <alignment horizontal="center" vertical="center" wrapText="1"/>
    </xf>
    <xf numFmtId="0" fontId="5" fillId="5" borderId="25" xfId="9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3" fillId="5" borderId="30" xfId="8" applyFont="1" applyFill="1" applyBorder="1">
      <alignment horizontal="center" vertical="center" wrapText="1"/>
    </xf>
    <xf numFmtId="0" fontId="23" fillId="5" borderId="17" xfId="8" applyFont="1" applyFill="1" applyBorder="1">
      <alignment horizontal="center" vertical="center" wrapText="1"/>
    </xf>
    <xf numFmtId="0" fontId="5" fillId="5" borderId="26" xfId="8" applyFont="1" applyFill="1" applyBorder="1" applyAlignment="1">
      <alignment horizontal="center" vertical="center" wrapText="1" readingOrder="1"/>
    </xf>
    <xf numFmtId="0" fontId="23" fillId="5" borderId="26" xfId="8" applyFont="1" applyFill="1" applyBorder="1" applyAlignment="1">
      <alignment horizontal="center" vertical="center" wrapText="1" readingOrder="1"/>
    </xf>
    <xf numFmtId="1" fontId="23" fillId="5" borderId="30" xfId="22" applyFont="1" applyFill="1" applyBorder="1" applyAlignment="1">
      <alignment horizontal="center" vertical="center" wrapText="1" readingOrder="2"/>
    </xf>
    <xf numFmtId="1" fontId="23" fillId="5" borderId="17" xfId="22" applyFont="1" applyFill="1" applyBorder="1" applyAlignment="1">
      <alignment horizontal="center" vertical="center" wrapText="1" readingOrder="2"/>
    </xf>
    <xf numFmtId="0" fontId="42" fillId="6" borderId="0" xfId="1" applyFont="1" applyFill="1" applyAlignment="1">
      <alignment horizontal="center"/>
    </xf>
    <xf numFmtId="0" fontId="72" fillId="6" borderId="0" xfId="2" applyFont="1" applyFill="1" applyAlignment="1">
      <alignment horizontal="center" vertical="center"/>
    </xf>
    <xf numFmtId="0" fontId="71" fillId="6" borderId="0" xfId="2" applyFont="1" applyFill="1" applyAlignment="1">
      <alignment horizontal="center" vertical="center"/>
    </xf>
    <xf numFmtId="0" fontId="14" fillId="5" borderId="63" xfId="7" applyFont="1" applyFill="1" applyBorder="1" applyAlignment="1">
      <alignment horizontal="center" vertical="center" wrapText="1"/>
    </xf>
    <xf numFmtId="1" fontId="5" fillId="5" borderId="81" xfId="6" applyFont="1" applyFill="1" applyBorder="1">
      <alignment horizontal="left" vertical="center" wrapText="1"/>
    </xf>
    <xf numFmtId="1" fontId="5" fillId="5" borderId="169" xfId="6" applyFont="1" applyFill="1" applyBorder="1">
      <alignment horizontal="left" vertical="center" wrapText="1"/>
    </xf>
    <xf numFmtId="0" fontId="9" fillId="5" borderId="80" xfId="9" applyFont="1" applyFill="1" applyBorder="1">
      <alignment horizontal="right" vertical="center" wrapText="1"/>
    </xf>
    <xf numFmtId="0" fontId="9" fillId="5" borderId="170" xfId="9" applyFont="1" applyFill="1" applyBorder="1">
      <alignment horizontal="right" vertical="center" wrapText="1"/>
    </xf>
    <xf numFmtId="0" fontId="14" fillId="5" borderId="57" xfId="8" applyFont="1" applyFill="1" applyBorder="1" applyAlignment="1">
      <alignment horizontal="center" vertical="center" wrapText="1"/>
    </xf>
    <xf numFmtId="0" fontId="14" fillId="5" borderId="82" xfId="8" applyFont="1" applyFill="1" applyBorder="1" applyAlignment="1">
      <alignment horizontal="center" vertical="center" wrapText="1"/>
    </xf>
    <xf numFmtId="0" fontId="42" fillId="0" borderId="0" xfId="17" applyFont="1" applyAlignment="1">
      <alignment horizontal="center" vertical="center"/>
    </xf>
    <xf numFmtId="0" fontId="9" fillId="0" borderId="0" xfId="19" applyFont="1" applyAlignment="1">
      <alignment horizontal="center" vertical="center"/>
    </xf>
    <xf numFmtId="1" fontId="5" fillId="5" borderId="83" xfId="6" applyFont="1" applyFill="1" applyBorder="1">
      <alignment horizontal="left" vertical="center" wrapText="1"/>
    </xf>
    <xf numFmtId="1" fontId="5" fillId="5" borderId="85" xfId="6" applyFont="1" applyFill="1" applyBorder="1">
      <alignment horizontal="left" vertical="center" wrapText="1"/>
    </xf>
    <xf numFmtId="0" fontId="9" fillId="5" borderId="84" xfId="9" applyFont="1" applyFill="1" applyBorder="1">
      <alignment horizontal="right" vertical="center" wrapText="1"/>
    </xf>
    <xf numFmtId="0" fontId="9" fillId="5" borderId="86" xfId="9" applyFont="1" applyFill="1" applyBorder="1">
      <alignment horizontal="right" vertical="center" wrapText="1"/>
    </xf>
    <xf numFmtId="0" fontId="43" fillId="6" borderId="0" xfId="17" applyFont="1" applyFill="1" applyAlignment="1">
      <alignment horizontal="center" vertical="center"/>
    </xf>
    <xf numFmtId="0" fontId="9" fillId="6" borderId="0" xfId="19" applyFont="1" applyFill="1" applyAlignment="1">
      <alignment horizontal="center" vertical="center" wrapText="1"/>
    </xf>
    <xf numFmtId="0" fontId="4" fillId="5" borderId="47" xfId="7" applyFont="1" applyFill="1" applyBorder="1" applyAlignment="1">
      <alignment horizontal="left" vertical="center" wrapText="1"/>
    </xf>
    <xf numFmtId="0" fontId="4" fillId="5" borderId="48" xfId="7" applyFont="1" applyFill="1" applyBorder="1" applyAlignment="1">
      <alignment horizontal="left" vertical="center" wrapText="1"/>
    </xf>
    <xf numFmtId="0" fontId="9" fillId="5" borderId="49" xfId="7" applyFont="1" applyFill="1" applyBorder="1" applyAlignment="1">
      <alignment horizontal="right" vertical="center" wrapText="1"/>
    </xf>
    <xf numFmtId="0" fontId="9" fillId="5" borderId="50" xfId="7" applyFont="1" applyFill="1" applyBorder="1" applyAlignment="1">
      <alignment horizontal="right" vertical="center" wrapText="1"/>
    </xf>
    <xf numFmtId="0" fontId="5" fillId="5" borderId="47" xfId="7" applyFont="1" applyFill="1" applyBorder="1" applyAlignment="1">
      <alignment horizontal="left" vertical="center" wrapText="1"/>
    </xf>
    <xf numFmtId="0" fontId="5" fillId="5" borderId="48" xfId="7" applyFont="1" applyFill="1" applyBorder="1" applyAlignment="1">
      <alignment horizontal="left" vertical="center" wrapText="1"/>
    </xf>
    <xf numFmtId="0" fontId="14" fillId="5" borderId="60" xfId="7" applyFont="1" applyFill="1" applyBorder="1" applyAlignment="1">
      <alignment horizontal="center" vertical="center" wrapText="1"/>
    </xf>
    <xf numFmtId="0" fontId="14" fillId="5" borderId="61" xfId="8" applyFont="1" applyFill="1" applyBorder="1" applyAlignment="1">
      <alignment horizontal="center" vertical="center" wrapText="1"/>
    </xf>
    <xf numFmtId="0" fontId="14" fillId="5" borderId="64" xfId="7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/>
    </xf>
    <xf numFmtId="0" fontId="5" fillId="6" borderId="16" xfId="11" applyFont="1" applyFill="1" applyBorder="1" applyAlignment="1">
      <alignment horizontal="center" vertical="center" wrapText="1"/>
    </xf>
    <xf numFmtId="0" fontId="14" fillId="6" borderId="16" xfId="30" applyFont="1" applyFill="1" applyBorder="1" applyAlignment="1">
      <alignment horizontal="center" vertical="center" wrapText="1" readingOrder="2"/>
    </xf>
    <xf numFmtId="0" fontId="4" fillId="5" borderId="16" xfId="11" applyFont="1" applyFill="1" applyBorder="1" applyAlignment="1">
      <alignment horizontal="center" vertical="center" wrapText="1"/>
    </xf>
    <xf numFmtId="0" fontId="4" fillId="5" borderId="43" xfId="11" applyFont="1" applyFill="1" applyBorder="1" applyAlignment="1">
      <alignment horizontal="center" vertical="center" wrapText="1"/>
    </xf>
    <xf numFmtId="0" fontId="14" fillId="5" borderId="16" xfId="30" applyFont="1" applyFill="1" applyBorder="1" applyAlignment="1">
      <alignment horizontal="center" vertical="center" wrapText="1" readingOrder="2"/>
    </xf>
    <xf numFmtId="0" fontId="14" fillId="5" borderId="43" xfId="30" applyFont="1" applyFill="1" applyBorder="1" applyAlignment="1">
      <alignment horizontal="center" vertical="center" wrapText="1" readingOrder="2"/>
    </xf>
    <xf numFmtId="0" fontId="4" fillId="6" borderId="30" xfId="7" applyFont="1" applyFill="1" applyBorder="1" applyAlignment="1">
      <alignment horizontal="center" vertical="center"/>
    </xf>
    <xf numFmtId="0" fontId="4" fillId="6" borderId="16" xfId="7" applyFont="1" applyFill="1" applyBorder="1" applyAlignment="1">
      <alignment horizontal="center" vertical="center"/>
    </xf>
    <xf numFmtId="0" fontId="4" fillId="6" borderId="17" xfId="7" applyFont="1" applyFill="1" applyBorder="1" applyAlignment="1">
      <alignment horizontal="center" vertical="center"/>
    </xf>
    <xf numFmtId="0" fontId="14" fillId="6" borderId="30" xfId="7" applyFont="1" applyFill="1" applyBorder="1" applyAlignment="1">
      <alignment horizontal="center" vertical="center"/>
    </xf>
    <xf numFmtId="0" fontId="14" fillId="6" borderId="16" xfId="7" applyFont="1" applyFill="1" applyBorder="1" applyAlignment="1">
      <alignment horizontal="center" vertical="center"/>
    </xf>
    <xf numFmtId="0" fontId="14" fillId="6" borderId="17" xfId="7" applyFont="1" applyFill="1" applyBorder="1" applyAlignment="1">
      <alignment horizontal="center" vertical="center"/>
    </xf>
    <xf numFmtId="0" fontId="5" fillId="5" borderId="16" xfId="11" applyFont="1" applyFill="1" applyBorder="1" applyAlignment="1">
      <alignment horizontal="center" vertical="center" wrapText="1"/>
    </xf>
    <xf numFmtId="0" fontId="5" fillId="5" borderId="17" xfId="11" applyFont="1" applyFill="1" applyBorder="1" applyAlignment="1">
      <alignment horizontal="center" vertical="center" wrapText="1"/>
    </xf>
    <xf numFmtId="0" fontId="14" fillId="5" borderId="17" xfId="30" applyFont="1" applyFill="1" applyBorder="1" applyAlignment="1">
      <alignment horizontal="center" vertical="center" wrapText="1" readingOrder="2"/>
    </xf>
    <xf numFmtId="0" fontId="5" fillId="6" borderId="30" xfId="11" applyFont="1" applyFill="1" applyBorder="1" applyAlignment="1">
      <alignment horizontal="center" vertical="center" wrapText="1"/>
    </xf>
    <xf numFmtId="0" fontId="14" fillId="6" borderId="15" xfId="30" applyFont="1" applyFill="1" applyBorder="1" applyAlignment="1">
      <alignment horizontal="center" vertical="center" wrapText="1" readingOrder="2"/>
    </xf>
    <xf numFmtId="0" fontId="5" fillId="6" borderId="15" xfId="11" applyFont="1" applyFill="1" applyBorder="1" applyAlignment="1">
      <alignment horizontal="center" vertical="center" wrapText="1"/>
    </xf>
    <xf numFmtId="0" fontId="5" fillId="6" borderId="0" xfId="3" applyFont="1" applyFill="1">
      <alignment horizontal="left" vertical="center"/>
    </xf>
    <xf numFmtId="0" fontId="5" fillId="5" borderId="25" xfId="8" applyFont="1" applyFill="1" applyBorder="1">
      <alignment horizontal="center" vertical="center" wrapText="1"/>
    </xf>
    <xf numFmtId="0" fontId="5" fillId="5" borderId="26" xfId="8" applyFont="1" applyFill="1" applyBorder="1" applyAlignment="1">
      <alignment horizontal="center" vertical="center" wrapText="1" readingOrder="2"/>
    </xf>
    <xf numFmtId="1" fontId="9" fillId="5" borderId="30" xfId="22" applyFont="1" applyFill="1" applyBorder="1">
      <alignment horizontal="center" vertical="center"/>
    </xf>
    <xf numFmtId="1" fontId="9" fillId="5" borderId="25" xfId="22" applyFont="1" applyFill="1" applyBorder="1">
      <alignment horizontal="center" vertical="center"/>
    </xf>
    <xf numFmtId="1" fontId="9" fillId="5" borderId="17" xfId="22" applyFont="1" applyFill="1" applyBorder="1">
      <alignment horizontal="center" vertical="center"/>
    </xf>
    <xf numFmtId="1" fontId="5" fillId="5" borderId="63" xfId="6" applyFont="1" applyFill="1" applyBorder="1" applyAlignment="1">
      <alignment horizontal="center" vertical="center" wrapText="1"/>
    </xf>
    <xf numFmtId="1" fontId="5" fillId="5" borderId="20" xfId="6" applyFont="1" applyFill="1" applyBorder="1" applyAlignment="1">
      <alignment horizontal="center" vertical="center" wrapText="1"/>
    </xf>
    <xf numFmtId="1" fontId="5" fillId="5" borderId="21" xfId="6" applyFont="1" applyFill="1" applyBorder="1" applyAlignment="1">
      <alignment horizontal="center" vertical="center" wrapText="1"/>
    </xf>
    <xf numFmtId="1" fontId="18" fillId="5" borderId="20" xfId="22" applyFont="1" applyFill="1" applyBorder="1" applyAlignment="1">
      <alignment horizontal="center" vertical="center"/>
    </xf>
    <xf numFmtId="1" fontId="18" fillId="5" borderId="64" xfId="22" applyFont="1" applyFill="1" applyBorder="1" applyAlignment="1">
      <alignment horizontal="center" vertical="center"/>
    </xf>
    <xf numFmtId="0" fontId="42" fillId="6" borderId="0" xfId="17" applyFont="1" applyFill="1" applyAlignment="1">
      <alignment horizontal="center" vertical="center" readingOrder="2"/>
    </xf>
    <xf numFmtId="0" fontId="23" fillId="5" borderId="43" xfId="8" applyFont="1" applyFill="1" applyBorder="1">
      <alignment horizontal="center" vertical="center" wrapText="1"/>
    </xf>
    <xf numFmtId="0" fontId="24" fillId="7" borderId="67" xfId="0" applyFont="1" applyFill="1" applyBorder="1" applyAlignment="1">
      <alignment horizontal="left" vertical="center" wrapText="1" indent="1"/>
    </xf>
    <xf numFmtId="0" fontId="24" fillId="7" borderId="66" xfId="0" applyFont="1" applyFill="1" applyBorder="1" applyAlignment="1">
      <alignment horizontal="left" vertical="center" wrapText="1" indent="1"/>
    </xf>
    <xf numFmtId="0" fontId="24" fillId="7" borderId="65" xfId="0" applyFont="1" applyFill="1" applyBorder="1" applyAlignment="1">
      <alignment horizontal="left" vertical="center" wrapText="1" indent="1"/>
    </xf>
    <xf numFmtId="0" fontId="24" fillId="5" borderId="68" xfId="0" applyFont="1" applyFill="1" applyBorder="1" applyAlignment="1">
      <alignment horizontal="left" vertical="center" wrapText="1" indent="1"/>
    </xf>
    <xf numFmtId="0" fontId="24" fillId="5" borderId="66" xfId="0" applyFont="1" applyFill="1" applyBorder="1" applyAlignment="1">
      <alignment horizontal="left" vertical="center" wrapText="1" indent="1"/>
    </xf>
    <xf numFmtId="0" fontId="24" fillId="5" borderId="65" xfId="0" applyFont="1" applyFill="1" applyBorder="1" applyAlignment="1">
      <alignment horizontal="left" vertical="center" wrapText="1" indent="1"/>
    </xf>
    <xf numFmtId="0" fontId="24" fillId="7" borderId="68" xfId="0" applyFont="1" applyFill="1" applyBorder="1" applyAlignment="1">
      <alignment horizontal="left" vertical="center" wrapText="1" indent="1"/>
    </xf>
    <xf numFmtId="0" fontId="24" fillId="6" borderId="29" xfId="11" applyFont="1" applyFill="1" applyBorder="1" applyAlignment="1">
      <alignment horizontal="center" vertical="center" wrapText="1"/>
    </xf>
    <xf numFmtId="0" fontId="24" fillId="6" borderId="25" xfId="11" applyFont="1" applyFill="1" applyBorder="1" applyAlignment="1">
      <alignment horizontal="center" vertical="center" wrapText="1"/>
    </xf>
    <xf numFmtId="0" fontId="24" fillId="6" borderId="31" xfId="11" applyFont="1" applyFill="1" applyBorder="1" applyAlignment="1">
      <alignment horizontal="center" vertical="center" wrapText="1"/>
    </xf>
    <xf numFmtId="0" fontId="11" fillId="6" borderId="29" xfId="16" applyFont="1" applyFill="1" applyBorder="1" applyAlignment="1">
      <alignment horizontal="center" vertical="center" wrapText="1" readingOrder="2"/>
    </xf>
    <xf numFmtId="0" fontId="11" fillId="6" borderId="25" xfId="16" applyFont="1" applyFill="1" applyBorder="1" applyAlignment="1">
      <alignment horizontal="center" vertical="center" wrapText="1" readingOrder="2"/>
    </xf>
    <xf numFmtId="0" fontId="11" fillId="6" borderId="31" xfId="16" applyFont="1" applyFill="1" applyBorder="1" applyAlignment="1">
      <alignment horizontal="center" vertical="center" wrapText="1" readingOrder="2"/>
    </xf>
    <xf numFmtId="0" fontId="24" fillId="5" borderId="15" xfId="11" applyFont="1" applyFill="1" applyBorder="1" applyAlignment="1">
      <alignment horizontal="left" vertical="center" wrapText="1" indent="1"/>
    </xf>
    <xf numFmtId="0" fontId="24" fillId="5" borderId="16" xfId="11" applyFont="1" applyFill="1" applyBorder="1" applyAlignment="1">
      <alignment horizontal="left" vertical="center" wrapText="1" indent="1"/>
    </xf>
    <xf numFmtId="0" fontId="11" fillId="5" borderId="15" xfId="16" applyFont="1" applyFill="1" applyBorder="1">
      <alignment horizontal="right" vertical="center" wrapText="1" indent="1" readingOrder="2"/>
    </xf>
    <xf numFmtId="0" fontId="11" fillId="5" borderId="43" xfId="16" applyFont="1" applyFill="1" applyBorder="1">
      <alignment horizontal="right" vertical="center" wrapText="1" indent="1" readingOrder="2"/>
    </xf>
    <xf numFmtId="0" fontId="24" fillId="6" borderId="29" xfId="7" applyFont="1" applyFill="1" applyBorder="1" applyAlignment="1">
      <alignment horizontal="center" vertical="center"/>
    </xf>
    <xf numFmtId="0" fontId="24" fillId="6" borderId="25" xfId="7" applyFont="1" applyFill="1" applyBorder="1" applyAlignment="1">
      <alignment horizontal="center" vertical="center"/>
    </xf>
    <xf numFmtId="0" fontId="24" fillId="6" borderId="31" xfId="7" applyFont="1" applyFill="1" applyBorder="1" applyAlignment="1">
      <alignment horizontal="center" vertical="center"/>
    </xf>
    <xf numFmtId="0" fontId="11" fillId="6" borderId="30" xfId="7" applyFont="1" applyFill="1" applyBorder="1" applyAlignment="1">
      <alignment horizontal="center" vertical="center"/>
    </xf>
    <xf numFmtId="0" fontId="11" fillId="6" borderId="16" xfId="7" applyFont="1" applyFill="1" applyBorder="1" applyAlignment="1">
      <alignment horizontal="center" vertical="center"/>
    </xf>
    <xf numFmtId="0" fontId="11" fillId="6" borderId="17" xfId="7" applyFont="1" applyFill="1" applyBorder="1" applyAlignment="1">
      <alignment horizontal="center" vertical="center"/>
    </xf>
    <xf numFmtId="0" fontId="24" fillId="5" borderId="104" xfId="0" applyFont="1" applyFill="1" applyBorder="1" applyAlignment="1">
      <alignment horizontal="left" vertical="center" wrapText="1" indent="1"/>
    </xf>
    <xf numFmtId="0" fontId="24" fillId="5" borderId="103" xfId="0" applyFont="1" applyFill="1" applyBorder="1" applyAlignment="1">
      <alignment horizontal="left" vertical="center" wrapText="1" indent="1"/>
    </xf>
    <xf numFmtId="0" fontId="11" fillId="5" borderId="43" xfId="16" applyFont="1" applyFill="1" applyBorder="1" applyAlignment="1">
      <alignment horizontal="right" vertical="center" wrapText="1" indent="1" readingOrder="2"/>
    </xf>
    <xf numFmtId="0" fontId="11" fillId="5" borderId="25" xfId="16" applyFont="1" applyFill="1" applyBorder="1" applyAlignment="1">
      <alignment horizontal="right" vertical="center" wrapText="1" indent="1" readingOrder="2"/>
    </xf>
    <xf numFmtId="0" fontId="11" fillId="5" borderId="15" xfId="16" applyFont="1" applyFill="1" applyBorder="1" applyAlignment="1">
      <alignment horizontal="right" vertical="center" wrapText="1" indent="1" readingOrder="2"/>
    </xf>
    <xf numFmtId="0" fontId="24" fillId="5" borderId="74" xfId="0" applyFont="1" applyFill="1" applyBorder="1" applyAlignment="1">
      <alignment horizontal="left" vertical="center" wrapText="1" indent="1"/>
    </xf>
    <xf numFmtId="0" fontId="24" fillId="5" borderId="75" xfId="0" applyFont="1" applyFill="1" applyBorder="1" applyAlignment="1">
      <alignment horizontal="left" vertical="center" wrapText="1" indent="1"/>
    </xf>
    <xf numFmtId="0" fontId="24" fillId="5" borderId="76" xfId="0" applyFont="1" applyFill="1" applyBorder="1" applyAlignment="1">
      <alignment horizontal="left" vertical="center" wrapText="1" indent="1"/>
    </xf>
    <xf numFmtId="0" fontId="24" fillId="6" borderId="68" xfId="0" applyFont="1" applyFill="1" applyBorder="1" applyAlignment="1">
      <alignment horizontal="left" vertical="center" wrapText="1" indent="1"/>
    </xf>
    <xf numFmtId="0" fontId="24" fillId="6" borderId="66" xfId="0" applyFont="1" applyFill="1" applyBorder="1" applyAlignment="1">
      <alignment horizontal="left" vertical="center" wrapText="1" indent="1"/>
    </xf>
    <xf numFmtId="0" fontId="24" fillId="6" borderId="69" xfId="0" applyFont="1" applyFill="1" applyBorder="1" applyAlignment="1">
      <alignment horizontal="left" vertical="center" wrapText="1" indent="1"/>
    </xf>
    <xf numFmtId="0" fontId="24" fillId="6" borderId="42" xfId="11" applyFont="1" applyFill="1" applyBorder="1" applyAlignment="1">
      <alignment horizontal="left" vertical="center" wrapText="1" indent="1"/>
    </xf>
    <xf numFmtId="0" fontId="24" fillId="6" borderId="16" xfId="11" applyFont="1" applyFill="1" applyBorder="1" applyAlignment="1">
      <alignment horizontal="left" vertical="center" wrapText="1" indent="1"/>
    </xf>
    <xf numFmtId="0" fontId="13" fillId="0" borderId="0" xfId="17" applyFont="1" applyAlignment="1">
      <alignment horizontal="center"/>
    </xf>
    <xf numFmtId="0" fontId="9" fillId="0" borderId="0" xfId="19" applyFont="1" applyAlignment="1">
      <alignment horizontal="center"/>
    </xf>
    <xf numFmtId="0" fontId="22" fillId="6" borderId="0" xfId="4" applyFont="1" applyFill="1" applyBorder="1" applyAlignment="1">
      <alignment horizontal="center"/>
    </xf>
    <xf numFmtId="0" fontId="19" fillId="5" borderId="63" xfId="11" applyFont="1" applyFill="1" applyBorder="1" applyAlignment="1">
      <alignment horizontal="center" vertical="center" wrapText="1"/>
    </xf>
    <xf numFmtId="0" fontId="19" fillId="5" borderId="64" xfId="11" applyFont="1" applyFill="1" applyBorder="1" applyAlignment="1">
      <alignment horizontal="center" vertical="center" wrapText="1"/>
    </xf>
    <xf numFmtId="0" fontId="5" fillId="5" borderId="63" xfId="30" applyFont="1" applyFill="1" applyBorder="1" applyAlignment="1">
      <alignment horizontal="center" vertical="center" wrapText="1" readingOrder="2"/>
    </xf>
    <xf numFmtId="0" fontId="5" fillId="5" borderId="64" xfId="30" applyFont="1" applyFill="1" applyBorder="1" applyAlignment="1">
      <alignment horizontal="center" vertical="center" wrapText="1" readingOrder="2"/>
    </xf>
    <xf numFmtId="0" fontId="23" fillId="5" borderId="138" xfId="8" applyFont="1" applyFill="1" applyBorder="1" applyAlignment="1">
      <alignment horizontal="left" vertical="center" wrapText="1"/>
    </xf>
    <xf numFmtId="0" fontId="23" fillId="5" borderId="128" xfId="8" applyFont="1" applyFill="1" applyBorder="1" applyAlignment="1">
      <alignment horizontal="left" vertical="center" wrapText="1"/>
    </xf>
    <xf numFmtId="0" fontId="23" fillId="5" borderId="139" xfId="8" applyFont="1" applyFill="1" applyBorder="1" applyAlignment="1">
      <alignment horizontal="left" vertical="center" wrapText="1"/>
    </xf>
    <xf numFmtId="0" fontId="23" fillId="5" borderId="129" xfId="8" applyFont="1" applyFill="1" applyBorder="1" applyAlignment="1">
      <alignment horizontal="left" vertical="center" wrapText="1"/>
    </xf>
    <xf numFmtId="1" fontId="18" fillId="5" borderId="126" xfId="22" applyFont="1" applyFill="1" applyBorder="1" applyAlignment="1">
      <alignment horizontal="right" vertical="center" wrapText="1"/>
    </xf>
    <xf numFmtId="1" fontId="18" fillId="5" borderId="136" xfId="22" applyFont="1" applyFill="1" applyBorder="1" applyAlignment="1">
      <alignment horizontal="right" vertical="center"/>
    </xf>
    <xf numFmtId="1" fontId="18" fillId="5" borderId="127" xfId="22" applyFont="1" applyFill="1" applyBorder="1" applyAlignment="1">
      <alignment horizontal="right" vertical="center"/>
    </xf>
    <xf numFmtId="1" fontId="18" fillId="5" borderId="137" xfId="22" applyFont="1" applyFill="1" applyBorder="1" applyAlignment="1">
      <alignment horizontal="right" vertical="center"/>
    </xf>
    <xf numFmtId="0" fontId="19" fillId="5" borderId="82" xfId="35" applyFont="1" applyFill="1" applyBorder="1" applyAlignment="1">
      <alignment horizontal="center" vertical="center" wrapText="1"/>
    </xf>
    <xf numFmtId="0" fontId="19" fillId="5" borderId="92" xfId="35" applyFont="1" applyFill="1" applyBorder="1" applyAlignment="1">
      <alignment horizontal="center" vertical="center" wrapText="1"/>
    </xf>
    <xf numFmtId="0" fontId="19" fillId="5" borderId="0" xfId="35" applyFont="1" applyFill="1" applyBorder="1" applyAlignment="1">
      <alignment horizontal="center" vertical="center" wrapText="1"/>
    </xf>
    <xf numFmtId="0" fontId="19" fillId="5" borderId="87" xfId="35" applyFont="1" applyFill="1" applyBorder="1" applyAlignment="1">
      <alignment horizontal="center" vertical="center" wrapText="1"/>
    </xf>
    <xf numFmtId="0" fontId="19" fillId="5" borderId="22" xfId="35" applyFont="1" applyFill="1" applyBorder="1" applyAlignment="1">
      <alignment horizontal="center" vertical="center" wrapText="1"/>
    </xf>
    <xf numFmtId="0" fontId="19" fillId="5" borderId="88" xfId="35" applyFont="1" applyFill="1" applyBorder="1" applyAlignment="1">
      <alignment horizontal="center" vertical="center" wrapText="1"/>
    </xf>
    <xf numFmtId="0" fontId="5" fillId="5" borderId="57" xfId="34" applyFont="1" applyFill="1" applyBorder="1" applyAlignment="1">
      <alignment horizontal="center" vertical="center"/>
    </xf>
    <xf numFmtId="0" fontId="5" fillId="5" borderId="58" xfId="34" applyFont="1" applyFill="1" applyBorder="1" applyAlignment="1">
      <alignment horizontal="center" vertical="center"/>
    </xf>
    <xf numFmtId="0" fontId="5" fillId="5" borderId="59" xfId="34" applyFont="1" applyFill="1" applyBorder="1" applyAlignment="1">
      <alignment horizontal="center" vertical="center"/>
    </xf>
    <xf numFmtId="0" fontId="30" fillId="0" borderId="82" xfId="35" applyFont="1" applyFill="1" applyBorder="1" applyAlignment="1">
      <alignment horizontal="left" wrapText="1"/>
    </xf>
    <xf numFmtId="0" fontId="8" fillId="0" borderId="82" xfId="35" applyFont="1" applyFill="1" applyBorder="1" applyAlignment="1">
      <alignment horizontal="right"/>
    </xf>
    <xf numFmtId="0" fontId="42" fillId="6" borderId="0" xfId="35" applyFont="1" applyFill="1" applyBorder="1" applyAlignment="1">
      <alignment horizontal="center" vertical="center"/>
    </xf>
    <xf numFmtId="0" fontId="9" fillId="6" borderId="0" xfId="35" applyFont="1" applyFill="1" applyBorder="1" applyAlignment="1">
      <alignment horizontal="center" vertical="center"/>
    </xf>
    <xf numFmtId="167" fontId="3" fillId="6" borderId="92" xfId="34" applyNumberFormat="1" applyFont="1" applyFill="1" applyBorder="1" applyAlignment="1" applyProtection="1">
      <alignment horizontal="center" vertical="center" wrapText="1"/>
    </xf>
    <xf numFmtId="167" fontId="3" fillId="6" borderId="35" xfId="34" applyNumberFormat="1" applyFont="1" applyFill="1" applyBorder="1" applyAlignment="1" applyProtection="1">
      <alignment horizontal="center" vertical="center" wrapText="1"/>
    </xf>
    <xf numFmtId="167" fontId="30" fillId="6" borderId="89" xfId="34" applyNumberFormat="1" applyFont="1" applyFill="1" applyBorder="1" applyAlignment="1" applyProtection="1">
      <alignment vertical="center" wrapText="1"/>
    </xf>
    <xf numFmtId="167" fontId="30" fillId="6" borderId="9" xfId="34" applyNumberFormat="1" applyFont="1" applyFill="1" applyBorder="1" applyAlignment="1" applyProtection="1">
      <alignment vertical="center" wrapText="1"/>
    </xf>
    <xf numFmtId="167" fontId="3" fillId="5" borderId="55" xfId="34" applyNumberFormat="1" applyFont="1" applyFill="1" applyBorder="1" applyAlignment="1" applyProtection="1">
      <alignment horizontal="center" vertical="center" wrapText="1"/>
    </xf>
    <xf numFmtId="167" fontId="3" fillId="5" borderId="35" xfId="34" applyNumberFormat="1" applyFont="1" applyFill="1" applyBorder="1" applyAlignment="1" applyProtection="1">
      <alignment horizontal="center" vertical="center" wrapText="1"/>
    </xf>
    <xf numFmtId="167" fontId="30" fillId="5" borderId="11" xfId="34" applyNumberFormat="1" applyFont="1" applyFill="1" applyBorder="1" applyAlignment="1" applyProtection="1">
      <alignment vertical="center" wrapText="1"/>
    </xf>
    <xf numFmtId="167" fontId="30" fillId="5" borderId="9" xfId="34" applyNumberFormat="1" applyFont="1" applyFill="1" applyBorder="1" applyAlignment="1" applyProtection="1">
      <alignment vertical="center" wrapText="1"/>
    </xf>
    <xf numFmtId="167" fontId="3" fillId="6" borderId="55" xfId="34" applyNumberFormat="1" applyFont="1" applyFill="1" applyBorder="1" applyAlignment="1" applyProtection="1">
      <alignment horizontal="center" vertical="center" wrapText="1"/>
    </xf>
    <xf numFmtId="167" fontId="30" fillId="6" borderId="11" xfId="34" applyNumberFormat="1" applyFont="1" applyFill="1" applyBorder="1" applyAlignment="1" applyProtection="1">
      <alignment vertical="center" wrapText="1"/>
    </xf>
    <xf numFmtId="167" fontId="3" fillId="5" borderId="173" xfId="34" applyNumberFormat="1" applyFont="1" applyFill="1" applyBorder="1" applyAlignment="1" applyProtection="1">
      <alignment horizontal="center" vertical="center" wrapText="1"/>
    </xf>
    <xf numFmtId="167" fontId="30" fillId="5" borderId="174" xfId="34" applyNumberFormat="1" applyFont="1" applyFill="1" applyBorder="1" applyAlignment="1" applyProtection="1">
      <alignment vertical="center" wrapText="1"/>
    </xf>
    <xf numFmtId="167" fontId="3" fillId="6" borderId="178" xfId="34" applyNumberFormat="1" applyFont="1" applyFill="1" applyBorder="1" applyAlignment="1" applyProtection="1">
      <alignment horizontal="center" vertical="center" wrapText="1"/>
    </xf>
    <xf numFmtId="167" fontId="30" fillId="6" borderId="177" xfId="34" applyNumberFormat="1" applyFont="1" applyFill="1" applyBorder="1" applyAlignment="1" applyProtection="1">
      <alignment vertical="center" wrapText="1"/>
    </xf>
    <xf numFmtId="167" fontId="3" fillId="6" borderId="87" xfId="34" applyNumberFormat="1" applyFont="1" applyFill="1" applyBorder="1" applyAlignment="1" applyProtection="1">
      <alignment horizontal="center" vertical="center" wrapText="1"/>
    </xf>
    <xf numFmtId="167" fontId="30" fillId="6" borderId="62" xfId="34" applyNumberFormat="1" applyFont="1" applyFill="1" applyBorder="1" applyAlignment="1" applyProtection="1">
      <alignment vertical="center" wrapText="1"/>
    </xf>
    <xf numFmtId="167" fontId="8" fillId="6" borderId="89" xfId="34" applyNumberFormat="1" applyFont="1" applyFill="1" applyBorder="1" applyAlignment="1" applyProtection="1">
      <alignment horizontal="right" vertical="center" wrapText="1" indent="1"/>
    </xf>
    <xf numFmtId="167" fontId="8" fillId="6" borderId="9" xfId="34" applyNumberFormat="1" applyFont="1" applyFill="1" applyBorder="1" applyAlignment="1" applyProtection="1">
      <alignment horizontal="right" vertical="center" wrapText="1" indent="1"/>
    </xf>
    <xf numFmtId="167" fontId="8" fillId="5" borderId="11" xfId="34" applyNumberFormat="1" applyFont="1" applyFill="1" applyBorder="1" applyAlignment="1" applyProtection="1">
      <alignment horizontal="right" vertical="center" wrapText="1" indent="1"/>
    </xf>
    <xf numFmtId="167" fontId="8" fillId="5" borderId="9" xfId="34" applyNumberFormat="1" applyFont="1" applyFill="1" applyBorder="1" applyAlignment="1" applyProtection="1">
      <alignment horizontal="right" vertical="center" wrapText="1" indent="1"/>
    </xf>
    <xf numFmtId="167" fontId="8" fillId="6" borderId="11" xfId="34" applyNumberFormat="1" applyFont="1" applyFill="1" applyBorder="1" applyAlignment="1" applyProtection="1">
      <alignment horizontal="right" vertical="center" wrapText="1" indent="1"/>
    </xf>
    <xf numFmtId="167" fontId="8" fillId="5" borderId="174" xfId="34" applyNumberFormat="1" applyFont="1" applyFill="1" applyBorder="1" applyAlignment="1" applyProtection="1">
      <alignment horizontal="right" vertical="center" wrapText="1" indent="1"/>
    </xf>
    <xf numFmtId="167" fontId="8" fillId="6" borderId="177" xfId="34" applyNumberFormat="1" applyFont="1" applyFill="1" applyBorder="1" applyAlignment="1" applyProtection="1">
      <alignment horizontal="right" vertical="center" wrapText="1" indent="1"/>
    </xf>
    <xf numFmtId="167" fontId="8" fillId="6" borderId="62" xfId="34" applyNumberFormat="1" applyFont="1" applyFill="1" applyBorder="1" applyAlignment="1" applyProtection="1">
      <alignment horizontal="right" vertical="center" wrapText="1" indent="1"/>
    </xf>
    <xf numFmtId="0" fontId="22" fillId="6" borderId="0" xfId="0" applyFont="1" applyFill="1" applyAlignment="1">
      <alignment horizontal="center"/>
    </xf>
    <xf numFmtId="1" fontId="4" fillId="5" borderId="90" xfId="6" applyFont="1" applyFill="1" applyBorder="1">
      <alignment horizontal="left" vertical="center" wrapText="1"/>
    </xf>
    <xf numFmtId="1" fontId="4" fillId="5" borderId="171" xfId="6" applyFont="1" applyFill="1" applyBorder="1">
      <alignment horizontal="left" vertical="center" wrapText="1"/>
    </xf>
    <xf numFmtId="0" fontId="14" fillId="5" borderId="29" xfId="7" applyFont="1" applyFill="1" applyBorder="1" applyAlignment="1">
      <alignment horizontal="center" vertical="center" wrapText="1"/>
    </xf>
    <xf numFmtId="0" fontId="14" fillId="5" borderId="29" xfId="8" applyFont="1" applyFill="1" applyBorder="1" applyAlignment="1">
      <alignment horizontal="center" vertical="center" wrapText="1"/>
    </xf>
    <xf numFmtId="0" fontId="9" fillId="5" borderId="91" xfId="9" applyFont="1" applyFill="1" applyBorder="1">
      <alignment horizontal="right" vertical="center" wrapText="1"/>
    </xf>
    <xf numFmtId="0" fontId="9" fillId="5" borderId="172" xfId="9" applyFont="1" applyFill="1" applyBorder="1">
      <alignment horizontal="right" vertical="center" wrapText="1"/>
    </xf>
    <xf numFmtId="1" fontId="4" fillId="5" borderId="128" xfId="6" applyFont="1" applyFill="1" applyBorder="1" applyAlignment="1">
      <alignment horizontal="left" vertical="center" wrapText="1"/>
    </xf>
    <xf numFmtId="1" fontId="4" fillId="5" borderId="129" xfId="6" applyFont="1" applyFill="1" applyBorder="1" applyAlignment="1">
      <alignment horizontal="left" vertical="center" wrapText="1"/>
    </xf>
    <xf numFmtId="0" fontId="9" fillId="5" borderId="49" xfId="9" applyFont="1" applyFill="1" applyBorder="1" applyAlignment="1">
      <alignment horizontal="right" vertical="center" wrapText="1"/>
    </xf>
    <xf numFmtId="0" fontId="9" fillId="5" borderId="50" xfId="9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5" fillId="5" borderId="21" xfId="36" applyFont="1" applyFill="1" applyBorder="1" applyAlignment="1">
      <alignment horizontal="center" vertical="center" wrapText="1"/>
    </xf>
    <xf numFmtId="0" fontId="5" fillId="5" borderId="18" xfId="36" applyFont="1" applyFill="1" applyBorder="1" applyAlignment="1">
      <alignment horizontal="center" vertical="center" wrapText="1"/>
    </xf>
    <xf numFmtId="0" fontId="30" fillId="0" borderId="82" xfId="35" applyFont="1" applyFill="1" applyBorder="1" applyAlignment="1">
      <alignment horizontal="left" vertical="center" wrapText="1"/>
    </xf>
    <xf numFmtId="0" fontId="8" fillId="6" borderId="82" xfId="35" applyFont="1" applyFill="1" applyBorder="1" applyAlignment="1">
      <alignment horizontal="right" vertical="center"/>
    </xf>
    <xf numFmtId="0" fontId="43" fillId="6" borderId="0" xfId="35" applyFont="1" applyFill="1" applyAlignment="1">
      <alignment horizontal="center" vertical="center"/>
    </xf>
    <xf numFmtId="0" fontId="14" fillId="6" borderId="0" xfId="35" applyFont="1" applyFill="1" applyAlignment="1">
      <alignment horizontal="center" vertical="center"/>
    </xf>
    <xf numFmtId="0" fontId="5" fillId="5" borderId="92" xfId="8" applyFont="1" applyFill="1" applyBorder="1" applyAlignment="1">
      <alignment horizontal="center" vertical="center" wrapText="1"/>
    </xf>
    <xf numFmtId="0" fontId="5" fillId="5" borderId="88" xfId="8" applyFont="1" applyFill="1" applyBorder="1" applyAlignment="1">
      <alignment horizontal="center" vertical="center" wrapText="1"/>
    </xf>
    <xf numFmtId="0" fontId="5" fillId="5" borderId="57" xfId="8" applyFont="1" applyFill="1" applyBorder="1" applyAlignment="1">
      <alignment horizontal="center" vertical="center" wrapText="1"/>
    </xf>
    <xf numFmtId="0" fontId="5" fillId="5" borderId="59" xfId="8" applyFont="1" applyFill="1" applyBorder="1" applyAlignment="1">
      <alignment horizontal="center" vertical="center" wrapText="1"/>
    </xf>
    <xf numFmtId="0" fontId="9" fillId="5" borderId="82" xfId="8" applyFont="1" applyFill="1" applyBorder="1" applyAlignment="1">
      <alignment horizontal="center" vertical="center" wrapText="1"/>
    </xf>
    <xf numFmtId="0" fontId="9" fillId="5" borderId="22" xfId="8" applyFont="1" applyFill="1" applyBorder="1" applyAlignment="1">
      <alignment horizontal="center" vertical="center" wrapText="1"/>
    </xf>
    <xf numFmtId="0" fontId="9" fillId="6" borderId="0" xfId="19" applyFont="1" applyFill="1" applyAlignment="1">
      <alignment horizontal="center" vertical="center" readingOrder="1"/>
    </xf>
    <xf numFmtId="0" fontId="22" fillId="6" borderId="22" xfId="0" applyFont="1" applyFill="1" applyBorder="1" applyAlignment="1">
      <alignment horizontal="center"/>
    </xf>
    <xf numFmtId="0" fontId="52" fillId="4" borderId="0" xfId="0" applyFont="1" applyFill="1" applyAlignment="1">
      <alignment horizontal="center" vertical="center" wrapText="1"/>
    </xf>
    <xf numFmtId="0" fontId="47" fillId="4" borderId="0" xfId="0" applyFont="1" applyFill="1" applyAlignment="1">
      <alignment horizontal="center" vertical="center" wrapText="1"/>
    </xf>
  </cellXfs>
  <cellStyles count="46">
    <cellStyle name="Comma" xfId="33" xr:uid="{00000000-0005-0000-0000-000000000000}"/>
    <cellStyle name="H1" xfId="17" xr:uid="{00000000-0005-0000-0000-000001000000}"/>
    <cellStyle name="H1 2" xfId="1" xr:uid="{00000000-0005-0000-0000-000002000000}"/>
    <cellStyle name="H1 2 2" xfId="18" xr:uid="{00000000-0005-0000-0000-000003000000}"/>
    <cellStyle name="H2" xfId="19" xr:uid="{00000000-0005-0000-0000-000004000000}"/>
    <cellStyle name="H2 2" xfId="2" xr:uid="{00000000-0005-0000-0000-000005000000}"/>
    <cellStyle name="H2 2 2" xfId="20" xr:uid="{00000000-0005-0000-0000-000006000000}"/>
    <cellStyle name="had" xfId="21" xr:uid="{00000000-0005-0000-0000-000007000000}"/>
    <cellStyle name="had 2" xfId="9" xr:uid="{00000000-0005-0000-0000-000008000000}"/>
    <cellStyle name="had0" xfId="6" xr:uid="{00000000-0005-0000-0000-000009000000}"/>
    <cellStyle name="Had1" xfId="22" xr:uid="{00000000-0005-0000-0000-00000A000000}"/>
    <cellStyle name="Had2" xfId="8" xr:uid="{00000000-0005-0000-0000-00000B000000}"/>
    <cellStyle name="Had3" xfId="23" xr:uid="{00000000-0005-0000-0000-00000C000000}"/>
    <cellStyle name="inxa" xfId="24" xr:uid="{00000000-0005-0000-0000-00000D000000}"/>
    <cellStyle name="inxe" xfId="25" xr:uid="{00000000-0005-0000-0000-00000E000000}"/>
    <cellStyle name="Normal" xfId="0" builtinId="0"/>
    <cellStyle name="Normal 2" xfId="4" xr:uid="{00000000-0005-0000-0000-000010000000}"/>
    <cellStyle name="Normal 2 2" xfId="26" xr:uid="{00000000-0005-0000-0000-000011000000}"/>
    <cellStyle name="Normal 2 3" xfId="43" xr:uid="{00000000-0005-0000-0000-000012000000}"/>
    <cellStyle name="Normal 3" xfId="35" xr:uid="{00000000-0005-0000-0000-000013000000}"/>
    <cellStyle name="Normal 4" xfId="37" xr:uid="{00000000-0005-0000-0000-000014000000}"/>
    <cellStyle name="Normal 4 2" xfId="38" xr:uid="{00000000-0005-0000-0000-000015000000}"/>
    <cellStyle name="Normal 5" xfId="39" xr:uid="{00000000-0005-0000-0000-000016000000}"/>
    <cellStyle name="Normal 6" xfId="41" xr:uid="{00000000-0005-0000-0000-000017000000}"/>
    <cellStyle name="Normal 7" xfId="42" xr:uid="{00000000-0005-0000-0000-000018000000}"/>
    <cellStyle name="Normal 8" xfId="44" xr:uid="{00000000-0005-0000-0000-000019000000}"/>
    <cellStyle name="Normal 9" xfId="45" xr:uid="{00000000-0005-0000-0000-00001A000000}"/>
    <cellStyle name="Normal_ورقة1" xfId="34" xr:uid="{00000000-0005-0000-0000-00001B000000}"/>
    <cellStyle name="Normal_ورقة2" xfId="36" xr:uid="{00000000-0005-0000-0000-00001C000000}"/>
    <cellStyle name="NotA" xfId="27" xr:uid="{00000000-0005-0000-0000-00001D000000}"/>
    <cellStyle name="Note 2" xfId="32" xr:uid="{00000000-0005-0000-0000-00001E000000}"/>
    <cellStyle name="Percent 2" xfId="40" xr:uid="{00000000-0005-0000-0000-00001F000000}"/>
    <cellStyle name="T1" xfId="5" xr:uid="{00000000-0005-0000-0000-000020000000}"/>
    <cellStyle name="T1 2" xfId="14" xr:uid="{00000000-0005-0000-0000-000021000000}"/>
    <cellStyle name="T2" xfId="3" xr:uid="{00000000-0005-0000-0000-000022000000}"/>
    <cellStyle name="T2 2" xfId="28" xr:uid="{00000000-0005-0000-0000-000023000000}"/>
    <cellStyle name="T2 2 2" xfId="29" xr:uid="{00000000-0005-0000-0000-000024000000}"/>
    <cellStyle name="T2 3" xfId="13" xr:uid="{00000000-0005-0000-0000-000025000000}"/>
    <cellStyle name="Total 2" xfId="7" xr:uid="{00000000-0005-0000-0000-000026000000}"/>
    <cellStyle name="Total1" xfId="15" xr:uid="{00000000-0005-0000-0000-000027000000}"/>
    <cellStyle name="TXT1" xfId="16" xr:uid="{00000000-0005-0000-0000-000028000000}"/>
    <cellStyle name="TXT1 2" xfId="30" xr:uid="{00000000-0005-0000-0000-000029000000}"/>
    <cellStyle name="TXT2" xfId="12" xr:uid="{00000000-0005-0000-0000-00002A000000}"/>
    <cellStyle name="TXT3" xfId="11" xr:uid="{00000000-0005-0000-0000-00002B000000}"/>
    <cellStyle name="TXT4" xfId="10" xr:uid="{00000000-0005-0000-0000-00002C000000}"/>
    <cellStyle name="TXT5" xfId="31" xr:uid="{00000000-0005-0000-0000-00002D000000}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color theme="1"/>
      </font>
    </dxf>
    <dxf>
      <font>
        <b/>
        <color theme="1"/>
      </font>
    </dxf>
    <dxf>
      <border>
        <top style="thin">
          <color auto="1"/>
        </top>
      </border>
    </dxf>
    <dxf>
      <font>
        <b/>
        <color theme="1"/>
      </font>
      <border>
        <bottom style="thin">
          <color theme="1"/>
        </bottom>
      </border>
    </dxf>
  </dxfs>
  <tableStyles count="1" defaultTableStyle="TableStyleMedium9" defaultPivotStyle="PivotStyleLight16">
    <tableStyle name="VITAL" pivot="0" count="5" xr9:uid="{00000000-0011-0000-FFFF-FFFF00000000}">
      <tableStyleElement type="headerRow" dxfId="188"/>
      <tableStyleElement type="totalRow" dxfId="187"/>
      <tableStyleElement type="firstColumn" dxfId="186"/>
      <tableStyleElement type="lastColumn" dxfId="185"/>
      <tableStyleElement type="secondRowStripe" dxfId="184"/>
    </tableStyle>
  </tableStyles>
  <colors>
    <mruColors>
      <color rgb="FFFFFFFF"/>
      <color rgb="FF993366"/>
      <color rgb="FFFBFBFB"/>
      <color rgb="FFF3F3F3"/>
      <color rgb="FFECF1F8"/>
      <color rgb="FFF6F5EE"/>
      <color rgb="FFFEF6F0"/>
      <color rgb="FFF6F5F0"/>
      <color rgb="FFFEF1E6"/>
      <color rgb="FFAD3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2.xml"/><Relationship Id="rId21" Type="http://schemas.openxmlformats.org/officeDocument/2006/relationships/worksheet" Target="worksheets/sheet19.xml"/><Relationship Id="rId42" Type="http://schemas.openxmlformats.org/officeDocument/2006/relationships/worksheet" Target="worksheets/sheet35.xml"/><Relationship Id="rId47" Type="http://schemas.openxmlformats.org/officeDocument/2006/relationships/chartsheet" Target="chartsheets/sheet8.xml"/><Relationship Id="rId63" Type="http://schemas.openxmlformats.org/officeDocument/2006/relationships/worksheet" Target="worksheets/sheet55.xml"/><Relationship Id="rId68" Type="http://schemas.openxmlformats.org/officeDocument/2006/relationships/worksheet" Target="worksheets/sheet60.xml"/><Relationship Id="rId84" Type="http://schemas.openxmlformats.org/officeDocument/2006/relationships/worksheet" Target="worksheets/sheet72.xml"/><Relationship Id="rId89" Type="http://schemas.openxmlformats.org/officeDocument/2006/relationships/worksheet" Target="worksheets/sheet77.xml"/><Relationship Id="rId112" Type="http://schemas.openxmlformats.org/officeDocument/2006/relationships/calcChain" Target="calcChain.xml"/><Relationship Id="rId16" Type="http://schemas.openxmlformats.org/officeDocument/2006/relationships/worksheet" Target="worksheets/sheet14.xml"/><Relationship Id="rId107" Type="http://schemas.openxmlformats.org/officeDocument/2006/relationships/worksheet" Target="worksheets/sheet93.xml"/><Relationship Id="rId11" Type="http://schemas.openxmlformats.org/officeDocument/2006/relationships/worksheet" Target="worksheets/sheet10.xml"/><Relationship Id="rId32" Type="http://schemas.openxmlformats.org/officeDocument/2006/relationships/chartsheet" Target="chartsheets/sheet7.xml"/><Relationship Id="rId37" Type="http://schemas.openxmlformats.org/officeDocument/2006/relationships/worksheet" Target="worksheets/sheet30.xml"/><Relationship Id="rId53" Type="http://schemas.openxmlformats.org/officeDocument/2006/relationships/worksheet" Target="worksheets/sheet45.xml"/><Relationship Id="rId58" Type="http://schemas.openxmlformats.org/officeDocument/2006/relationships/worksheet" Target="worksheets/sheet50.xml"/><Relationship Id="rId74" Type="http://schemas.openxmlformats.org/officeDocument/2006/relationships/worksheet" Target="worksheets/sheet64.xml"/><Relationship Id="rId79" Type="http://schemas.openxmlformats.org/officeDocument/2006/relationships/worksheet" Target="worksheets/sheet68.xml"/><Relationship Id="rId102" Type="http://schemas.openxmlformats.org/officeDocument/2006/relationships/worksheet" Target="worksheets/sheet8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78.xml"/><Relationship Id="rId95" Type="http://schemas.openxmlformats.org/officeDocument/2006/relationships/worksheet" Target="worksheets/sheet8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3.xml"/><Relationship Id="rId43" Type="http://schemas.openxmlformats.org/officeDocument/2006/relationships/worksheet" Target="worksheets/sheet36.xml"/><Relationship Id="rId48" Type="http://schemas.openxmlformats.org/officeDocument/2006/relationships/worksheet" Target="worksheets/sheet40.xml"/><Relationship Id="rId64" Type="http://schemas.openxmlformats.org/officeDocument/2006/relationships/worksheet" Target="worksheets/sheet56.xml"/><Relationship Id="rId69" Type="http://schemas.openxmlformats.org/officeDocument/2006/relationships/worksheet" Target="worksheets/sheet61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69.xml"/><Relationship Id="rId85" Type="http://schemas.openxmlformats.org/officeDocument/2006/relationships/worksheet" Target="worksheets/sheet73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5.xml"/><Relationship Id="rId33" Type="http://schemas.openxmlformats.org/officeDocument/2006/relationships/worksheet" Target="worksheets/sheet26.xml"/><Relationship Id="rId38" Type="http://schemas.openxmlformats.org/officeDocument/2006/relationships/worksheet" Target="worksheets/sheet31.xml"/><Relationship Id="rId59" Type="http://schemas.openxmlformats.org/officeDocument/2006/relationships/worksheet" Target="worksheets/sheet51.xml"/><Relationship Id="rId103" Type="http://schemas.openxmlformats.org/officeDocument/2006/relationships/worksheet" Target="worksheets/sheet89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46.xml"/><Relationship Id="rId70" Type="http://schemas.openxmlformats.org/officeDocument/2006/relationships/chartsheet" Target="chartsheets/sheet9.xml"/><Relationship Id="rId75" Type="http://schemas.openxmlformats.org/officeDocument/2006/relationships/chartsheet" Target="chartsheets/sheet11.xml"/><Relationship Id="rId91" Type="http://schemas.openxmlformats.org/officeDocument/2006/relationships/worksheet" Target="worksheets/sheet79.xml"/><Relationship Id="rId96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5.xml"/><Relationship Id="rId36" Type="http://schemas.openxmlformats.org/officeDocument/2006/relationships/worksheet" Target="worksheets/sheet29.xml"/><Relationship Id="rId49" Type="http://schemas.openxmlformats.org/officeDocument/2006/relationships/worksheet" Target="worksheets/sheet41.xml"/><Relationship Id="rId57" Type="http://schemas.openxmlformats.org/officeDocument/2006/relationships/worksheet" Target="worksheets/sheet49.xml"/><Relationship Id="rId106" Type="http://schemas.openxmlformats.org/officeDocument/2006/relationships/worksheet" Target="worksheets/sheet92.xml"/><Relationship Id="rId114" Type="http://schemas.openxmlformats.org/officeDocument/2006/relationships/customXml" Target="../customXml/item2.xml"/><Relationship Id="rId10" Type="http://schemas.openxmlformats.org/officeDocument/2006/relationships/chartsheet" Target="chartsheets/sheet1.xml"/><Relationship Id="rId31" Type="http://schemas.openxmlformats.org/officeDocument/2006/relationships/worksheet" Target="worksheets/sheet25.xml"/><Relationship Id="rId44" Type="http://schemas.openxmlformats.org/officeDocument/2006/relationships/worksheet" Target="worksheets/sheet37.xml"/><Relationship Id="rId52" Type="http://schemas.openxmlformats.org/officeDocument/2006/relationships/worksheet" Target="worksheets/sheet44.xml"/><Relationship Id="rId60" Type="http://schemas.openxmlformats.org/officeDocument/2006/relationships/worksheet" Target="worksheets/sheet52.xml"/><Relationship Id="rId65" Type="http://schemas.openxmlformats.org/officeDocument/2006/relationships/worksheet" Target="worksheets/sheet57.xml"/><Relationship Id="rId73" Type="http://schemas.openxmlformats.org/officeDocument/2006/relationships/worksheet" Target="worksheets/sheet63.xml"/><Relationship Id="rId78" Type="http://schemas.openxmlformats.org/officeDocument/2006/relationships/worksheet" Target="worksheets/sheet67.xml"/><Relationship Id="rId81" Type="http://schemas.openxmlformats.org/officeDocument/2006/relationships/chartsheet" Target="chartsheets/sheet12.xml"/><Relationship Id="rId86" Type="http://schemas.openxmlformats.org/officeDocument/2006/relationships/worksheet" Target="worksheets/sheet74.xml"/><Relationship Id="rId94" Type="http://schemas.openxmlformats.org/officeDocument/2006/relationships/worksheet" Target="worksheets/sheet81.xml"/><Relationship Id="rId99" Type="http://schemas.openxmlformats.org/officeDocument/2006/relationships/worksheet" Target="worksheets/sheet86.xml"/><Relationship Id="rId101" Type="http://schemas.openxmlformats.org/officeDocument/2006/relationships/worksheet" Target="worksheets/sheet8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39" Type="http://schemas.openxmlformats.org/officeDocument/2006/relationships/worksheet" Target="worksheets/sheet32.xml"/><Relationship Id="rId109" Type="http://schemas.openxmlformats.org/officeDocument/2006/relationships/theme" Target="theme/theme1.xml"/><Relationship Id="rId34" Type="http://schemas.openxmlformats.org/officeDocument/2006/relationships/worksheet" Target="worksheets/sheet27.xml"/><Relationship Id="rId50" Type="http://schemas.openxmlformats.org/officeDocument/2006/relationships/worksheet" Target="worksheets/sheet42.xml"/><Relationship Id="rId55" Type="http://schemas.openxmlformats.org/officeDocument/2006/relationships/worksheet" Target="worksheets/sheet47.xml"/><Relationship Id="rId76" Type="http://schemas.openxmlformats.org/officeDocument/2006/relationships/worksheet" Target="worksheets/sheet65.xml"/><Relationship Id="rId97" Type="http://schemas.openxmlformats.org/officeDocument/2006/relationships/worksheet" Target="worksheets/sheet84.xml"/><Relationship Id="rId104" Type="http://schemas.openxmlformats.org/officeDocument/2006/relationships/worksheet" Target="worksheets/sheet90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62.xml"/><Relationship Id="rId92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4.xml"/><Relationship Id="rId24" Type="http://schemas.openxmlformats.org/officeDocument/2006/relationships/chartsheet" Target="chartsheets/sheet4.xml"/><Relationship Id="rId40" Type="http://schemas.openxmlformats.org/officeDocument/2006/relationships/worksheet" Target="worksheets/sheet33.xml"/><Relationship Id="rId45" Type="http://schemas.openxmlformats.org/officeDocument/2006/relationships/worksheet" Target="worksheets/sheet38.xml"/><Relationship Id="rId66" Type="http://schemas.openxmlformats.org/officeDocument/2006/relationships/worksheet" Target="worksheets/sheet58.xml"/><Relationship Id="rId87" Type="http://schemas.openxmlformats.org/officeDocument/2006/relationships/worksheet" Target="worksheets/sheet75.xml"/><Relationship Id="rId110" Type="http://schemas.openxmlformats.org/officeDocument/2006/relationships/styles" Target="styles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53.xml"/><Relationship Id="rId82" Type="http://schemas.openxmlformats.org/officeDocument/2006/relationships/worksheet" Target="worksheets/sheet70.xml"/><Relationship Id="rId19" Type="http://schemas.openxmlformats.org/officeDocument/2006/relationships/worksheet" Target="worksheets/sheet17.xml"/><Relationship Id="rId14" Type="http://schemas.openxmlformats.org/officeDocument/2006/relationships/worksheet" Target="worksheets/sheet13.xml"/><Relationship Id="rId30" Type="http://schemas.openxmlformats.org/officeDocument/2006/relationships/chartsheet" Target="chartsheets/sheet6.xml"/><Relationship Id="rId35" Type="http://schemas.openxmlformats.org/officeDocument/2006/relationships/worksheet" Target="worksheets/sheet28.xml"/><Relationship Id="rId56" Type="http://schemas.openxmlformats.org/officeDocument/2006/relationships/worksheet" Target="worksheets/sheet48.xml"/><Relationship Id="rId77" Type="http://schemas.openxmlformats.org/officeDocument/2006/relationships/worksheet" Target="worksheets/sheet66.xml"/><Relationship Id="rId100" Type="http://schemas.openxmlformats.org/officeDocument/2006/relationships/chartsheet" Target="chartsheets/sheet14.xml"/><Relationship Id="rId105" Type="http://schemas.openxmlformats.org/officeDocument/2006/relationships/worksheet" Target="worksheets/sheet9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43.xml"/><Relationship Id="rId72" Type="http://schemas.openxmlformats.org/officeDocument/2006/relationships/chartsheet" Target="chartsheets/sheet10.xml"/><Relationship Id="rId93" Type="http://schemas.openxmlformats.org/officeDocument/2006/relationships/worksheet" Target="worksheets/sheet80.xml"/><Relationship Id="rId98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1.xml"/><Relationship Id="rId46" Type="http://schemas.openxmlformats.org/officeDocument/2006/relationships/worksheet" Target="worksheets/sheet39.xml"/><Relationship Id="rId67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4.xml"/><Relationship Id="rId62" Type="http://schemas.openxmlformats.org/officeDocument/2006/relationships/worksheet" Target="worksheets/sheet54.xml"/><Relationship Id="rId83" Type="http://schemas.openxmlformats.org/officeDocument/2006/relationships/worksheet" Target="worksheets/sheet71.xml"/><Relationship Id="rId88" Type="http://schemas.openxmlformats.org/officeDocument/2006/relationships/worksheet" Target="worksheets/sheet76.xml"/><Relationship Id="rId111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>
                <a:latin typeface="Sakkal Majalla" panose="02000000000000000000" pitchFamily="2" charset="-78"/>
                <a:cs typeface="Sakkal Majalla" panose="02000000000000000000" pitchFamily="2" charset="-78"/>
              </a:rPr>
              <a:t>معدل وفيات الأطفال (أقل من 5 سنوات) حسب</a:t>
            </a:r>
            <a:r>
              <a:rPr lang="ar-QA" sz="1600" baseline="0">
                <a:latin typeface="Sakkal Majalla" panose="02000000000000000000" pitchFamily="2" charset="-78"/>
                <a:cs typeface="Sakkal Majalla" panose="02000000000000000000" pitchFamily="2" charset="-78"/>
              </a:rPr>
              <a:t> </a:t>
            </a:r>
            <a:r>
              <a:rPr lang="ar-QA" sz="1600">
                <a:latin typeface="Sakkal Majalla" panose="02000000000000000000" pitchFamily="2" charset="-78"/>
                <a:cs typeface="Sakkal Majalla" panose="02000000000000000000" pitchFamily="2" charset="-78"/>
              </a:rPr>
              <a:t>النوع</a:t>
            </a: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CHILD MORTALITY RATE (LESS THAN 5 YEARS) BY GENDER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2012 -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2021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766574777236034"/>
          <c:y val="2.0274500009056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132167643196666E-2"/>
          <c:y val="0.22656144252593879"/>
          <c:w val="0.88095188101487309"/>
          <c:h val="0.65619686355430651"/>
        </c:manualLayout>
      </c:layout>
      <c:lineChart>
        <c:grouping val="standard"/>
        <c:varyColors val="0"/>
        <c:ser>
          <c:idx val="0"/>
          <c:order val="0"/>
          <c:tx>
            <c:strRef>
              <c:f>'5'!$C$6</c:f>
              <c:strCache>
                <c:ptCount val="1"/>
                <c:pt idx="0">
                  <c:v>إناث
Females</c:v>
                </c:pt>
              </c:strCache>
            </c:strRef>
          </c:tx>
          <c:spPr>
            <a:ln w="4445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0807833269945005E-2"/>
                  <c:y val="2.7385376606983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2-4F71-BCBF-83FA5254092B}"/>
                </c:ext>
              </c:extLst>
            </c:dLbl>
            <c:dLbl>
              <c:idx val="9"/>
              <c:layout>
                <c:manualLayout>
                  <c:x val="-2.7676071741032371E-3"/>
                  <c:y val="6.4455086139625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2-4F71-BCBF-83FA52540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accent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'5'!$A$7:$A$16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'5'!$C$7:$C$16</c:f>
              <c:numCache>
                <c:formatCode>0.0</c:formatCode>
                <c:ptCount val="10"/>
                <c:pt idx="0">
                  <c:v>7.1</c:v>
                </c:pt>
                <c:pt idx="1">
                  <c:v>6</c:v>
                </c:pt>
                <c:pt idx="2">
                  <c:v>7.7</c:v>
                </c:pt>
                <c:pt idx="3">
                  <c:v>8.7611435597909626</c:v>
                </c:pt>
                <c:pt idx="4">
                  <c:v>7</c:v>
                </c:pt>
                <c:pt idx="5">
                  <c:v>6.0953220239406622</c:v>
                </c:pt>
                <c:pt idx="6">
                  <c:v>7.4175428489125741</c:v>
                </c:pt>
                <c:pt idx="7">
                  <c:v>6.1</c:v>
                </c:pt>
                <c:pt idx="8">
                  <c:v>5.417194315463628</c:v>
                </c:pt>
                <c:pt idx="9">
                  <c:v>5.7362879145057368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F71-BCBF-83FA5254092B}"/>
            </c:ext>
          </c:extLst>
        </c:ser>
        <c:ser>
          <c:idx val="1"/>
          <c:order val="1"/>
          <c:tx>
            <c:strRef>
              <c:f>'5'!$D$6</c:f>
              <c:strCache>
                <c:ptCount val="1"/>
                <c:pt idx="0">
                  <c:v>ذكور
Males</c:v>
                </c:pt>
              </c:strCache>
            </c:strRef>
          </c:tx>
          <c:spPr>
            <a:ln w="44450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8033455500619005E-2"/>
                  <c:y val="-2.1065674313064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82-4F71-BCBF-83FA5254092B}"/>
                </c:ext>
              </c:extLst>
            </c:dLbl>
            <c:dLbl>
              <c:idx val="9"/>
              <c:layout>
                <c:manualLayout>
                  <c:x val="-2.7743777693259989E-3"/>
                  <c:y val="1.4745972019144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82-4F71-BCBF-83FA52540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'5'!$A$7:$A$16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'5'!$D$7:$D$16</c:f>
              <c:numCache>
                <c:formatCode>0.0</c:formatCode>
                <c:ptCount val="10"/>
                <c:pt idx="0">
                  <c:v>10.4</c:v>
                </c:pt>
                <c:pt idx="1">
                  <c:v>9.6</c:v>
                </c:pt>
                <c:pt idx="2">
                  <c:v>8.4</c:v>
                </c:pt>
                <c:pt idx="3">
                  <c:v>9.2578986039676714</c:v>
                </c:pt>
                <c:pt idx="4">
                  <c:v>7.2</c:v>
                </c:pt>
                <c:pt idx="5">
                  <c:v>7.2083420813212964</c:v>
                </c:pt>
                <c:pt idx="6">
                  <c:v>7.7557639427483611</c:v>
                </c:pt>
                <c:pt idx="7">
                  <c:v>5.7</c:v>
                </c:pt>
                <c:pt idx="8">
                  <c:v>6.6891891891891895</c:v>
                </c:pt>
                <c:pt idx="9">
                  <c:v>7.0624586184065334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82-4F71-BCBF-83FA525409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034944"/>
        <c:axId val="114053504"/>
      </c:lineChart>
      <c:catAx>
        <c:axId val="1140349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ar-QA" sz="12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السنوات</a:t>
                </a:r>
                <a:r>
                  <a:rPr lang="en-US" sz="12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  </a:t>
                </a:r>
                <a:r>
                  <a:rPr lang="ar-QA" sz="12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 </a:t>
                </a:r>
                <a:r>
                  <a:rPr lang="en-US" sz="12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7161385554841695"/>
              <c:y val="0.94721065468572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100" b="1">
                <a:latin typeface="+mn-lt"/>
                <a:cs typeface="Arial" pitchFamily="34" charset="0"/>
              </a:defRPr>
            </a:pPr>
            <a:endParaRPr lang="en-US"/>
          </a:p>
        </c:txPr>
        <c:crossAx val="11405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05350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>
                    <a:cs typeface="Calibri" panose="020F0502020204030204" pitchFamily="34" charset="0"/>
                  </a:defRPr>
                </a:pPr>
                <a:r>
                  <a:rPr lang="ar-QA" baseline="0">
                    <a:cs typeface="Calibri" panose="020F0502020204030204" pitchFamily="34" charset="0"/>
                  </a:rPr>
                  <a:t>المعدل</a:t>
                </a:r>
              </a:p>
              <a:p>
                <a:pPr>
                  <a:defRPr baseline="0">
                    <a:cs typeface="Calibri" panose="020F0502020204030204" pitchFamily="34" charset="0"/>
                  </a:defRPr>
                </a:pPr>
                <a:r>
                  <a:rPr lang="en-US" baseline="0">
                    <a:latin typeface="Arial" panose="020B0604020202020204" pitchFamily="34" charset="0"/>
                    <a:cs typeface="Calibri" panose="020F0502020204030204" pitchFamily="34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3.0518155462585985E-2"/>
              <c:y val="0.144998495237022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4034944"/>
        <c:crosses val="autoZero"/>
        <c:crossBetween val="between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71061154855643049"/>
          <c:y val="0.14433500661716023"/>
          <c:w val="0.24706533091663913"/>
          <c:h val="7.8118054181105651E-2"/>
        </c:manualLayout>
      </c:layout>
      <c:overlay val="0"/>
      <c:txPr>
        <a:bodyPr/>
        <a:lstStyle/>
        <a:p>
          <a:pPr>
            <a:defRPr sz="1100" b="1" baseline="0">
              <a:latin typeface="+mn-lt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600">
                <a:latin typeface="Sakkal Majalla" panose="02000000000000000000" pitchFamily="2" charset="-78"/>
                <a:cs typeface="Sakkal Majalla" panose="02000000000000000000" pitchFamily="2" charset="-78"/>
              </a:rPr>
              <a:t>الوفيات المسجلة حسب الجنسية والفئات</a:t>
            </a:r>
            <a:r>
              <a:rPr lang="ar-QA" sz="1600" baseline="0">
                <a:latin typeface="Sakkal Majalla" panose="02000000000000000000" pitchFamily="2" charset="-78"/>
                <a:cs typeface="Sakkal Majalla" panose="02000000000000000000" pitchFamily="2" charset="-78"/>
              </a:rPr>
              <a:t> العمرية</a:t>
            </a:r>
            <a:endParaRPr lang="en-US" sz="1600">
              <a:latin typeface="Sakkal Majalla" panose="02000000000000000000" pitchFamily="2" charset="-78"/>
              <a:cs typeface="Sakkal Majalla" panose="02000000000000000000" pitchFamily="2" charset="-78"/>
            </a:endParaRP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DEATHS BY NATIONALITY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AND </a:t>
            </a:r>
            <a:r>
              <a:rPr lang="en-US" sz="1200">
                <a:latin typeface="Arial" pitchFamily="34" charset="0"/>
                <a:cs typeface="Arial" pitchFamily="34" charset="0"/>
              </a:rPr>
              <a:t>AGE GROUPS</a:t>
            </a: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2021</a:t>
            </a:r>
          </a:p>
        </c:rich>
      </c:tx>
      <c:layout>
        <c:manualLayout>
          <c:xMode val="edge"/>
          <c:yMode val="edge"/>
          <c:x val="0.27492718251475767"/>
          <c:y val="1.66433945756780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771167890476424E-2"/>
          <c:y val="0.2544063206947148"/>
          <c:w val="0.84967995907985128"/>
          <c:h val="0.61472011310805108"/>
        </c:manualLayout>
      </c:layout>
      <c:lineChart>
        <c:grouping val="standard"/>
        <c:varyColors val="0"/>
        <c:ser>
          <c:idx val="0"/>
          <c:order val="0"/>
          <c:tx>
            <c:strRef>
              <c:f>'D-4'!$C$36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ln>
              <a:solidFill>
                <a:srgbClr val="993366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124477902426381E-2"/>
                  <c:y val="-1.552511383628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BC-4459-AFD1-49CABC394357}"/>
                </c:ext>
              </c:extLst>
            </c:dLbl>
            <c:dLbl>
              <c:idx val="13"/>
              <c:layout>
                <c:manualLayout>
                  <c:x val="-1.4202172283756271E-3"/>
                  <c:y val="3.105022767256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BC-4459-AFD1-49CABC3943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99336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'D-4'!$A$37:$A$50</c:f>
              <c:strCache>
                <c:ptCount val="14"/>
                <c:pt idx="0">
                  <c:v>0 - 4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'D-4'!$C$37:$C$50</c:f>
              <c:numCache>
                <c:formatCode>General</c:formatCode>
                <c:ptCount val="14"/>
                <c:pt idx="0" formatCode="#,##0_ ;\-#,##0\ ">
                  <c:v>64</c:v>
                </c:pt>
                <c:pt idx="1">
                  <c:v>5</c:v>
                </c:pt>
                <c:pt idx="2">
                  <c:v>10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18</c:v>
                </c:pt>
                <c:pt idx="7">
                  <c:v>14</c:v>
                </c:pt>
                <c:pt idx="8">
                  <c:v>22</c:v>
                </c:pt>
                <c:pt idx="9">
                  <c:v>26</c:v>
                </c:pt>
                <c:pt idx="10">
                  <c:v>38</c:v>
                </c:pt>
                <c:pt idx="11">
                  <c:v>52</c:v>
                </c:pt>
                <c:pt idx="12" formatCode="#,##0_ ;\-#,##0\ ">
                  <c:v>72</c:v>
                </c:pt>
                <c:pt idx="13" formatCode="#,##0_ ;\-#,##0\ 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D-4D31-934C-4B0C25D9187A}"/>
            </c:ext>
          </c:extLst>
        </c:ser>
        <c:ser>
          <c:idx val="1"/>
          <c:order val="1"/>
          <c:tx>
            <c:strRef>
              <c:f>'D-4'!$B$36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BC-4459-AFD1-49CABC394357}"/>
                </c:ext>
              </c:extLst>
            </c:dLbl>
            <c:dLbl>
              <c:idx val="13"/>
              <c:layout>
                <c:manualLayout>
                  <c:x val="-5.3968254678273833E-2"/>
                  <c:y val="-6.65362021554939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BC-4459-AFD1-49CABC3943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'D-4'!$A$37:$A$50</c:f>
              <c:strCache>
                <c:ptCount val="14"/>
                <c:pt idx="0">
                  <c:v>0 - 4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'D-4'!$B$37:$B$50</c:f>
              <c:numCache>
                <c:formatCode>#,##0_ ;\-#,##0\ </c:formatCode>
                <c:ptCount val="14"/>
                <c:pt idx="0">
                  <c:v>105</c:v>
                </c:pt>
                <c:pt idx="1">
                  <c:v>18</c:v>
                </c:pt>
                <c:pt idx="2" formatCode="General">
                  <c:v>12</c:v>
                </c:pt>
                <c:pt idx="3" formatCode="General">
                  <c:v>9</c:v>
                </c:pt>
                <c:pt idx="4" formatCode="General">
                  <c:v>58</c:v>
                </c:pt>
                <c:pt idx="5" formatCode="General">
                  <c:v>94</c:v>
                </c:pt>
                <c:pt idx="6" formatCode="General">
                  <c:v>128</c:v>
                </c:pt>
                <c:pt idx="7" formatCode="General">
                  <c:v>160</c:v>
                </c:pt>
                <c:pt idx="8" formatCode="General">
                  <c:v>194</c:v>
                </c:pt>
                <c:pt idx="9" formatCode="General">
                  <c:v>206</c:v>
                </c:pt>
                <c:pt idx="10" formatCode="General">
                  <c:v>187</c:v>
                </c:pt>
                <c:pt idx="11" formatCode="General">
                  <c:v>191</c:v>
                </c:pt>
                <c:pt idx="12" formatCode="General">
                  <c:v>165</c:v>
                </c:pt>
                <c:pt idx="13" formatCode="General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D-4D31-934C-4B0C25D91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848576"/>
        <c:axId val="59850752"/>
      </c:lineChart>
      <c:catAx>
        <c:axId val="5984857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aseline="0">
                    <a:cs typeface="Calibri" panose="020F0502020204030204" pitchFamily="34" charset="0"/>
                  </a:defRPr>
                </a:pPr>
                <a:r>
                  <a:rPr lang="ar-QA" sz="1200" baseline="0">
                    <a:cs typeface="Calibri" panose="020F0502020204030204" pitchFamily="34" charset="0"/>
                  </a:rPr>
                  <a:t>الفئة العمرية</a:t>
                </a:r>
                <a:r>
                  <a:rPr lang="en-US" sz="1200" baseline="0">
                    <a:cs typeface="Calibri" panose="020F0502020204030204" pitchFamily="34" charset="0"/>
                  </a:rPr>
                  <a:t>   </a:t>
                </a:r>
                <a:endParaRPr lang="ar-QA" sz="1200" baseline="0">
                  <a:cs typeface="Calibri" panose="020F0502020204030204" pitchFamily="34" charset="0"/>
                </a:endParaRPr>
              </a:p>
              <a:p>
                <a:pPr>
                  <a:defRPr sz="1200" baseline="0">
                    <a:cs typeface="Calibri" panose="020F0502020204030204" pitchFamily="34" charset="0"/>
                  </a:defRPr>
                </a:pPr>
                <a:r>
                  <a:rPr lang="en-US" sz="1200" baseline="0">
                    <a:cs typeface="Calibri" panose="020F0502020204030204" pitchFamily="34" charset="0"/>
                  </a:rPr>
                  <a:t>Age groups</a:t>
                </a:r>
                <a:endParaRPr lang="ar-QA" sz="1200" baseline="0"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832279502329046"/>
              <c:y val="0.930372962583129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850752"/>
        <c:crosses val="autoZero"/>
        <c:auto val="1"/>
        <c:lblAlgn val="ctr"/>
        <c:lblOffset val="100"/>
        <c:noMultiLvlLbl val="0"/>
      </c:catAx>
      <c:valAx>
        <c:axId val="5985075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 rtl="1">
                  <a:defRPr baseline="0">
                    <a:cs typeface="Calibri" panose="020F0502020204030204" pitchFamily="34" charset="0"/>
                  </a:defRPr>
                </a:pPr>
                <a:r>
                  <a:rPr lang="ar-QA" baseline="0">
                    <a:cs typeface="Calibri" panose="020F0502020204030204" pitchFamily="34" charset="0"/>
                  </a:rPr>
                  <a:t>العدد</a:t>
                </a:r>
                <a:endParaRPr lang="en-US" baseline="0">
                  <a:cs typeface="Calibri" panose="020F0502020204030204" pitchFamily="34" charset="0"/>
                </a:endParaRPr>
              </a:p>
              <a:p>
                <a:pPr rtl="1">
                  <a:defRPr baseline="0">
                    <a:cs typeface="Calibri" panose="020F0502020204030204" pitchFamily="34" charset="0"/>
                  </a:defRPr>
                </a:pPr>
                <a:r>
                  <a:rPr lang="ar-QA" baseline="0">
                    <a:cs typeface="Calibri" panose="020F0502020204030204" pitchFamily="34" charset="0"/>
                  </a:rPr>
                  <a:t> </a:t>
                </a:r>
                <a:r>
                  <a:rPr lang="en-US" baseline="0">
                    <a:cs typeface="Calibri" panose="020F0502020204030204" pitchFamily="34" charset="0"/>
                  </a:rPr>
                  <a:t>Number</a:t>
                </a:r>
                <a:endParaRPr lang="en-GB" baseline="0"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83041197258779E-2"/>
              <c:y val="0.16087322995106504"/>
            </c:manualLayout>
          </c:layout>
          <c:overlay val="0"/>
        </c:title>
        <c:numFmt formatCode="#,##0_ ;\-#,##0\ 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848576"/>
        <c:crosses val="autoZero"/>
        <c:crossBetween val="between"/>
      </c:valAx>
      <c:spPr>
        <a:solidFill>
          <a:srgbClr val="FBFBFB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41952143376188"/>
          <c:y val="0.16118351313243012"/>
          <c:w val="0.31592989449910724"/>
          <c:h val="6.6786423212339019E-2"/>
        </c:manualLayout>
      </c:layout>
      <c:overlay val="0"/>
      <c:txPr>
        <a:bodyPr/>
        <a:lstStyle/>
        <a:p>
          <a:pPr>
            <a:defRPr sz="1050" b="1" baseline="0">
              <a:latin typeface="Arial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>
                <a:latin typeface="Sakkal Majalla" panose="02000000000000000000" pitchFamily="2" charset="-78"/>
                <a:cs typeface="Sakkal Majalla" panose="02000000000000000000" pitchFamily="2" charset="-78"/>
              </a:rPr>
              <a:t>الوفيات المسجلة للقطريين حسب مكان الوفاة </a:t>
            </a: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QATARI DEATHS BY PLACE OF DEATH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2021</a:t>
            </a:r>
          </a:p>
        </c:rich>
      </c:tx>
      <c:layout>
        <c:manualLayout>
          <c:xMode val="edge"/>
          <c:yMode val="edge"/>
          <c:x val="0.31243528552330296"/>
          <c:y val="4.4430128052175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599337944106492"/>
          <c:y val="0.12374785651793525"/>
          <c:w val="0.5502898454008569"/>
          <c:h val="0.85995118110236157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contourClr>
                <a:srgbClr val="000000"/>
              </a:contourClr>
            </a:sp3d>
          </c:spPr>
          <c:explosion val="25"/>
          <c:dPt>
            <c:idx val="0"/>
            <c:bubble3D val="0"/>
            <c:explosion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3D-4E6D-A0BA-5BF502E3E282}"/>
              </c:ext>
            </c:extLst>
          </c:dPt>
          <c:dPt>
            <c:idx val="1"/>
            <c:bubble3D val="0"/>
            <c:explosion val="0"/>
            <c:spPr>
              <a:solidFill>
                <a:schemeClr val="accent6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3D-4E6D-A0BA-5BF502E3E282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93D-4E6D-A0BA-5BF502E3E282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3D-4E6D-A0BA-5BF502E3E282}"/>
              </c:ext>
            </c:extLst>
          </c:dPt>
          <c:dPt>
            <c:idx val="4"/>
            <c:bubble3D val="0"/>
            <c:explosion val="0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3D-4E6D-A0BA-5BF502E3E282}"/>
              </c:ext>
            </c:extLst>
          </c:dPt>
          <c:dPt>
            <c:idx val="5"/>
            <c:bubble3D val="0"/>
            <c:explosion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3D-4E6D-A0BA-5BF502E3E282}"/>
              </c:ext>
            </c:extLst>
          </c:dPt>
          <c:dLbls>
            <c:dLbl>
              <c:idx val="0"/>
              <c:layout>
                <c:manualLayout>
                  <c:x val="-2.7501162248034033E-2"/>
                  <c:y val="7.29685039370078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D-4E6D-A0BA-5BF502E3E282}"/>
                </c:ext>
              </c:extLst>
            </c:dLbl>
            <c:dLbl>
              <c:idx val="1"/>
              <c:layout>
                <c:manualLayout>
                  <c:x val="-2.7041413651913208E-2"/>
                  <c:y val="2.908699597104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D-4E6D-A0BA-5BF502E3E282}"/>
                </c:ext>
              </c:extLst>
            </c:dLbl>
            <c:dLbl>
              <c:idx val="2"/>
              <c:layout>
                <c:manualLayout>
                  <c:x val="-3.2347445428087977E-2"/>
                  <c:y val="1.78374453193350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D-4E6D-A0BA-5BF502E3E282}"/>
                </c:ext>
              </c:extLst>
            </c:dLbl>
            <c:dLbl>
              <c:idx val="3"/>
              <c:layout>
                <c:manualLayout>
                  <c:x val="-8.3200051774902792E-2"/>
                  <c:y val="-3.4005424321959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3D-4E6D-A0BA-5BF502E3E282}"/>
                </c:ext>
              </c:extLst>
            </c:dLbl>
            <c:dLbl>
              <c:idx val="4"/>
              <c:layout>
                <c:manualLayout>
                  <c:x val="1.3880578230713625E-2"/>
                  <c:y val="-0.10920734849927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3D-4E6D-A0BA-5BF502E3E282}"/>
                </c:ext>
              </c:extLst>
            </c:dLbl>
            <c:dLbl>
              <c:idx val="5"/>
              <c:layout>
                <c:manualLayout>
                  <c:x val="-0.1020851267186268"/>
                  <c:y val="2.0014173228346456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100" b="0" baseline="0">
                      <a:solidFill>
                        <a:schemeClr val="bg1"/>
                      </a:solidFill>
                      <a:latin typeface="Arial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3D-4E6D-A0BA-5BF502E3E282}"/>
                </c:ext>
              </c:extLst>
            </c:dLbl>
            <c:dLbl>
              <c:idx val="6"/>
              <c:numFmt formatCode="0.0%" sourceLinked="0"/>
              <c:spPr/>
              <c:txPr>
                <a:bodyPr/>
                <a:lstStyle/>
                <a:p>
                  <a:pPr>
                    <a:defRPr sz="1100" b="0" baseline="0">
                      <a:solidFill>
                        <a:schemeClr val="bg1"/>
                      </a:solidFill>
                      <a:latin typeface="Arial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8F7-4CAF-BC2A-1B581AFE328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baseline="0">
                    <a:latin typeface="Arial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'D-6'!$B$23:$G$23</c:f>
              <c:strCache>
                <c:ptCount val="6"/>
                <c:pt idx="0">
                  <c:v>أخرى
Other</c:v>
                </c:pt>
                <c:pt idx="1">
                  <c:v>دول اوروبية
 European Countries</c:v>
                </c:pt>
                <c:pt idx="2">
                  <c:v>دول آسيوية
 Asian Countries</c:v>
                </c:pt>
                <c:pt idx="3">
                  <c:v>بقية الدول العربية
 Other Arab Countries</c:v>
                </c:pt>
                <c:pt idx="4">
                  <c:v>بقية دول مجلس التعاون
 Other G.C.C Countries</c:v>
                </c:pt>
                <c:pt idx="5">
                  <c:v>قطــــــر
 Qatar</c:v>
                </c:pt>
              </c:strCache>
            </c:strRef>
          </c:cat>
          <c:val>
            <c:numRef>
              <c:f>'D-6'!$B$24:$G$24</c:f>
              <c:numCache>
                <c:formatCode>General</c:formatCode>
                <c:ptCount val="6"/>
                <c:pt idx="0">
                  <c:v>21</c:v>
                </c:pt>
                <c:pt idx="1">
                  <c:v>36</c:v>
                </c:pt>
                <c:pt idx="2">
                  <c:v>12</c:v>
                </c:pt>
                <c:pt idx="3">
                  <c:v>8</c:v>
                </c:pt>
                <c:pt idx="4">
                  <c:v>21</c:v>
                </c:pt>
                <c:pt idx="5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3D-4E6D-A0BA-5BF502E3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6"/>
      </c:pieChart>
    </c:plotArea>
    <c:plotVisOnly val="1"/>
    <c:dispBlanksAs val="zero"/>
    <c:showDLblsOverMax val="0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ar-QA" sz="1600">
                <a:latin typeface="Sakkal Majalla" panose="02000000000000000000" pitchFamily="2" charset="-78"/>
                <a:cs typeface="Sakkal Majalla" panose="02000000000000000000" pitchFamily="2" charset="-78"/>
              </a:rPr>
              <a:t>الوفيات المسجلة حسب الجنسية</a:t>
            </a:r>
          </a:p>
          <a:p>
            <a:pPr algn="ctr">
              <a:defRPr sz="1400"/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REGISTERED DEATHS BY NATIONALITY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 sz="1400"/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2021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494078133523712"/>
          <c:y val="3.32990291065425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577395417831433"/>
          <c:y val="0.15260314960629975"/>
          <c:w val="0.52066842026530602"/>
          <c:h val="0.7562857392825918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explosion val="25"/>
          <c:dPt>
            <c:idx val="0"/>
            <c:bubble3D val="0"/>
            <c:explosion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57-4850-88D2-F53F86208809}"/>
              </c:ext>
            </c:extLst>
          </c:dPt>
          <c:dPt>
            <c:idx val="1"/>
            <c:bubble3D val="0"/>
            <c:explosion val="0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57-4850-88D2-F53F86208809}"/>
              </c:ext>
            </c:extLst>
          </c:dPt>
          <c:dPt>
            <c:idx val="2"/>
            <c:bubble3D val="0"/>
            <c:explosion val="0"/>
            <c:spPr>
              <a:solidFill>
                <a:schemeClr val="accent4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457-4850-88D2-F53F86208809}"/>
              </c:ext>
            </c:extLst>
          </c:dPt>
          <c:dPt>
            <c:idx val="3"/>
            <c:bubble3D val="0"/>
            <c:explosion val="0"/>
            <c:spPr>
              <a:solidFill>
                <a:schemeClr val="accent3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57-4850-88D2-F53F86208809}"/>
              </c:ext>
            </c:extLst>
          </c:dPt>
          <c:dPt>
            <c:idx val="4"/>
            <c:bubble3D val="0"/>
            <c:explosion val="0"/>
            <c:spPr>
              <a:solidFill>
                <a:schemeClr val="accent6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457-4850-88D2-F53F86208809}"/>
              </c:ext>
            </c:extLst>
          </c:dPt>
          <c:dPt>
            <c:idx val="5"/>
            <c:bubble3D val="0"/>
            <c:explosion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457-4850-88D2-F53F86208809}"/>
              </c:ext>
            </c:extLst>
          </c:dPt>
          <c:dLbls>
            <c:dLbl>
              <c:idx val="0"/>
              <c:layout>
                <c:manualLayout>
                  <c:x val="7.8783733185473284E-2"/>
                  <c:y val="-0.1067310342514779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200" baseline="0">
                      <a:solidFill>
                        <a:schemeClr val="bg1"/>
                      </a:solidFill>
                      <a:latin typeface="+mn-lt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57-4850-88D2-F53F86208809}"/>
                </c:ext>
              </c:extLst>
            </c:dLbl>
            <c:dLbl>
              <c:idx val="1"/>
              <c:layout>
                <c:manualLayout>
                  <c:x val="-6.792208862465972E-3"/>
                  <c:y val="-8.500077376641896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57-4850-88D2-F53F86208809}"/>
                </c:ext>
              </c:extLst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 sz="1200" baseline="0">
                      <a:solidFill>
                        <a:schemeClr val="bg1"/>
                      </a:solidFill>
                      <a:latin typeface="+mn-lt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457-4850-88D2-F53F86208809}"/>
                </c:ext>
              </c:extLst>
            </c:dLbl>
            <c:dLbl>
              <c:idx val="3"/>
              <c:layout>
                <c:manualLayout>
                  <c:x val="-0.175058795418369"/>
                  <c:y val="-2.848613211459009E-3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200" baseline="0">
                      <a:solidFill>
                        <a:schemeClr val="bg1"/>
                      </a:solidFill>
                      <a:latin typeface="+mn-lt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57-4850-88D2-F53F86208809}"/>
                </c:ext>
              </c:extLst>
            </c:dLbl>
            <c:dLbl>
              <c:idx val="5"/>
              <c:layout>
                <c:manualLayout>
                  <c:x val="-9.8141769178884078E-2"/>
                  <c:y val="2.5572368818645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57-4850-88D2-F53F8620880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+mn-lt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'D-9'!$A$17:$A$22</c:f>
              <c:strCache>
                <c:ptCount val="6"/>
                <c:pt idx="0">
                  <c:v>قطــــــر
 Qatar</c:v>
                </c:pt>
                <c:pt idx="1">
                  <c:v>بقية دول مجلس التعاون
 Other G.C.C Countries</c:v>
                </c:pt>
                <c:pt idx="2">
                  <c:v>بقية الدول العربية
 Other Arab Countries</c:v>
                </c:pt>
                <c:pt idx="3">
                  <c:v>دول آسيوية
 Asian Countries</c:v>
                </c:pt>
                <c:pt idx="4">
                  <c:v>دول أوروبية
 European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'D-9'!$B$7:$B$12</c:f>
              <c:numCache>
                <c:formatCode>General</c:formatCode>
                <c:ptCount val="6"/>
                <c:pt idx="0">
                  <c:v>840</c:v>
                </c:pt>
                <c:pt idx="1">
                  <c:v>55</c:v>
                </c:pt>
                <c:pt idx="2">
                  <c:v>526</c:v>
                </c:pt>
                <c:pt idx="3">
                  <c:v>1307</c:v>
                </c:pt>
                <c:pt idx="4">
                  <c:v>24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57-4850-88D2-F53F862088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zero"/>
    <c:showDLblsOverMax val="0"/>
  </c:chart>
  <c:spPr>
    <a:ln w="1270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وفيات الأطفال الرضع المسجلة حسب 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+mn-cs"/>
              </a:rPr>
              <a:t>REGISTERED INFANT DEATHS BY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+mn-cs"/>
              </a:rPr>
              <a:t>2012 - 2021</a:t>
            </a:r>
          </a:p>
        </c:rich>
      </c:tx>
      <c:layout>
        <c:manualLayout>
          <c:xMode val="edge"/>
          <c:yMode val="edge"/>
          <c:x val="0.30464971566054244"/>
          <c:y val="8.26730572978179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2623702841858E-2"/>
          <c:y val="0.22756336913356395"/>
          <c:w val="0.90688369000107694"/>
          <c:h val="0.67439006414394942"/>
        </c:manualLayout>
      </c:layout>
      <c:lineChart>
        <c:grouping val="standard"/>
        <c:varyColors val="0"/>
        <c:ser>
          <c:idx val="0"/>
          <c:order val="0"/>
          <c:tx>
            <c:strRef>
              <c:f>'ID-1'!$E$5:$G$5</c:f>
              <c:strCache>
                <c:ptCount val="1"/>
                <c:pt idx="0">
                  <c:v>غير قطريين Non-Qataris  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679722116574982E-2"/>
                  <c:y val="-8.426269725225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5F-428F-B749-B446FE382361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5F-428F-B749-B446FE382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'ID-1'!$A$7:$A$16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'ID-1'!$E$7:$E$16</c:f>
              <c:numCache>
                <c:formatCode>#,##0</c:formatCode>
                <c:ptCount val="10"/>
                <c:pt idx="0">
                  <c:v>99</c:v>
                </c:pt>
                <c:pt idx="1">
                  <c:v>100</c:v>
                </c:pt>
                <c:pt idx="2">
                  <c:v>110</c:v>
                </c:pt>
                <c:pt idx="3">
                  <c:v>128</c:v>
                </c:pt>
                <c:pt idx="4">
                  <c:v>108</c:v>
                </c:pt>
                <c:pt idx="5">
                  <c:v>107</c:v>
                </c:pt>
                <c:pt idx="6">
                  <c:v>117</c:v>
                </c:pt>
                <c:pt idx="7">
                  <c:v>109</c:v>
                </c:pt>
                <c:pt idx="8">
                  <c:v>114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F-428F-B749-B446FE382361}"/>
            </c:ext>
          </c:extLst>
        </c:ser>
        <c:ser>
          <c:idx val="1"/>
          <c:order val="1"/>
          <c:tx>
            <c:strRef>
              <c:f>'ID-1'!$H$5:$J$5</c:f>
              <c:strCache>
                <c:ptCount val="1"/>
                <c:pt idx="0">
                  <c:v>قطريون Qataris </c:v>
                </c:pt>
              </c:strCache>
            </c:strRef>
          </c:tx>
          <c:spPr>
            <a:ln w="38100">
              <a:solidFill>
                <a:srgbClr val="AD3973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679722116574982E-2"/>
                  <c:y val="-7.723991353249617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5F-428F-B749-B446FE382361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5F-428F-B749-B446FE382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'ID-1'!$A$7:$A$16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'ID-1'!$H$7:$H$16</c:f>
              <c:numCache>
                <c:formatCode>#,##0</c:formatCode>
                <c:ptCount val="10"/>
                <c:pt idx="0">
                  <c:v>49</c:v>
                </c:pt>
                <c:pt idx="1">
                  <c:v>58</c:v>
                </c:pt>
                <c:pt idx="2">
                  <c:v>58</c:v>
                </c:pt>
                <c:pt idx="3">
                  <c:v>69</c:v>
                </c:pt>
                <c:pt idx="4">
                  <c:v>53</c:v>
                </c:pt>
                <c:pt idx="5">
                  <c:v>44</c:v>
                </c:pt>
                <c:pt idx="6">
                  <c:v>55</c:v>
                </c:pt>
                <c:pt idx="7">
                  <c:v>28</c:v>
                </c:pt>
                <c:pt idx="8">
                  <c:v>39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F-428F-B749-B446FE3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68608"/>
        <c:axId val="164470144"/>
      </c:lineChart>
      <c:catAx>
        <c:axId val="164468608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447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47014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1000" b="1" i="0" strike="noStrike">
                    <a:solidFill>
                      <a:srgbClr val="000000"/>
                    </a:solidFill>
                    <a:latin typeface="Calibri"/>
                  </a:rPr>
                  <a:t>العدد</a:t>
                </a:r>
                <a:endParaRPr lang="ar-QA" sz="1000" b="1" i="0" strike="noStrike">
                  <a:solidFill>
                    <a:srgbClr val="000000"/>
                  </a:solidFill>
                  <a:latin typeface="Calibri"/>
                </a:endParaRP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1000" b="1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00" b="1" i="0" strike="noStrike">
                    <a:solidFill>
                      <a:srgbClr val="000000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8.7431129348700624E-3"/>
              <c:y val="0.147855633820956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4468608"/>
        <c:crosses val="autoZero"/>
        <c:crossBetween val="between"/>
        <c:minorUnit val="5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57623979187360719"/>
          <c:y val="0.12002911680413958"/>
          <c:w val="0.38746577630257578"/>
          <c:h val="8.264463772456275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وفيات الأطفال الرضع المسجلة حسب ال</a:t>
            </a:r>
            <a:r>
              <a:rPr lang="ar-Q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نوع</a:t>
            </a: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 والجنسية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itchFamily="34" charset="0"/>
                <a:cs typeface="+mn-cs"/>
              </a:rPr>
              <a:t>REGISTERED INFANT DEATHS BY GENDER  AND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itchFamily="34" charset="0"/>
                <a:cs typeface="+mn-cs"/>
              </a:rPr>
              <a:t>2021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2968407264677E-2"/>
          <c:y val="0.24242371366861545"/>
          <c:w val="0.92471070558106505"/>
          <c:h val="0.64558486256636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'ID-6'!$C$14</c:f>
              <c:strCache>
                <c:ptCount val="1"/>
                <c:pt idx="0">
                  <c:v>ذكور
Males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/>
            </a:scene3d>
            <a:sp3d prstMaterial="soft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'ID-6'!$A$15:$A$20</c:f>
              <c:strCache>
                <c:ptCount val="6"/>
                <c:pt idx="0">
                  <c:v>قطر
Qatar</c:v>
                </c:pt>
                <c:pt idx="1">
                  <c:v>بقية دول مجلس التعاون
Other GCC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أوروبية
Eurppean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'ID-6'!$C$15:$C$20</c:f>
              <c:numCache>
                <c:formatCode>#,##0</c:formatCode>
                <c:ptCount val="6"/>
                <c:pt idx="0">
                  <c:v>32</c:v>
                </c:pt>
                <c:pt idx="1">
                  <c:v>5</c:v>
                </c:pt>
                <c:pt idx="2">
                  <c:v>20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C-4FC2-AA94-E5EEAE33A440}"/>
            </c:ext>
          </c:extLst>
        </c:ser>
        <c:ser>
          <c:idx val="0"/>
          <c:order val="1"/>
          <c:tx>
            <c:strRef>
              <c:f>'ID-6'!$B$14</c:f>
              <c:strCache>
                <c:ptCount val="1"/>
                <c:pt idx="0">
                  <c:v>إناث
Females</c:v>
                </c:pt>
              </c:strCache>
            </c:strRef>
          </c:tx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soft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'ID-6'!$A$15:$A$20</c:f>
              <c:strCache>
                <c:ptCount val="6"/>
                <c:pt idx="0">
                  <c:v>قطر
Qatar</c:v>
                </c:pt>
                <c:pt idx="1">
                  <c:v>بقية دول مجلس التعاون
Other GCC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أوروبية
Eurppean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'ID-6'!$B$15:$B$20</c:f>
              <c:numCache>
                <c:formatCode>#,##0</c:formatCode>
                <c:ptCount val="6"/>
                <c:pt idx="0">
                  <c:v>19</c:v>
                </c:pt>
                <c:pt idx="1">
                  <c:v>3</c:v>
                </c:pt>
                <c:pt idx="2">
                  <c:v>20</c:v>
                </c:pt>
                <c:pt idx="3">
                  <c:v>12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C-4FC2-AA94-E5EEAE33A44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1"/>
        <c:overlap val="-10"/>
        <c:axId val="165708544"/>
        <c:axId val="165710080"/>
      </c:barChart>
      <c:catAx>
        <c:axId val="1657085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Calibri" panose="020F0502020204030204" pitchFamily="34" charset="0"/>
              </a:defRPr>
            </a:pPr>
            <a:endParaRPr lang="en-US"/>
          </a:p>
        </c:txPr>
        <c:crossAx val="16571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71008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rtl="0">
                  <a:defRPr sz="1200" b="1" baseline="0">
                    <a:cs typeface="Calibri" panose="020F0502020204030204" pitchFamily="34" charset="0"/>
                  </a:defRPr>
                </a:pPr>
                <a:r>
                  <a:rPr lang="ar-QA" sz="1200" b="1" baseline="0">
                    <a:cs typeface="Calibri" panose="020F0502020204030204" pitchFamily="34" charset="0"/>
                  </a:rPr>
                  <a:t>العدد</a:t>
                </a:r>
              </a:p>
              <a:p>
                <a:pPr rtl="0">
                  <a:defRPr sz="1200" b="1" baseline="0">
                    <a:cs typeface="Calibri" panose="020F0502020204030204" pitchFamily="34" charset="0"/>
                  </a:defRPr>
                </a:pPr>
                <a:r>
                  <a:rPr lang="en-US" sz="1200" b="1" baseline="0">
                    <a:cs typeface="Calibri" panose="020F050202020403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1101115583854694E-2"/>
              <c:y val="0.1592647450569242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5708544"/>
        <c:crosses val="autoZero"/>
        <c:crossBetween val="between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68830663122162405"/>
          <c:y val="0.13312208488524999"/>
          <c:w val="0.28124910273480952"/>
          <c:h val="7.026500451310466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ar-QA" sz="1800" b="1" i="0" baseline="0">
                <a:effectLst/>
                <a:latin typeface="Sakkal Majalla" panose="02000000000000000000" pitchFamily="2" charset="-78"/>
                <a:cs typeface="Sakkal Majalla" panose="02000000000000000000" pitchFamily="2" charset="-78"/>
              </a:rPr>
              <a:t>الواقعات الحيوية المسجلة</a:t>
            </a:r>
            <a:endParaRPr lang="en-US">
              <a:effectLst/>
              <a:latin typeface="Sakkal Majalla" panose="02000000000000000000" pitchFamily="2" charset="-78"/>
              <a:cs typeface="Sakkal Majalla" panose="02000000000000000000" pitchFamily="2" charset="-78"/>
            </a:endParaRPr>
          </a:p>
          <a:p>
            <a:pPr rtl="0">
              <a:defRPr/>
            </a:pPr>
            <a:r>
              <a:rPr lang="en-US" sz="1200" b="1" i="0" baseline="0">
                <a:effectLst/>
              </a:rPr>
              <a:t>REGISTERED VITAL EVENTS</a:t>
            </a:r>
            <a:endParaRPr lang="en-US" sz="1200">
              <a:effectLst/>
            </a:endParaRPr>
          </a:p>
          <a:p>
            <a:pPr rtl="0">
              <a:defRPr/>
            </a:pPr>
            <a:r>
              <a:rPr lang="en-US" sz="1200" b="1" i="0" baseline="0">
                <a:effectLst/>
              </a:rPr>
              <a:t>2012 - 2021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36823281705172"/>
          <c:y val="0.24410217214004531"/>
          <c:w val="0.8459008511235816"/>
          <c:h val="0.66980131126871334"/>
        </c:manualLayout>
      </c:layout>
      <c:areaChart>
        <c:grouping val="stacked"/>
        <c:varyColors val="0"/>
        <c:ser>
          <c:idx val="3"/>
          <c:order val="0"/>
          <c:tx>
            <c:v>series</c:v>
          </c:tx>
          <c:spPr>
            <a:solidFill>
              <a:schemeClr val="bg1"/>
            </a:solidFill>
          </c:spPr>
          <c:cat>
            <c:numRef>
              <c:f>'B1'!$A$6:$A$15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'B1'!$C$6:$C$15</c:f>
              <c:numCache>
                <c:formatCode>#,##0</c:formatCode>
                <c:ptCount val="10"/>
                <c:pt idx="0">
                  <c:v>2031</c:v>
                </c:pt>
                <c:pt idx="1">
                  <c:v>2133</c:v>
                </c:pt>
                <c:pt idx="2">
                  <c:v>2366</c:v>
                </c:pt>
                <c:pt idx="3">
                  <c:v>2317</c:v>
                </c:pt>
                <c:pt idx="4">
                  <c:v>2347</c:v>
                </c:pt>
                <c:pt idx="5">
                  <c:v>2294</c:v>
                </c:pt>
                <c:pt idx="6">
                  <c:v>2385</c:v>
                </c:pt>
                <c:pt idx="7">
                  <c:v>2200</c:v>
                </c:pt>
                <c:pt idx="8">
                  <c:v>2811</c:v>
                </c:pt>
                <c:pt idx="9">
                  <c:v>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5-4B78-BEC8-ADB06886DD61}"/>
            </c:ext>
          </c:extLst>
        </c:ser>
        <c:ser>
          <c:idx val="0"/>
          <c:order val="1"/>
          <c:tx>
            <c:strRef>
              <c:f>'B1'!$B$5</c:f>
              <c:strCache>
                <c:ptCount val="1"/>
                <c:pt idx="0">
                  <c:v>الزيادة الطبيعية
Natural Increase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65-4B78-BEC8-ADB06886DD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65-4B78-BEC8-ADB06886DD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65-4B78-BEC8-ADB06886DD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65-4B78-BEC8-ADB06886DD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65-4B78-BEC8-ADB06886DD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65-4B78-BEC8-ADB06886DD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65-4B78-BEC8-ADB06886DD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65-4B78-BEC8-ADB06886D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'B1'!$B$6:$B$15</c:f>
              <c:numCache>
                <c:formatCode>#,##0</c:formatCode>
                <c:ptCount val="10"/>
                <c:pt idx="0">
                  <c:v>19392</c:v>
                </c:pt>
                <c:pt idx="1">
                  <c:v>21575</c:v>
                </c:pt>
                <c:pt idx="2">
                  <c:v>23077</c:v>
                </c:pt>
                <c:pt idx="3">
                  <c:v>24305</c:v>
                </c:pt>
                <c:pt idx="4">
                  <c:v>24469</c:v>
                </c:pt>
                <c:pt idx="5">
                  <c:v>25612</c:v>
                </c:pt>
                <c:pt idx="6">
                  <c:v>25684</c:v>
                </c:pt>
                <c:pt idx="7">
                  <c:v>26212</c:v>
                </c:pt>
                <c:pt idx="8">
                  <c:v>26203</c:v>
                </c:pt>
                <c:pt idx="9">
                  <c:v>23478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65-4B78-BEC8-ADB06886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6832"/>
        <c:axId val="118058368"/>
      </c:areaChart>
      <c:lineChart>
        <c:grouping val="standard"/>
        <c:varyColors val="0"/>
        <c:ser>
          <c:idx val="1"/>
          <c:order val="2"/>
          <c:tx>
            <c:strRef>
              <c:f>'B1'!$C$5</c:f>
              <c:strCache>
                <c:ptCount val="1"/>
                <c:pt idx="0">
                  <c:v>الوفيات
Deaths</c:v>
                </c:pt>
              </c:strCache>
            </c:strRef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7205194958605152E-2"/>
                  <c:y val="-2.27365768468474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65-4B78-BEC8-ADB06886DD61}"/>
                </c:ext>
              </c:extLst>
            </c:dLbl>
            <c:dLbl>
              <c:idx val="9"/>
              <c:layout>
                <c:manualLayout>
                  <c:x val="-3.2205822502812308E-2"/>
                  <c:y val="-2.10302910299663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65-4B78-BEC8-ADB06886D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'B1'!$C$6:$C$15</c:f>
              <c:numCache>
                <c:formatCode>#,##0</c:formatCode>
                <c:ptCount val="10"/>
                <c:pt idx="0">
                  <c:v>2031</c:v>
                </c:pt>
                <c:pt idx="1">
                  <c:v>2133</c:v>
                </c:pt>
                <c:pt idx="2">
                  <c:v>2366</c:v>
                </c:pt>
                <c:pt idx="3">
                  <c:v>2317</c:v>
                </c:pt>
                <c:pt idx="4">
                  <c:v>2347</c:v>
                </c:pt>
                <c:pt idx="5">
                  <c:v>2294</c:v>
                </c:pt>
                <c:pt idx="6">
                  <c:v>2385</c:v>
                </c:pt>
                <c:pt idx="7">
                  <c:v>2200</c:v>
                </c:pt>
                <c:pt idx="8">
                  <c:v>2811</c:v>
                </c:pt>
                <c:pt idx="9">
                  <c:v>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65-4B78-BEC8-ADB06886DD61}"/>
            </c:ext>
          </c:extLst>
        </c:ser>
        <c:ser>
          <c:idx val="2"/>
          <c:order val="3"/>
          <c:tx>
            <c:strRef>
              <c:f>'B1'!$D$5</c:f>
              <c:strCache>
                <c:ptCount val="1"/>
                <c:pt idx="0">
                  <c:v>المواليد أحياء
Live Births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65-4B78-BEC8-ADB06886DD61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65-4B78-BEC8-ADB06886D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'B1'!$D$6:$D$15</c:f>
              <c:numCache>
                <c:formatCode>#,##0</c:formatCode>
                <c:ptCount val="10"/>
                <c:pt idx="0">
                  <c:v>21423</c:v>
                </c:pt>
                <c:pt idx="1">
                  <c:v>23708</c:v>
                </c:pt>
                <c:pt idx="2">
                  <c:v>25443</c:v>
                </c:pt>
                <c:pt idx="3">
                  <c:v>26622</c:v>
                </c:pt>
                <c:pt idx="4">
                  <c:v>26816</c:v>
                </c:pt>
                <c:pt idx="5">
                  <c:v>27906</c:v>
                </c:pt>
                <c:pt idx="6">
                  <c:v>28069</c:v>
                </c:pt>
                <c:pt idx="7">
                  <c:v>28412</c:v>
                </c:pt>
                <c:pt idx="8">
                  <c:v>29014</c:v>
                </c:pt>
                <c:pt idx="9">
                  <c:v>26319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65-4B78-BEC8-ADB06886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6832"/>
        <c:axId val="118058368"/>
      </c:lineChart>
      <c:catAx>
        <c:axId val="1180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8058368"/>
        <c:crosses val="autoZero"/>
        <c:auto val="1"/>
        <c:lblAlgn val="ctr"/>
        <c:lblOffset val="100"/>
        <c:noMultiLvlLbl val="0"/>
      </c:catAx>
      <c:valAx>
        <c:axId val="1180583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300" b="1" i="0" u="none" strike="noStrike" kern="1200" baseline="0">
                    <a:solidFill>
                      <a:sysClr val="windowText" lastClr="000000"/>
                    </a:solidFill>
                    <a:latin typeface="Calibri"/>
                    <a:ea typeface="Calibri"/>
                    <a:cs typeface="Calibri"/>
                  </a:rPr>
                  <a:t>العدد</a:t>
                </a:r>
                <a:endParaRPr lang="en-US" sz="1300" b="1" i="0" u="none" strike="noStrike" kern="1200" baseline="0">
                  <a:solidFill>
                    <a:sysClr val="windowText" lastClr="000000"/>
                  </a:solidFill>
                  <a:latin typeface="Calibri"/>
                  <a:ea typeface="Calibri"/>
                  <a:cs typeface="Calibri"/>
                </a:endParaRPr>
              </a:p>
              <a:p>
                <a:pPr algn="ctr"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3927648280889756E-2"/>
              <c:y val="0.1498531774437286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8056832"/>
        <c:crosses val="autoZero"/>
        <c:crossBetween val="between"/>
        <c:majorUnit val="4000"/>
        <c:minorUnit val="10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أحياء المسجلون حسب الجنسية والبلدية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LIVE BIRTHS BY NATIONALITY AND MUNICIPALITY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2021</a:t>
            </a:r>
          </a:p>
        </c:rich>
      </c:tx>
      <c:layout>
        <c:manualLayout>
          <c:xMode val="edge"/>
          <c:yMode val="edge"/>
          <c:x val="0.23503050873407594"/>
          <c:y val="2.26521747504979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44095928615868E-2"/>
          <c:y val="0.23063256553179015"/>
          <c:w val="0.87465227481531194"/>
          <c:h val="0.61672996733858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'B6-3'!$B$41</c:f>
              <c:strCache>
                <c:ptCount val="1"/>
                <c:pt idx="0">
                  <c:v>Qataris قطريون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'B6-3'!$A$42:$A$49</c:f>
              <c:strCache>
                <c:ptCount val="8"/>
                <c:pt idx="0">
                  <c:v> الدوحة 
Doha</c:v>
                </c:pt>
                <c:pt idx="1">
                  <c:v>الريان 
Al Rayyan </c:v>
                </c:pt>
                <c:pt idx="2">
                  <c:v> الوكرة 
Al Wakra</c:v>
                </c:pt>
                <c:pt idx="3">
                  <c:v>ام صلال 
Umm Salal </c:v>
                </c:pt>
                <c:pt idx="4">
                  <c:v> الخور
Al Khor</c:v>
                </c:pt>
                <c:pt idx="5">
                  <c:v> الشمال 
Al Shamal</c:v>
                </c:pt>
                <c:pt idx="6">
                  <c:v> الظعاين 
Al Dhaayen</c:v>
                </c:pt>
                <c:pt idx="7">
                  <c:v>الشيحانية
Al Sheehaniya</c:v>
                </c:pt>
              </c:strCache>
            </c:strRef>
          </c:cat>
          <c:val>
            <c:numRef>
              <c:f>'B6-3'!$B$42:$B$49</c:f>
              <c:numCache>
                <c:formatCode>General</c:formatCode>
                <c:ptCount val="8"/>
                <c:pt idx="0" formatCode="#,##0">
                  <c:v>1242</c:v>
                </c:pt>
                <c:pt idx="1">
                  <c:v>3869</c:v>
                </c:pt>
                <c:pt idx="2">
                  <c:v>618</c:v>
                </c:pt>
                <c:pt idx="3">
                  <c:v>678</c:v>
                </c:pt>
                <c:pt idx="4">
                  <c:v>238</c:v>
                </c:pt>
                <c:pt idx="5">
                  <c:v>50</c:v>
                </c:pt>
                <c:pt idx="6" formatCode="#,##0">
                  <c:v>771</c:v>
                </c:pt>
                <c:pt idx="7" formatCode="#,##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6E9-AC51-0F03C75DD619}"/>
            </c:ext>
          </c:extLst>
        </c:ser>
        <c:ser>
          <c:idx val="1"/>
          <c:order val="1"/>
          <c:tx>
            <c:strRef>
              <c:f>'B6-3'!$C$41</c:f>
              <c:strCache>
                <c:ptCount val="1"/>
                <c:pt idx="0">
                  <c:v>Non-Qataris غير قطريين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'B6-3'!$A$42:$A$49</c:f>
              <c:strCache>
                <c:ptCount val="8"/>
                <c:pt idx="0">
                  <c:v> الدوحة 
Doha</c:v>
                </c:pt>
                <c:pt idx="1">
                  <c:v>الريان 
Al Rayyan </c:v>
                </c:pt>
                <c:pt idx="2">
                  <c:v> الوكرة 
Al Wakra</c:v>
                </c:pt>
                <c:pt idx="3">
                  <c:v>ام صلال 
Umm Salal </c:v>
                </c:pt>
                <c:pt idx="4">
                  <c:v> الخور
Al Khor</c:v>
                </c:pt>
                <c:pt idx="5">
                  <c:v> الشمال 
Al Shamal</c:v>
                </c:pt>
                <c:pt idx="6">
                  <c:v> الظعاين 
Al Dhaayen</c:v>
                </c:pt>
                <c:pt idx="7">
                  <c:v>الشيحانية
Al Sheehaniya</c:v>
                </c:pt>
              </c:strCache>
            </c:strRef>
          </c:cat>
          <c:val>
            <c:numRef>
              <c:f>'B6-3'!$C$42:$C$49</c:f>
              <c:numCache>
                <c:formatCode>General</c:formatCode>
                <c:ptCount val="8"/>
                <c:pt idx="0">
                  <c:v>8114</c:v>
                </c:pt>
                <c:pt idx="1">
                  <c:v>5931</c:v>
                </c:pt>
                <c:pt idx="2">
                  <c:v>2034</c:v>
                </c:pt>
                <c:pt idx="3">
                  <c:v>976</c:v>
                </c:pt>
                <c:pt idx="4">
                  <c:v>571</c:v>
                </c:pt>
                <c:pt idx="5">
                  <c:v>39</c:v>
                </c:pt>
                <c:pt idx="6" formatCode="#,##0">
                  <c:v>627</c:v>
                </c:pt>
                <c:pt idx="7" formatCode="#,##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3-46E9-AC51-0F03C75DD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7922432"/>
        <c:axId val="117928704"/>
      </c:barChart>
      <c:catAx>
        <c:axId val="11792243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chemeClr val="tx2"/>
                    </a:solidFill>
                    <a:latin typeface="Arial" pitchFamily="34" charset="0"/>
                    <a:cs typeface="Calibri" panose="020F0502020204030204" pitchFamily="34" charset="0"/>
                  </a:rPr>
                  <a:t>Municipality</a:t>
                </a:r>
                <a:r>
                  <a:rPr lang="ar-QA" sz="1200" b="1" i="0" strike="noStrike" baseline="0">
                    <a:solidFill>
                      <a:schemeClr val="tx2"/>
                    </a:solidFill>
                    <a:latin typeface="Calibri"/>
                    <a:cs typeface="Calibri" panose="020F0502020204030204" pitchFamily="34" charset="0"/>
                  </a:rPr>
                  <a:t>البلدية </a:t>
                </a:r>
                <a:endParaRPr lang="en-US" sz="1200" b="1" i="0" strike="noStrike" baseline="0">
                  <a:solidFill>
                    <a:schemeClr val="tx2"/>
                  </a:solidFill>
                  <a:latin typeface="Calibri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9956544987202456"/>
              <c:y val="0.92848361126576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Calibri" panose="020F0502020204030204" pitchFamily="34" charset="0"/>
              </a:defRPr>
            </a:pPr>
            <a:endParaRPr lang="en-US"/>
          </a:p>
        </c:txPr>
        <c:crossAx val="11792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92870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ar-QA" sz="1200" b="1" i="0" strike="noStrike" baseline="0">
                    <a:solidFill>
                      <a:schemeClr val="tx2"/>
                    </a:solidFill>
                    <a:latin typeface="Calibri"/>
                    <a:cs typeface="Calibri" panose="020F0502020204030204" pitchFamily="34" charset="0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chemeClr val="tx2"/>
                    </a:solidFill>
                    <a:latin typeface="Arial" pitchFamily="34" charset="0"/>
                    <a:cs typeface="Calibri" panose="020F050202020403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1029573406867012E-2"/>
              <c:y val="0.142119653908811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17922432"/>
        <c:crosses val="autoZero"/>
        <c:crossBetween val="between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59991243099305269"/>
          <c:y val="0.16748415922258658"/>
          <c:w val="0.37064135189371228"/>
          <c:h val="6.0889914013273594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أحياء المسجلون حسب </a:t>
            </a:r>
            <a:r>
              <a:rPr lang="ar-QA" sz="1600" b="1" i="0" u="none" strike="noStrike" baseline="0">
                <a:effectLst/>
                <a:latin typeface="Sakkal Majalla" panose="02000000000000000000" pitchFamily="2" charset="-78"/>
                <a:cs typeface="Sakkal Majalla" panose="02000000000000000000" pitchFamily="2" charset="-78"/>
              </a:rPr>
              <a:t>النوع و</a:t>
            </a: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الشهر</a:t>
            </a:r>
            <a:endParaRPr lang="ar-QA" sz="16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REGISTERED LIVE BIRTHS BY</a:t>
            </a:r>
            <a:r>
              <a:rPr lang="en-US" sz="1200" b="1" i="0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GENDER AND </a:t>
            </a:r>
            <a:r>
              <a:rPr lang="en-US" sz="12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MONTH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2021</a:t>
            </a:r>
          </a:p>
        </c:rich>
      </c:tx>
      <c:layout>
        <c:manualLayout>
          <c:xMode val="edge"/>
          <c:yMode val="edge"/>
          <c:x val="0.2988080921309228"/>
          <c:y val="2.490134690564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51622135614632E-2"/>
          <c:y val="0.23062867789921523"/>
          <c:w val="0.85434387707115722"/>
          <c:h val="0.63356889441561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'B6-3'!$G$40</c:f>
              <c:strCache>
                <c:ptCount val="1"/>
                <c:pt idx="0">
                  <c:v>ذكور
Males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'B6-3'!$F$41:$F$52</c:f>
              <c:strCache>
                <c:ptCount val="12"/>
                <c:pt idx="0">
                  <c:v>يناير
Jan.</c:v>
                </c:pt>
                <c:pt idx="1">
                  <c:v>فبراير
Feb.</c:v>
                </c:pt>
                <c:pt idx="2">
                  <c:v>مارس
Mar.</c:v>
                </c:pt>
                <c:pt idx="3">
                  <c:v>ابريل
Apr.</c:v>
                </c:pt>
                <c:pt idx="4">
                  <c:v>مايو
May.</c:v>
                </c:pt>
                <c:pt idx="5">
                  <c:v>يونيو
Jun.</c:v>
                </c:pt>
                <c:pt idx="6">
                  <c:v>يوليو
Jul.</c:v>
                </c:pt>
                <c:pt idx="7">
                  <c:v>اغسطس
Aug.</c:v>
                </c:pt>
                <c:pt idx="8">
                  <c:v>سبتمبر
Sep.</c:v>
                </c:pt>
                <c:pt idx="9">
                  <c:v>اكتوبر
Oct.</c:v>
                </c:pt>
                <c:pt idx="10">
                  <c:v>نوفمبر
Nov.</c:v>
                </c:pt>
                <c:pt idx="11">
                  <c:v>ديسمبر
Dec.</c:v>
                </c:pt>
              </c:strCache>
            </c:strRef>
          </c:cat>
          <c:val>
            <c:numRef>
              <c:f>'B6-3'!$G$41:$G$52</c:f>
              <c:numCache>
                <c:formatCode>#,##0</c:formatCode>
                <c:ptCount val="12"/>
                <c:pt idx="0">
                  <c:v>1116</c:v>
                </c:pt>
                <c:pt idx="1">
                  <c:v>999</c:v>
                </c:pt>
                <c:pt idx="2">
                  <c:v>1086</c:v>
                </c:pt>
                <c:pt idx="3">
                  <c:v>1023</c:v>
                </c:pt>
                <c:pt idx="4">
                  <c:v>1115</c:v>
                </c:pt>
                <c:pt idx="5">
                  <c:v>1096</c:v>
                </c:pt>
                <c:pt idx="6">
                  <c:v>1187</c:v>
                </c:pt>
                <c:pt idx="7">
                  <c:v>1253</c:v>
                </c:pt>
                <c:pt idx="8">
                  <c:v>1226</c:v>
                </c:pt>
                <c:pt idx="9">
                  <c:v>1297</c:v>
                </c:pt>
                <c:pt idx="10">
                  <c:v>1186</c:v>
                </c:pt>
                <c:pt idx="11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A-40BC-B578-0C719DDD15D4}"/>
            </c:ext>
          </c:extLst>
        </c:ser>
        <c:ser>
          <c:idx val="1"/>
          <c:order val="1"/>
          <c:tx>
            <c:strRef>
              <c:f>'B6-3'!$H$40</c:f>
              <c:strCache>
                <c:ptCount val="1"/>
                <c:pt idx="0">
                  <c:v>إناث
Females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'B6-3'!$F$41:$F$52</c:f>
              <c:strCache>
                <c:ptCount val="12"/>
                <c:pt idx="0">
                  <c:v>يناير
Jan.</c:v>
                </c:pt>
                <c:pt idx="1">
                  <c:v>فبراير
Feb.</c:v>
                </c:pt>
                <c:pt idx="2">
                  <c:v>مارس
Mar.</c:v>
                </c:pt>
                <c:pt idx="3">
                  <c:v>ابريل
Apr.</c:v>
                </c:pt>
                <c:pt idx="4">
                  <c:v>مايو
May.</c:v>
                </c:pt>
                <c:pt idx="5">
                  <c:v>يونيو
Jun.</c:v>
                </c:pt>
                <c:pt idx="6">
                  <c:v>يوليو
Jul.</c:v>
                </c:pt>
                <c:pt idx="7">
                  <c:v>اغسطس
Aug.</c:v>
                </c:pt>
                <c:pt idx="8">
                  <c:v>سبتمبر
Sep.</c:v>
                </c:pt>
                <c:pt idx="9">
                  <c:v>اكتوبر
Oct.</c:v>
                </c:pt>
                <c:pt idx="10">
                  <c:v>نوفمبر
Nov.</c:v>
                </c:pt>
                <c:pt idx="11">
                  <c:v>ديسمبر
Dec.</c:v>
                </c:pt>
              </c:strCache>
            </c:strRef>
          </c:cat>
          <c:val>
            <c:numRef>
              <c:f>'B6-3'!$H$41:$H$52</c:f>
              <c:numCache>
                <c:formatCode>#,##0</c:formatCode>
                <c:ptCount val="12"/>
                <c:pt idx="0">
                  <c:v>1085</c:v>
                </c:pt>
                <c:pt idx="1">
                  <c:v>930</c:v>
                </c:pt>
                <c:pt idx="2">
                  <c:v>986</c:v>
                </c:pt>
                <c:pt idx="3">
                  <c:v>993</c:v>
                </c:pt>
                <c:pt idx="4">
                  <c:v>1095</c:v>
                </c:pt>
                <c:pt idx="5">
                  <c:v>1106</c:v>
                </c:pt>
                <c:pt idx="6">
                  <c:v>1013</c:v>
                </c:pt>
                <c:pt idx="7">
                  <c:v>1145</c:v>
                </c:pt>
                <c:pt idx="8">
                  <c:v>1099</c:v>
                </c:pt>
                <c:pt idx="9">
                  <c:v>1225</c:v>
                </c:pt>
                <c:pt idx="10">
                  <c:v>1067</c:v>
                </c:pt>
                <c:pt idx="11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A-40BC-B578-0C719DDD15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31003904"/>
        <c:axId val="131005824"/>
      </c:barChart>
      <c:catAx>
        <c:axId val="13100390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chemeClr val="tx2"/>
                    </a:solidFill>
                    <a:latin typeface="Arial" pitchFamily="34" charset="0"/>
                    <a:cs typeface="Calibri" panose="020F0502020204030204" pitchFamily="34" charset="0"/>
                  </a:rPr>
                  <a:t>Months</a:t>
                </a:r>
                <a:r>
                  <a:rPr lang="ar-QA" sz="1000" b="1" i="0" strike="noStrike" baseline="0">
                    <a:solidFill>
                      <a:schemeClr val="tx2"/>
                    </a:solidFill>
                    <a:latin typeface="Calibri"/>
                    <a:cs typeface="Calibri" panose="020F0502020204030204" pitchFamily="34" charset="0"/>
                  </a:rPr>
                  <a:t>الشهور </a:t>
                </a:r>
                <a:endParaRPr lang="en-US" sz="1000" b="1" i="0" strike="noStrike" baseline="0">
                  <a:solidFill>
                    <a:schemeClr val="tx2"/>
                  </a:solidFill>
                  <a:latin typeface="Calibri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4983909619993151"/>
              <c:y val="0.9543934533435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Calibri" panose="020F0502020204030204" pitchFamily="34" charset="0"/>
              </a:defRPr>
            </a:pPr>
            <a:endParaRPr lang="en-US"/>
          </a:p>
        </c:txPr>
        <c:crossAx val="131005824"/>
        <c:crosses val="autoZero"/>
        <c:auto val="1"/>
        <c:lblAlgn val="ctr"/>
        <c:lblOffset val="100"/>
        <c:noMultiLvlLbl val="0"/>
      </c:catAx>
      <c:valAx>
        <c:axId val="13100582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ar-QA" sz="1000" b="1" i="0" strike="noStrike" baseline="0">
                    <a:solidFill>
                      <a:schemeClr val="tx2"/>
                    </a:solidFill>
                    <a:latin typeface="Calibri"/>
                    <a:cs typeface="Calibri" panose="020F0502020204030204" pitchFamily="34" charset="0"/>
                  </a:rPr>
                  <a:t>العدد </a:t>
                </a:r>
                <a:endParaRPr lang="en-US" sz="1000" b="1" i="0" strike="noStrike" baseline="0">
                  <a:solidFill>
                    <a:schemeClr val="tx2"/>
                  </a:solidFill>
                  <a:latin typeface="Calibri"/>
                  <a:cs typeface="Calibri" panose="020F0502020204030204" pitchFamily="34" charset="0"/>
                </a:endParaRP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chemeClr val="tx2"/>
                    </a:solidFill>
                    <a:latin typeface="Calibri"/>
                    <a:cs typeface="Calibri" panose="020F050202020403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3426335825840468E-2"/>
              <c:y val="0.144361404219954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31003904"/>
        <c:crosses val="autoZero"/>
        <c:crossBetween val="between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74572361048446933"/>
          <c:y val="0.14182737462340769"/>
          <c:w val="0.22664184026766881"/>
          <c:h val="7.4774764309106484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 b="1" i="0" baseline="0">
                <a:latin typeface="Sakkal Majalla" panose="02000000000000000000" pitchFamily="2" charset="-78"/>
                <a:cs typeface="Sakkal Majalla" panose="02000000000000000000" pitchFamily="2" charset="-78"/>
              </a:rPr>
              <a:t>المواليد الأحياء المسجلون حسب الجنسية</a:t>
            </a:r>
            <a:endParaRPr lang="en-US" sz="1600">
              <a:latin typeface="Sakkal Majalla" panose="02000000000000000000" pitchFamily="2" charset="-78"/>
              <a:cs typeface="Sakkal Majalla" panose="02000000000000000000" pitchFamily="2" charset="-78"/>
            </a:endParaRPr>
          </a:p>
          <a:p>
            <a:pPr>
              <a:defRPr/>
            </a:pPr>
            <a:r>
              <a:rPr lang="en-US" sz="1300" b="1" i="0" baseline="0">
                <a:latin typeface="Arial" pitchFamily="34" charset="0"/>
                <a:cs typeface="Arial" pitchFamily="34" charset="0"/>
              </a:rPr>
              <a:t>REGISTERED LIVE BIRTHS BY NATIONALITY</a:t>
            </a:r>
            <a:endParaRPr lang="en-US" sz="1300">
              <a:latin typeface="Arial" pitchFamily="34" charset="0"/>
              <a:cs typeface="Arial" pitchFamily="34" charset="0"/>
            </a:endParaRPr>
          </a:p>
          <a:p>
            <a:pPr>
              <a:defRPr/>
            </a:pPr>
            <a:r>
              <a:rPr lang="en-US" sz="1300" b="1" i="0" baseline="0">
                <a:latin typeface="Arial" pitchFamily="34" charset="0"/>
                <a:cs typeface="Arial" pitchFamily="34" charset="0"/>
              </a:rPr>
              <a:t>2021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285443757291851"/>
          <c:y val="2.5680707691822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659332599926688"/>
          <c:y val="0.24680137613397091"/>
          <c:w val="0.43852095343625863"/>
          <c:h val="0.66885518869242799"/>
        </c:manualLayout>
      </c:layout>
      <c:pieChart>
        <c:varyColors val="1"/>
        <c:ser>
          <c:idx val="1"/>
          <c:order val="0"/>
          <c:spPr>
            <a:scene3d>
              <a:camera prst="orthographicFront"/>
              <a:lightRig rig="threePt" dir="t"/>
            </a:scene3d>
            <a:sp3d prstMaterial="softEdge"/>
          </c:spPr>
          <c:dPt>
            <c:idx val="0"/>
            <c:bubble3D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1-C79D-4399-972B-4C34B9608F5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3-C79D-4399-972B-4C34B9608F5E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5-C79D-4399-972B-4C34B9608F5E}"/>
              </c:ext>
            </c:extLst>
          </c:dPt>
          <c:dLbls>
            <c:dLbl>
              <c:idx val="0"/>
              <c:layout>
                <c:manualLayout>
                  <c:x val="-8.5880896552006564E-2"/>
                  <c:y val="9.673410620891008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baseline="0">
                      <a:solidFill>
                        <a:schemeClr val="bg1"/>
                      </a:solidFill>
                      <a:latin typeface="Arial" panose="020B060402020202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9D-4399-972B-4C34B9608F5E}"/>
                </c:ext>
              </c:extLst>
            </c:dLbl>
            <c:dLbl>
              <c:idx val="1"/>
              <c:layout>
                <c:manualLayout>
                  <c:x val="-1.9057332412130378E-4"/>
                  <c:y val="-4.034940944881889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9D-4399-972B-4C34B9608F5E}"/>
                </c:ext>
              </c:extLst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 baseline="0">
                      <a:solidFill>
                        <a:schemeClr val="bg1"/>
                      </a:solidFill>
                      <a:latin typeface="Arial" panose="020B060402020202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764-43F3-BDAE-A1786E6DBFB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'B9'!$A$22:$A$27</c:f>
              <c:strCache>
                <c:ptCount val="6"/>
                <c:pt idx="0">
                  <c:v>قطر Qatar</c:v>
                </c:pt>
                <c:pt idx="1">
                  <c:v>بقية دول مجلس التعاون
Other CCASG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اوروبية
European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'B9'!$B$22:$B$27</c:f>
              <c:numCache>
                <c:formatCode>#,##0</c:formatCode>
                <c:ptCount val="6"/>
                <c:pt idx="0">
                  <c:v>7814</c:v>
                </c:pt>
                <c:pt idx="1">
                  <c:v>444</c:v>
                </c:pt>
                <c:pt idx="2">
                  <c:v>8360</c:v>
                </c:pt>
                <c:pt idx="3">
                  <c:v>8189</c:v>
                </c:pt>
                <c:pt idx="4">
                  <c:v>497</c:v>
                </c:pt>
                <c:pt idx="5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9D-4399-972B-4C34B9608F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12700"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أحياء المسجلون حسب </a:t>
            </a:r>
            <a:r>
              <a:rPr lang="ar-Q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الجنسية و</a:t>
            </a:r>
            <a:r>
              <a:rPr lang="ar-SA" sz="16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فئة عمر الأم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LIVE BIRTHS BY NATIONALITY AND MOTHER'S AGE GROUP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2021</a:t>
            </a:r>
          </a:p>
        </c:rich>
      </c:tx>
      <c:layout>
        <c:manualLayout>
          <c:xMode val="edge"/>
          <c:yMode val="edge"/>
          <c:x val="0.19752106069486589"/>
          <c:y val="2.0663767786603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2631033080789E-2"/>
          <c:y val="0.22019460050163198"/>
          <c:w val="0.89450839976948759"/>
          <c:h val="0.64249623476894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'B10'!$B$18</c:f>
              <c:strCache>
                <c:ptCount val="1"/>
                <c:pt idx="0">
                  <c:v>قطريون
Qataris
</c:v>
                </c:pt>
              </c:strCache>
            </c:strRef>
          </c:tx>
          <c:spPr>
            <a:solidFill>
              <a:srgbClr val="C0504D"/>
            </a:solidFill>
            <a:ln w="3175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372181755117486E-3"/>
                  <c:y val="-2.1063717746182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C2-43F0-BE27-8BB99A6F089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accent2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'B10'!$A$19:$A$26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50+</c:v>
                </c:pt>
              </c:strCache>
            </c:strRef>
          </c:cat>
          <c:val>
            <c:numRef>
              <c:f>'B10'!$B$19:$B$26</c:f>
              <c:numCache>
                <c:formatCode>#,##0</c:formatCode>
                <c:ptCount val="8"/>
                <c:pt idx="0">
                  <c:v>53</c:v>
                </c:pt>
                <c:pt idx="1">
                  <c:v>1090</c:v>
                </c:pt>
                <c:pt idx="2">
                  <c:v>2387</c:v>
                </c:pt>
                <c:pt idx="3">
                  <c:v>2268</c:v>
                </c:pt>
                <c:pt idx="4">
                  <c:v>1471</c:v>
                </c:pt>
                <c:pt idx="5">
                  <c:v>506</c:v>
                </c:pt>
                <c:pt idx="6">
                  <c:v>37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2-43F0-BE27-8BB99A6F089E}"/>
            </c:ext>
          </c:extLst>
        </c:ser>
        <c:ser>
          <c:idx val="1"/>
          <c:order val="1"/>
          <c:tx>
            <c:strRef>
              <c:f>'B10'!$C$18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372181755117486E-3"/>
                  <c:y val="-2.1063717746182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C2-43F0-BE27-8BB99A6F089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'B10'!$A$19:$A$26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50+</c:v>
                </c:pt>
              </c:strCache>
            </c:strRef>
          </c:cat>
          <c:val>
            <c:numRef>
              <c:f>'B10'!$C$19:$C$26</c:f>
              <c:numCache>
                <c:formatCode>#,##0</c:formatCode>
                <c:ptCount val="8"/>
                <c:pt idx="0">
                  <c:v>141</c:v>
                </c:pt>
                <c:pt idx="1">
                  <c:v>1689</c:v>
                </c:pt>
                <c:pt idx="2">
                  <c:v>5063</c:v>
                </c:pt>
                <c:pt idx="3">
                  <c:v>6847</c:v>
                </c:pt>
                <c:pt idx="4">
                  <c:v>3811</c:v>
                </c:pt>
                <c:pt idx="5">
                  <c:v>876</c:v>
                </c:pt>
                <c:pt idx="6">
                  <c:v>67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2-43F0-BE27-8BB99A6F0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1119744"/>
        <c:axId val="131121920"/>
      </c:barChart>
      <c:catAx>
        <c:axId val="1311197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Calibri" panose="020F0502020204030204" pitchFamily="34" charset="0"/>
                  </a:defRPr>
                </a:pPr>
                <a:r>
                  <a:rPr lang="ar-QA" sz="1400" b="1" i="0" strike="noStrike" baseline="0">
                    <a:solidFill>
                      <a:sysClr val="windowText" lastClr="000000"/>
                    </a:solidFill>
                    <a:latin typeface="Arial"/>
                    <a:cs typeface="Calibri" panose="020F0502020204030204" pitchFamily="34" charset="0"/>
                  </a:rPr>
                  <a:t>فئة عمر الأم</a:t>
                </a:r>
              </a:p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ysClr val="windowText" lastClr="000000"/>
                    </a:solidFill>
                    <a:latin typeface="Arial"/>
                    <a:cs typeface="Calibri" panose="020F0502020204030204" pitchFamily="34" charset="0"/>
                  </a:rPr>
                  <a:t>Mother's age groups</a:t>
                </a:r>
                <a:r>
                  <a:rPr lang="ar-QA" sz="1000" b="1" i="0" strike="noStrike" baseline="0">
                    <a:solidFill>
                      <a:sysClr val="windowText" lastClr="000000"/>
                    </a:solidFill>
                    <a:latin typeface="Arial"/>
                    <a:cs typeface="Calibri" panose="020F0502020204030204" pitchFamily="34" charset="0"/>
                  </a:rPr>
                  <a:t> </a:t>
                </a:r>
                <a:endParaRPr lang="en-US" sz="1000" b="1" i="0" strike="noStrike" baseline="0">
                  <a:solidFill>
                    <a:sysClr val="windowText" lastClr="000000"/>
                  </a:solidFill>
                  <a:latin typeface="Arial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106685693414791"/>
              <c:y val="0.92040270828215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2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1219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chemeClr val="tx2"/>
                    </a:solidFill>
                    <a:latin typeface="Arial"/>
                    <a:ea typeface="Arial"/>
                    <a:cs typeface="Calibri" panose="020F0502020204030204" pitchFamily="34" charset="0"/>
                  </a:defRPr>
                </a:pPr>
                <a:r>
                  <a:rPr lang="ar-QA" sz="12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العدد</a:t>
                </a:r>
              </a:p>
              <a:p>
                <a:pPr algn="ctr">
                  <a:defRPr sz="1000" b="1" i="0" u="none" strike="noStrike" baseline="0">
                    <a:solidFill>
                      <a:schemeClr val="tx2"/>
                    </a:solidFill>
                    <a:latin typeface="Arial"/>
                    <a:ea typeface="Arial"/>
                    <a:cs typeface="Calibri" panose="020F0502020204030204" pitchFamily="34" charset="0"/>
                  </a:defRPr>
                </a:pPr>
                <a:r>
                  <a:rPr lang="ar-QA" sz="12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 </a:t>
                </a:r>
                <a:r>
                  <a:rPr lang="en-US" sz="1000" b="1" i="0" strike="noStrike" baseline="0">
                    <a:solidFill>
                      <a:schemeClr val="tx2"/>
                    </a:solidFill>
                    <a:latin typeface="Arial"/>
                    <a:cs typeface="Calibri" panose="020F050202020403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5280152079592749E-2"/>
              <c:y val="0.133441649678881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19744"/>
        <c:crosses val="autoZero"/>
        <c:crossBetween val="between"/>
      </c:valAx>
      <c:spPr>
        <a:solidFill>
          <a:srgbClr val="FBFBFB"/>
        </a:solidFill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57645464230952315"/>
          <c:y val="0.14993322043041038"/>
          <c:w val="0.39821215778684788"/>
          <c:h val="7.10839727537361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  <a:prstDash val="solid"/>
    </a:ln>
    <a:effectLst>
      <a:outerShdw dist="35921" sx="1000" sy="1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>
                <a:latin typeface="Sakkal Majalla" panose="02000000000000000000" pitchFamily="2" charset="-78"/>
                <a:cs typeface="Sakkal Majalla" panose="02000000000000000000" pitchFamily="2" charset="-78"/>
              </a:rPr>
              <a:t>المواليد الأحياء المسجلون حسب جنسية الأم وفئة عمرها </a:t>
            </a:r>
            <a:endParaRPr lang="en-US" sz="1600">
              <a:latin typeface="Sakkal Majalla" panose="02000000000000000000" pitchFamily="2" charset="-78"/>
              <a:cs typeface="Sakkal Majalla" panose="02000000000000000000" pitchFamily="2" charset="-78"/>
            </a:endParaRP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LIVE BIRTHS BY MOTHER'S NATIONALITY AND AGE GROUP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2021</a:t>
            </a:r>
          </a:p>
        </c:rich>
      </c:tx>
      <c:layout>
        <c:manualLayout>
          <c:xMode val="edge"/>
          <c:yMode val="edge"/>
          <c:x val="0.17423944365642893"/>
          <c:y val="1.89944128507921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574185441594646E-2"/>
          <c:y val="0.21069191012501914"/>
          <c:w val="0.89299476166893454"/>
          <c:h val="0.6543231233794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'B11'!$B$17</c:f>
              <c:strCache>
                <c:ptCount val="1"/>
                <c:pt idx="0">
                  <c:v>قطريات
Qataris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accent2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'B11'!$A$18:$A$25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 +</c:v>
                </c:pt>
              </c:strCache>
            </c:strRef>
          </c:cat>
          <c:val>
            <c:numRef>
              <c:f>'B11'!$B$18:$B$25</c:f>
              <c:numCache>
                <c:formatCode>General</c:formatCode>
                <c:ptCount val="8"/>
                <c:pt idx="0" formatCode="#,##0">
                  <c:v>47</c:v>
                </c:pt>
                <c:pt idx="1">
                  <c:v>888</c:v>
                </c:pt>
                <c:pt idx="2">
                  <c:v>2012</c:v>
                </c:pt>
                <c:pt idx="3">
                  <c:v>1910</c:v>
                </c:pt>
                <c:pt idx="4" formatCode="#,##0">
                  <c:v>1278</c:v>
                </c:pt>
                <c:pt idx="5">
                  <c:v>458</c:v>
                </c:pt>
                <c:pt idx="6" formatCode="#,##0">
                  <c:v>32</c:v>
                </c:pt>
                <c:pt idx="7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C-4698-8C90-8DC3507E2D69}"/>
            </c:ext>
          </c:extLst>
        </c:ser>
        <c:ser>
          <c:idx val="1"/>
          <c:order val="1"/>
          <c:tx>
            <c:strRef>
              <c:f>'B11'!$C$17</c:f>
              <c:strCache>
                <c:ptCount val="1"/>
                <c:pt idx="0">
                  <c:v>غير قطريات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'B11'!$A$18:$A$25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 +</c:v>
                </c:pt>
              </c:strCache>
            </c:strRef>
          </c:cat>
          <c:val>
            <c:numRef>
              <c:f>'B11'!$C$18:$C$25</c:f>
              <c:numCache>
                <c:formatCode>General</c:formatCode>
                <c:ptCount val="8"/>
                <c:pt idx="0" formatCode="#,##0">
                  <c:v>147</c:v>
                </c:pt>
                <c:pt idx="1">
                  <c:v>1891</c:v>
                </c:pt>
                <c:pt idx="2">
                  <c:v>5438</c:v>
                </c:pt>
                <c:pt idx="3">
                  <c:v>7205</c:v>
                </c:pt>
                <c:pt idx="4">
                  <c:v>4004</c:v>
                </c:pt>
                <c:pt idx="5">
                  <c:v>924</c:v>
                </c:pt>
                <c:pt idx="6" formatCode="#,##0">
                  <c:v>72</c:v>
                </c:pt>
                <c:pt idx="7" formatCode="#,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C-4698-8C90-8DC3507E2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3396352"/>
        <c:axId val="153398272"/>
      </c:barChart>
      <c:catAx>
        <c:axId val="15339635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aseline="0">
                    <a:solidFill>
                      <a:sysClr val="windowText" lastClr="000000"/>
                    </a:solidFill>
                    <a:cs typeface="Calibri" panose="020F0502020204030204" pitchFamily="34" charset="0"/>
                  </a:defRPr>
                </a:pPr>
                <a:r>
                  <a:rPr lang="ar-QA" sz="1200" b="1" i="0" baseline="0">
                    <a:solidFill>
                      <a:sysClr val="windowText" lastClr="000000"/>
                    </a:solidFill>
                    <a:effectLst/>
                    <a:cs typeface="Calibri" panose="020F0502020204030204" pitchFamily="34" charset="0"/>
                  </a:rPr>
                  <a:t>فئة عمر الأم</a:t>
                </a:r>
                <a:endParaRPr lang="en-US" sz="1200" baseline="0">
                  <a:solidFill>
                    <a:sysClr val="windowText" lastClr="000000"/>
                  </a:solidFill>
                  <a:effectLst/>
                  <a:cs typeface="Calibri" panose="020F0502020204030204" pitchFamily="34" charset="0"/>
                </a:endParaRPr>
              </a:p>
              <a:p>
                <a:pPr>
                  <a:defRPr sz="1200" baseline="0">
                    <a:solidFill>
                      <a:sysClr val="windowText" lastClr="000000"/>
                    </a:solidFill>
                    <a:cs typeface="Calibri" panose="020F0502020204030204" pitchFamily="34" charset="0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Calibri" panose="020F0502020204030204" pitchFamily="34" charset="0"/>
                  </a:rPr>
                  <a:t>Mother's age groups</a:t>
                </a:r>
                <a:endParaRPr lang="en-US" sz="1000" baseline="0">
                  <a:solidFill>
                    <a:sysClr val="windowText" lastClr="000000"/>
                  </a:solidFill>
                  <a:effectLst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582189491449826"/>
              <c:y val="0.930343619884281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 rtl="0">
              <a:defRPr sz="10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339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39827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>
                    <a:solidFill>
                      <a:schemeClr val="tx2"/>
                    </a:solidFill>
                    <a:cs typeface="Calibri" panose="020F0502020204030204" pitchFamily="34" charset="0"/>
                  </a:defRPr>
                </a:pPr>
                <a:r>
                  <a:rPr lang="ar-QA" baseline="0">
                    <a:solidFill>
                      <a:schemeClr val="tx2"/>
                    </a:solidFill>
                    <a:cs typeface="Calibri" panose="020F0502020204030204" pitchFamily="34" charset="0"/>
                  </a:rPr>
                  <a:t>العدد</a:t>
                </a:r>
              </a:p>
              <a:p>
                <a:pPr>
                  <a:defRPr baseline="0">
                    <a:solidFill>
                      <a:schemeClr val="tx2"/>
                    </a:solidFill>
                    <a:cs typeface="Calibri" panose="020F0502020204030204" pitchFamily="34" charset="0"/>
                  </a:defRPr>
                </a:pPr>
                <a:r>
                  <a:rPr lang="ar-QA" baseline="0">
                    <a:solidFill>
                      <a:schemeClr val="tx2"/>
                    </a:solidFill>
                    <a:cs typeface="Calibri" panose="020F0502020204030204" pitchFamily="34" charset="0"/>
                  </a:rPr>
                  <a:t> </a:t>
                </a:r>
                <a:r>
                  <a:rPr lang="en-US" baseline="0">
                    <a:solidFill>
                      <a:schemeClr val="tx2"/>
                    </a:solidFill>
                    <a:latin typeface="Arial" pitchFamily="34" charset="0"/>
                    <a:cs typeface="Calibri" panose="020F050202020403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6436331416245578E-2"/>
              <c:y val="0.1339305522388729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3396352"/>
        <c:crosses val="autoZero"/>
        <c:crossBetween val="between"/>
      </c:valAx>
      <c:spPr>
        <a:solidFill>
          <a:srgbClr val="FBFBFB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09291260076507"/>
          <c:y val="0.1457007733534478"/>
          <c:w val="0.3570317943833663"/>
          <c:h val="6.3658651226441584E-2"/>
        </c:manualLayout>
      </c:layout>
      <c:overlay val="0"/>
      <c:txPr>
        <a:bodyPr/>
        <a:lstStyle/>
        <a:p>
          <a:pPr>
            <a:defRPr sz="1000" b="1" baseline="0">
              <a:latin typeface="Arial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>
                <a:latin typeface="Sakkal Majalla" panose="02000000000000000000" pitchFamily="2" charset="-78"/>
                <a:cs typeface="Sakkal Majalla" panose="02000000000000000000" pitchFamily="2" charset="-78"/>
              </a:rPr>
              <a:t>المواليد الأحياء المسجلون حسب الحالة التعليمية للأم</a:t>
            </a:r>
          </a:p>
          <a:p>
            <a:pPr>
              <a:defRPr sz="1200"/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LIVE BIRTHS BY MOTHER'S EDUCATIONAL STATUS</a:t>
            </a:r>
            <a:endParaRPr lang="ar-QA" sz="1200">
              <a:latin typeface="Arial" pitchFamily="34" charset="0"/>
              <a:cs typeface="Arial" pitchFamily="34" charset="0"/>
            </a:endParaRPr>
          </a:p>
          <a:p>
            <a:pPr>
              <a:defRPr sz="1200"/>
            </a:pPr>
            <a:r>
              <a:rPr lang="en-US" sz="1200">
                <a:latin typeface="Arial" pitchFamily="34" charset="0"/>
                <a:cs typeface="Arial" pitchFamily="34" charset="0"/>
              </a:rPr>
              <a:t>2021</a:t>
            </a:r>
          </a:p>
        </c:rich>
      </c:tx>
      <c:layout>
        <c:manualLayout>
          <c:xMode val="edge"/>
          <c:yMode val="edge"/>
          <c:x val="0.24644661066636298"/>
          <c:y val="3.1167459059693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2748782185077"/>
          <c:y val="0.22296108803461934"/>
          <c:w val="0.76730708661417324"/>
          <c:h val="0.667688695619454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'B15-2'!$B$20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'B15-2'!$A$22:$A$28</c:f>
              <c:strCache>
                <c:ptCount val="7"/>
                <c:pt idx="0">
                  <c:v>أمية
Illiterate</c:v>
                </c:pt>
                <c:pt idx="1">
                  <c:v>تقرأ وتكتب
Read &amp; Write</c:v>
                </c:pt>
                <c:pt idx="2">
                  <c:v>ابتدائية
Primary</c:v>
                </c:pt>
                <c:pt idx="3">
                  <c:v>إعدادية
Preparatory</c:v>
                </c:pt>
                <c:pt idx="4">
                  <c:v>ثانوية
Secondary</c:v>
                </c:pt>
                <c:pt idx="5">
                  <c:v>دون الجامعة
Pre-University</c:v>
                </c:pt>
                <c:pt idx="6">
                  <c:v>جامعة فما فوق
University &amp; Above</c:v>
                </c:pt>
              </c:strCache>
            </c:strRef>
          </c:cat>
          <c:val>
            <c:numRef>
              <c:f>'B15-2'!$B$22:$B$28</c:f>
              <c:numCache>
                <c:formatCode>General</c:formatCode>
                <c:ptCount val="7"/>
                <c:pt idx="0">
                  <c:v>84</c:v>
                </c:pt>
                <c:pt idx="1">
                  <c:v>4</c:v>
                </c:pt>
                <c:pt idx="2">
                  <c:v>347</c:v>
                </c:pt>
                <c:pt idx="3">
                  <c:v>251</c:v>
                </c:pt>
                <c:pt idx="4">
                  <c:v>2973</c:v>
                </c:pt>
                <c:pt idx="5">
                  <c:v>407</c:v>
                </c:pt>
                <c:pt idx="6">
                  <c:v>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8-4A28-9D4B-8DA257B94D23}"/>
            </c:ext>
          </c:extLst>
        </c:ser>
        <c:ser>
          <c:idx val="2"/>
          <c:order val="1"/>
          <c:tx>
            <c:strRef>
              <c:f>'B15-2'!$C$20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'B15-2'!$A$22:$A$28</c:f>
              <c:strCache>
                <c:ptCount val="7"/>
                <c:pt idx="0">
                  <c:v>أمية
Illiterate</c:v>
                </c:pt>
                <c:pt idx="1">
                  <c:v>تقرأ وتكتب
Read &amp; Write</c:v>
                </c:pt>
                <c:pt idx="2">
                  <c:v>ابتدائية
Primary</c:v>
                </c:pt>
                <c:pt idx="3">
                  <c:v>إعدادية
Preparatory</c:v>
                </c:pt>
                <c:pt idx="4">
                  <c:v>ثانوية
Secondary</c:v>
                </c:pt>
                <c:pt idx="5">
                  <c:v>دون الجامعة
Pre-University</c:v>
                </c:pt>
                <c:pt idx="6">
                  <c:v>جامعة فما فوق
University &amp; Above</c:v>
                </c:pt>
              </c:strCache>
            </c:strRef>
          </c:cat>
          <c:val>
            <c:numRef>
              <c:f>'B15-2'!$C$22:$C$28</c:f>
              <c:numCache>
                <c:formatCode>General</c:formatCode>
                <c:ptCount val="7"/>
                <c:pt idx="0" formatCode="#,##0">
                  <c:v>329</c:v>
                </c:pt>
                <c:pt idx="1">
                  <c:v>3</c:v>
                </c:pt>
                <c:pt idx="2">
                  <c:v>1266</c:v>
                </c:pt>
                <c:pt idx="3">
                  <c:v>364</c:v>
                </c:pt>
                <c:pt idx="4">
                  <c:v>3868</c:v>
                </c:pt>
                <c:pt idx="5">
                  <c:v>1912</c:v>
                </c:pt>
                <c:pt idx="6">
                  <c:v>10402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8-4A28-9D4B-8DA257B94D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54525056"/>
        <c:axId val="155452928"/>
      </c:barChart>
      <c:catAx>
        <c:axId val="15452505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chemeClr val="tx2"/>
                    </a:solidFill>
                    <a:cs typeface="Calibri" panose="020F0502020204030204" pitchFamily="34" charset="0"/>
                  </a:defRPr>
                </a:pPr>
                <a:r>
                  <a:rPr lang="en-US" baseline="0">
                    <a:solidFill>
                      <a:schemeClr val="tx2"/>
                    </a:solidFill>
                    <a:cs typeface="Calibri" panose="020F0502020204030204" pitchFamily="34" charset="0"/>
                  </a:rPr>
                  <a:t>Educational Status  </a:t>
                </a:r>
                <a:r>
                  <a:rPr lang="ar-QA" sz="1200" baseline="0">
                    <a:solidFill>
                      <a:schemeClr val="tx2"/>
                    </a:solidFill>
                    <a:cs typeface="Calibri" panose="020F0502020204030204" pitchFamily="34" charset="0"/>
                  </a:rPr>
                  <a:t>الحالة التعليمية </a:t>
                </a:r>
                <a:endParaRPr lang="en-US" sz="1100" baseline="0">
                  <a:solidFill>
                    <a:schemeClr val="tx2"/>
                  </a:solidFill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7018115971715814E-2"/>
              <c:y val="0.36961436872688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 baseline="0">
                <a:latin typeface="Arial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5545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452928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525056"/>
        <c:crosses val="autoZero"/>
        <c:crossBetween val="between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57529790026246719"/>
          <c:y val="0.15622924593343085"/>
          <c:w val="0.35912500000000003"/>
          <c:h val="7.0484035820072524E-2"/>
        </c:manualLayout>
      </c:layout>
      <c:overlay val="0"/>
      <c:spPr>
        <a:noFill/>
      </c:spPr>
      <c:txPr>
        <a:bodyPr/>
        <a:lstStyle/>
        <a:p>
          <a:pPr rtl="1">
            <a:defRPr b="1" baseline="0">
              <a:latin typeface="Arial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ar-SA" sz="14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الوفيات المسجلة حسب </a:t>
            </a:r>
            <a:r>
              <a:rPr lang="ar-QA" sz="14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النوع و</a:t>
            </a:r>
            <a:r>
              <a:rPr lang="ar-SA" sz="1400" b="1" i="0" strike="noStrike">
                <a:solidFill>
                  <a:srgbClr val="000000"/>
                </a:solidFill>
                <a:latin typeface="Sakkal Majalla" panose="02000000000000000000" pitchFamily="2" charset="-78"/>
                <a:cs typeface="Sakkal Majalla" panose="02000000000000000000" pitchFamily="2" charset="-78"/>
              </a:rPr>
              <a:t>الشهر</a:t>
            </a:r>
            <a:endParaRPr lang="ar-QA" sz="1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+mn-cs"/>
              </a:rPr>
              <a:t>REGISTERED DEATHS BY</a:t>
            </a:r>
            <a:r>
              <a:rPr lang="en-US" sz="1200" b="1" i="0" strike="noStrike" baseline="0">
                <a:solidFill>
                  <a:srgbClr val="000000"/>
                </a:solidFill>
                <a:latin typeface="Arial"/>
                <a:cs typeface="+mn-cs"/>
              </a:rPr>
              <a:t> GENDER AND </a:t>
            </a:r>
            <a:r>
              <a:rPr lang="en-US" sz="1200" b="1" i="0" strike="noStrike">
                <a:solidFill>
                  <a:srgbClr val="000000"/>
                </a:solidFill>
                <a:latin typeface="Arial"/>
                <a:cs typeface="+mn-cs"/>
              </a:rPr>
              <a:t>MONTH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+mn-cs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+mn-cs"/>
              </a:rPr>
              <a:t>2021</a:t>
            </a:r>
          </a:p>
        </c:rich>
      </c:tx>
      <c:layout>
        <c:manualLayout>
          <c:xMode val="edge"/>
          <c:yMode val="edge"/>
          <c:x val="0.31674611296389693"/>
          <c:y val="2.2669335714370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06025031004216E-2"/>
          <c:y val="0.21327950419763231"/>
          <c:w val="0.85843322367623398"/>
          <c:h val="0.65780709420547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'D-3'!$B$23</c:f>
              <c:strCache>
                <c:ptCount val="1"/>
                <c:pt idx="0">
                  <c:v>ذكور Males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'D-3'!$A$24:$A$35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'D-3'!$B$24:$B$35</c:f>
              <c:numCache>
                <c:formatCode>General</c:formatCode>
                <c:ptCount val="12"/>
                <c:pt idx="0" formatCode="#,##0_ ;\-#,##0\ ">
                  <c:v>160</c:v>
                </c:pt>
                <c:pt idx="1">
                  <c:v>133</c:v>
                </c:pt>
                <c:pt idx="2">
                  <c:v>180</c:v>
                </c:pt>
                <c:pt idx="3">
                  <c:v>306</c:v>
                </c:pt>
                <c:pt idx="4">
                  <c:v>200</c:v>
                </c:pt>
                <c:pt idx="5">
                  <c:v>175</c:v>
                </c:pt>
                <c:pt idx="6">
                  <c:v>155</c:v>
                </c:pt>
                <c:pt idx="7">
                  <c:v>162</c:v>
                </c:pt>
                <c:pt idx="8">
                  <c:v>123</c:v>
                </c:pt>
                <c:pt idx="9">
                  <c:v>160</c:v>
                </c:pt>
                <c:pt idx="10">
                  <c:v>145</c:v>
                </c:pt>
                <c:pt idx="1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5-4FC2-BE33-2204B3D8A540}"/>
            </c:ext>
          </c:extLst>
        </c:ser>
        <c:ser>
          <c:idx val="1"/>
          <c:order val="1"/>
          <c:tx>
            <c:strRef>
              <c:f>'D-3'!$C$23</c:f>
              <c:strCache>
                <c:ptCount val="1"/>
                <c:pt idx="0">
                  <c:v>إناث Females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'D-3'!$A$24:$A$35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'D-3'!$C$24:$C$35</c:f>
              <c:numCache>
                <c:formatCode>General</c:formatCode>
                <c:ptCount val="12"/>
                <c:pt idx="0">
                  <c:v>60</c:v>
                </c:pt>
                <c:pt idx="1">
                  <c:v>50</c:v>
                </c:pt>
                <c:pt idx="2">
                  <c:v>79</c:v>
                </c:pt>
                <c:pt idx="3">
                  <c:v>110</c:v>
                </c:pt>
                <c:pt idx="4">
                  <c:v>74</c:v>
                </c:pt>
                <c:pt idx="5">
                  <c:v>58</c:v>
                </c:pt>
                <c:pt idx="6">
                  <c:v>66</c:v>
                </c:pt>
                <c:pt idx="7">
                  <c:v>66</c:v>
                </c:pt>
                <c:pt idx="8">
                  <c:v>59</c:v>
                </c:pt>
                <c:pt idx="9">
                  <c:v>63</c:v>
                </c:pt>
                <c:pt idx="10">
                  <c:v>65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E5-4FC2-BE33-2204B3D8A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198912"/>
        <c:axId val="60200832"/>
      </c:barChart>
      <c:catAx>
        <c:axId val="6019891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rgbClr val="000000"/>
                    </a:solidFill>
                    <a:latin typeface="Arial" pitchFamily="34" charset="0"/>
                    <a:cs typeface="Calibri" panose="020F0502020204030204" pitchFamily="34" charset="0"/>
                  </a:rPr>
                  <a:t>Months</a:t>
                </a:r>
                <a:r>
                  <a:rPr lang="ar-QA" sz="1100" b="1" i="0" strike="noStrike" baseline="0">
                    <a:solidFill>
                      <a:srgbClr val="000000"/>
                    </a:solidFill>
                    <a:latin typeface="Calibri"/>
                    <a:cs typeface="Calibri" panose="020F0502020204030204" pitchFamily="34" charset="0"/>
                  </a:rPr>
                  <a:t>الشهور </a:t>
                </a:r>
                <a:endParaRPr lang="en-US" sz="1100" b="1" i="0" strike="noStrike" baseline="0">
                  <a:solidFill>
                    <a:srgbClr val="000000"/>
                  </a:solidFill>
                  <a:latin typeface="Calibri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052707138121697"/>
              <c:y val="0.95001509914271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Calibri" panose="020F0502020204030204" pitchFamily="34" charset="0"/>
              </a:defRPr>
            </a:pPr>
            <a:endParaRPr lang="en-US"/>
          </a:p>
        </c:txPr>
        <c:crossAx val="60200832"/>
        <c:crosses val="autoZero"/>
        <c:auto val="1"/>
        <c:lblAlgn val="ctr"/>
        <c:lblOffset val="100"/>
        <c:noMultiLvlLbl val="0"/>
      </c:catAx>
      <c:valAx>
        <c:axId val="6020083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ar-QA" sz="1100" b="1" i="0" strike="noStrike" baseline="0">
                    <a:solidFill>
                      <a:srgbClr val="000000"/>
                    </a:solidFill>
                    <a:latin typeface="Calibri"/>
                    <a:cs typeface="Calibri" panose="020F0502020204030204" pitchFamily="34" charset="0"/>
                  </a:rPr>
                  <a:t>العدد </a:t>
                </a:r>
                <a:endParaRPr lang="en-US" sz="1100" b="1" i="0" strike="noStrike" baseline="0">
                  <a:solidFill>
                    <a:srgbClr val="000000"/>
                  </a:solidFill>
                  <a:latin typeface="Calibri"/>
                  <a:cs typeface="Calibri" panose="020F0502020204030204" pitchFamily="34" charset="0"/>
                </a:endParaRP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 panose="020F0502020204030204" pitchFamily="34" charset="0"/>
                  </a:defRPr>
                </a:pPr>
                <a:r>
                  <a:rPr lang="en-US" sz="1000" b="1" i="0" strike="noStrike" baseline="0">
                    <a:solidFill>
                      <a:srgbClr val="000000"/>
                    </a:solidFill>
                    <a:latin typeface="Calibri"/>
                    <a:cs typeface="Calibri" panose="020F050202020403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4572904203357085E-3"/>
              <c:y val="0.135581720096138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60198912"/>
        <c:crosses val="autoZero"/>
        <c:crossBetween val="between"/>
      </c:valAx>
      <c:spPr>
        <a:solidFill>
          <a:srgbClr val="FBFBFB"/>
        </a:solidFill>
      </c:spPr>
    </c:plotArea>
    <c:legend>
      <c:legendPos val="r"/>
      <c:layout>
        <c:manualLayout>
          <c:xMode val="edge"/>
          <c:yMode val="edge"/>
          <c:x val="0.67311308997307107"/>
          <c:y val="0.15718433338169183"/>
          <c:w val="0.26853541034467171"/>
          <c:h val="5.9250277627341585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1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2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1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(1) شكل رقم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62"/>
  <sheetViews>
    <sheetView zoomScale="85" workbookViewId="0"/>
  </sheetViews>
  <pageMargins left="0.39370078740157483" right="0.39370078740157483" top="0.94488188976377963" bottom="0.94488188976377963" header="0.51181102362204722" footer="0.51181102362204722"/>
  <pageSetup paperSize="9" orientation="landscape" r:id="rId1"/>
  <headerFooter>
    <oddFooter>&amp;CGraph No. (10) شكل رقم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65"/>
  <sheetViews>
    <sheetView zoomScale="93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(11) شكل رقم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72"/>
  <sheetViews>
    <sheetView zoomScale="93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(12) شكل رقم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000-000000000000}">
  <sheetPr codeName="Chart83"/>
  <sheetViews>
    <sheetView zoomScale="85" workbookViewId="0"/>
  </sheetViews>
  <pageMargins left="0.39370078740157483" right="0.39370078740157483" top="0.78740157480314965" bottom="0.78740157480314965" header="0.51181102362204722" footer="0.51181102362204722"/>
  <pageSetup paperSize="9" orientation="landscape" r:id="rId1"/>
  <headerFooter alignWithMargins="0">
    <oddFooter>&amp;CGraph No. (13) شكل رقم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800-000000000000}">
  <sheetPr codeName="Chart91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(14)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(2)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No. (3)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No. (4)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(5)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(6)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(7)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47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(8)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(9)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6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10</xdr:col>
      <xdr:colOff>321997</xdr:colOff>
      <xdr:row>56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AE789E-A580-4D07-8D3C-375177C21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" t="1420" r="1134" b="1231"/>
        <a:stretch/>
      </xdr:blipFill>
      <xdr:spPr>
        <a:xfrm>
          <a:off x="57150" y="95250"/>
          <a:ext cx="6360847" cy="8982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872382" cy="57262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930968" cy="5715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930968" cy="5715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0</xdr:rowOff>
    </xdr:from>
    <xdr:to>
      <xdr:col>10</xdr:col>
      <xdr:colOff>342900</xdr:colOff>
      <xdr:row>56</xdr:row>
      <xdr:rowOff>123249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F08E4E-E2E7-44EC-9AC8-C80C29066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4" t="1515" r="1000" b="947"/>
        <a:stretch/>
      </xdr:blipFill>
      <xdr:spPr>
        <a:xfrm>
          <a:off x="57150" y="161925"/>
          <a:ext cx="6381750" cy="902912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872382" cy="6006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115691</xdr:rowOff>
    </xdr:from>
    <xdr:to>
      <xdr:col>10</xdr:col>
      <xdr:colOff>352424</xdr:colOff>
      <xdr:row>56</xdr:row>
      <xdr:rowOff>18024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96CD93-FDD5-46BA-8F11-EF37541B91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5" t="1382" r="823" b="1277"/>
        <a:stretch/>
      </xdr:blipFill>
      <xdr:spPr>
        <a:xfrm>
          <a:off x="76199" y="115691"/>
          <a:ext cx="6372225" cy="89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0.58327</cdr:x>
      <cdr:y>0.23619</cdr:y>
    </cdr:from>
    <cdr:to>
      <cdr:x>0.76656</cdr:x>
      <cdr:y>0.32819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6175" y="1483880"/>
          <a:ext cx="1588912" cy="578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ar-QA" sz="1400" b="1">
              <a:solidFill>
                <a:schemeClr val="tx2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المواليد أحياء</a:t>
          </a:r>
          <a:endParaRPr lang="en-US" sz="1400" b="1">
            <a:solidFill>
              <a:schemeClr val="tx2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 xmlns:a="http://schemas.openxmlformats.org/drawingml/2006/main">
          <a:r>
            <a:rPr lang="en-US" sz="12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Live Births</a:t>
          </a:r>
        </a:p>
      </cdr:txBody>
    </cdr:sp>
  </cdr:relSizeAnchor>
  <cdr:relSizeAnchor xmlns:cdr="http://schemas.openxmlformats.org/drawingml/2006/chartDrawing">
    <cdr:from>
      <cdr:x>0.54731</cdr:x>
      <cdr:y>0.28895</cdr:y>
    </cdr:from>
    <cdr:to>
      <cdr:x>0.58029</cdr:x>
      <cdr:y>0.33592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E480B967-83E7-4688-AB22-B77F766E9243}"/>
            </a:ext>
          </a:extLst>
        </cdr:cNvPr>
        <cdr:cNvCxnSpPr/>
      </cdr:nvCxnSpPr>
      <cdr:spPr>
        <a:xfrm xmlns:a="http://schemas.openxmlformats.org/drawingml/2006/main" flipH="1">
          <a:off x="4744506" y="1815353"/>
          <a:ext cx="285881" cy="29514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0.51734</cdr:x>
      <cdr:y>0.5073</cdr:y>
    </cdr:from>
    <cdr:to>
      <cdr:x>0.70063</cdr:x>
      <cdr:y>0.60465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4484676" y="3187175"/>
          <a:ext cx="1588912" cy="611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ar-QA" sz="1400" b="1">
              <a:solidFill>
                <a:schemeClr val="accent2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الزيــــــــــادة الطبيعية</a:t>
          </a:r>
        </a:p>
        <a:p xmlns:a="http://schemas.openxmlformats.org/drawingml/2006/main">
          <a:r>
            <a:rPr lang="en-US" sz="12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Natural Increase</a:t>
          </a:r>
        </a:p>
      </cdr:txBody>
    </cdr:sp>
  </cdr:relSizeAnchor>
  <cdr:relSizeAnchor xmlns:cdr="http://schemas.openxmlformats.org/drawingml/2006/chartDrawing">
    <cdr:from>
      <cdr:x>0.59438</cdr:x>
      <cdr:y>0.7546</cdr:y>
    </cdr:from>
    <cdr:to>
      <cdr:x>0.77767</cdr:x>
      <cdr:y>0.84659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5528248" y="4591601"/>
          <a:ext cx="1704759" cy="559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ar-QA" sz="1400" b="1">
              <a:solidFill>
                <a:schemeClr val="tx1">
                  <a:lumMod val="75000"/>
                  <a:lumOff val="25000"/>
                </a:schemeClr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الوفـــــــــــــــــــــــيات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 xmlns:a="http://schemas.openxmlformats.org/drawingml/2006/main"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Deaths</a:t>
          </a:r>
        </a:p>
      </cdr:txBody>
    </cdr:sp>
  </cdr:relSizeAnchor>
  <cdr:relSizeAnchor xmlns:cdr="http://schemas.openxmlformats.org/drawingml/2006/chartDrawing">
    <cdr:from>
      <cdr:x>0.55842</cdr:x>
      <cdr:y>0.80736</cdr:y>
    </cdr:from>
    <cdr:to>
      <cdr:x>0.5914</cdr:x>
      <cdr:y>0.85433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F67D1FB-785D-409B-8990-1335F6BCF95C}"/>
            </a:ext>
          </a:extLst>
        </cdr:cNvPr>
        <cdr:cNvCxnSpPr/>
      </cdr:nvCxnSpPr>
      <cdr:spPr>
        <a:xfrm xmlns:a="http://schemas.openxmlformats.org/drawingml/2006/main" flipH="1">
          <a:off x="5193788" y="4912634"/>
          <a:ext cx="306743" cy="2858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6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6;&#1588;&#1585;&#1575;&#1578;/&#1575;&#1604;&#1605;&#1608;&#1575;&#1604;&#1610;&#1583;%20&#1608;&#1575;&#1604;&#1608;&#1601;&#1610;&#1575;&#1578;/2019/Bulletin%20Births%20%20Death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حتويات"/>
      <sheetName val="Cont"/>
      <sheetName val="Con-GR"/>
      <sheetName val="chapter1"/>
      <sheetName val="1"/>
      <sheetName val="2"/>
      <sheetName val="3"/>
      <sheetName val="4"/>
      <sheetName val="5"/>
      <sheetName val="Chart1"/>
      <sheetName val="6"/>
      <sheetName val="chapter2"/>
      <sheetName val="Map Births"/>
      <sheetName val="B1"/>
      <sheetName val="Chart2"/>
      <sheetName val="B2"/>
      <sheetName val="B3"/>
      <sheetName val="B4"/>
      <sheetName val="B5"/>
      <sheetName val="B6-1"/>
      <sheetName val="B6-2"/>
      <sheetName val="B6-3"/>
      <sheetName val="Chart3"/>
      <sheetName val="Chart4"/>
      <sheetName val="B7"/>
      <sheetName val="B8"/>
      <sheetName val="B9"/>
      <sheetName val="Chart5"/>
      <sheetName val="B10"/>
      <sheetName val="Chart6"/>
      <sheetName val="B11"/>
      <sheetName val="Chart7"/>
      <sheetName val="B12-1"/>
      <sheetName val="B12-2"/>
      <sheetName val="B12-3"/>
      <sheetName val="B13-1"/>
      <sheetName val="B13-2"/>
      <sheetName val="B13-3"/>
      <sheetName val="B13-4"/>
      <sheetName val="B13-5"/>
      <sheetName val="B14-1"/>
      <sheetName val="B14-2"/>
      <sheetName val="B14-3"/>
      <sheetName val="B15-1"/>
      <sheetName val="B15-2"/>
      <sheetName val="B15-3"/>
      <sheetName val="Chart8"/>
      <sheetName val="B16-1"/>
      <sheetName val="B16-2"/>
      <sheetName val="B16-3"/>
      <sheetName val="B17"/>
      <sheetName val="B18"/>
      <sheetName val="B19"/>
      <sheetName val="chapter3"/>
      <sheetName val="Map Deaths"/>
      <sheetName val="D-1"/>
      <sheetName val="D-2"/>
      <sheetName val="D-3"/>
      <sheetName val="Chart9"/>
      <sheetName val="D-4"/>
      <sheetName val="Chart10"/>
      <sheetName val="D-5"/>
      <sheetName val="D-6"/>
      <sheetName val="Chart11"/>
      <sheetName val="D-7"/>
      <sheetName val="D-8-1"/>
      <sheetName val="D-8-2"/>
      <sheetName val="D-8-3"/>
      <sheetName val="D-9"/>
      <sheetName val="Chart12"/>
      <sheetName val="D-10-1"/>
      <sheetName val="D-10-2"/>
      <sheetName val="D-10-3"/>
      <sheetName val="D-11"/>
      <sheetName val="D-12-1"/>
      <sheetName val="D-12-2"/>
      <sheetName val="D-12-3"/>
      <sheetName val="chapter4"/>
      <sheetName val="Map Infant Deaths"/>
      <sheetName val="ID-1"/>
      <sheetName val="Chart13"/>
      <sheetName val="ID-2"/>
      <sheetName val="ID-3"/>
      <sheetName val="ID-4"/>
      <sheetName val="ID-5-1"/>
      <sheetName val="ID5-2"/>
      <sheetName val="ID5-3"/>
      <sheetName val="ID-6"/>
      <sheetName val="Chart14"/>
      <sheetName val="ID-7"/>
      <sheetName val="chapter5"/>
      <sheetName val="DP-1"/>
      <sheetName val="DP-2"/>
      <sheetName val="DP-3"/>
      <sheetName val="Births Formuals"/>
      <sheetName val="Deaths Form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  <sheetData sheetId="60" refreshError="1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 refreshError="1"/>
      <sheetData sheetId="70"/>
      <sheetData sheetId="71"/>
      <sheetData sheetId="72"/>
      <sheetData sheetId="73">
        <row r="7">
          <cell r="C7">
            <v>53</v>
          </cell>
          <cell r="D7">
            <v>20</v>
          </cell>
          <cell r="E7">
            <v>33</v>
          </cell>
          <cell r="F7">
            <v>31</v>
          </cell>
          <cell r="G7">
            <v>9</v>
          </cell>
          <cell r="H7">
            <v>22</v>
          </cell>
          <cell r="I7">
            <v>22</v>
          </cell>
          <cell r="J7">
            <v>11</v>
          </cell>
          <cell r="K7">
            <v>11</v>
          </cell>
        </row>
        <row r="8">
          <cell r="C8">
            <v>316</v>
          </cell>
          <cell r="D8">
            <v>143</v>
          </cell>
          <cell r="E8">
            <v>173</v>
          </cell>
          <cell r="F8">
            <v>209</v>
          </cell>
          <cell r="G8">
            <v>95</v>
          </cell>
          <cell r="H8">
            <v>114</v>
          </cell>
          <cell r="I8">
            <v>107</v>
          </cell>
          <cell r="J8">
            <v>48</v>
          </cell>
          <cell r="K8">
            <v>59</v>
          </cell>
        </row>
        <row r="9">
          <cell r="C9">
            <v>18</v>
          </cell>
          <cell r="D9">
            <v>8</v>
          </cell>
          <cell r="E9">
            <v>10</v>
          </cell>
          <cell r="F9">
            <v>13</v>
          </cell>
          <cell r="G9">
            <v>6</v>
          </cell>
          <cell r="H9">
            <v>7</v>
          </cell>
          <cell r="I9">
            <v>5</v>
          </cell>
          <cell r="J9">
            <v>2</v>
          </cell>
          <cell r="K9">
            <v>3</v>
          </cell>
        </row>
        <row r="10">
          <cell r="C10">
            <v>145</v>
          </cell>
          <cell r="D10">
            <v>65</v>
          </cell>
          <cell r="E10">
            <v>80</v>
          </cell>
          <cell r="F10">
            <v>64</v>
          </cell>
          <cell r="G10">
            <v>19</v>
          </cell>
          <cell r="H10">
            <v>45</v>
          </cell>
          <cell r="I10">
            <v>81</v>
          </cell>
          <cell r="J10">
            <v>46</v>
          </cell>
          <cell r="K10">
            <v>35</v>
          </cell>
        </row>
        <row r="11">
          <cell r="C11">
            <v>44</v>
          </cell>
          <cell r="D11">
            <v>21</v>
          </cell>
          <cell r="E11">
            <v>23</v>
          </cell>
          <cell r="F11">
            <v>33</v>
          </cell>
          <cell r="G11">
            <v>14</v>
          </cell>
          <cell r="H11">
            <v>19</v>
          </cell>
          <cell r="I11">
            <v>11</v>
          </cell>
          <cell r="J11">
            <v>7</v>
          </cell>
          <cell r="K11">
            <v>4</v>
          </cell>
        </row>
        <row r="12">
          <cell r="C12">
            <v>660</v>
          </cell>
          <cell r="D12">
            <v>134</v>
          </cell>
          <cell r="E12">
            <v>526</v>
          </cell>
          <cell r="F12">
            <v>496</v>
          </cell>
          <cell r="G12">
            <v>77</v>
          </cell>
          <cell r="H12">
            <v>419</v>
          </cell>
          <cell r="I12">
            <v>164</v>
          </cell>
          <cell r="J12">
            <v>57</v>
          </cell>
          <cell r="K12">
            <v>107</v>
          </cell>
        </row>
        <row r="13">
          <cell r="C13">
            <v>214</v>
          </cell>
          <cell r="D13">
            <v>65</v>
          </cell>
          <cell r="E13">
            <v>149</v>
          </cell>
          <cell r="F13">
            <v>121</v>
          </cell>
          <cell r="G13">
            <v>28</v>
          </cell>
          <cell r="H13">
            <v>93</v>
          </cell>
          <cell r="I13">
            <v>93</v>
          </cell>
          <cell r="J13">
            <v>37</v>
          </cell>
          <cell r="K13">
            <v>56</v>
          </cell>
        </row>
        <row r="14">
          <cell r="C14">
            <v>67</v>
          </cell>
          <cell r="D14">
            <v>27</v>
          </cell>
          <cell r="E14">
            <v>40</v>
          </cell>
          <cell r="F14">
            <v>41</v>
          </cell>
          <cell r="G14">
            <v>11</v>
          </cell>
          <cell r="H14">
            <v>30</v>
          </cell>
          <cell r="I14">
            <v>26</v>
          </cell>
          <cell r="J14">
            <v>16</v>
          </cell>
          <cell r="K14">
            <v>10</v>
          </cell>
        </row>
        <row r="15">
          <cell r="C15">
            <v>4</v>
          </cell>
          <cell r="D15">
            <v>3</v>
          </cell>
          <cell r="E15">
            <v>1</v>
          </cell>
          <cell r="F15">
            <v>2</v>
          </cell>
          <cell r="G15">
            <v>1</v>
          </cell>
          <cell r="H15">
            <v>1</v>
          </cell>
          <cell r="I15">
            <v>2</v>
          </cell>
          <cell r="J15">
            <v>2</v>
          </cell>
          <cell r="K15">
            <v>0</v>
          </cell>
        </row>
        <row r="16">
          <cell r="C16">
            <v>6</v>
          </cell>
          <cell r="D16">
            <v>0</v>
          </cell>
          <cell r="E16">
            <v>6</v>
          </cell>
          <cell r="F16">
            <v>6</v>
          </cell>
          <cell r="G16">
            <v>0</v>
          </cell>
          <cell r="H16">
            <v>6</v>
          </cell>
          <cell r="I16">
            <v>0</v>
          </cell>
          <cell r="J16">
            <v>0</v>
          </cell>
          <cell r="K16">
            <v>0</v>
          </cell>
        </row>
        <row r="17">
          <cell r="C17">
            <v>104</v>
          </cell>
          <cell r="D17">
            <v>50</v>
          </cell>
          <cell r="E17">
            <v>54</v>
          </cell>
          <cell r="F17">
            <v>51</v>
          </cell>
          <cell r="G17">
            <v>23</v>
          </cell>
          <cell r="H17">
            <v>28</v>
          </cell>
          <cell r="I17">
            <v>53</v>
          </cell>
          <cell r="J17">
            <v>27</v>
          </cell>
          <cell r="K17">
            <v>26</v>
          </cell>
        </row>
        <row r="18">
          <cell r="C18">
            <v>1</v>
          </cell>
          <cell r="D18">
            <v>1</v>
          </cell>
          <cell r="E18">
            <v>0</v>
          </cell>
          <cell r="F18">
            <v>1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C19">
            <v>62</v>
          </cell>
          <cell r="D19">
            <v>27</v>
          </cell>
          <cell r="E19">
            <v>35</v>
          </cell>
          <cell r="F19">
            <v>46</v>
          </cell>
          <cell r="G19">
            <v>21</v>
          </cell>
          <cell r="H19">
            <v>25</v>
          </cell>
          <cell r="I19">
            <v>16</v>
          </cell>
          <cell r="J19">
            <v>6</v>
          </cell>
          <cell r="K19">
            <v>10</v>
          </cell>
        </row>
        <row r="20">
          <cell r="C20">
            <v>67</v>
          </cell>
          <cell r="D20">
            <v>37</v>
          </cell>
          <cell r="E20">
            <v>30</v>
          </cell>
          <cell r="F20">
            <v>55</v>
          </cell>
          <cell r="G20">
            <v>31</v>
          </cell>
          <cell r="H20">
            <v>24</v>
          </cell>
          <cell r="I20">
            <v>12</v>
          </cell>
          <cell r="J20">
            <v>6</v>
          </cell>
          <cell r="K20">
            <v>6</v>
          </cell>
        </row>
        <row r="21">
          <cell r="C21">
            <v>65</v>
          </cell>
          <cell r="D21">
            <v>44</v>
          </cell>
          <cell r="E21">
            <v>21</v>
          </cell>
          <cell r="F21">
            <v>28</v>
          </cell>
          <cell r="G21">
            <v>21</v>
          </cell>
          <cell r="H21">
            <v>7</v>
          </cell>
          <cell r="I21">
            <v>37</v>
          </cell>
          <cell r="J21">
            <v>23</v>
          </cell>
          <cell r="K21">
            <v>14</v>
          </cell>
        </row>
        <row r="22">
          <cell r="C22">
            <v>374</v>
          </cell>
          <cell r="D22">
            <v>39</v>
          </cell>
          <cell r="E22">
            <v>335</v>
          </cell>
          <cell r="F22">
            <v>312</v>
          </cell>
          <cell r="G22">
            <v>32</v>
          </cell>
          <cell r="H22">
            <v>280</v>
          </cell>
          <cell r="I22">
            <v>62</v>
          </cell>
          <cell r="J22">
            <v>7</v>
          </cell>
          <cell r="K22">
            <v>55</v>
          </cell>
        </row>
        <row r="23">
          <cell r="C23">
            <v>2200</v>
          </cell>
          <cell r="D23">
            <v>684</v>
          </cell>
          <cell r="E23">
            <v>1516</v>
          </cell>
          <cell r="F23">
            <v>1509</v>
          </cell>
          <cell r="G23">
            <v>389</v>
          </cell>
          <cell r="H23">
            <v>1120</v>
          </cell>
          <cell r="I23">
            <v>691</v>
          </cell>
          <cell r="J23">
            <v>295</v>
          </cell>
          <cell r="K23">
            <v>396</v>
          </cell>
        </row>
      </sheetData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6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"/>
  <sheetViews>
    <sheetView view="pageBreakPreview" zoomScaleNormal="100" zoomScaleSheetLayoutView="100" workbookViewId="0">
      <selection activeCell="A7" sqref="A7"/>
    </sheetView>
  </sheetViews>
  <sheetFormatPr defaultRowHeight="12.75" x14ac:dyDescent="0.2"/>
  <cols>
    <col min="1" max="1" width="52.7109375" style="29" customWidth="1"/>
    <col min="2" max="256" width="9.140625" style="29"/>
    <col min="257" max="257" width="52.7109375" style="29" customWidth="1"/>
    <col min="258" max="512" width="9.140625" style="29"/>
    <col min="513" max="513" width="52.7109375" style="29" customWidth="1"/>
    <col min="514" max="768" width="9.140625" style="29"/>
    <col min="769" max="769" width="52.7109375" style="29" customWidth="1"/>
    <col min="770" max="1024" width="9.140625" style="29"/>
    <col min="1025" max="1025" width="52.7109375" style="29" customWidth="1"/>
    <col min="1026" max="1280" width="9.140625" style="29"/>
    <col min="1281" max="1281" width="52.7109375" style="29" customWidth="1"/>
    <col min="1282" max="1536" width="9.140625" style="29"/>
    <col min="1537" max="1537" width="52.7109375" style="29" customWidth="1"/>
    <col min="1538" max="1792" width="9.140625" style="29"/>
    <col min="1793" max="1793" width="52.7109375" style="29" customWidth="1"/>
    <col min="1794" max="2048" width="9.140625" style="29"/>
    <col min="2049" max="2049" width="52.7109375" style="29" customWidth="1"/>
    <col min="2050" max="2304" width="9.140625" style="29"/>
    <col min="2305" max="2305" width="52.7109375" style="29" customWidth="1"/>
    <col min="2306" max="2560" width="9.140625" style="29"/>
    <col min="2561" max="2561" width="52.7109375" style="29" customWidth="1"/>
    <col min="2562" max="2816" width="9.140625" style="29"/>
    <col min="2817" max="2817" width="52.7109375" style="29" customWidth="1"/>
    <col min="2818" max="3072" width="9.140625" style="29"/>
    <col min="3073" max="3073" width="52.7109375" style="29" customWidth="1"/>
    <col min="3074" max="3328" width="9.140625" style="29"/>
    <col min="3329" max="3329" width="52.7109375" style="29" customWidth="1"/>
    <col min="3330" max="3584" width="9.140625" style="29"/>
    <col min="3585" max="3585" width="52.7109375" style="29" customWidth="1"/>
    <col min="3586" max="3840" width="9.140625" style="29"/>
    <col min="3841" max="3841" width="52.7109375" style="29" customWidth="1"/>
    <col min="3842" max="4096" width="9.140625" style="29"/>
    <col min="4097" max="4097" width="52.7109375" style="29" customWidth="1"/>
    <col min="4098" max="4352" width="9.140625" style="29"/>
    <col min="4353" max="4353" width="52.7109375" style="29" customWidth="1"/>
    <col min="4354" max="4608" width="9.140625" style="29"/>
    <col min="4609" max="4609" width="52.7109375" style="29" customWidth="1"/>
    <col min="4610" max="4864" width="9.140625" style="29"/>
    <col min="4865" max="4865" width="52.7109375" style="29" customWidth="1"/>
    <col min="4866" max="5120" width="9.140625" style="29"/>
    <col min="5121" max="5121" width="52.7109375" style="29" customWidth="1"/>
    <col min="5122" max="5376" width="9.140625" style="29"/>
    <col min="5377" max="5377" width="52.7109375" style="29" customWidth="1"/>
    <col min="5378" max="5632" width="9.140625" style="29"/>
    <col min="5633" max="5633" width="52.7109375" style="29" customWidth="1"/>
    <col min="5634" max="5888" width="9.140625" style="29"/>
    <col min="5889" max="5889" width="52.7109375" style="29" customWidth="1"/>
    <col min="5890" max="6144" width="9.140625" style="29"/>
    <col min="6145" max="6145" width="52.7109375" style="29" customWidth="1"/>
    <col min="6146" max="6400" width="9.140625" style="29"/>
    <col min="6401" max="6401" width="52.7109375" style="29" customWidth="1"/>
    <col min="6402" max="6656" width="9.140625" style="29"/>
    <col min="6657" max="6657" width="52.7109375" style="29" customWidth="1"/>
    <col min="6658" max="6912" width="9.140625" style="29"/>
    <col min="6913" max="6913" width="52.7109375" style="29" customWidth="1"/>
    <col min="6914" max="7168" width="9.140625" style="29"/>
    <col min="7169" max="7169" width="52.7109375" style="29" customWidth="1"/>
    <col min="7170" max="7424" width="9.140625" style="29"/>
    <col min="7425" max="7425" width="52.7109375" style="29" customWidth="1"/>
    <col min="7426" max="7680" width="9.140625" style="29"/>
    <col min="7681" max="7681" width="52.7109375" style="29" customWidth="1"/>
    <col min="7682" max="7936" width="9.140625" style="29"/>
    <col min="7937" max="7937" width="52.7109375" style="29" customWidth="1"/>
    <col min="7938" max="8192" width="9.140625" style="29"/>
    <col min="8193" max="8193" width="52.7109375" style="29" customWidth="1"/>
    <col min="8194" max="8448" width="9.140625" style="29"/>
    <col min="8449" max="8449" width="52.7109375" style="29" customWidth="1"/>
    <col min="8450" max="8704" width="9.140625" style="29"/>
    <col min="8705" max="8705" width="52.7109375" style="29" customWidth="1"/>
    <col min="8706" max="8960" width="9.140625" style="29"/>
    <col min="8961" max="8961" width="52.7109375" style="29" customWidth="1"/>
    <col min="8962" max="9216" width="9.140625" style="29"/>
    <col min="9217" max="9217" width="52.7109375" style="29" customWidth="1"/>
    <col min="9218" max="9472" width="9.140625" style="29"/>
    <col min="9473" max="9473" width="52.7109375" style="29" customWidth="1"/>
    <col min="9474" max="9728" width="9.140625" style="29"/>
    <col min="9729" max="9729" width="52.7109375" style="29" customWidth="1"/>
    <col min="9730" max="9984" width="9.140625" style="29"/>
    <col min="9985" max="9985" width="52.7109375" style="29" customWidth="1"/>
    <col min="9986" max="10240" width="9.140625" style="29"/>
    <col min="10241" max="10241" width="52.7109375" style="29" customWidth="1"/>
    <col min="10242" max="10496" width="9.140625" style="29"/>
    <col min="10497" max="10497" width="52.7109375" style="29" customWidth="1"/>
    <col min="10498" max="10752" width="9.140625" style="29"/>
    <col min="10753" max="10753" width="52.7109375" style="29" customWidth="1"/>
    <col min="10754" max="11008" width="9.140625" style="29"/>
    <col min="11009" max="11009" width="52.7109375" style="29" customWidth="1"/>
    <col min="11010" max="11264" width="9.140625" style="29"/>
    <col min="11265" max="11265" width="52.7109375" style="29" customWidth="1"/>
    <col min="11266" max="11520" width="9.140625" style="29"/>
    <col min="11521" max="11521" width="52.7109375" style="29" customWidth="1"/>
    <col min="11522" max="11776" width="9.140625" style="29"/>
    <col min="11777" max="11777" width="52.7109375" style="29" customWidth="1"/>
    <col min="11778" max="12032" width="9.140625" style="29"/>
    <col min="12033" max="12033" width="52.7109375" style="29" customWidth="1"/>
    <col min="12034" max="12288" width="9.140625" style="29"/>
    <col min="12289" max="12289" width="52.7109375" style="29" customWidth="1"/>
    <col min="12290" max="12544" width="9.140625" style="29"/>
    <col min="12545" max="12545" width="52.7109375" style="29" customWidth="1"/>
    <col min="12546" max="12800" width="9.140625" style="29"/>
    <col min="12801" max="12801" width="52.7109375" style="29" customWidth="1"/>
    <col min="12802" max="13056" width="9.140625" style="29"/>
    <col min="13057" max="13057" width="52.7109375" style="29" customWidth="1"/>
    <col min="13058" max="13312" width="9.140625" style="29"/>
    <col min="13313" max="13313" width="52.7109375" style="29" customWidth="1"/>
    <col min="13314" max="13568" width="9.140625" style="29"/>
    <col min="13569" max="13569" width="52.7109375" style="29" customWidth="1"/>
    <col min="13570" max="13824" width="9.140625" style="29"/>
    <col min="13825" max="13825" width="52.7109375" style="29" customWidth="1"/>
    <col min="13826" max="14080" width="9.140625" style="29"/>
    <col min="14081" max="14081" width="52.7109375" style="29" customWidth="1"/>
    <col min="14082" max="14336" width="9.140625" style="29"/>
    <col min="14337" max="14337" width="52.7109375" style="29" customWidth="1"/>
    <col min="14338" max="14592" width="9.140625" style="29"/>
    <col min="14593" max="14593" width="52.7109375" style="29" customWidth="1"/>
    <col min="14594" max="14848" width="9.140625" style="29"/>
    <col min="14849" max="14849" width="52.7109375" style="29" customWidth="1"/>
    <col min="14850" max="15104" width="9.140625" style="29"/>
    <col min="15105" max="15105" width="52.7109375" style="29" customWidth="1"/>
    <col min="15106" max="15360" width="9.140625" style="29"/>
    <col min="15361" max="15361" width="52.7109375" style="29" customWidth="1"/>
    <col min="15362" max="15616" width="9.140625" style="29"/>
    <col min="15617" max="15617" width="52.7109375" style="29" customWidth="1"/>
    <col min="15618" max="15872" width="9.140625" style="29"/>
    <col min="15873" max="15873" width="52.7109375" style="29" customWidth="1"/>
    <col min="15874" max="16128" width="9.140625" style="29"/>
    <col min="16129" max="16129" width="52.7109375" style="29" customWidth="1"/>
    <col min="16130" max="16384" width="9.140625" style="29"/>
  </cols>
  <sheetData>
    <row r="1" spans="1:1" ht="75.75" customHeight="1" thickTop="1" thickBot="1" x14ac:dyDescent="0.25">
      <c r="A1" s="1375" t="s">
        <v>1559</v>
      </c>
    </row>
    <row r="2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8"/>
  <sheetViews>
    <sheetView view="pageBreakPreview" zoomScaleNormal="100" zoomScaleSheetLayoutView="100" workbookViewId="0">
      <selection activeCell="F12" sqref="F12"/>
    </sheetView>
  </sheetViews>
  <sheetFormatPr defaultRowHeight="15" x14ac:dyDescent="0.2"/>
  <cols>
    <col min="1" max="1" width="25.7109375" style="46" customWidth="1"/>
    <col min="2" max="10" width="8.140625" style="46" customWidth="1"/>
    <col min="11" max="11" width="25.7109375" style="46" customWidth="1"/>
    <col min="12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 x14ac:dyDescent="0.2">
      <c r="A1" s="1427" t="s">
        <v>411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1" ht="15.75" x14ac:dyDescent="0.2">
      <c r="A2" s="1429" t="s">
        <v>775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</row>
    <row r="3" spans="1:11" ht="22.5" customHeight="1" x14ac:dyDescent="0.2">
      <c r="A3" s="1429" t="s">
        <v>1218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1" s="746" customFormat="1" ht="27.75" customHeight="1" x14ac:dyDescent="0.25">
      <c r="A4" s="743" t="s">
        <v>146</v>
      </c>
      <c r="B4" s="744"/>
      <c r="C4" s="744"/>
      <c r="D4" s="744"/>
      <c r="E4" s="744"/>
      <c r="F4" s="744"/>
      <c r="G4" s="744"/>
      <c r="H4" s="744"/>
      <c r="I4" s="744"/>
      <c r="J4" s="744"/>
      <c r="K4" s="745" t="s">
        <v>74</v>
      </c>
    </row>
    <row r="5" spans="1:11" ht="23.25" customHeight="1" thickBot="1" x14ac:dyDescent="0.25">
      <c r="A5" s="1468" t="s">
        <v>732</v>
      </c>
      <c r="B5" s="1470" t="s">
        <v>727</v>
      </c>
      <c r="C5" s="1470"/>
      <c r="D5" s="1470"/>
      <c r="E5" s="1471" t="s">
        <v>726</v>
      </c>
      <c r="F5" s="1471"/>
      <c r="G5" s="1471"/>
      <c r="H5" s="1471" t="s">
        <v>725</v>
      </c>
      <c r="I5" s="1471"/>
      <c r="J5" s="1471"/>
      <c r="K5" s="1472" t="s">
        <v>733</v>
      </c>
    </row>
    <row r="6" spans="1:11" ht="31.5" customHeight="1" x14ac:dyDescent="0.2">
      <c r="A6" s="1469"/>
      <c r="B6" s="952" t="s">
        <v>394</v>
      </c>
      <c r="C6" s="953" t="s">
        <v>568</v>
      </c>
      <c r="D6" s="953" t="s">
        <v>567</v>
      </c>
      <c r="E6" s="952" t="s">
        <v>394</v>
      </c>
      <c r="F6" s="953" t="s">
        <v>568</v>
      </c>
      <c r="G6" s="953" t="s">
        <v>567</v>
      </c>
      <c r="H6" s="952" t="s">
        <v>394</v>
      </c>
      <c r="I6" s="953" t="s">
        <v>568</v>
      </c>
      <c r="J6" s="953" t="s">
        <v>567</v>
      </c>
      <c r="K6" s="1473"/>
    </row>
    <row r="7" spans="1:11" s="2" customFormat="1" ht="24.95" customHeight="1" thickBot="1" x14ac:dyDescent="0.25">
      <c r="A7" s="954">
        <v>2012</v>
      </c>
      <c r="B7" s="955">
        <v>1.9</v>
      </c>
      <c r="C7" s="955">
        <v>1.9</v>
      </c>
      <c r="D7" s="955">
        <v>1.8</v>
      </c>
      <c r="E7" s="955">
        <v>2.1</v>
      </c>
      <c r="F7" s="956">
        <v>2.1</v>
      </c>
      <c r="G7" s="956">
        <v>2</v>
      </c>
      <c r="H7" s="955">
        <v>1.4</v>
      </c>
      <c r="I7" s="956">
        <v>1.5</v>
      </c>
      <c r="J7" s="956">
        <v>1.4</v>
      </c>
      <c r="K7" s="957">
        <v>2012</v>
      </c>
    </row>
    <row r="8" spans="1:11" s="2" customFormat="1" ht="24.95" customHeight="1" thickTop="1" thickBot="1" x14ac:dyDescent="0.25">
      <c r="A8" s="892">
        <v>2013</v>
      </c>
      <c r="B8" s="893">
        <v>1.1000000000000001</v>
      </c>
      <c r="C8" s="893">
        <v>0.8</v>
      </c>
      <c r="D8" s="893">
        <v>1.5</v>
      </c>
      <c r="E8" s="893">
        <v>1</v>
      </c>
      <c r="F8" s="894">
        <v>0.6</v>
      </c>
      <c r="G8" s="894">
        <v>1.5</v>
      </c>
      <c r="H8" s="893">
        <v>1.3</v>
      </c>
      <c r="I8" s="894">
        <v>1.1000000000000001</v>
      </c>
      <c r="J8" s="894">
        <v>1.5</v>
      </c>
      <c r="K8" s="895">
        <v>2013</v>
      </c>
    </row>
    <row r="9" spans="1:11" s="2" customFormat="1" ht="24.95" customHeight="1" thickTop="1" thickBot="1" x14ac:dyDescent="0.25">
      <c r="A9" s="884">
        <v>2014</v>
      </c>
      <c r="B9" s="885">
        <v>1.6</v>
      </c>
      <c r="C9" s="885">
        <v>1</v>
      </c>
      <c r="D9" s="885">
        <v>2.1</v>
      </c>
      <c r="E9" s="885">
        <v>1.7</v>
      </c>
      <c r="F9" s="886">
        <v>1.2</v>
      </c>
      <c r="G9" s="886">
        <v>2.2999999999999998</v>
      </c>
      <c r="H9" s="885">
        <v>1.3</v>
      </c>
      <c r="I9" s="886">
        <v>0.8</v>
      </c>
      <c r="J9" s="886">
        <v>1.7</v>
      </c>
      <c r="K9" s="887">
        <v>2014</v>
      </c>
    </row>
    <row r="10" spans="1:11" s="2" customFormat="1" ht="24.95" customHeight="1" thickTop="1" thickBot="1" x14ac:dyDescent="0.25">
      <c r="A10" s="892">
        <v>2015</v>
      </c>
      <c r="B10" s="893">
        <v>1.6152054691608444</v>
      </c>
      <c r="C10" s="893">
        <v>1.4601905932984938</v>
      </c>
      <c r="D10" s="893">
        <v>1.763409257898604</v>
      </c>
      <c r="E10" s="893">
        <v>1.6323865491348351</v>
      </c>
      <c r="F10" s="894">
        <v>1.2243989314336599</v>
      </c>
      <c r="G10" s="894">
        <v>2.0225675963380882</v>
      </c>
      <c r="H10" s="893">
        <v>1.576904415332363</v>
      </c>
      <c r="I10" s="894">
        <v>1.9860973187686195</v>
      </c>
      <c r="J10" s="894">
        <v>1.1859582542694496</v>
      </c>
      <c r="K10" s="895">
        <v>2015</v>
      </c>
    </row>
    <row r="11" spans="1:11" s="2" customFormat="1" ht="24.95" customHeight="1" thickTop="1" thickBot="1" x14ac:dyDescent="0.25">
      <c r="A11" s="884">
        <v>2016</v>
      </c>
      <c r="B11" s="885">
        <v>1.1000000000000001</v>
      </c>
      <c r="C11" s="885">
        <v>1</v>
      </c>
      <c r="D11" s="885">
        <v>1.2</v>
      </c>
      <c r="E11" s="885">
        <v>1.3</v>
      </c>
      <c r="F11" s="886">
        <v>1.2</v>
      </c>
      <c r="G11" s="886">
        <v>1.5</v>
      </c>
      <c r="H11" s="885">
        <v>0.5</v>
      </c>
      <c r="I11" s="886">
        <v>0.5</v>
      </c>
      <c r="J11" s="886">
        <v>0.5</v>
      </c>
      <c r="K11" s="887">
        <v>2016</v>
      </c>
    </row>
    <row r="12" spans="1:11" s="2" customFormat="1" ht="24.95" customHeight="1" thickTop="1" thickBot="1" x14ac:dyDescent="0.25">
      <c r="A12" s="892">
        <v>2017</v>
      </c>
      <c r="B12" s="893">
        <v>1.2542105640364081</v>
      </c>
      <c r="C12" s="893">
        <v>1.1015642211940955</v>
      </c>
      <c r="D12" s="893">
        <v>1.39967807404297</v>
      </c>
      <c r="E12" s="893">
        <v>1.2523795210900712</v>
      </c>
      <c r="F12" s="894">
        <v>1.0246951531919255</v>
      </c>
      <c r="G12" s="894">
        <v>1.4701558365186711</v>
      </c>
      <c r="H12" s="893">
        <v>1.2588116817724069</v>
      </c>
      <c r="I12" s="894">
        <v>1.2960082944530844</v>
      </c>
      <c r="J12" s="894">
        <v>1.2236906510034262</v>
      </c>
      <c r="K12" s="895">
        <v>2017</v>
      </c>
    </row>
    <row r="13" spans="1:11" s="2" customFormat="1" ht="24.95" customHeight="1" thickTop="1" thickBot="1" x14ac:dyDescent="0.25">
      <c r="A13" s="884">
        <v>2018</v>
      </c>
      <c r="B13" s="885">
        <v>1.4606861662332111</v>
      </c>
      <c r="C13" s="885">
        <v>1.0082097076191847</v>
      </c>
      <c r="D13" s="885">
        <v>1.9036875132200521</v>
      </c>
      <c r="E13" s="885">
        <v>1.6283430375999211</v>
      </c>
      <c r="F13" s="886">
        <v>1.3955342902711323</v>
      </c>
      <c r="G13" s="886">
        <v>1.8565565761188196</v>
      </c>
      <c r="H13" s="885">
        <v>1.0252466999871843</v>
      </c>
      <c r="I13" s="886">
        <v>0</v>
      </c>
      <c r="J13" s="886">
        <v>2.0258293238794631</v>
      </c>
      <c r="K13" s="887">
        <v>2018</v>
      </c>
    </row>
    <row r="14" spans="1:11" s="2" customFormat="1" ht="24.95" customHeight="1" thickTop="1" thickBot="1" x14ac:dyDescent="0.25">
      <c r="A14" s="892">
        <v>2019</v>
      </c>
      <c r="B14" s="893">
        <v>1.1262846684499508</v>
      </c>
      <c r="C14" s="893">
        <v>1.1000000000000001</v>
      </c>
      <c r="D14" s="893">
        <v>1.099278598419787</v>
      </c>
      <c r="E14" s="893">
        <v>1.0996366418053165</v>
      </c>
      <c r="F14" s="894">
        <v>1.1814512159102097</v>
      </c>
      <c r="G14" s="894">
        <v>1.0223998512872943</v>
      </c>
      <c r="H14" s="893">
        <v>1.1000000000000001</v>
      </c>
      <c r="I14" s="894">
        <v>0.8</v>
      </c>
      <c r="J14" s="894">
        <v>1.3171759747102212</v>
      </c>
      <c r="K14" s="895">
        <v>2019</v>
      </c>
    </row>
    <row r="15" spans="1:11" s="2" customFormat="1" ht="24.95" customHeight="1" thickTop="1" thickBot="1" x14ac:dyDescent="0.25">
      <c r="A15" s="884">
        <v>2020</v>
      </c>
      <c r="B15" s="885">
        <v>0.79272075549734611</v>
      </c>
      <c r="C15" s="885">
        <v>0.49247221049669343</v>
      </c>
      <c r="D15" s="885">
        <v>1.0810810810810811</v>
      </c>
      <c r="E15" s="885">
        <v>0.86694652308815479</v>
      </c>
      <c r="F15" s="886">
        <v>0.56111474796595906</v>
      </c>
      <c r="G15" s="886">
        <v>1.1583355609017196</v>
      </c>
      <c r="H15" s="885">
        <v>0.56353902507748654</v>
      </c>
      <c r="I15" s="886">
        <v>0.28401022436807727</v>
      </c>
      <c r="J15" s="886">
        <v>0.83869164103997762</v>
      </c>
      <c r="K15" s="887">
        <v>2020</v>
      </c>
    </row>
    <row r="16" spans="1:11" s="2" customFormat="1" ht="24.95" customHeight="1" thickTop="1" x14ac:dyDescent="0.2">
      <c r="A16" s="888">
        <v>2021</v>
      </c>
      <c r="B16" s="889">
        <v>1.4058284889243513</v>
      </c>
      <c r="C16" s="889">
        <v>1.2572685840012572</v>
      </c>
      <c r="D16" s="889">
        <v>1.5449128227764291</v>
      </c>
      <c r="E16" s="889">
        <v>1.2969467711429346</v>
      </c>
      <c r="F16" s="890">
        <v>1.3367494708700012</v>
      </c>
      <c r="G16" s="890">
        <v>1.2594458438287153</v>
      </c>
      <c r="H16" s="889">
        <v>1.6636805733299207</v>
      </c>
      <c r="I16" s="890">
        <v>1.0669511869831954</v>
      </c>
      <c r="J16" s="890">
        <v>2.214022140221402</v>
      </c>
      <c r="K16" s="891">
        <v>2021</v>
      </c>
    </row>
    <row r="17" spans="1:11" ht="21" customHeight="1" x14ac:dyDescent="0.2">
      <c r="A17" s="302"/>
      <c r="B17" s="302"/>
      <c r="C17" s="302"/>
      <c r="D17" s="302"/>
      <c r="E17" s="302"/>
      <c r="F17" s="302"/>
      <c r="G17" s="302"/>
      <c r="H17" s="302"/>
      <c r="I17" s="302"/>
      <c r="J17" s="302"/>
      <c r="K17" s="302"/>
    </row>
    <row r="18" spans="1:11" ht="21" customHeight="1" x14ac:dyDescent="0.2">
      <c r="K18" s="8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3"/>
  <sheetViews>
    <sheetView view="pageBreakPreview" zoomScaleNormal="100" zoomScaleSheetLayoutView="100" workbookViewId="0">
      <selection activeCell="B8" sqref="B8"/>
    </sheetView>
  </sheetViews>
  <sheetFormatPr defaultRowHeight="12.75" x14ac:dyDescent="0.2"/>
  <cols>
    <col min="1" max="1" width="57.2851562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 x14ac:dyDescent="0.4">
      <c r="A1" s="1376" t="s">
        <v>556</v>
      </c>
    </row>
    <row r="2" spans="1:1" ht="40.5" customHeight="1" thickBot="1" x14ac:dyDescent="0.25">
      <c r="A2" s="1377" t="s">
        <v>472</v>
      </c>
    </row>
    <row r="3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64"/>
  <sheetViews>
    <sheetView view="pageBreakPreview" zoomScaleNormal="100" zoomScaleSheetLayoutView="100" workbookViewId="0">
      <selection activeCell="N34" sqref="N34"/>
    </sheetView>
  </sheetViews>
  <sheetFormatPr defaultColWidth="9.140625" defaultRowHeight="12.75" x14ac:dyDescent="0.2"/>
  <cols>
    <col min="1" max="10" width="9.140625" style="29"/>
    <col min="11" max="11" width="6.140625" style="29" customWidth="1"/>
    <col min="12" max="16384" width="9.140625" style="29"/>
  </cols>
  <sheetData>
    <row r="64" ht="6" customHeight="1" x14ac:dyDescent="0.2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16"/>
  <sheetViews>
    <sheetView view="pageBreakPreview" zoomScaleNormal="100" zoomScaleSheetLayoutView="100" workbookViewId="0">
      <selection activeCell="C20" sqref="C20"/>
    </sheetView>
  </sheetViews>
  <sheetFormatPr defaultRowHeight="15" x14ac:dyDescent="0.2"/>
  <cols>
    <col min="1" max="1" width="26.5703125" style="10" customWidth="1"/>
    <col min="2" max="4" width="21.7109375" style="10" customWidth="1"/>
    <col min="5" max="5" width="26.5703125" style="10" customWidth="1"/>
    <col min="6" max="13" width="9.140625" style="2" customWidth="1"/>
    <col min="14" max="14" width="8.5703125" style="2" customWidth="1"/>
    <col min="15" max="256" width="9.140625" style="2"/>
    <col min="257" max="257" width="26.5703125" style="2" customWidth="1"/>
    <col min="258" max="260" width="21.7109375" style="2" customWidth="1"/>
    <col min="261" max="261" width="26.5703125" style="2" customWidth="1"/>
    <col min="262" max="512" width="9.140625" style="2"/>
    <col min="513" max="513" width="26.5703125" style="2" customWidth="1"/>
    <col min="514" max="516" width="21.7109375" style="2" customWidth="1"/>
    <col min="517" max="517" width="26.5703125" style="2" customWidth="1"/>
    <col min="518" max="768" width="9.140625" style="2"/>
    <col min="769" max="769" width="26.5703125" style="2" customWidth="1"/>
    <col min="770" max="772" width="21.7109375" style="2" customWidth="1"/>
    <col min="773" max="773" width="26.5703125" style="2" customWidth="1"/>
    <col min="774" max="1024" width="9.140625" style="2"/>
    <col min="1025" max="1025" width="26.5703125" style="2" customWidth="1"/>
    <col min="1026" max="1028" width="21.7109375" style="2" customWidth="1"/>
    <col min="1029" max="1029" width="26.5703125" style="2" customWidth="1"/>
    <col min="1030" max="1280" width="9.140625" style="2"/>
    <col min="1281" max="1281" width="26.5703125" style="2" customWidth="1"/>
    <col min="1282" max="1284" width="21.7109375" style="2" customWidth="1"/>
    <col min="1285" max="1285" width="26.5703125" style="2" customWidth="1"/>
    <col min="1286" max="1536" width="9.140625" style="2"/>
    <col min="1537" max="1537" width="26.5703125" style="2" customWidth="1"/>
    <col min="1538" max="1540" width="21.7109375" style="2" customWidth="1"/>
    <col min="1541" max="1541" width="26.5703125" style="2" customWidth="1"/>
    <col min="1542" max="1792" width="9.140625" style="2"/>
    <col min="1793" max="1793" width="26.5703125" style="2" customWidth="1"/>
    <col min="1794" max="1796" width="21.7109375" style="2" customWidth="1"/>
    <col min="1797" max="1797" width="26.5703125" style="2" customWidth="1"/>
    <col min="1798" max="2048" width="9.140625" style="2"/>
    <col min="2049" max="2049" width="26.5703125" style="2" customWidth="1"/>
    <col min="2050" max="2052" width="21.7109375" style="2" customWidth="1"/>
    <col min="2053" max="2053" width="26.5703125" style="2" customWidth="1"/>
    <col min="2054" max="2304" width="9.140625" style="2"/>
    <col min="2305" max="2305" width="26.5703125" style="2" customWidth="1"/>
    <col min="2306" max="2308" width="21.7109375" style="2" customWidth="1"/>
    <col min="2309" max="2309" width="26.5703125" style="2" customWidth="1"/>
    <col min="2310" max="2560" width="9.140625" style="2"/>
    <col min="2561" max="2561" width="26.5703125" style="2" customWidth="1"/>
    <col min="2562" max="2564" width="21.7109375" style="2" customWidth="1"/>
    <col min="2565" max="2565" width="26.5703125" style="2" customWidth="1"/>
    <col min="2566" max="2816" width="9.140625" style="2"/>
    <col min="2817" max="2817" width="26.5703125" style="2" customWidth="1"/>
    <col min="2818" max="2820" width="21.7109375" style="2" customWidth="1"/>
    <col min="2821" max="2821" width="26.5703125" style="2" customWidth="1"/>
    <col min="2822" max="3072" width="9.140625" style="2"/>
    <col min="3073" max="3073" width="26.5703125" style="2" customWidth="1"/>
    <col min="3074" max="3076" width="21.7109375" style="2" customWidth="1"/>
    <col min="3077" max="3077" width="26.5703125" style="2" customWidth="1"/>
    <col min="3078" max="3328" width="9.140625" style="2"/>
    <col min="3329" max="3329" width="26.5703125" style="2" customWidth="1"/>
    <col min="3330" max="3332" width="21.7109375" style="2" customWidth="1"/>
    <col min="3333" max="3333" width="26.5703125" style="2" customWidth="1"/>
    <col min="3334" max="3584" width="9.140625" style="2"/>
    <col min="3585" max="3585" width="26.5703125" style="2" customWidth="1"/>
    <col min="3586" max="3588" width="21.7109375" style="2" customWidth="1"/>
    <col min="3589" max="3589" width="26.5703125" style="2" customWidth="1"/>
    <col min="3590" max="3840" width="9.140625" style="2"/>
    <col min="3841" max="3841" width="26.5703125" style="2" customWidth="1"/>
    <col min="3842" max="3844" width="21.7109375" style="2" customWidth="1"/>
    <col min="3845" max="3845" width="26.5703125" style="2" customWidth="1"/>
    <col min="3846" max="4096" width="9.140625" style="2"/>
    <col min="4097" max="4097" width="26.5703125" style="2" customWidth="1"/>
    <col min="4098" max="4100" width="21.7109375" style="2" customWidth="1"/>
    <col min="4101" max="4101" width="26.5703125" style="2" customWidth="1"/>
    <col min="4102" max="4352" width="9.140625" style="2"/>
    <col min="4353" max="4353" width="26.5703125" style="2" customWidth="1"/>
    <col min="4354" max="4356" width="21.7109375" style="2" customWidth="1"/>
    <col min="4357" max="4357" width="26.5703125" style="2" customWidth="1"/>
    <col min="4358" max="4608" width="9.140625" style="2"/>
    <col min="4609" max="4609" width="26.5703125" style="2" customWidth="1"/>
    <col min="4610" max="4612" width="21.7109375" style="2" customWidth="1"/>
    <col min="4613" max="4613" width="26.5703125" style="2" customWidth="1"/>
    <col min="4614" max="4864" width="9.140625" style="2"/>
    <col min="4865" max="4865" width="26.5703125" style="2" customWidth="1"/>
    <col min="4866" max="4868" width="21.7109375" style="2" customWidth="1"/>
    <col min="4869" max="4869" width="26.5703125" style="2" customWidth="1"/>
    <col min="4870" max="5120" width="9.140625" style="2"/>
    <col min="5121" max="5121" width="26.5703125" style="2" customWidth="1"/>
    <col min="5122" max="5124" width="21.7109375" style="2" customWidth="1"/>
    <col min="5125" max="5125" width="26.5703125" style="2" customWidth="1"/>
    <col min="5126" max="5376" width="9.140625" style="2"/>
    <col min="5377" max="5377" width="26.5703125" style="2" customWidth="1"/>
    <col min="5378" max="5380" width="21.7109375" style="2" customWidth="1"/>
    <col min="5381" max="5381" width="26.5703125" style="2" customWidth="1"/>
    <col min="5382" max="5632" width="9.140625" style="2"/>
    <col min="5633" max="5633" width="26.5703125" style="2" customWidth="1"/>
    <col min="5634" max="5636" width="21.7109375" style="2" customWidth="1"/>
    <col min="5637" max="5637" width="26.5703125" style="2" customWidth="1"/>
    <col min="5638" max="5888" width="9.140625" style="2"/>
    <col min="5889" max="5889" width="26.5703125" style="2" customWidth="1"/>
    <col min="5890" max="5892" width="21.7109375" style="2" customWidth="1"/>
    <col min="5893" max="5893" width="26.5703125" style="2" customWidth="1"/>
    <col min="5894" max="6144" width="9.140625" style="2"/>
    <col min="6145" max="6145" width="26.5703125" style="2" customWidth="1"/>
    <col min="6146" max="6148" width="21.7109375" style="2" customWidth="1"/>
    <col min="6149" max="6149" width="26.5703125" style="2" customWidth="1"/>
    <col min="6150" max="6400" width="9.140625" style="2"/>
    <col min="6401" max="6401" width="26.5703125" style="2" customWidth="1"/>
    <col min="6402" max="6404" width="21.7109375" style="2" customWidth="1"/>
    <col min="6405" max="6405" width="26.5703125" style="2" customWidth="1"/>
    <col min="6406" max="6656" width="9.140625" style="2"/>
    <col min="6657" max="6657" width="26.5703125" style="2" customWidth="1"/>
    <col min="6658" max="6660" width="21.7109375" style="2" customWidth="1"/>
    <col min="6661" max="6661" width="26.5703125" style="2" customWidth="1"/>
    <col min="6662" max="6912" width="9.140625" style="2"/>
    <col min="6913" max="6913" width="26.5703125" style="2" customWidth="1"/>
    <col min="6914" max="6916" width="21.7109375" style="2" customWidth="1"/>
    <col min="6917" max="6917" width="26.5703125" style="2" customWidth="1"/>
    <col min="6918" max="7168" width="9.140625" style="2"/>
    <col min="7169" max="7169" width="26.5703125" style="2" customWidth="1"/>
    <col min="7170" max="7172" width="21.7109375" style="2" customWidth="1"/>
    <col min="7173" max="7173" width="26.5703125" style="2" customWidth="1"/>
    <col min="7174" max="7424" width="9.140625" style="2"/>
    <col min="7425" max="7425" width="26.5703125" style="2" customWidth="1"/>
    <col min="7426" max="7428" width="21.7109375" style="2" customWidth="1"/>
    <col min="7429" max="7429" width="26.5703125" style="2" customWidth="1"/>
    <col min="7430" max="7680" width="9.140625" style="2"/>
    <col min="7681" max="7681" width="26.5703125" style="2" customWidth="1"/>
    <col min="7682" max="7684" width="21.7109375" style="2" customWidth="1"/>
    <col min="7685" max="7685" width="26.5703125" style="2" customWidth="1"/>
    <col min="7686" max="7936" width="9.140625" style="2"/>
    <col min="7937" max="7937" width="26.5703125" style="2" customWidth="1"/>
    <col min="7938" max="7940" width="21.7109375" style="2" customWidth="1"/>
    <col min="7941" max="7941" width="26.5703125" style="2" customWidth="1"/>
    <col min="7942" max="8192" width="9.140625" style="2"/>
    <col min="8193" max="8193" width="26.5703125" style="2" customWidth="1"/>
    <col min="8194" max="8196" width="21.7109375" style="2" customWidth="1"/>
    <col min="8197" max="8197" width="26.5703125" style="2" customWidth="1"/>
    <col min="8198" max="8448" width="9.140625" style="2"/>
    <col min="8449" max="8449" width="26.5703125" style="2" customWidth="1"/>
    <col min="8450" max="8452" width="21.7109375" style="2" customWidth="1"/>
    <col min="8453" max="8453" width="26.5703125" style="2" customWidth="1"/>
    <col min="8454" max="8704" width="9.140625" style="2"/>
    <col min="8705" max="8705" width="26.5703125" style="2" customWidth="1"/>
    <col min="8706" max="8708" width="21.7109375" style="2" customWidth="1"/>
    <col min="8709" max="8709" width="26.5703125" style="2" customWidth="1"/>
    <col min="8710" max="8960" width="9.140625" style="2"/>
    <col min="8961" max="8961" width="26.5703125" style="2" customWidth="1"/>
    <col min="8962" max="8964" width="21.7109375" style="2" customWidth="1"/>
    <col min="8965" max="8965" width="26.5703125" style="2" customWidth="1"/>
    <col min="8966" max="9216" width="9.140625" style="2"/>
    <col min="9217" max="9217" width="26.5703125" style="2" customWidth="1"/>
    <col min="9218" max="9220" width="21.7109375" style="2" customWidth="1"/>
    <col min="9221" max="9221" width="26.5703125" style="2" customWidth="1"/>
    <col min="9222" max="9472" width="9.140625" style="2"/>
    <col min="9473" max="9473" width="26.5703125" style="2" customWidth="1"/>
    <col min="9474" max="9476" width="21.7109375" style="2" customWidth="1"/>
    <col min="9477" max="9477" width="26.5703125" style="2" customWidth="1"/>
    <col min="9478" max="9728" width="9.140625" style="2"/>
    <col min="9729" max="9729" width="26.5703125" style="2" customWidth="1"/>
    <col min="9730" max="9732" width="21.7109375" style="2" customWidth="1"/>
    <col min="9733" max="9733" width="26.5703125" style="2" customWidth="1"/>
    <col min="9734" max="9984" width="9.140625" style="2"/>
    <col min="9985" max="9985" width="26.5703125" style="2" customWidth="1"/>
    <col min="9986" max="9988" width="21.7109375" style="2" customWidth="1"/>
    <col min="9989" max="9989" width="26.5703125" style="2" customWidth="1"/>
    <col min="9990" max="10240" width="9.140625" style="2"/>
    <col min="10241" max="10241" width="26.5703125" style="2" customWidth="1"/>
    <col min="10242" max="10244" width="21.7109375" style="2" customWidth="1"/>
    <col min="10245" max="10245" width="26.5703125" style="2" customWidth="1"/>
    <col min="10246" max="10496" width="9.140625" style="2"/>
    <col min="10497" max="10497" width="26.5703125" style="2" customWidth="1"/>
    <col min="10498" max="10500" width="21.7109375" style="2" customWidth="1"/>
    <col min="10501" max="10501" width="26.5703125" style="2" customWidth="1"/>
    <col min="10502" max="10752" width="9.140625" style="2"/>
    <col min="10753" max="10753" width="26.5703125" style="2" customWidth="1"/>
    <col min="10754" max="10756" width="21.7109375" style="2" customWidth="1"/>
    <col min="10757" max="10757" width="26.5703125" style="2" customWidth="1"/>
    <col min="10758" max="11008" width="9.140625" style="2"/>
    <col min="11009" max="11009" width="26.5703125" style="2" customWidth="1"/>
    <col min="11010" max="11012" width="21.7109375" style="2" customWidth="1"/>
    <col min="11013" max="11013" width="26.5703125" style="2" customWidth="1"/>
    <col min="11014" max="11264" width="9.140625" style="2"/>
    <col min="11265" max="11265" width="26.5703125" style="2" customWidth="1"/>
    <col min="11266" max="11268" width="21.7109375" style="2" customWidth="1"/>
    <col min="11269" max="11269" width="26.5703125" style="2" customWidth="1"/>
    <col min="11270" max="11520" width="9.140625" style="2"/>
    <col min="11521" max="11521" width="26.5703125" style="2" customWidth="1"/>
    <col min="11522" max="11524" width="21.7109375" style="2" customWidth="1"/>
    <col min="11525" max="11525" width="26.5703125" style="2" customWidth="1"/>
    <col min="11526" max="11776" width="9.140625" style="2"/>
    <col min="11777" max="11777" width="26.5703125" style="2" customWidth="1"/>
    <col min="11778" max="11780" width="21.7109375" style="2" customWidth="1"/>
    <col min="11781" max="11781" width="26.5703125" style="2" customWidth="1"/>
    <col min="11782" max="12032" width="9.140625" style="2"/>
    <col min="12033" max="12033" width="26.5703125" style="2" customWidth="1"/>
    <col min="12034" max="12036" width="21.7109375" style="2" customWidth="1"/>
    <col min="12037" max="12037" width="26.5703125" style="2" customWidth="1"/>
    <col min="12038" max="12288" width="9.140625" style="2"/>
    <col min="12289" max="12289" width="26.5703125" style="2" customWidth="1"/>
    <col min="12290" max="12292" width="21.7109375" style="2" customWidth="1"/>
    <col min="12293" max="12293" width="26.5703125" style="2" customWidth="1"/>
    <col min="12294" max="12544" width="9.140625" style="2"/>
    <col min="12545" max="12545" width="26.5703125" style="2" customWidth="1"/>
    <col min="12546" max="12548" width="21.7109375" style="2" customWidth="1"/>
    <col min="12549" max="12549" width="26.5703125" style="2" customWidth="1"/>
    <col min="12550" max="12800" width="9.140625" style="2"/>
    <col min="12801" max="12801" width="26.5703125" style="2" customWidth="1"/>
    <col min="12802" max="12804" width="21.7109375" style="2" customWidth="1"/>
    <col min="12805" max="12805" width="26.5703125" style="2" customWidth="1"/>
    <col min="12806" max="13056" width="9.140625" style="2"/>
    <col min="13057" max="13057" width="26.5703125" style="2" customWidth="1"/>
    <col min="13058" max="13060" width="21.7109375" style="2" customWidth="1"/>
    <col min="13061" max="13061" width="26.5703125" style="2" customWidth="1"/>
    <col min="13062" max="13312" width="9.140625" style="2"/>
    <col min="13313" max="13313" width="26.5703125" style="2" customWidth="1"/>
    <col min="13314" max="13316" width="21.7109375" style="2" customWidth="1"/>
    <col min="13317" max="13317" width="26.5703125" style="2" customWidth="1"/>
    <col min="13318" max="13568" width="9.140625" style="2"/>
    <col min="13569" max="13569" width="26.5703125" style="2" customWidth="1"/>
    <col min="13570" max="13572" width="21.7109375" style="2" customWidth="1"/>
    <col min="13573" max="13573" width="26.5703125" style="2" customWidth="1"/>
    <col min="13574" max="13824" width="9.140625" style="2"/>
    <col min="13825" max="13825" width="26.5703125" style="2" customWidth="1"/>
    <col min="13826" max="13828" width="21.7109375" style="2" customWidth="1"/>
    <col min="13829" max="13829" width="26.5703125" style="2" customWidth="1"/>
    <col min="13830" max="14080" width="9.140625" style="2"/>
    <col min="14081" max="14081" width="26.5703125" style="2" customWidth="1"/>
    <col min="14082" max="14084" width="21.7109375" style="2" customWidth="1"/>
    <col min="14085" max="14085" width="26.5703125" style="2" customWidth="1"/>
    <col min="14086" max="14336" width="9.140625" style="2"/>
    <col min="14337" max="14337" width="26.5703125" style="2" customWidth="1"/>
    <col min="14338" max="14340" width="21.7109375" style="2" customWidth="1"/>
    <col min="14341" max="14341" width="26.5703125" style="2" customWidth="1"/>
    <col min="14342" max="14592" width="9.140625" style="2"/>
    <col min="14593" max="14593" width="26.5703125" style="2" customWidth="1"/>
    <col min="14594" max="14596" width="21.7109375" style="2" customWidth="1"/>
    <col min="14597" max="14597" width="26.5703125" style="2" customWidth="1"/>
    <col min="14598" max="14848" width="9.140625" style="2"/>
    <col min="14849" max="14849" width="26.5703125" style="2" customWidth="1"/>
    <col min="14850" max="14852" width="21.7109375" style="2" customWidth="1"/>
    <col min="14853" max="14853" width="26.5703125" style="2" customWidth="1"/>
    <col min="14854" max="15104" width="9.140625" style="2"/>
    <col min="15105" max="15105" width="26.5703125" style="2" customWidth="1"/>
    <col min="15106" max="15108" width="21.7109375" style="2" customWidth="1"/>
    <col min="15109" max="15109" width="26.5703125" style="2" customWidth="1"/>
    <col min="15110" max="15360" width="9.140625" style="2"/>
    <col min="15361" max="15361" width="26.5703125" style="2" customWidth="1"/>
    <col min="15362" max="15364" width="21.7109375" style="2" customWidth="1"/>
    <col min="15365" max="15365" width="26.5703125" style="2" customWidth="1"/>
    <col min="15366" max="15616" width="9.140625" style="2"/>
    <col min="15617" max="15617" width="26.5703125" style="2" customWidth="1"/>
    <col min="15618" max="15620" width="21.7109375" style="2" customWidth="1"/>
    <col min="15621" max="15621" width="26.5703125" style="2" customWidth="1"/>
    <col min="15622" max="15872" width="9.140625" style="2"/>
    <col min="15873" max="15873" width="26.5703125" style="2" customWidth="1"/>
    <col min="15874" max="15876" width="21.7109375" style="2" customWidth="1"/>
    <col min="15877" max="15877" width="26.5703125" style="2" customWidth="1"/>
    <col min="15878" max="16128" width="9.140625" style="2"/>
    <col min="16129" max="16129" width="26.5703125" style="2" customWidth="1"/>
    <col min="16130" max="16132" width="21.7109375" style="2" customWidth="1"/>
    <col min="16133" max="16133" width="26.5703125" style="2" customWidth="1"/>
    <col min="16134" max="16384" width="9.140625" style="2"/>
  </cols>
  <sheetData>
    <row r="1" spans="1:14" s="23" customFormat="1" ht="23.25" x14ac:dyDescent="0.2">
      <c r="A1" s="1474" t="s">
        <v>175</v>
      </c>
      <c r="B1" s="1474"/>
      <c r="C1" s="1474"/>
      <c r="D1" s="1474"/>
      <c r="E1" s="1474"/>
    </row>
    <row r="2" spans="1:14" s="25" customFormat="1" ht="15.75" x14ac:dyDescent="0.2">
      <c r="A2" s="1475" t="s">
        <v>176</v>
      </c>
      <c r="B2" s="1475"/>
      <c r="C2" s="1475"/>
      <c r="D2" s="1475"/>
      <c r="E2" s="1475"/>
    </row>
    <row r="3" spans="1:14" s="25" customFormat="1" ht="22.5" customHeight="1" x14ac:dyDescent="0.2">
      <c r="A3" s="1475" t="s">
        <v>1218</v>
      </c>
      <c r="B3" s="1475"/>
      <c r="C3" s="1475"/>
      <c r="D3" s="1475"/>
      <c r="E3" s="1475"/>
    </row>
    <row r="4" spans="1:14" s="746" customFormat="1" ht="27.75" customHeight="1" x14ac:dyDescent="0.25">
      <c r="A4" s="743" t="s">
        <v>116</v>
      </c>
      <c r="B4" s="744"/>
      <c r="C4" s="744"/>
      <c r="D4" s="744"/>
      <c r="E4" s="744" t="s">
        <v>35</v>
      </c>
      <c r="F4" s="744"/>
      <c r="G4" s="744"/>
      <c r="H4" s="744"/>
      <c r="I4" s="744"/>
      <c r="J4" s="744"/>
      <c r="K4" s="744"/>
      <c r="L4" s="744"/>
      <c r="M4" s="744"/>
      <c r="N4" s="745"/>
    </row>
    <row r="5" spans="1:14" s="11" customFormat="1" ht="42.75" customHeight="1" x14ac:dyDescent="0.2">
      <c r="A5" s="961" t="s">
        <v>128</v>
      </c>
      <c r="B5" s="962" t="s">
        <v>575</v>
      </c>
      <c r="C5" s="963" t="s">
        <v>576</v>
      </c>
      <c r="D5" s="963" t="s">
        <v>577</v>
      </c>
      <c r="E5" s="964" t="s">
        <v>134</v>
      </c>
    </row>
    <row r="6" spans="1:14" ht="24.95" customHeight="1" thickBot="1" x14ac:dyDescent="0.25">
      <c r="A6" s="965">
        <v>2012</v>
      </c>
      <c r="B6" s="966">
        <f>D6-C6</f>
        <v>19392</v>
      </c>
      <c r="C6" s="966">
        <v>2031</v>
      </c>
      <c r="D6" s="966">
        <v>21423</v>
      </c>
      <c r="E6" s="967">
        <v>2012</v>
      </c>
    </row>
    <row r="7" spans="1:14" ht="24.95" customHeight="1" thickTop="1" thickBot="1" x14ac:dyDescent="0.25">
      <c r="A7" s="896">
        <v>2013</v>
      </c>
      <c r="B7" s="921">
        <f t="shared" ref="B7:B14" si="0">D7-C7</f>
        <v>21575</v>
      </c>
      <c r="C7" s="897">
        <v>2133</v>
      </c>
      <c r="D7" s="897">
        <v>23708</v>
      </c>
      <c r="E7" s="898">
        <v>2013</v>
      </c>
    </row>
    <row r="8" spans="1:14" ht="24.95" customHeight="1" thickTop="1" thickBot="1" x14ac:dyDescent="0.25">
      <c r="A8" s="899">
        <v>2014</v>
      </c>
      <c r="B8" s="900">
        <f t="shared" si="0"/>
        <v>23077</v>
      </c>
      <c r="C8" s="900">
        <v>2366</v>
      </c>
      <c r="D8" s="900">
        <v>25443</v>
      </c>
      <c r="E8" s="901">
        <v>2014</v>
      </c>
    </row>
    <row r="9" spans="1:14" ht="24.95" customHeight="1" thickTop="1" thickBot="1" x14ac:dyDescent="0.25">
      <c r="A9" s="896">
        <v>2015</v>
      </c>
      <c r="B9" s="921">
        <f t="shared" si="0"/>
        <v>24305</v>
      </c>
      <c r="C9" s="897">
        <v>2317</v>
      </c>
      <c r="D9" s="897">
        <v>26622</v>
      </c>
      <c r="E9" s="898">
        <v>2015</v>
      </c>
    </row>
    <row r="10" spans="1:14" ht="24.95" customHeight="1" thickTop="1" thickBot="1" x14ac:dyDescent="0.25">
      <c r="A10" s="899">
        <v>2016</v>
      </c>
      <c r="B10" s="900">
        <f t="shared" si="0"/>
        <v>24469</v>
      </c>
      <c r="C10" s="900">
        <v>2347</v>
      </c>
      <c r="D10" s="900">
        <v>26816</v>
      </c>
      <c r="E10" s="901">
        <v>2016</v>
      </c>
    </row>
    <row r="11" spans="1:14" ht="24.95" customHeight="1" thickTop="1" thickBot="1" x14ac:dyDescent="0.25">
      <c r="A11" s="896">
        <v>2017</v>
      </c>
      <c r="B11" s="921">
        <f t="shared" si="0"/>
        <v>25612</v>
      </c>
      <c r="C11" s="897">
        <v>2294</v>
      </c>
      <c r="D11" s="897">
        <v>27906</v>
      </c>
      <c r="E11" s="898">
        <v>2017</v>
      </c>
    </row>
    <row r="12" spans="1:14" ht="24.95" customHeight="1" thickTop="1" thickBot="1" x14ac:dyDescent="0.25">
      <c r="A12" s="899">
        <v>2018</v>
      </c>
      <c r="B12" s="900">
        <f t="shared" si="0"/>
        <v>25684</v>
      </c>
      <c r="C12" s="900">
        <v>2385</v>
      </c>
      <c r="D12" s="900">
        <v>28069</v>
      </c>
      <c r="E12" s="901">
        <v>2018</v>
      </c>
    </row>
    <row r="13" spans="1:14" ht="24.95" customHeight="1" thickTop="1" thickBot="1" x14ac:dyDescent="0.25">
      <c r="A13" s="896">
        <v>2019</v>
      </c>
      <c r="B13" s="921">
        <f t="shared" si="0"/>
        <v>26212</v>
      </c>
      <c r="C13" s="897">
        <v>2200</v>
      </c>
      <c r="D13" s="897">
        <v>28412</v>
      </c>
      <c r="E13" s="898">
        <v>2019</v>
      </c>
    </row>
    <row r="14" spans="1:14" ht="24.95" customHeight="1" thickTop="1" thickBot="1" x14ac:dyDescent="0.25">
      <c r="A14" s="899">
        <v>2020</v>
      </c>
      <c r="B14" s="900">
        <f t="shared" si="0"/>
        <v>26203</v>
      </c>
      <c r="C14" s="900">
        <v>2811</v>
      </c>
      <c r="D14" s="900">
        <v>29014</v>
      </c>
      <c r="E14" s="901">
        <v>2020</v>
      </c>
    </row>
    <row r="15" spans="1:14" ht="24.95" customHeight="1" thickTop="1" x14ac:dyDescent="0.2">
      <c r="A15" s="1023">
        <v>2021</v>
      </c>
      <c r="B15" s="968">
        <f t="shared" ref="B15" si="1">D15-C15</f>
        <v>23478</v>
      </c>
      <c r="C15" s="1024">
        <v>2841</v>
      </c>
      <c r="D15" s="1024">
        <v>26319</v>
      </c>
      <c r="E15" s="1025">
        <v>2021</v>
      </c>
    </row>
    <row r="16" spans="1:14" x14ac:dyDescent="0.2">
      <c r="A16" s="12"/>
      <c r="B16" s="12"/>
      <c r="C16" s="12"/>
      <c r="D16" s="12"/>
      <c r="E16" s="12"/>
    </row>
  </sheetData>
  <mergeCells count="3">
    <mergeCell ref="A1:E1"/>
    <mergeCell ref="A2:E2"/>
    <mergeCell ref="A3:E3"/>
  </mergeCells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19"/>
  <sheetViews>
    <sheetView view="pageBreakPreview" zoomScaleNormal="100" zoomScaleSheetLayoutView="100" workbookViewId="0">
      <selection activeCell="B20" sqref="B20"/>
    </sheetView>
  </sheetViews>
  <sheetFormatPr defaultRowHeight="15" x14ac:dyDescent="0.2"/>
  <cols>
    <col min="1" max="1" width="28.140625" style="46" customWidth="1"/>
    <col min="2" max="2" width="8.28515625" style="46" customWidth="1"/>
    <col min="3" max="3" width="8.140625" style="46" customWidth="1"/>
    <col min="4" max="5" width="8.28515625" style="46" customWidth="1"/>
    <col min="6" max="6" width="8.140625" style="46" customWidth="1"/>
    <col min="7" max="7" width="8.5703125" style="46" customWidth="1"/>
    <col min="8" max="8" width="7.7109375" style="46" customWidth="1"/>
    <col min="9" max="9" width="8.5703125" style="46" customWidth="1"/>
    <col min="10" max="10" width="7.7109375" style="46" customWidth="1"/>
    <col min="11" max="11" width="25.7109375" style="46" customWidth="1"/>
    <col min="12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4" ht="23.25" x14ac:dyDescent="0.2">
      <c r="A1" s="1427" t="s">
        <v>481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4" ht="15.75" x14ac:dyDescent="0.2">
      <c r="A2" s="1429" t="s">
        <v>774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</row>
    <row r="3" spans="1:14" ht="15.75" x14ac:dyDescent="0.2">
      <c r="A3" s="1429" t="s">
        <v>990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4" s="746" customFormat="1" ht="27.75" customHeight="1" x14ac:dyDescent="0.25">
      <c r="A4" s="743" t="s">
        <v>126</v>
      </c>
      <c r="B4" s="744"/>
      <c r="C4" s="744"/>
      <c r="D4" s="744"/>
      <c r="E4" s="744"/>
      <c r="F4" s="744"/>
      <c r="G4" s="744"/>
      <c r="H4" s="744"/>
      <c r="I4" s="744"/>
      <c r="J4" s="744"/>
      <c r="K4" s="744" t="s">
        <v>127</v>
      </c>
      <c r="L4" s="744"/>
      <c r="M4" s="744"/>
      <c r="N4" s="745"/>
    </row>
    <row r="5" spans="1:14" ht="36.75" customHeight="1" thickBot="1" x14ac:dyDescent="0.25">
      <c r="A5" s="1468" t="s">
        <v>1547</v>
      </c>
      <c r="B5" s="1470" t="s">
        <v>727</v>
      </c>
      <c r="C5" s="1470"/>
      <c r="D5" s="1470"/>
      <c r="E5" s="1471" t="s">
        <v>726</v>
      </c>
      <c r="F5" s="1471"/>
      <c r="G5" s="1471"/>
      <c r="H5" s="1471" t="s">
        <v>725</v>
      </c>
      <c r="I5" s="1471"/>
      <c r="J5" s="1471"/>
      <c r="K5" s="1472" t="s">
        <v>733</v>
      </c>
    </row>
    <row r="6" spans="1:14" ht="27" customHeight="1" x14ac:dyDescent="0.2">
      <c r="A6" s="1469"/>
      <c r="B6" s="952" t="s">
        <v>394</v>
      </c>
      <c r="C6" s="953" t="s">
        <v>568</v>
      </c>
      <c r="D6" s="953" t="s">
        <v>567</v>
      </c>
      <c r="E6" s="952" t="s">
        <v>394</v>
      </c>
      <c r="F6" s="953" t="s">
        <v>568</v>
      </c>
      <c r="G6" s="953" t="s">
        <v>567</v>
      </c>
      <c r="H6" s="952" t="s">
        <v>394</v>
      </c>
      <c r="I6" s="953" t="s">
        <v>568</v>
      </c>
      <c r="J6" s="953" t="s">
        <v>567</v>
      </c>
      <c r="K6" s="1473"/>
    </row>
    <row r="7" spans="1:14" ht="24.95" customHeight="1" thickBot="1" x14ac:dyDescent="0.25">
      <c r="A7" s="1026">
        <v>2011</v>
      </c>
      <c r="B7" s="1027">
        <f t="shared" ref="B7:B16" si="0">H7+E7</f>
        <v>179</v>
      </c>
      <c r="C7" s="1027">
        <f t="shared" ref="C7:C16" si="1">I7+F7</f>
        <v>80</v>
      </c>
      <c r="D7" s="1027">
        <f t="shared" ref="D7" si="2">J7+G7</f>
        <v>99</v>
      </c>
      <c r="E7" s="1027">
        <f t="shared" ref="E7:E9" si="3">G7+F7</f>
        <v>39</v>
      </c>
      <c r="F7" s="1028">
        <v>19</v>
      </c>
      <c r="G7" s="1028">
        <v>20</v>
      </c>
      <c r="H7" s="1027">
        <f t="shared" ref="H7:H9" si="4">J7+I7</f>
        <v>140</v>
      </c>
      <c r="I7" s="1028">
        <v>61</v>
      </c>
      <c r="J7" s="1028">
        <v>79</v>
      </c>
      <c r="K7" s="1029">
        <v>2011</v>
      </c>
    </row>
    <row r="8" spans="1:14" ht="24.95" customHeight="1" thickBot="1" x14ac:dyDescent="0.25">
      <c r="A8" s="906">
        <v>2012</v>
      </c>
      <c r="B8" s="907">
        <f t="shared" si="0"/>
        <v>346</v>
      </c>
      <c r="C8" s="907">
        <f t="shared" si="1"/>
        <v>162</v>
      </c>
      <c r="D8" s="907">
        <f>J8+G8</f>
        <v>184</v>
      </c>
      <c r="E8" s="907">
        <f t="shared" si="3"/>
        <v>71</v>
      </c>
      <c r="F8" s="908">
        <v>41</v>
      </c>
      <c r="G8" s="908">
        <v>30</v>
      </c>
      <c r="H8" s="907">
        <f t="shared" si="4"/>
        <v>275</v>
      </c>
      <c r="I8" s="908">
        <v>121</v>
      </c>
      <c r="J8" s="908">
        <v>154</v>
      </c>
      <c r="K8" s="909">
        <v>2012</v>
      </c>
    </row>
    <row r="9" spans="1:14" ht="24.95" customHeight="1" thickBot="1" x14ac:dyDescent="0.25">
      <c r="A9" s="902">
        <v>2013</v>
      </c>
      <c r="B9" s="903">
        <f t="shared" si="0"/>
        <v>323</v>
      </c>
      <c r="C9" s="903">
        <f t="shared" si="1"/>
        <v>154</v>
      </c>
      <c r="D9" s="903">
        <f t="shared" ref="D9:D16" si="5">J9+G9</f>
        <v>169</v>
      </c>
      <c r="E9" s="903">
        <f t="shared" si="3"/>
        <v>100</v>
      </c>
      <c r="F9" s="904">
        <v>49</v>
      </c>
      <c r="G9" s="904">
        <v>51</v>
      </c>
      <c r="H9" s="903">
        <f t="shared" si="4"/>
        <v>223</v>
      </c>
      <c r="I9" s="904">
        <v>105</v>
      </c>
      <c r="J9" s="904">
        <v>118</v>
      </c>
      <c r="K9" s="905">
        <v>2013</v>
      </c>
    </row>
    <row r="10" spans="1:14" ht="24.95" customHeight="1" thickBot="1" x14ac:dyDescent="0.25">
      <c r="A10" s="906">
        <v>2014</v>
      </c>
      <c r="B10" s="907">
        <f t="shared" si="0"/>
        <v>164</v>
      </c>
      <c r="C10" s="907">
        <f t="shared" si="1"/>
        <v>82</v>
      </c>
      <c r="D10" s="907">
        <f t="shared" si="5"/>
        <v>82</v>
      </c>
      <c r="E10" s="907">
        <f>G10+F10</f>
        <v>86</v>
      </c>
      <c r="F10" s="908">
        <v>44</v>
      </c>
      <c r="G10" s="908">
        <v>42</v>
      </c>
      <c r="H10" s="907">
        <f>J10+I10</f>
        <v>78</v>
      </c>
      <c r="I10" s="908">
        <v>38</v>
      </c>
      <c r="J10" s="908">
        <v>40</v>
      </c>
      <c r="K10" s="909">
        <v>2014</v>
      </c>
    </row>
    <row r="11" spans="1:14" ht="24.95" customHeight="1" thickBot="1" x14ac:dyDescent="0.25">
      <c r="A11" s="902">
        <v>2015</v>
      </c>
      <c r="B11" s="903">
        <f t="shared" si="0"/>
        <v>104</v>
      </c>
      <c r="C11" s="903">
        <f t="shared" si="1"/>
        <v>56</v>
      </c>
      <c r="D11" s="903">
        <f t="shared" si="5"/>
        <v>48</v>
      </c>
      <c r="E11" s="903">
        <f t="shared" ref="E11:E16" si="6">SUM(G11)+(F11)</f>
        <v>56</v>
      </c>
      <c r="F11" s="904">
        <v>27</v>
      </c>
      <c r="G11" s="904">
        <v>29</v>
      </c>
      <c r="H11" s="903">
        <f t="shared" ref="H11:H16" si="7">SUM(J11)+(I11)</f>
        <v>48</v>
      </c>
      <c r="I11" s="904">
        <v>29</v>
      </c>
      <c r="J11" s="904">
        <v>19</v>
      </c>
      <c r="K11" s="905">
        <v>2015</v>
      </c>
    </row>
    <row r="12" spans="1:14" ht="24.95" customHeight="1" thickBot="1" x14ac:dyDescent="0.25">
      <c r="A12" s="906">
        <v>2016</v>
      </c>
      <c r="B12" s="907">
        <f t="shared" si="0"/>
        <v>107</v>
      </c>
      <c r="C12" s="907">
        <f t="shared" si="1"/>
        <v>51</v>
      </c>
      <c r="D12" s="907">
        <f t="shared" si="5"/>
        <v>56</v>
      </c>
      <c r="E12" s="907">
        <f t="shared" si="6"/>
        <v>40</v>
      </c>
      <c r="F12" s="908">
        <v>15</v>
      </c>
      <c r="G12" s="908">
        <v>25</v>
      </c>
      <c r="H12" s="907">
        <f t="shared" si="7"/>
        <v>67</v>
      </c>
      <c r="I12" s="908">
        <v>36</v>
      </c>
      <c r="J12" s="908">
        <v>31</v>
      </c>
      <c r="K12" s="909">
        <v>2016</v>
      </c>
    </row>
    <row r="13" spans="1:14" ht="24.95" customHeight="1" thickBot="1" x14ac:dyDescent="0.25">
      <c r="A13" s="902">
        <v>2017</v>
      </c>
      <c r="B13" s="903">
        <f t="shared" si="0"/>
        <v>158</v>
      </c>
      <c r="C13" s="903">
        <f t="shared" si="1"/>
        <v>80</v>
      </c>
      <c r="D13" s="903">
        <f t="shared" si="5"/>
        <v>78</v>
      </c>
      <c r="E13" s="903">
        <f t="shared" si="6"/>
        <v>62</v>
      </c>
      <c r="F13" s="904">
        <v>25</v>
      </c>
      <c r="G13" s="904">
        <v>37</v>
      </c>
      <c r="H13" s="903">
        <f t="shared" si="7"/>
        <v>96</v>
      </c>
      <c r="I13" s="904">
        <v>55</v>
      </c>
      <c r="J13" s="904">
        <v>41</v>
      </c>
      <c r="K13" s="905">
        <v>2017</v>
      </c>
    </row>
    <row r="14" spans="1:14" ht="24.95" customHeight="1" thickBot="1" x14ac:dyDescent="0.25">
      <c r="A14" s="906">
        <v>2018</v>
      </c>
      <c r="B14" s="907">
        <f t="shared" si="0"/>
        <v>139</v>
      </c>
      <c r="C14" s="907">
        <f t="shared" si="1"/>
        <v>74</v>
      </c>
      <c r="D14" s="907">
        <f t="shared" si="5"/>
        <v>65</v>
      </c>
      <c r="E14" s="907">
        <f t="shared" si="6"/>
        <v>80</v>
      </c>
      <c r="F14" s="908">
        <v>42</v>
      </c>
      <c r="G14" s="908">
        <v>38</v>
      </c>
      <c r="H14" s="907">
        <f t="shared" si="7"/>
        <v>59</v>
      </c>
      <c r="I14" s="908">
        <v>32</v>
      </c>
      <c r="J14" s="908">
        <v>27</v>
      </c>
      <c r="K14" s="909">
        <v>2018</v>
      </c>
    </row>
    <row r="15" spans="1:14" ht="24.95" customHeight="1" thickBot="1" x14ac:dyDescent="0.25">
      <c r="A15" s="902">
        <v>2019</v>
      </c>
      <c r="B15" s="903">
        <f t="shared" ref="B15" si="8">H15+E15</f>
        <v>127</v>
      </c>
      <c r="C15" s="903">
        <f t="shared" ref="C15" si="9">I15+F15</f>
        <v>73</v>
      </c>
      <c r="D15" s="903">
        <f t="shared" ref="D15" si="10">J15+G15</f>
        <v>54</v>
      </c>
      <c r="E15" s="903">
        <f t="shared" si="6"/>
        <v>44</v>
      </c>
      <c r="F15" s="904">
        <v>22</v>
      </c>
      <c r="G15" s="904">
        <v>22</v>
      </c>
      <c r="H15" s="903">
        <f t="shared" si="7"/>
        <v>83</v>
      </c>
      <c r="I15" s="904">
        <v>51</v>
      </c>
      <c r="J15" s="904">
        <v>32</v>
      </c>
      <c r="K15" s="905">
        <v>2019</v>
      </c>
    </row>
    <row r="16" spans="1:14" ht="24.95" customHeight="1" x14ac:dyDescent="0.2">
      <c r="A16" s="1030">
        <v>2020</v>
      </c>
      <c r="B16" s="1031">
        <f t="shared" si="0"/>
        <v>18</v>
      </c>
      <c r="C16" s="1031">
        <f t="shared" si="1"/>
        <v>8</v>
      </c>
      <c r="D16" s="1031">
        <f t="shared" si="5"/>
        <v>10</v>
      </c>
      <c r="E16" s="1031">
        <f t="shared" si="6"/>
        <v>10</v>
      </c>
      <c r="F16" s="1032">
        <v>4</v>
      </c>
      <c r="G16" s="1032">
        <v>6</v>
      </c>
      <c r="H16" s="1031">
        <f t="shared" si="7"/>
        <v>8</v>
      </c>
      <c r="I16" s="1032">
        <v>4</v>
      </c>
      <c r="J16" s="1032">
        <v>4</v>
      </c>
      <c r="K16" s="1033">
        <v>2020</v>
      </c>
    </row>
    <row r="17" spans="1:11" ht="24.95" customHeight="1" x14ac:dyDescent="0.2">
      <c r="A17" s="422"/>
      <c r="B17" s="398"/>
      <c r="C17" s="398"/>
      <c r="D17" s="398"/>
      <c r="E17" s="398"/>
      <c r="F17" s="398"/>
      <c r="G17" s="398"/>
      <c r="H17" s="398"/>
      <c r="I17" s="398"/>
      <c r="J17" s="398"/>
      <c r="K17" s="423"/>
    </row>
    <row r="19" spans="1:11" x14ac:dyDescent="0.2">
      <c r="B19" s="334"/>
      <c r="C19" s="334"/>
      <c r="D19" s="334"/>
      <c r="E19" s="334"/>
      <c r="F19" s="334"/>
      <c r="G19" s="334"/>
      <c r="H19" s="334"/>
      <c r="I19" s="334"/>
      <c r="J19" s="334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N31"/>
  <sheetViews>
    <sheetView view="pageBreakPreview" zoomScaleNormal="100" zoomScaleSheetLayoutView="100" workbookViewId="0">
      <selection activeCell="J13" sqref="J13"/>
    </sheetView>
  </sheetViews>
  <sheetFormatPr defaultRowHeight="15" x14ac:dyDescent="0.2"/>
  <cols>
    <col min="1" max="1" width="25.7109375" style="46" customWidth="1"/>
    <col min="2" max="13" width="8.28515625" style="46" customWidth="1"/>
    <col min="14" max="14" width="20.7109375" style="46" customWidth="1"/>
    <col min="15" max="256" width="9.140625" style="45"/>
    <col min="257" max="257" width="25.7109375" style="45" customWidth="1"/>
    <col min="258" max="258" width="8.42578125" style="45" customWidth="1"/>
    <col min="259" max="259" width="8.140625" style="45" customWidth="1"/>
    <col min="260" max="261" width="7.7109375" style="45" customWidth="1"/>
    <col min="262" max="262" width="8.85546875" style="45" customWidth="1"/>
    <col min="263" max="264" width="8.42578125" style="45" bestFit="1" customWidth="1"/>
    <col min="265" max="265" width="7.7109375" style="45" customWidth="1"/>
    <col min="266" max="266" width="8.85546875" style="45" customWidth="1"/>
    <col min="267" max="269" width="7.7109375" style="45" customWidth="1"/>
    <col min="270" max="270" width="25.7109375" style="45" customWidth="1"/>
    <col min="271" max="512" width="9.140625" style="45"/>
    <col min="513" max="513" width="25.7109375" style="45" customWidth="1"/>
    <col min="514" max="514" width="8.42578125" style="45" customWidth="1"/>
    <col min="515" max="515" width="8.140625" style="45" customWidth="1"/>
    <col min="516" max="517" width="7.7109375" style="45" customWidth="1"/>
    <col min="518" max="518" width="8.85546875" style="45" customWidth="1"/>
    <col min="519" max="520" width="8.42578125" style="45" bestFit="1" customWidth="1"/>
    <col min="521" max="521" width="7.7109375" style="45" customWidth="1"/>
    <col min="522" max="522" width="8.85546875" style="45" customWidth="1"/>
    <col min="523" max="525" width="7.7109375" style="45" customWidth="1"/>
    <col min="526" max="526" width="25.7109375" style="45" customWidth="1"/>
    <col min="527" max="768" width="9.140625" style="45"/>
    <col min="769" max="769" width="25.7109375" style="45" customWidth="1"/>
    <col min="770" max="770" width="8.42578125" style="45" customWidth="1"/>
    <col min="771" max="771" width="8.140625" style="45" customWidth="1"/>
    <col min="772" max="773" width="7.7109375" style="45" customWidth="1"/>
    <col min="774" max="774" width="8.85546875" style="45" customWidth="1"/>
    <col min="775" max="776" width="8.42578125" style="45" bestFit="1" customWidth="1"/>
    <col min="777" max="777" width="7.7109375" style="45" customWidth="1"/>
    <col min="778" max="778" width="8.85546875" style="45" customWidth="1"/>
    <col min="779" max="781" width="7.7109375" style="45" customWidth="1"/>
    <col min="782" max="782" width="25.7109375" style="45" customWidth="1"/>
    <col min="783" max="1024" width="9.140625" style="45"/>
    <col min="1025" max="1025" width="25.7109375" style="45" customWidth="1"/>
    <col min="1026" max="1026" width="8.42578125" style="45" customWidth="1"/>
    <col min="1027" max="1027" width="8.140625" style="45" customWidth="1"/>
    <col min="1028" max="1029" width="7.7109375" style="45" customWidth="1"/>
    <col min="1030" max="1030" width="8.85546875" style="45" customWidth="1"/>
    <col min="1031" max="1032" width="8.42578125" style="45" bestFit="1" customWidth="1"/>
    <col min="1033" max="1033" width="7.7109375" style="45" customWidth="1"/>
    <col min="1034" max="1034" width="8.85546875" style="45" customWidth="1"/>
    <col min="1035" max="1037" width="7.7109375" style="45" customWidth="1"/>
    <col min="1038" max="1038" width="25.7109375" style="45" customWidth="1"/>
    <col min="1039" max="1280" width="9.140625" style="45"/>
    <col min="1281" max="1281" width="25.7109375" style="45" customWidth="1"/>
    <col min="1282" max="1282" width="8.42578125" style="45" customWidth="1"/>
    <col min="1283" max="1283" width="8.140625" style="45" customWidth="1"/>
    <col min="1284" max="1285" width="7.7109375" style="45" customWidth="1"/>
    <col min="1286" max="1286" width="8.85546875" style="45" customWidth="1"/>
    <col min="1287" max="1288" width="8.42578125" style="45" bestFit="1" customWidth="1"/>
    <col min="1289" max="1289" width="7.7109375" style="45" customWidth="1"/>
    <col min="1290" max="1290" width="8.85546875" style="45" customWidth="1"/>
    <col min="1291" max="1293" width="7.7109375" style="45" customWidth="1"/>
    <col min="1294" max="1294" width="25.7109375" style="45" customWidth="1"/>
    <col min="1295" max="1536" width="9.140625" style="45"/>
    <col min="1537" max="1537" width="25.7109375" style="45" customWidth="1"/>
    <col min="1538" max="1538" width="8.42578125" style="45" customWidth="1"/>
    <col min="1539" max="1539" width="8.140625" style="45" customWidth="1"/>
    <col min="1540" max="1541" width="7.7109375" style="45" customWidth="1"/>
    <col min="1542" max="1542" width="8.85546875" style="45" customWidth="1"/>
    <col min="1543" max="1544" width="8.42578125" style="45" bestFit="1" customWidth="1"/>
    <col min="1545" max="1545" width="7.7109375" style="45" customWidth="1"/>
    <col min="1546" max="1546" width="8.85546875" style="45" customWidth="1"/>
    <col min="1547" max="1549" width="7.7109375" style="45" customWidth="1"/>
    <col min="1550" max="1550" width="25.7109375" style="45" customWidth="1"/>
    <col min="1551" max="1792" width="9.140625" style="45"/>
    <col min="1793" max="1793" width="25.7109375" style="45" customWidth="1"/>
    <col min="1794" max="1794" width="8.42578125" style="45" customWidth="1"/>
    <col min="1795" max="1795" width="8.140625" style="45" customWidth="1"/>
    <col min="1796" max="1797" width="7.7109375" style="45" customWidth="1"/>
    <col min="1798" max="1798" width="8.85546875" style="45" customWidth="1"/>
    <col min="1799" max="1800" width="8.42578125" style="45" bestFit="1" customWidth="1"/>
    <col min="1801" max="1801" width="7.7109375" style="45" customWidth="1"/>
    <col min="1802" max="1802" width="8.85546875" style="45" customWidth="1"/>
    <col min="1803" max="1805" width="7.7109375" style="45" customWidth="1"/>
    <col min="1806" max="1806" width="25.7109375" style="45" customWidth="1"/>
    <col min="1807" max="2048" width="9.140625" style="45"/>
    <col min="2049" max="2049" width="25.7109375" style="45" customWidth="1"/>
    <col min="2050" max="2050" width="8.42578125" style="45" customWidth="1"/>
    <col min="2051" max="2051" width="8.140625" style="45" customWidth="1"/>
    <col min="2052" max="2053" width="7.7109375" style="45" customWidth="1"/>
    <col min="2054" max="2054" width="8.85546875" style="45" customWidth="1"/>
    <col min="2055" max="2056" width="8.42578125" style="45" bestFit="1" customWidth="1"/>
    <col min="2057" max="2057" width="7.7109375" style="45" customWidth="1"/>
    <col min="2058" max="2058" width="8.85546875" style="45" customWidth="1"/>
    <col min="2059" max="2061" width="7.7109375" style="45" customWidth="1"/>
    <col min="2062" max="2062" width="25.7109375" style="45" customWidth="1"/>
    <col min="2063" max="2304" width="9.140625" style="45"/>
    <col min="2305" max="2305" width="25.7109375" style="45" customWidth="1"/>
    <col min="2306" max="2306" width="8.42578125" style="45" customWidth="1"/>
    <col min="2307" max="2307" width="8.140625" style="45" customWidth="1"/>
    <col min="2308" max="2309" width="7.7109375" style="45" customWidth="1"/>
    <col min="2310" max="2310" width="8.85546875" style="45" customWidth="1"/>
    <col min="2311" max="2312" width="8.42578125" style="45" bestFit="1" customWidth="1"/>
    <col min="2313" max="2313" width="7.7109375" style="45" customWidth="1"/>
    <col min="2314" max="2314" width="8.85546875" style="45" customWidth="1"/>
    <col min="2315" max="2317" width="7.7109375" style="45" customWidth="1"/>
    <col min="2318" max="2318" width="25.7109375" style="45" customWidth="1"/>
    <col min="2319" max="2560" width="9.140625" style="45"/>
    <col min="2561" max="2561" width="25.7109375" style="45" customWidth="1"/>
    <col min="2562" max="2562" width="8.42578125" style="45" customWidth="1"/>
    <col min="2563" max="2563" width="8.140625" style="45" customWidth="1"/>
    <col min="2564" max="2565" width="7.7109375" style="45" customWidth="1"/>
    <col min="2566" max="2566" width="8.85546875" style="45" customWidth="1"/>
    <col min="2567" max="2568" width="8.42578125" style="45" bestFit="1" customWidth="1"/>
    <col min="2569" max="2569" width="7.7109375" style="45" customWidth="1"/>
    <col min="2570" max="2570" width="8.85546875" style="45" customWidth="1"/>
    <col min="2571" max="2573" width="7.7109375" style="45" customWidth="1"/>
    <col min="2574" max="2574" width="25.7109375" style="45" customWidth="1"/>
    <col min="2575" max="2816" width="9.140625" style="45"/>
    <col min="2817" max="2817" width="25.7109375" style="45" customWidth="1"/>
    <col min="2818" max="2818" width="8.42578125" style="45" customWidth="1"/>
    <col min="2819" max="2819" width="8.140625" style="45" customWidth="1"/>
    <col min="2820" max="2821" width="7.7109375" style="45" customWidth="1"/>
    <col min="2822" max="2822" width="8.85546875" style="45" customWidth="1"/>
    <col min="2823" max="2824" width="8.42578125" style="45" bestFit="1" customWidth="1"/>
    <col min="2825" max="2825" width="7.7109375" style="45" customWidth="1"/>
    <col min="2826" max="2826" width="8.85546875" style="45" customWidth="1"/>
    <col min="2827" max="2829" width="7.7109375" style="45" customWidth="1"/>
    <col min="2830" max="2830" width="25.7109375" style="45" customWidth="1"/>
    <col min="2831" max="3072" width="9.140625" style="45"/>
    <col min="3073" max="3073" width="25.7109375" style="45" customWidth="1"/>
    <col min="3074" max="3074" width="8.42578125" style="45" customWidth="1"/>
    <col min="3075" max="3075" width="8.140625" style="45" customWidth="1"/>
    <col min="3076" max="3077" width="7.7109375" style="45" customWidth="1"/>
    <col min="3078" max="3078" width="8.85546875" style="45" customWidth="1"/>
    <col min="3079" max="3080" width="8.42578125" style="45" bestFit="1" customWidth="1"/>
    <col min="3081" max="3081" width="7.7109375" style="45" customWidth="1"/>
    <col min="3082" max="3082" width="8.85546875" style="45" customWidth="1"/>
    <col min="3083" max="3085" width="7.7109375" style="45" customWidth="1"/>
    <col min="3086" max="3086" width="25.7109375" style="45" customWidth="1"/>
    <col min="3087" max="3328" width="9.140625" style="45"/>
    <col min="3329" max="3329" width="25.7109375" style="45" customWidth="1"/>
    <col min="3330" max="3330" width="8.42578125" style="45" customWidth="1"/>
    <col min="3331" max="3331" width="8.140625" style="45" customWidth="1"/>
    <col min="3332" max="3333" width="7.7109375" style="45" customWidth="1"/>
    <col min="3334" max="3334" width="8.85546875" style="45" customWidth="1"/>
    <col min="3335" max="3336" width="8.42578125" style="45" bestFit="1" customWidth="1"/>
    <col min="3337" max="3337" width="7.7109375" style="45" customWidth="1"/>
    <col min="3338" max="3338" width="8.85546875" style="45" customWidth="1"/>
    <col min="3339" max="3341" width="7.7109375" style="45" customWidth="1"/>
    <col min="3342" max="3342" width="25.7109375" style="45" customWidth="1"/>
    <col min="3343" max="3584" width="9.140625" style="45"/>
    <col min="3585" max="3585" width="25.7109375" style="45" customWidth="1"/>
    <col min="3586" max="3586" width="8.42578125" style="45" customWidth="1"/>
    <col min="3587" max="3587" width="8.140625" style="45" customWidth="1"/>
    <col min="3588" max="3589" width="7.7109375" style="45" customWidth="1"/>
    <col min="3590" max="3590" width="8.85546875" style="45" customWidth="1"/>
    <col min="3591" max="3592" width="8.42578125" style="45" bestFit="1" customWidth="1"/>
    <col min="3593" max="3593" width="7.7109375" style="45" customWidth="1"/>
    <col min="3594" max="3594" width="8.85546875" style="45" customWidth="1"/>
    <col min="3595" max="3597" width="7.7109375" style="45" customWidth="1"/>
    <col min="3598" max="3598" width="25.7109375" style="45" customWidth="1"/>
    <col min="3599" max="3840" width="9.140625" style="45"/>
    <col min="3841" max="3841" width="25.7109375" style="45" customWidth="1"/>
    <col min="3842" max="3842" width="8.42578125" style="45" customWidth="1"/>
    <col min="3843" max="3843" width="8.140625" style="45" customWidth="1"/>
    <col min="3844" max="3845" width="7.7109375" style="45" customWidth="1"/>
    <col min="3846" max="3846" width="8.85546875" style="45" customWidth="1"/>
    <col min="3847" max="3848" width="8.42578125" style="45" bestFit="1" customWidth="1"/>
    <col min="3849" max="3849" width="7.7109375" style="45" customWidth="1"/>
    <col min="3850" max="3850" width="8.85546875" style="45" customWidth="1"/>
    <col min="3851" max="3853" width="7.7109375" style="45" customWidth="1"/>
    <col min="3854" max="3854" width="25.7109375" style="45" customWidth="1"/>
    <col min="3855" max="4096" width="9.140625" style="45"/>
    <col min="4097" max="4097" width="25.7109375" style="45" customWidth="1"/>
    <col min="4098" max="4098" width="8.42578125" style="45" customWidth="1"/>
    <col min="4099" max="4099" width="8.140625" style="45" customWidth="1"/>
    <col min="4100" max="4101" width="7.7109375" style="45" customWidth="1"/>
    <col min="4102" max="4102" width="8.85546875" style="45" customWidth="1"/>
    <col min="4103" max="4104" width="8.42578125" style="45" bestFit="1" customWidth="1"/>
    <col min="4105" max="4105" width="7.7109375" style="45" customWidth="1"/>
    <col min="4106" max="4106" width="8.85546875" style="45" customWidth="1"/>
    <col min="4107" max="4109" width="7.7109375" style="45" customWidth="1"/>
    <col min="4110" max="4110" width="25.7109375" style="45" customWidth="1"/>
    <col min="4111" max="4352" width="9.140625" style="45"/>
    <col min="4353" max="4353" width="25.7109375" style="45" customWidth="1"/>
    <col min="4354" max="4354" width="8.42578125" style="45" customWidth="1"/>
    <col min="4355" max="4355" width="8.140625" style="45" customWidth="1"/>
    <col min="4356" max="4357" width="7.7109375" style="45" customWidth="1"/>
    <col min="4358" max="4358" width="8.85546875" style="45" customWidth="1"/>
    <col min="4359" max="4360" width="8.42578125" style="45" bestFit="1" customWidth="1"/>
    <col min="4361" max="4361" width="7.7109375" style="45" customWidth="1"/>
    <col min="4362" max="4362" width="8.85546875" style="45" customWidth="1"/>
    <col min="4363" max="4365" width="7.7109375" style="45" customWidth="1"/>
    <col min="4366" max="4366" width="25.7109375" style="45" customWidth="1"/>
    <col min="4367" max="4608" width="9.140625" style="45"/>
    <col min="4609" max="4609" width="25.7109375" style="45" customWidth="1"/>
    <col min="4610" max="4610" width="8.42578125" style="45" customWidth="1"/>
    <col min="4611" max="4611" width="8.140625" style="45" customWidth="1"/>
    <col min="4612" max="4613" width="7.7109375" style="45" customWidth="1"/>
    <col min="4614" max="4614" width="8.85546875" style="45" customWidth="1"/>
    <col min="4615" max="4616" width="8.42578125" style="45" bestFit="1" customWidth="1"/>
    <col min="4617" max="4617" width="7.7109375" style="45" customWidth="1"/>
    <col min="4618" max="4618" width="8.85546875" style="45" customWidth="1"/>
    <col min="4619" max="4621" width="7.7109375" style="45" customWidth="1"/>
    <col min="4622" max="4622" width="25.7109375" style="45" customWidth="1"/>
    <col min="4623" max="4864" width="9.140625" style="45"/>
    <col min="4865" max="4865" width="25.7109375" style="45" customWidth="1"/>
    <col min="4866" max="4866" width="8.42578125" style="45" customWidth="1"/>
    <col min="4867" max="4867" width="8.140625" style="45" customWidth="1"/>
    <col min="4868" max="4869" width="7.7109375" style="45" customWidth="1"/>
    <col min="4870" max="4870" width="8.85546875" style="45" customWidth="1"/>
    <col min="4871" max="4872" width="8.42578125" style="45" bestFit="1" customWidth="1"/>
    <col min="4873" max="4873" width="7.7109375" style="45" customWidth="1"/>
    <col min="4874" max="4874" width="8.85546875" style="45" customWidth="1"/>
    <col min="4875" max="4877" width="7.7109375" style="45" customWidth="1"/>
    <col min="4878" max="4878" width="25.7109375" style="45" customWidth="1"/>
    <col min="4879" max="5120" width="9.140625" style="45"/>
    <col min="5121" max="5121" width="25.7109375" style="45" customWidth="1"/>
    <col min="5122" max="5122" width="8.42578125" style="45" customWidth="1"/>
    <col min="5123" max="5123" width="8.140625" style="45" customWidth="1"/>
    <col min="5124" max="5125" width="7.7109375" style="45" customWidth="1"/>
    <col min="5126" max="5126" width="8.85546875" style="45" customWidth="1"/>
    <col min="5127" max="5128" width="8.42578125" style="45" bestFit="1" customWidth="1"/>
    <col min="5129" max="5129" width="7.7109375" style="45" customWidth="1"/>
    <col min="5130" max="5130" width="8.85546875" style="45" customWidth="1"/>
    <col min="5131" max="5133" width="7.7109375" style="45" customWidth="1"/>
    <col min="5134" max="5134" width="25.7109375" style="45" customWidth="1"/>
    <col min="5135" max="5376" width="9.140625" style="45"/>
    <col min="5377" max="5377" width="25.7109375" style="45" customWidth="1"/>
    <col min="5378" max="5378" width="8.42578125" style="45" customWidth="1"/>
    <col min="5379" max="5379" width="8.140625" style="45" customWidth="1"/>
    <col min="5380" max="5381" width="7.7109375" style="45" customWidth="1"/>
    <col min="5382" max="5382" width="8.85546875" style="45" customWidth="1"/>
    <col min="5383" max="5384" width="8.42578125" style="45" bestFit="1" customWidth="1"/>
    <col min="5385" max="5385" width="7.7109375" style="45" customWidth="1"/>
    <col min="5386" max="5386" width="8.85546875" style="45" customWidth="1"/>
    <col min="5387" max="5389" width="7.7109375" style="45" customWidth="1"/>
    <col min="5390" max="5390" width="25.7109375" style="45" customWidth="1"/>
    <col min="5391" max="5632" width="9.140625" style="45"/>
    <col min="5633" max="5633" width="25.7109375" style="45" customWidth="1"/>
    <col min="5634" max="5634" width="8.42578125" style="45" customWidth="1"/>
    <col min="5635" max="5635" width="8.140625" style="45" customWidth="1"/>
    <col min="5636" max="5637" width="7.7109375" style="45" customWidth="1"/>
    <col min="5638" max="5638" width="8.85546875" style="45" customWidth="1"/>
    <col min="5639" max="5640" width="8.42578125" style="45" bestFit="1" customWidth="1"/>
    <col min="5641" max="5641" width="7.7109375" style="45" customWidth="1"/>
    <col min="5642" max="5642" width="8.85546875" style="45" customWidth="1"/>
    <col min="5643" max="5645" width="7.7109375" style="45" customWidth="1"/>
    <col min="5646" max="5646" width="25.7109375" style="45" customWidth="1"/>
    <col min="5647" max="5888" width="9.140625" style="45"/>
    <col min="5889" max="5889" width="25.7109375" style="45" customWidth="1"/>
    <col min="5890" max="5890" width="8.42578125" style="45" customWidth="1"/>
    <col min="5891" max="5891" width="8.140625" style="45" customWidth="1"/>
    <col min="5892" max="5893" width="7.7109375" style="45" customWidth="1"/>
    <col min="5894" max="5894" width="8.85546875" style="45" customWidth="1"/>
    <col min="5895" max="5896" width="8.42578125" style="45" bestFit="1" customWidth="1"/>
    <col min="5897" max="5897" width="7.7109375" style="45" customWidth="1"/>
    <col min="5898" max="5898" width="8.85546875" style="45" customWidth="1"/>
    <col min="5899" max="5901" width="7.7109375" style="45" customWidth="1"/>
    <col min="5902" max="5902" width="25.7109375" style="45" customWidth="1"/>
    <col min="5903" max="6144" width="9.140625" style="45"/>
    <col min="6145" max="6145" width="25.7109375" style="45" customWidth="1"/>
    <col min="6146" max="6146" width="8.42578125" style="45" customWidth="1"/>
    <col min="6147" max="6147" width="8.140625" style="45" customWidth="1"/>
    <col min="6148" max="6149" width="7.7109375" style="45" customWidth="1"/>
    <col min="6150" max="6150" width="8.85546875" style="45" customWidth="1"/>
    <col min="6151" max="6152" width="8.42578125" style="45" bestFit="1" customWidth="1"/>
    <col min="6153" max="6153" width="7.7109375" style="45" customWidth="1"/>
    <col min="6154" max="6154" width="8.85546875" style="45" customWidth="1"/>
    <col min="6155" max="6157" width="7.7109375" style="45" customWidth="1"/>
    <col min="6158" max="6158" width="25.7109375" style="45" customWidth="1"/>
    <col min="6159" max="6400" width="9.140625" style="45"/>
    <col min="6401" max="6401" width="25.7109375" style="45" customWidth="1"/>
    <col min="6402" max="6402" width="8.42578125" style="45" customWidth="1"/>
    <col min="6403" max="6403" width="8.140625" style="45" customWidth="1"/>
    <col min="6404" max="6405" width="7.7109375" style="45" customWidth="1"/>
    <col min="6406" max="6406" width="8.85546875" style="45" customWidth="1"/>
    <col min="6407" max="6408" width="8.42578125" style="45" bestFit="1" customWidth="1"/>
    <col min="6409" max="6409" width="7.7109375" style="45" customWidth="1"/>
    <col min="6410" max="6410" width="8.85546875" style="45" customWidth="1"/>
    <col min="6411" max="6413" width="7.7109375" style="45" customWidth="1"/>
    <col min="6414" max="6414" width="25.7109375" style="45" customWidth="1"/>
    <col min="6415" max="6656" width="9.140625" style="45"/>
    <col min="6657" max="6657" width="25.7109375" style="45" customWidth="1"/>
    <col min="6658" max="6658" width="8.42578125" style="45" customWidth="1"/>
    <col min="6659" max="6659" width="8.140625" style="45" customWidth="1"/>
    <col min="6660" max="6661" width="7.7109375" style="45" customWidth="1"/>
    <col min="6662" max="6662" width="8.85546875" style="45" customWidth="1"/>
    <col min="6663" max="6664" width="8.42578125" style="45" bestFit="1" customWidth="1"/>
    <col min="6665" max="6665" width="7.7109375" style="45" customWidth="1"/>
    <col min="6666" max="6666" width="8.85546875" style="45" customWidth="1"/>
    <col min="6667" max="6669" width="7.7109375" style="45" customWidth="1"/>
    <col min="6670" max="6670" width="25.7109375" style="45" customWidth="1"/>
    <col min="6671" max="6912" width="9.140625" style="45"/>
    <col min="6913" max="6913" width="25.7109375" style="45" customWidth="1"/>
    <col min="6914" max="6914" width="8.42578125" style="45" customWidth="1"/>
    <col min="6915" max="6915" width="8.140625" style="45" customWidth="1"/>
    <col min="6916" max="6917" width="7.7109375" style="45" customWidth="1"/>
    <col min="6918" max="6918" width="8.85546875" style="45" customWidth="1"/>
    <col min="6919" max="6920" width="8.42578125" style="45" bestFit="1" customWidth="1"/>
    <col min="6921" max="6921" width="7.7109375" style="45" customWidth="1"/>
    <col min="6922" max="6922" width="8.85546875" style="45" customWidth="1"/>
    <col min="6923" max="6925" width="7.7109375" style="45" customWidth="1"/>
    <col min="6926" max="6926" width="25.7109375" style="45" customWidth="1"/>
    <col min="6927" max="7168" width="9.140625" style="45"/>
    <col min="7169" max="7169" width="25.7109375" style="45" customWidth="1"/>
    <col min="7170" max="7170" width="8.42578125" style="45" customWidth="1"/>
    <col min="7171" max="7171" width="8.140625" style="45" customWidth="1"/>
    <col min="7172" max="7173" width="7.7109375" style="45" customWidth="1"/>
    <col min="7174" max="7174" width="8.85546875" style="45" customWidth="1"/>
    <col min="7175" max="7176" width="8.42578125" style="45" bestFit="1" customWidth="1"/>
    <col min="7177" max="7177" width="7.7109375" style="45" customWidth="1"/>
    <col min="7178" max="7178" width="8.85546875" style="45" customWidth="1"/>
    <col min="7179" max="7181" width="7.7109375" style="45" customWidth="1"/>
    <col min="7182" max="7182" width="25.7109375" style="45" customWidth="1"/>
    <col min="7183" max="7424" width="9.140625" style="45"/>
    <col min="7425" max="7425" width="25.7109375" style="45" customWidth="1"/>
    <col min="7426" max="7426" width="8.42578125" style="45" customWidth="1"/>
    <col min="7427" max="7427" width="8.140625" style="45" customWidth="1"/>
    <col min="7428" max="7429" width="7.7109375" style="45" customWidth="1"/>
    <col min="7430" max="7430" width="8.85546875" style="45" customWidth="1"/>
    <col min="7431" max="7432" width="8.42578125" style="45" bestFit="1" customWidth="1"/>
    <col min="7433" max="7433" width="7.7109375" style="45" customWidth="1"/>
    <col min="7434" max="7434" width="8.85546875" style="45" customWidth="1"/>
    <col min="7435" max="7437" width="7.7109375" style="45" customWidth="1"/>
    <col min="7438" max="7438" width="25.7109375" style="45" customWidth="1"/>
    <col min="7439" max="7680" width="9.140625" style="45"/>
    <col min="7681" max="7681" width="25.7109375" style="45" customWidth="1"/>
    <col min="7682" max="7682" width="8.42578125" style="45" customWidth="1"/>
    <col min="7683" max="7683" width="8.140625" style="45" customWidth="1"/>
    <col min="7684" max="7685" width="7.7109375" style="45" customWidth="1"/>
    <col min="7686" max="7686" width="8.85546875" style="45" customWidth="1"/>
    <col min="7687" max="7688" width="8.42578125" style="45" bestFit="1" customWidth="1"/>
    <col min="7689" max="7689" width="7.7109375" style="45" customWidth="1"/>
    <col min="7690" max="7690" width="8.85546875" style="45" customWidth="1"/>
    <col min="7691" max="7693" width="7.7109375" style="45" customWidth="1"/>
    <col min="7694" max="7694" width="25.7109375" style="45" customWidth="1"/>
    <col min="7695" max="7936" width="9.140625" style="45"/>
    <col min="7937" max="7937" width="25.7109375" style="45" customWidth="1"/>
    <col min="7938" max="7938" width="8.42578125" style="45" customWidth="1"/>
    <col min="7939" max="7939" width="8.140625" style="45" customWidth="1"/>
    <col min="7940" max="7941" width="7.7109375" style="45" customWidth="1"/>
    <col min="7942" max="7942" width="8.85546875" style="45" customWidth="1"/>
    <col min="7943" max="7944" width="8.42578125" style="45" bestFit="1" customWidth="1"/>
    <col min="7945" max="7945" width="7.7109375" style="45" customWidth="1"/>
    <col min="7946" max="7946" width="8.85546875" style="45" customWidth="1"/>
    <col min="7947" max="7949" width="7.7109375" style="45" customWidth="1"/>
    <col min="7950" max="7950" width="25.7109375" style="45" customWidth="1"/>
    <col min="7951" max="8192" width="9.140625" style="45"/>
    <col min="8193" max="8193" width="25.7109375" style="45" customWidth="1"/>
    <col min="8194" max="8194" width="8.42578125" style="45" customWidth="1"/>
    <col min="8195" max="8195" width="8.140625" style="45" customWidth="1"/>
    <col min="8196" max="8197" width="7.7109375" style="45" customWidth="1"/>
    <col min="8198" max="8198" width="8.85546875" style="45" customWidth="1"/>
    <col min="8199" max="8200" width="8.42578125" style="45" bestFit="1" customWidth="1"/>
    <col min="8201" max="8201" width="7.7109375" style="45" customWidth="1"/>
    <col min="8202" max="8202" width="8.85546875" style="45" customWidth="1"/>
    <col min="8203" max="8205" width="7.7109375" style="45" customWidth="1"/>
    <col min="8206" max="8206" width="25.7109375" style="45" customWidth="1"/>
    <col min="8207" max="8448" width="9.140625" style="45"/>
    <col min="8449" max="8449" width="25.7109375" style="45" customWidth="1"/>
    <col min="8450" max="8450" width="8.42578125" style="45" customWidth="1"/>
    <col min="8451" max="8451" width="8.140625" style="45" customWidth="1"/>
    <col min="8452" max="8453" width="7.7109375" style="45" customWidth="1"/>
    <col min="8454" max="8454" width="8.85546875" style="45" customWidth="1"/>
    <col min="8455" max="8456" width="8.42578125" style="45" bestFit="1" customWidth="1"/>
    <col min="8457" max="8457" width="7.7109375" style="45" customWidth="1"/>
    <col min="8458" max="8458" width="8.85546875" style="45" customWidth="1"/>
    <col min="8459" max="8461" width="7.7109375" style="45" customWidth="1"/>
    <col min="8462" max="8462" width="25.7109375" style="45" customWidth="1"/>
    <col min="8463" max="8704" width="9.140625" style="45"/>
    <col min="8705" max="8705" width="25.7109375" style="45" customWidth="1"/>
    <col min="8706" max="8706" width="8.42578125" style="45" customWidth="1"/>
    <col min="8707" max="8707" width="8.140625" style="45" customWidth="1"/>
    <col min="8708" max="8709" width="7.7109375" style="45" customWidth="1"/>
    <col min="8710" max="8710" width="8.85546875" style="45" customWidth="1"/>
    <col min="8711" max="8712" width="8.42578125" style="45" bestFit="1" customWidth="1"/>
    <col min="8713" max="8713" width="7.7109375" style="45" customWidth="1"/>
    <col min="8714" max="8714" width="8.85546875" style="45" customWidth="1"/>
    <col min="8715" max="8717" width="7.7109375" style="45" customWidth="1"/>
    <col min="8718" max="8718" width="25.7109375" style="45" customWidth="1"/>
    <col min="8719" max="8960" width="9.140625" style="45"/>
    <col min="8961" max="8961" width="25.7109375" style="45" customWidth="1"/>
    <col min="8962" max="8962" width="8.42578125" style="45" customWidth="1"/>
    <col min="8963" max="8963" width="8.140625" style="45" customWidth="1"/>
    <col min="8964" max="8965" width="7.7109375" style="45" customWidth="1"/>
    <col min="8966" max="8966" width="8.85546875" style="45" customWidth="1"/>
    <col min="8967" max="8968" width="8.42578125" style="45" bestFit="1" customWidth="1"/>
    <col min="8969" max="8969" width="7.7109375" style="45" customWidth="1"/>
    <col min="8970" max="8970" width="8.85546875" style="45" customWidth="1"/>
    <col min="8971" max="8973" width="7.7109375" style="45" customWidth="1"/>
    <col min="8974" max="8974" width="25.7109375" style="45" customWidth="1"/>
    <col min="8975" max="9216" width="9.140625" style="45"/>
    <col min="9217" max="9217" width="25.7109375" style="45" customWidth="1"/>
    <col min="9218" max="9218" width="8.42578125" style="45" customWidth="1"/>
    <col min="9219" max="9219" width="8.140625" style="45" customWidth="1"/>
    <col min="9220" max="9221" width="7.7109375" style="45" customWidth="1"/>
    <col min="9222" max="9222" width="8.85546875" style="45" customWidth="1"/>
    <col min="9223" max="9224" width="8.42578125" style="45" bestFit="1" customWidth="1"/>
    <col min="9225" max="9225" width="7.7109375" style="45" customWidth="1"/>
    <col min="9226" max="9226" width="8.85546875" style="45" customWidth="1"/>
    <col min="9227" max="9229" width="7.7109375" style="45" customWidth="1"/>
    <col min="9230" max="9230" width="25.7109375" style="45" customWidth="1"/>
    <col min="9231" max="9472" width="9.140625" style="45"/>
    <col min="9473" max="9473" width="25.7109375" style="45" customWidth="1"/>
    <col min="9474" max="9474" width="8.42578125" style="45" customWidth="1"/>
    <col min="9475" max="9475" width="8.140625" style="45" customWidth="1"/>
    <col min="9476" max="9477" width="7.7109375" style="45" customWidth="1"/>
    <col min="9478" max="9478" width="8.85546875" style="45" customWidth="1"/>
    <col min="9479" max="9480" width="8.42578125" style="45" bestFit="1" customWidth="1"/>
    <col min="9481" max="9481" width="7.7109375" style="45" customWidth="1"/>
    <col min="9482" max="9482" width="8.85546875" style="45" customWidth="1"/>
    <col min="9483" max="9485" width="7.7109375" style="45" customWidth="1"/>
    <col min="9486" max="9486" width="25.7109375" style="45" customWidth="1"/>
    <col min="9487" max="9728" width="9.140625" style="45"/>
    <col min="9729" max="9729" width="25.7109375" style="45" customWidth="1"/>
    <col min="9730" max="9730" width="8.42578125" style="45" customWidth="1"/>
    <col min="9731" max="9731" width="8.140625" style="45" customWidth="1"/>
    <col min="9732" max="9733" width="7.7109375" style="45" customWidth="1"/>
    <col min="9734" max="9734" width="8.85546875" style="45" customWidth="1"/>
    <col min="9735" max="9736" width="8.42578125" style="45" bestFit="1" customWidth="1"/>
    <col min="9737" max="9737" width="7.7109375" style="45" customWidth="1"/>
    <col min="9738" max="9738" width="8.85546875" style="45" customWidth="1"/>
    <col min="9739" max="9741" width="7.7109375" style="45" customWidth="1"/>
    <col min="9742" max="9742" width="25.7109375" style="45" customWidth="1"/>
    <col min="9743" max="9984" width="9.140625" style="45"/>
    <col min="9985" max="9985" width="25.7109375" style="45" customWidth="1"/>
    <col min="9986" max="9986" width="8.42578125" style="45" customWidth="1"/>
    <col min="9987" max="9987" width="8.140625" style="45" customWidth="1"/>
    <col min="9988" max="9989" width="7.7109375" style="45" customWidth="1"/>
    <col min="9990" max="9990" width="8.85546875" style="45" customWidth="1"/>
    <col min="9991" max="9992" width="8.42578125" style="45" bestFit="1" customWidth="1"/>
    <col min="9993" max="9993" width="7.7109375" style="45" customWidth="1"/>
    <col min="9994" max="9994" width="8.85546875" style="45" customWidth="1"/>
    <col min="9995" max="9997" width="7.7109375" style="45" customWidth="1"/>
    <col min="9998" max="9998" width="25.7109375" style="45" customWidth="1"/>
    <col min="9999" max="10240" width="9.140625" style="45"/>
    <col min="10241" max="10241" width="25.7109375" style="45" customWidth="1"/>
    <col min="10242" max="10242" width="8.42578125" style="45" customWidth="1"/>
    <col min="10243" max="10243" width="8.140625" style="45" customWidth="1"/>
    <col min="10244" max="10245" width="7.7109375" style="45" customWidth="1"/>
    <col min="10246" max="10246" width="8.85546875" style="45" customWidth="1"/>
    <col min="10247" max="10248" width="8.42578125" style="45" bestFit="1" customWidth="1"/>
    <col min="10249" max="10249" width="7.7109375" style="45" customWidth="1"/>
    <col min="10250" max="10250" width="8.85546875" style="45" customWidth="1"/>
    <col min="10251" max="10253" width="7.7109375" style="45" customWidth="1"/>
    <col min="10254" max="10254" width="25.7109375" style="45" customWidth="1"/>
    <col min="10255" max="10496" width="9.140625" style="45"/>
    <col min="10497" max="10497" width="25.7109375" style="45" customWidth="1"/>
    <col min="10498" max="10498" width="8.42578125" style="45" customWidth="1"/>
    <col min="10499" max="10499" width="8.140625" style="45" customWidth="1"/>
    <col min="10500" max="10501" width="7.7109375" style="45" customWidth="1"/>
    <col min="10502" max="10502" width="8.85546875" style="45" customWidth="1"/>
    <col min="10503" max="10504" width="8.42578125" style="45" bestFit="1" customWidth="1"/>
    <col min="10505" max="10505" width="7.7109375" style="45" customWidth="1"/>
    <col min="10506" max="10506" width="8.85546875" style="45" customWidth="1"/>
    <col min="10507" max="10509" width="7.7109375" style="45" customWidth="1"/>
    <col min="10510" max="10510" width="25.7109375" style="45" customWidth="1"/>
    <col min="10511" max="10752" width="9.140625" style="45"/>
    <col min="10753" max="10753" width="25.7109375" style="45" customWidth="1"/>
    <col min="10754" max="10754" width="8.42578125" style="45" customWidth="1"/>
    <col min="10755" max="10755" width="8.140625" style="45" customWidth="1"/>
    <col min="10756" max="10757" width="7.7109375" style="45" customWidth="1"/>
    <col min="10758" max="10758" width="8.85546875" style="45" customWidth="1"/>
    <col min="10759" max="10760" width="8.42578125" style="45" bestFit="1" customWidth="1"/>
    <col min="10761" max="10761" width="7.7109375" style="45" customWidth="1"/>
    <col min="10762" max="10762" width="8.85546875" style="45" customWidth="1"/>
    <col min="10763" max="10765" width="7.7109375" style="45" customWidth="1"/>
    <col min="10766" max="10766" width="25.7109375" style="45" customWidth="1"/>
    <col min="10767" max="11008" width="9.140625" style="45"/>
    <col min="11009" max="11009" width="25.7109375" style="45" customWidth="1"/>
    <col min="11010" max="11010" width="8.42578125" style="45" customWidth="1"/>
    <col min="11011" max="11011" width="8.140625" style="45" customWidth="1"/>
    <col min="11012" max="11013" width="7.7109375" style="45" customWidth="1"/>
    <col min="11014" max="11014" width="8.85546875" style="45" customWidth="1"/>
    <col min="11015" max="11016" width="8.42578125" style="45" bestFit="1" customWidth="1"/>
    <col min="11017" max="11017" width="7.7109375" style="45" customWidth="1"/>
    <col min="11018" max="11018" width="8.85546875" style="45" customWidth="1"/>
    <col min="11019" max="11021" width="7.7109375" style="45" customWidth="1"/>
    <col min="11022" max="11022" width="25.7109375" style="45" customWidth="1"/>
    <col min="11023" max="11264" width="9.140625" style="45"/>
    <col min="11265" max="11265" width="25.7109375" style="45" customWidth="1"/>
    <col min="11266" max="11266" width="8.42578125" style="45" customWidth="1"/>
    <col min="11267" max="11267" width="8.140625" style="45" customWidth="1"/>
    <col min="11268" max="11269" width="7.7109375" style="45" customWidth="1"/>
    <col min="11270" max="11270" width="8.85546875" style="45" customWidth="1"/>
    <col min="11271" max="11272" width="8.42578125" style="45" bestFit="1" customWidth="1"/>
    <col min="11273" max="11273" width="7.7109375" style="45" customWidth="1"/>
    <col min="11274" max="11274" width="8.85546875" style="45" customWidth="1"/>
    <col min="11275" max="11277" width="7.7109375" style="45" customWidth="1"/>
    <col min="11278" max="11278" width="25.7109375" style="45" customWidth="1"/>
    <col min="11279" max="11520" width="9.140625" style="45"/>
    <col min="11521" max="11521" width="25.7109375" style="45" customWidth="1"/>
    <col min="11522" max="11522" width="8.42578125" style="45" customWidth="1"/>
    <col min="11523" max="11523" width="8.140625" style="45" customWidth="1"/>
    <col min="11524" max="11525" width="7.7109375" style="45" customWidth="1"/>
    <col min="11526" max="11526" width="8.85546875" style="45" customWidth="1"/>
    <col min="11527" max="11528" width="8.42578125" style="45" bestFit="1" customWidth="1"/>
    <col min="11529" max="11529" width="7.7109375" style="45" customWidth="1"/>
    <col min="11530" max="11530" width="8.85546875" style="45" customWidth="1"/>
    <col min="11531" max="11533" width="7.7109375" style="45" customWidth="1"/>
    <col min="11534" max="11534" width="25.7109375" style="45" customWidth="1"/>
    <col min="11535" max="11776" width="9.140625" style="45"/>
    <col min="11777" max="11777" width="25.7109375" style="45" customWidth="1"/>
    <col min="11778" max="11778" width="8.42578125" style="45" customWidth="1"/>
    <col min="11779" max="11779" width="8.140625" style="45" customWidth="1"/>
    <col min="11780" max="11781" width="7.7109375" style="45" customWidth="1"/>
    <col min="11782" max="11782" width="8.85546875" style="45" customWidth="1"/>
    <col min="11783" max="11784" width="8.42578125" style="45" bestFit="1" customWidth="1"/>
    <col min="11785" max="11785" width="7.7109375" style="45" customWidth="1"/>
    <col min="11786" max="11786" width="8.85546875" style="45" customWidth="1"/>
    <col min="11787" max="11789" width="7.7109375" style="45" customWidth="1"/>
    <col min="11790" max="11790" width="25.7109375" style="45" customWidth="1"/>
    <col min="11791" max="12032" width="9.140625" style="45"/>
    <col min="12033" max="12033" width="25.7109375" style="45" customWidth="1"/>
    <col min="12034" max="12034" width="8.42578125" style="45" customWidth="1"/>
    <col min="12035" max="12035" width="8.140625" style="45" customWidth="1"/>
    <col min="12036" max="12037" width="7.7109375" style="45" customWidth="1"/>
    <col min="12038" max="12038" width="8.85546875" style="45" customWidth="1"/>
    <col min="12039" max="12040" width="8.42578125" style="45" bestFit="1" customWidth="1"/>
    <col min="12041" max="12041" width="7.7109375" style="45" customWidth="1"/>
    <col min="12042" max="12042" width="8.85546875" style="45" customWidth="1"/>
    <col min="12043" max="12045" width="7.7109375" style="45" customWidth="1"/>
    <col min="12046" max="12046" width="25.7109375" style="45" customWidth="1"/>
    <col min="12047" max="12288" width="9.140625" style="45"/>
    <col min="12289" max="12289" width="25.7109375" style="45" customWidth="1"/>
    <col min="12290" max="12290" width="8.42578125" style="45" customWidth="1"/>
    <col min="12291" max="12291" width="8.140625" style="45" customWidth="1"/>
    <col min="12292" max="12293" width="7.7109375" style="45" customWidth="1"/>
    <col min="12294" max="12294" width="8.85546875" style="45" customWidth="1"/>
    <col min="12295" max="12296" width="8.42578125" style="45" bestFit="1" customWidth="1"/>
    <col min="12297" max="12297" width="7.7109375" style="45" customWidth="1"/>
    <col min="12298" max="12298" width="8.85546875" style="45" customWidth="1"/>
    <col min="12299" max="12301" width="7.7109375" style="45" customWidth="1"/>
    <col min="12302" max="12302" width="25.7109375" style="45" customWidth="1"/>
    <col min="12303" max="12544" width="9.140625" style="45"/>
    <col min="12545" max="12545" width="25.7109375" style="45" customWidth="1"/>
    <col min="12546" max="12546" width="8.42578125" style="45" customWidth="1"/>
    <col min="12547" max="12547" width="8.140625" style="45" customWidth="1"/>
    <col min="12548" max="12549" width="7.7109375" style="45" customWidth="1"/>
    <col min="12550" max="12550" width="8.85546875" style="45" customWidth="1"/>
    <col min="12551" max="12552" width="8.42578125" style="45" bestFit="1" customWidth="1"/>
    <col min="12553" max="12553" width="7.7109375" style="45" customWidth="1"/>
    <col min="12554" max="12554" width="8.85546875" style="45" customWidth="1"/>
    <col min="12555" max="12557" width="7.7109375" style="45" customWidth="1"/>
    <col min="12558" max="12558" width="25.7109375" style="45" customWidth="1"/>
    <col min="12559" max="12800" width="9.140625" style="45"/>
    <col min="12801" max="12801" width="25.7109375" style="45" customWidth="1"/>
    <col min="12802" max="12802" width="8.42578125" style="45" customWidth="1"/>
    <col min="12803" max="12803" width="8.140625" style="45" customWidth="1"/>
    <col min="12804" max="12805" width="7.7109375" style="45" customWidth="1"/>
    <col min="12806" max="12806" width="8.85546875" style="45" customWidth="1"/>
    <col min="12807" max="12808" width="8.42578125" style="45" bestFit="1" customWidth="1"/>
    <col min="12809" max="12809" width="7.7109375" style="45" customWidth="1"/>
    <col min="12810" max="12810" width="8.85546875" style="45" customWidth="1"/>
    <col min="12811" max="12813" width="7.7109375" style="45" customWidth="1"/>
    <col min="12814" max="12814" width="25.7109375" style="45" customWidth="1"/>
    <col min="12815" max="13056" width="9.140625" style="45"/>
    <col min="13057" max="13057" width="25.7109375" style="45" customWidth="1"/>
    <col min="13058" max="13058" width="8.42578125" style="45" customWidth="1"/>
    <col min="13059" max="13059" width="8.140625" style="45" customWidth="1"/>
    <col min="13060" max="13061" width="7.7109375" style="45" customWidth="1"/>
    <col min="13062" max="13062" width="8.85546875" style="45" customWidth="1"/>
    <col min="13063" max="13064" width="8.42578125" style="45" bestFit="1" customWidth="1"/>
    <col min="13065" max="13065" width="7.7109375" style="45" customWidth="1"/>
    <col min="13066" max="13066" width="8.85546875" style="45" customWidth="1"/>
    <col min="13067" max="13069" width="7.7109375" style="45" customWidth="1"/>
    <col min="13070" max="13070" width="25.7109375" style="45" customWidth="1"/>
    <col min="13071" max="13312" width="9.140625" style="45"/>
    <col min="13313" max="13313" width="25.7109375" style="45" customWidth="1"/>
    <col min="13314" max="13314" width="8.42578125" style="45" customWidth="1"/>
    <col min="13315" max="13315" width="8.140625" style="45" customWidth="1"/>
    <col min="13316" max="13317" width="7.7109375" style="45" customWidth="1"/>
    <col min="13318" max="13318" width="8.85546875" style="45" customWidth="1"/>
    <col min="13319" max="13320" width="8.42578125" style="45" bestFit="1" customWidth="1"/>
    <col min="13321" max="13321" width="7.7109375" style="45" customWidth="1"/>
    <col min="13322" max="13322" width="8.85546875" style="45" customWidth="1"/>
    <col min="13323" max="13325" width="7.7109375" style="45" customWidth="1"/>
    <col min="13326" max="13326" width="25.7109375" style="45" customWidth="1"/>
    <col min="13327" max="13568" width="9.140625" style="45"/>
    <col min="13569" max="13569" width="25.7109375" style="45" customWidth="1"/>
    <col min="13570" max="13570" width="8.42578125" style="45" customWidth="1"/>
    <col min="13571" max="13571" width="8.140625" style="45" customWidth="1"/>
    <col min="13572" max="13573" width="7.7109375" style="45" customWidth="1"/>
    <col min="13574" max="13574" width="8.85546875" style="45" customWidth="1"/>
    <col min="13575" max="13576" width="8.42578125" style="45" bestFit="1" customWidth="1"/>
    <col min="13577" max="13577" width="7.7109375" style="45" customWidth="1"/>
    <col min="13578" max="13578" width="8.85546875" style="45" customWidth="1"/>
    <col min="13579" max="13581" width="7.7109375" style="45" customWidth="1"/>
    <col min="13582" max="13582" width="25.7109375" style="45" customWidth="1"/>
    <col min="13583" max="13824" width="9.140625" style="45"/>
    <col min="13825" max="13825" width="25.7109375" style="45" customWidth="1"/>
    <col min="13826" max="13826" width="8.42578125" style="45" customWidth="1"/>
    <col min="13827" max="13827" width="8.140625" style="45" customWidth="1"/>
    <col min="13828" max="13829" width="7.7109375" style="45" customWidth="1"/>
    <col min="13830" max="13830" width="8.85546875" style="45" customWidth="1"/>
    <col min="13831" max="13832" width="8.42578125" style="45" bestFit="1" customWidth="1"/>
    <col min="13833" max="13833" width="7.7109375" style="45" customWidth="1"/>
    <col min="13834" max="13834" width="8.85546875" style="45" customWidth="1"/>
    <col min="13835" max="13837" width="7.7109375" style="45" customWidth="1"/>
    <col min="13838" max="13838" width="25.7109375" style="45" customWidth="1"/>
    <col min="13839" max="14080" width="9.140625" style="45"/>
    <col min="14081" max="14081" width="25.7109375" style="45" customWidth="1"/>
    <col min="14082" max="14082" width="8.42578125" style="45" customWidth="1"/>
    <col min="14083" max="14083" width="8.140625" style="45" customWidth="1"/>
    <col min="14084" max="14085" width="7.7109375" style="45" customWidth="1"/>
    <col min="14086" max="14086" width="8.85546875" style="45" customWidth="1"/>
    <col min="14087" max="14088" width="8.42578125" style="45" bestFit="1" customWidth="1"/>
    <col min="14089" max="14089" width="7.7109375" style="45" customWidth="1"/>
    <col min="14090" max="14090" width="8.85546875" style="45" customWidth="1"/>
    <col min="14091" max="14093" width="7.7109375" style="45" customWidth="1"/>
    <col min="14094" max="14094" width="25.7109375" style="45" customWidth="1"/>
    <col min="14095" max="14336" width="9.140625" style="45"/>
    <col min="14337" max="14337" width="25.7109375" style="45" customWidth="1"/>
    <col min="14338" max="14338" width="8.42578125" style="45" customWidth="1"/>
    <col min="14339" max="14339" width="8.140625" style="45" customWidth="1"/>
    <col min="14340" max="14341" width="7.7109375" style="45" customWidth="1"/>
    <col min="14342" max="14342" width="8.85546875" style="45" customWidth="1"/>
    <col min="14343" max="14344" width="8.42578125" style="45" bestFit="1" customWidth="1"/>
    <col min="14345" max="14345" width="7.7109375" style="45" customWidth="1"/>
    <col min="14346" max="14346" width="8.85546875" style="45" customWidth="1"/>
    <col min="14347" max="14349" width="7.7109375" style="45" customWidth="1"/>
    <col min="14350" max="14350" width="25.7109375" style="45" customWidth="1"/>
    <col min="14351" max="14592" width="9.140625" style="45"/>
    <col min="14593" max="14593" width="25.7109375" style="45" customWidth="1"/>
    <col min="14594" max="14594" width="8.42578125" style="45" customWidth="1"/>
    <col min="14595" max="14595" width="8.140625" style="45" customWidth="1"/>
    <col min="14596" max="14597" width="7.7109375" style="45" customWidth="1"/>
    <col min="14598" max="14598" width="8.85546875" style="45" customWidth="1"/>
    <col min="14599" max="14600" width="8.42578125" style="45" bestFit="1" customWidth="1"/>
    <col min="14601" max="14601" width="7.7109375" style="45" customWidth="1"/>
    <col min="14602" max="14602" width="8.85546875" style="45" customWidth="1"/>
    <col min="14603" max="14605" width="7.7109375" style="45" customWidth="1"/>
    <col min="14606" max="14606" width="25.7109375" style="45" customWidth="1"/>
    <col min="14607" max="14848" width="9.140625" style="45"/>
    <col min="14849" max="14849" width="25.7109375" style="45" customWidth="1"/>
    <col min="14850" max="14850" width="8.42578125" style="45" customWidth="1"/>
    <col min="14851" max="14851" width="8.140625" style="45" customWidth="1"/>
    <col min="14852" max="14853" width="7.7109375" style="45" customWidth="1"/>
    <col min="14854" max="14854" width="8.85546875" style="45" customWidth="1"/>
    <col min="14855" max="14856" width="8.42578125" style="45" bestFit="1" customWidth="1"/>
    <col min="14857" max="14857" width="7.7109375" style="45" customWidth="1"/>
    <col min="14858" max="14858" width="8.85546875" style="45" customWidth="1"/>
    <col min="14859" max="14861" width="7.7109375" style="45" customWidth="1"/>
    <col min="14862" max="14862" width="25.7109375" style="45" customWidth="1"/>
    <col min="14863" max="15104" width="9.140625" style="45"/>
    <col min="15105" max="15105" width="25.7109375" style="45" customWidth="1"/>
    <col min="15106" max="15106" width="8.42578125" style="45" customWidth="1"/>
    <col min="15107" max="15107" width="8.140625" style="45" customWidth="1"/>
    <col min="15108" max="15109" width="7.7109375" style="45" customWidth="1"/>
    <col min="15110" max="15110" width="8.85546875" style="45" customWidth="1"/>
    <col min="15111" max="15112" width="8.42578125" style="45" bestFit="1" customWidth="1"/>
    <col min="15113" max="15113" width="7.7109375" style="45" customWidth="1"/>
    <col min="15114" max="15114" width="8.85546875" style="45" customWidth="1"/>
    <col min="15115" max="15117" width="7.7109375" style="45" customWidth="1"/>
    <col min="15118" max="15118" width="25.7109375" style="45" customWidth="1"/>
    <col min="15119" max="15360" width="9.140625" style="45"/>
    <col min="15361" max="15361" width="25.7109375" style="45" customWidth="1"/>
    <col min="15362" max="15362" width="8.42578125" style="45" customWidth="1"/>
    <col min="15363" max="15363" width="8.140625" style="45" customWidth="1"/>
    <col min="15364" max="15365" width="7.7109375" style="45" customWidth="1"/>
    <col min="15366" max="15366" width="8.85546875" style="45" customWidth="1"/>
    <col min="15367" max="15368" width="8.42578125" style="45" bestFit="1" customWidth="1"/>
    <col min="15369" max="15369" width="7.7109375" style="45" customWidth="1"/>
    <col min="15370" max="15370" width="8.85546875" style="45" customWidth="1"/>
    <col min="15371" max="15373" width="7.7109375" style="45" customWidth="1"/>
    <col min="15374" max="15374" width="25.7109375" style="45" customWidth="1"/>
    <col min="15375" max="15616" width="9.140625" style="45"/>
    <col min="15617" max="15617" width="25.7109375" style="45" customWidth="1"/>
    <col min="15618" max="15618" width="8.42578125" style="45" customWidth="1"/>
    <col min="15619" max="15619" width="8.140625" style="45" customWidth="1"/>
    <col min="15620" max="15621" width="7.7109375" style="45" customWidth="1"/>
    <col min="15622" max="15622" width="8.85546875" style="45" customWidth="1"/>
    <col min="15623" max="15624" width="8.42578125" style="45" bestFit="1" customWidth="1"/>
    <col min="15625" max="15625" width="7.7109375" style="45" customWidth="1"/>
    <col min="15626" max="15626" width="8.85546875" style="45" customWidth="1"/>
    <col min="15627" max="15629" width="7.7109375" style="45" customWidth="1"/>
    <col min="15630" max="15630" width="25.7109375" style="45" customWidth="1"/>
    <col min="15631" max="15872" width="9.140625" style="45"/>
    <col min="15873" max="15873" width="25.7109375" style="45" customWidth="1"/>
    <col min="15874" max="15874" width="8.42578125" style="45" customWidth="1"/>
    <col min="15875" max="15875" width="8.140625" style="45" customWidth="1"/>
    <col min="15876" max="15877" width="7.7109375" style="45" customWidth="1"/>
    <col min="15878" max="15878" width="8.85546875" style="45" customWidth="1"/>
    <col min="15879" max="15880" width="8.42578125" style="45" bestFit="1" customWidth="1"/>
    <col min="15881" max="15881" width="7.7109375" style="45" customWidth="1"/>
    <col min="15882" max="15882" width="8.85546875" style="45" customWidth="1"/>
    <col min="15883" max="15885" width="7.7109375" style="45" customWidth="1"/>
    <col min="15886" max="15886" width="25.7109375" style="45" customWidth="1"/>
    <col min="15887" max="16128" width="9.140625" style="45"/>
    <col min="16129" max="16129" width="25.7109375" style="45" customWidth="1"/>
    <col min="16130" max="16130" width="8.42578125" style="45" customWidth="1"/>
    <col min="16131" max="16131" width="8.140625" style="45" customWidth="1"/>
    <col min="16132" max="16133" width="7.7109375" style="45" customWidth="1"/>
    <col min="16134" max="16134" width="8.85546875" style="45" customWidth="1"/>
    <col min="16135" max="16136" width="8.42578125" style="45" bestFit="1" customWidth="1"/>
    <col min="16137" max="16137" width="7.7109375" style="45" customWidth="1"/>
    <col min="16138" max="16138" width="8.85546875" style="45" customWidth="1"/>
    <col min="16139" max="16141" width="7.7109375" style="45" customWidth="1"/>
    <col min="16142" max="16142" width="25.7109375" style="45" customWidth="1"/>
    <col min="16143" max="16384" width="9.140625" style="45"/>
  </cols>
  <sheetData>
    <row r="1" spans="1:14" ht="19.5" customHeight="1" x14ac:dyDescent="0.2">
      <c r="A1" s="1427" t="s">
        <v>537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14" ht="15.75" x14ac:dyDescent="0.2">
      <c r="A2" s="1429" t="s">
        <v>581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14" ht="15.75" x14ac:dyDescent="0.2">
      <c r="A3" s="1429" t="s">
        <v>1218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  <c r="L3" s="1429"/>
      <c r="M3" s="1429"/>
      <c r="N3" s="1429"/>
    </row>
    <row r="4" spans="1:14" s="746" customFormat="1" ht="27.75" customHeight="1" x14ac:dyDescent="0.25">
      <c r="A4" s="743" t="s">
        <v>135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  <c r="L4" s="744"/>
      <c r="M4" s="744"/>
      <c r="N4" s="745" t="s">
        <v>46</v>
      </c>
    </row>
    <row r="5" spans="1:14" ht="29.25" customHeight="1" thickBot="1" x14ac:dyDescent="0.25">
      <c r="A5" s="1477" t="s">
        <v>1221</v>
      </c>
      <c r="B5" s="1480" t="s">
        <v>610</v>
      </c>
      <c r="C5" s="1481"/>
      <c r="D5" s="1481"/>
      <c r="E5" s="1482"/>
      <c r="F5" s="1479" t="s">
        <v>611</v>
      </c>
      <c r="G5" s="1479"/>
      <c r="H5" s="1479"/>
      <c r="I5" s="1479"/>
      <c r="J5" s="1479" t="s">
        <v>656</v>
      </c>
      <c r="K5" s="1479"/>
      <c r="L5" s="1479"/>
      <c r="M5" s="1479"/>
      <c r="N5" s="1472" t="s">
        <v>878</v>
      </c>
    </row>
    <row r="6" spans="1:14" ht="37.5" customHeight="1" x14ac:dyDescent="0.2">
      <c r="A6" s="1478"/>
      <c r="B6" s="973" t="s">
        <v>579</v>
      </c>
      <c r="C6" s="952" t="s">
        <v>394</v>
      </c>
      <c r="D6" s="953" t="s">
        <v>568</v>
      </c>
      <c r="E6" s="953" t="s">
        <v>567</v>
      </c>
      <c r="F6" s="973" t="s">
        <v>579</v>
      </c>
      <c r="G6" s="952" t="s">
        <v>394</v>
      </c>
      <c r="H6" s="953" t="s">
        <v>568</v>
      </c>
      <c r="I6" s="953" t="s">
        <v>567</v>
      </c>
      <c r="J6" s="973" t="s">
        <v>579</v>
      </c>
      <c r="K6" s="952" t="s">
        <v>394</v>
      </c>
      <c r="L6" s="953" t="s">
        <v>568</v>
      </c>
      <c r="M6" s="953" t="s">
        <v>567</v>
      </c>
      <c r="N6" s="1473"/>
    </row>
    <row r="7" spans="1:14" ht="24.95" customHeight="1" thickBot="1" x14ac:dyDescent="0.25">
      <c r="A7" s="969">
        <v>2012</v>
      </c>
      <c r="B7" s="974">
        <f t="shared" ref="B7:B9" si="0">E7/D7*100</f>
        <v>103.54371201496026</v>
      </c>
      <c r="C7" s="970">
        <f>E7+D7</f>
        <v>21769</v>
      </c>
      <c r="D7" s="970">
        <f t="shared" ref="D7:D10" si="1">L7+H7</f>
        <v>10695</v>
      </c>
      <c r="E7" s="970">
        <f t="shared" ref="E7:E16" si="2">M7+I7</f>
        <v>11074</v>
      </c>
      <c r="F7" s="974">
        <f t="shared" ref="F7:F9" si="3">I7/H7*100</f>
        <v>103.1433361274099</v>
      </c>
      <c r="G7" s="970">
        <f>I7+H7</f>
        <v>14541</v>
      </c>
      <c r="H7" s="971">
        <v>7158</v>
      </c>
      <c r="I7" s="971">
        <v>7383</v>
      </c>
      <c r="J7" s="974">
        <f t="shared" ref="J7:J9" si="4">M7/L7*100</f>
        <v>104.35397229290359</v>
      </c>
      <c r="K7" s="970">
        <f t="shared" ref="K7:K8" si="5">M7+L7</f>
        <v>7228</v>
      </c>
      <c r="L7" s="971">
        <v>3537</v>
      </c>
      <c r="M7" s="971">
        <v>3691</v>
      </c>
      <c r="N7" s="972">
        <v>2012</v>
      </c>
    </row>
    <row r="8" spans="1:14" ht="24.95" customHeight="1" thickBot="1" x14ac:dyDescent="0.25">
      <c r="A8" s="879">
        <v>2013</v>
      </c>
      <c r="B8" s="975">
        <f t="shared" si="0"/>
        <v>104.64106276079366</v>
      </c>
      <c r="C8" s="976">
        <f>E8+D8</f>
        <v>24031</v>
      </c>
      <c r="D8" s="976">
        <f t="shared" si="1"/>
        <v>11743</v>
      </c>
      <c r="E8" s="976">
        <f t="shared" si="2"/>
        <v>12288</v>
      </c>
      <c r="F8" s="975">
        <f t="shared" si="3"/>
        <v>104.17251499298202</v>
      </c>
      <c r="G8" s="976">
        <f t="shared" ref="G8:G10" si="6">I8+H8</f>
        <v>16001</v>
      </c>
      <c r="H8" s="977">
        <v>7837</v>
      </c>
      <c r="I8" s="977">
        <v>8164</v>
      </c>
      <c r="J8" s="975">
        <f t="shared" si="4"/>
        <v>105.58115719406042</v>
      </c>
      <c r="K8" s="976">
        <f t="shared" si="5"/>
        <v>8030</v>
      </c>
      <c r="L8" s="977">
        <v>3906</v>
      </c>
      <c r="M8" s="977">
        <v>4124</v>
      </c>
      <c r="N8" s="978">
        <v>2013</v>
      </c>
    </row>
    <row r="9" spans="1:14" ht="24.95" customHeight="1" thickBot="1" x14ac:dyDescent="0.25">
      <c r="A9" s="902">
        <v>2014</v>
      </c>
      <c r="B9" s="979">
        <f t="shared" si="0"/>
        <v>104.0398406374502</v>
      </c>
      <c r="C9" s="903">
        <f>E9+D9</f>
        <v>25607</v>
      </c>
      <c r="D9" s="903">
        <f t="shared" si="1"/>
        <v>12550</v>
      </c>
      <c r="E9" s="903">
        <f t="shared" si="2"/>
        <v>13057</v>
      </c>
      <c r="F9" s="979">
        <f t="shared" si="3"/>
        <v>103.10874841095574</v>
      </c>
      <c r="G9" s="903">
        <f t="shared" si="6"/>
        <v>17575</v>
      </c>
      <c r="H9" s="904">
        <v>8653</v>
      </c>
      <c r="I9" s="904">
        <v>8922</v>
      </c>
      <c r="J9" s="979">
        <f t="shared" si="4"/>
        <v>106.1072619964075</v>
      </c>
      <c r="K9" s="903">
        <f>M9+L9</f>
        <v>8032</v>
      </c>
      <c r="L9" s="904">
        <v>3897</v>
      </c>
      <c r="M9" s="904">
        <v>4135</v>
      </c>
      <c r="N9" s="905">
        <v>2014</v>
      </c>
    </row>
    <row r="10" spans="1:14" ht="24.95" customHeight="1" thickBot="1" x14ac:dyDescent="0.25">
      <c r="A10" s="879">
        <v>2015</v>
      </c>
      <c r="B10" s="975">
        <f t="shared" ref="B10:B16" si="7">E10/D10*100</f>
        <v>104.51484542393634</v>
      </c>
      <c r="C10" s="976">
        <f>E10+D10</f>
        <v>26726</v>
      </c>
      <c r="D10" s="976">
        <f t="shared" si="1"/>
        <v>13068</v>
      </c>
      <c r="E10" s="976">
        <f t="shared" si="2"/>
        <v>13658</v>
      </c>
      <c r="F10" s="975">
        <f t="shared" ref="F10:F16" si="8">I10/H10*100</f>
        <v>104.57218954611032</v>
      </c>
      <c r="G10" s="976">
        <f t="shared" si="6"/>
        <v>18434</v>
      </c>
      <c r="H10" s="977">
        <v>9011</v>
      </c>
      <c r="I10" s="977">
        <v>9423</v>
      </c>
      <c r="J10" s="975">
        <f t="shared" ref="J10:J16" si="9">M10/L10*100</f>
        <v>104.38747843233918</v>
      </c>
      <c r="K10" s="976">
        <f>M10+L10</f>
        <v>8292</v>
      </c>
      <c r="L10" s="977">
        <v>4057</v>
      </c>
      <c r="M10" s="977">
        <v>4235</v>
      </c>
      <c r="N10" s="978">
        <v>2015</v>
      </c>
    </row>
    <row r="11" spans="1:14" ht="24.95" customHeight="1" thickBot="1" x14ac:dyDescent="0.25">
      <c r="A11" s="902">
        <v>2016</v>
      </c>
      <c r="B11" s="979">
        <f t="shared" si="7"/>
        <v>102.79451642060862</v>
      </c>
      <c r="C11" s="903">
        <f>SUM(E11)+(D11)</f>
        <v>26923</v>
      </c>
      <c r="D11" s="903">
        <f>L11+H11</f>
        <v>13276</v>
      </c>
      <c r="E11" s="903">
        <f t="shared" si="2"/>
        <v>13647</v>
      </c>
      <c r="F11" s="979">
        <f t="shared" si="8"/>
        <v>103.02640051513201</v>
      </c>
      <c r="G11" s="903">
        <f t="shared" ref="G11:G16" si="10">SUM(I11)+(H11)</f>
        <v>18918</v>
      </c>
      <c r="H11" s="904">
        <v>9318</v>
      </c>
      <c r="I11" s="904">
        <v>9600</v>
      </c>
      <c r="J11" s="979">
        <f t="shared" si="9"/>
        <v>102.24861040929763</v>
      </c>
      <c r="K11" s="903">
        <f t="shared" ref="K11:K16" si="11">SUM(M11)+(L11)</f>
        <v>8005</v>
      </c>
      <c r="L11" s="904">
        <v>3958</v>
      </c>
      <c r="M11" s="904">
        <v>4047</v>
      </c>
      <c r="N11" s="905">
        <v>2016</v>
      </c>
    </row>
    <row r="12" spans="1:14" ht="24.95" customHeight="1" thickBot="1" x14ac:dyDescent="0.25">
      <c r="A12" s="879">
        <v>2017</v>
      </c>
      <c r="B12" s="975">
        <f t="shared" si="7"/>
        <v>104.89158209826969</v>
      </c>
      <c r="C12" s="976">
        <f>SUM(E12)+(D12)</f>
        <v>28064</v>
      </c>
      <c r="D12" s="976">
        <f>L12+H12</f>
        <v>13697</v>
      </c>
      <c r="E12" s="976">
        <f>M12+I12</f>
        <v>14367</v>
      </c>
      <c r="F12" s="975">
        <f t="shared" si="8"/>
        <v>104.66067048242027</v>
      </c>
      <c r="G12" s="976">
        <f t="shared" si="10"/>
        <v>20024</v>
      </c>
      <c r="H12" s="977">
        <v>9784</v>
      </c>
      <c r="I12" s="977">
        <v>10240</v>
      </c>
      <c r="J12" s="975">
        <f t="shared" si="9"/>
        <v>105.46894965499615</v>
      </c>
      <c r="K12" s="976">
        <f t="shared" si="11"/>
        <v>8040</v>
      </c>
      <c r="L12" s="977">
        <v>3913</v>
      </c>
      <c r="M12" s="977">
        <v>4127</v>
      </c>
      <c r="N12" s="978">
        <v>2017</v>
      </c>
    </row>
    <row r="13" spans="1:14" ht="24.95" customHeight="1" thickBot="1" x14ac:dyDescent="0.25">
      <c r="A13" s="902">
        <v>2018</v>
      </c>
      <c r="B13" s="979">
        <f t="shared" si="7"/>
        <v>102.06303724928367</v>
      </c>
      <c r="C13" s="903">
        <f>E13+D13</f>
        <v>28208</v>
      </c>
      <c r="D13" s="903">
        <f>L13+H13</f>
        <v>13960</v>
      </c>
      <c r="E13" s="903">
        <f>M13+I13</f>
        <v>14248</v>
      </c>
      <c r="F13" s="979">
        <f t="shared" si="8"/>
        <v>101.9654556283502</v>
      </c>
      <c r="G13" s="903">
        <f t="shared" si="10"/>
        <v>20346</v>
      </c>
      <c r="H13" s="904">
        <v>10074</v>
      </c>
      <c r="I13" s="904">
        <v>10272</v>
      </c>
      <c r="J13" s="979">
        <f t="shared" si="9"/>
        <v>102.31600617601646</v>
      </c>
      <c r="K13" s="903">
        <f t="shared" si="11"/>
        <v>7862</v>
      </c>
      <c r="L13" s="904">
        <v>3886</v>
      </c>
      <c r="M13" s="904">
        <v>3976</v>
      </c>
      <c r="N13" s="905">
        <v>2018</v>
      </c>
    </row>
    <row r="14" spans="1:14" ht="24.95" customHeight="1" thickBot="1" x14ac:dyDescent="0.25">
      <c r="A14" s="879">
        <v>2019</v>
      </c>
      <c r="B14" s="975">
        <f t="shared" si="7"/>
        <v>104.87437185929649</v>
      </c>
      <c r="C14" s="976">
        <f>SUM(E14)+(D14)</f>
        <v>28539</v>
      </c>
      <c r="D14" s="976">
        <f t="shared" ref="D14:D16" si="12">L14+H14</f>
        <v>13930</v>
      </c>
      <c r="E14" s="976">
        <f t="shared" si="2"/>
        <v>14609</v>
      </c>
      <c r="F14" s="975">
        <f t="shared" si="8"/>
        <v>105.91413694861971</v>
      </c>
      <c r="G14" s="976">
        <f t="shared" si="10"/>
        <v>20960</v>
      </c>
      <c r="H14" s="977">
        <v>10179</v>
      </c>
      <c r="I14" s="977">
        <v>10781</v>
      </c>
      <c r="J14" s="975">
        <f t="shared" si="9"/>
        <v>102.05278592375366</v>
      </c>
      <c r="K14" s="976">
        <f t="shared" si="11"/>
        <v>7579</v>
      </c>
      <c r="L14" s="977">
        <v>3751</v>
      </c>
      <c r="M14" s="977">
        <v>3828</v>
      </c>
      <c r="N14" s="978">
        <v>2019</v>
      </c>
    </row>
    <row r="15" spans="1:14" ht="24.95" customHeight="1" thickBot="1" x14ac:dyDescent="0.25">
      <c r="A15" s="902">
        <v>2020</v>
      </c>
      <c r="B15" s="979">
        <f t="shared" ref="B15" si="13">E15/D15*100</f>
        <v>104.13443960061876</v>
      </c>
      <c r="C15" s="903">
        <f>SUM(E15)+(D15)</f>
        <v>29032</v>
      </c>
      <c r="D15" s="903">
        <f t="shared" ref="D15" si="14">L15+H15</f>
        <v>14222</v>
      </c>
      <c r="E15" s="903">
        <f t="shared" ref="E15" si="15">M15+I15</f>
        <v>14810</v>
      </c>
      <c r="F15" s="979">
        <f t="shared" ref="F15" si="16">I15/H15*100</f>
        <v>104.97335701598578</v>
      </c>
      <c r="G15" s="903">
        <f t="shared" si="10"/>
        <v>21926</v>
      </c>
      <c r="H15" s="904">
        <v>10697</v>
      </c>
      <c r="I15" s="904">
        <v>11229</v>
      </c>
      <c r="J15" s="979">
        <f t="shared" ref="J15" si="17">M15/L15*100</f>
        <v>101.5886524822695</v>
      </c>
      <c r="K15" s="903">
        <f t="shared" si="11"/>
        <v>7106</v>
      </c>
      <c r="L15" s="904">
        <v>3525</v>
      </c>
      <c r="M15" s="904">
        <v>3581</v>
      </c>
      <c r="N15" s="905">
        <v>2020</v>
      </c>
    </row>
    <row r="16" spans="1:14" ht="24.95" customHeight="1" x14ac:dyDescent="0.2">
      <c r="A16" s="879">
        <v>2021</v>
      </c>
      <c r="B16" s="975">
        <f t="shared" si="7"/>
        <v>106.81282413955682</v>
      </c>
      <c r="C16" s="976">
        <f>SUM(E16)+(D16)</f>
        <v>26319</v>
      </c>
      <c r="D16" s="976">
        <f t="shared" si="12"/>
        <v>12726</v>
      </c>
      <c r="E16" s="976">
        <f t="shared" si="2"/>
        <v>13593</v>
      </c>
      <c r="F16" s="975">
        <f t="shared" si="8"/>
        <v>106.13790798707809</v>
      </c>
      <c r="G16" s="976">
        <f t="shared" si="10"/>
        <v>18505</v>
      </c>
      <c r="H16" s="977">
        <v>8977</v>
      </c>
      <c r="I16" s="977">
        <v>9528</v>
      </c>
      <c r="J16" s="975">
        <f t="shared" si="9"/>
        <v>108.42891437716725</v>
      </c>
      <c r="K16" s="976">
        <f t="shared" si="11"/>
        <v>7814</v>
      </c>
      <c r="L16" s="977">
        <v>3749</v>
      </c>
      <c r="M16" s="977">
        <v>4065</v>
      </c>
      <c r="N16" s="978">
        <v>2021</v>
      </c>
    </row>
    <row r="17" spans="1:14" x14ac:dyDescent="0.2">
      <c r="A17" s="1483" t="s">
        <v>578</v>
      </c>
      <c r="B17" s="1483"/>
      <c r="C17" s="1483"/>
      <c r="D17" s="1483"/>
      <c r="E17" s="302"/>
      <c r="F17" s="302"/>
      <c r="G17" s="302"/>
      <c r="H17" s="302"/>
      <c r="I17" s="302"/>
      <c r="J17" s="302"/>
      <c r="K17" s="302"/>
      <c r="L17" s="1476" t="s">
        <v>580</v>
      </c>
      <c r="M17" s="1476"/>
      <c r="N17" s="1476"/>
    </row>
    <row r="18" spans="1:14" x14ac:dyDescent="0.2">
      <c r="B18" s="13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4"/>
    </row>
    <row r="19" spans="1:14" ht="12.75" customHeight="1" x14ac:dyDescent="0.2">
      <c r="A19" s="45"/>
      <c r="B19" s="45"/>
      <c r="C19" s="45"/>
      <c r="D19" s="45"/>
      <c r="E19" s="45"/>
      <c r="F19" s="13"/>
      <c r="G19" s="13"/>
      <c r="H19" s="13"/>
      <c r="I19" s="13"/>
      <c r="J19" s="13"/>
      <c r="K19" s="13"/>
      <c r="L19" s="13"/>
      <c r="M19" s="45"/>
      <c r="N19" s="45"/>
    </row>
    <row r="20" spans="1:14" ht="12.75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1:14" ht="12.75" x14ac:dyDescent="0.2">
      <c r="A21" s="45"/>
      <c r="B21" s="45"/>
      <c r="C21" s="45"/>
      <c r="D21" s="45"/>
      <c r="E21" s="45"/>
      <c r="F21" s="45"/>
      <c r="G21" s="45"/>
      <c r="H21" s="275"/>
      <c r="I21" s="275"/>
      <c r="J21" s="45"/>
      <c r="K21" s="45"/>
      <c r="L21" s="275"/>
      <c r="M21" s="275"/>
      <c r="N21" s="45"/>
    </row>
    <row r="22" spans="1:14" ht="12.75" x14ac:dyDescent="0.2">
      <c r="A22" s="45"/>
      <c r="B22" s="45"/>
      <c r="C22" s="275"/>
      <c r="D22" s="275"/>
      <c r="E22" s="275"/>
      <c r="F22" s="45"/>
      <c r="G22" s="275"/>
      <c r="H22" s="275"/>
      <c r="I22" s="275"/>
      <c r="J22" s="275"/>
      <c r="K22" s="275"/>
      <c r="L22" s="275"/>
      <c r="M22" s="275"/>
      <c r="N22" s="45"/>
    </row>
    <row r="23" spans="1:14" ht="12.75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ht="12.75" x14ac:dyDescent="0.2">
      <c r="A24" s="45"/>
      <c r="B24" s="45"/>
      <c r="C24" s="45"/>
      <c r="D24" s="45"/>
      <c r="E24" s="45"/>
      <c r="F24" s="45"/>
      <c r="G24" s="45"/>
      <c r="H24" s="275"/>
      <c r="I24" s="275"/>
      <c r="J24" s="45"/>
      <c r="K24" s="45"/>
      <c r="L24" s="275"/>
      <c r="M24" s="275"/>
      <c r="N24" s="45"/>
    </row>
    <row r="25" spans="1:14" ht="12.75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ht="12.75" x14ac:dyDescent="0.2">
      <c r="A26" s="45"/>
      <c r="B26" s="45"/>
      <c r="C26" s="45"/>
      <c r="D26" s="45"/>
      <c r="E26" s="45"/>
      <c r="F26" s="45"/>
      <c r="G26" s="45"/>
      <c r="H26" s="45"/>
      <c r="I26" s="850"/>
      <c r="J26" s="850"/>
      <c r="K26" s="45"/>
      <c r="L26" s="850"/>
      <c r="M26" s="45"/>
      <c r="N26" s="45"/>
    </row>
    <row r="27" spans="1:14" ht="12.75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4" ht="12.75" x14ac:dyDescent="0.2">
      <c r="A28" s="45"/>
      <c r="B28" s="45"/>
      <c r="C28" s="45"/>
      <c r="D28" s="45"/>
      <c r="E28" s="45"/>
      <c r="F28" s="45"/>
      <c r="G28" s="45"/>
      <c r="H28" s="275"/>
      <c r="I28" s="275"/>
      <c r="J28" s="45"/>
      <c r="K28" s="45"/>
      <c r="L28" s="275"/>
      <c r="M28" s="275"/>
      <c r="N28" s="45"/>
    </row>
    <row r="29" spans="1:14" ht="12.75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1:14" ht="12.75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2.75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</sheetData>
  <mergeCells count="10">
    <mergeCell ref="L17:N17"/>
    <mergeCell ref="A1:N1"/>
    <mergeCell ref="A2:N2"/>
    <mergeCell ref="A3:N3"/>
    <mergeCell ref="A5:A6"/>
    <mergeCell ref="N5:N6"/>
    <mergeCell ref="J5:M5"/>
    <mergeCell ref="F5:I5"/>
    <mergeCell ref="B5:E5"/>
    <mergeCell ref="A17:D17"/>
  </mergeCells>
  <printOptions horizontalCentered="1" verticalCentered="1"/>
  <pageMargins left="0" right="0" top="0" bottom="0" header="0" footer="0"/>
  <pageSetup paperSize="9" scale="9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O16"/>
  <sheetViews>
    <sheetView view="pageBreakPreview" zoomScaleNormal="100" zoomScaleSheetLayoutView="100" workbookViewId="0">
      <selection activeCell="H19" sqref="H19"/>
    </sheetView>
  </sheetViews>
  <sheetFormatPr defaultRowHeight="15" x14ac:dyDescent="0.2"/>
  <cols>
    <col min="1" max="1" width="20.7109375" style="3" customWidth="1"/>
    <col min="2" max="2" width="9.42578125" style="3" bestFit="1" customWidth="1"/>
    <col min="3" max="3" width="9.7109375" style="3" bestFit="1" customWidth="1"/>
    <col min="4" max="4" width="9.42578125" style="3" bestFit="1" customWidth="1"/>
    <col min="5" max="5" width="8.5703125" style="3" bestFit="1" customWidth="1"/>
    <col min="6" max="6" width="9.42578125" style="3" bestFit="1" customWidth="1"/>
    <col min="7" max="7" width="7.42578125" style="3" bestFit="1" customWidth="1"/>
    <col min="8" max="8" width="9.42578125" style="3" customWidth="1"/>
    <col min="9" max="9" width="9.42578125" style="3" bestFit="1" customWidth="1"/>
    <col min="10" max="10" width="9.42578125" style="3" customWidth="1"/>
    <col min="11" max="11" width="7.42578125" style="3" customWidth="1"/>
    <col min="12" max="14" width="8.42578125" style="3" customWidth="1"/>
    <col min="15" max="15" width="20.28515625" style="3" customWidth="1"/>
    <col min="16" max="256" width="9.140625" style="2"/>
    <col min="257" max="257" width="22.5703125" style="2" customWidth="1"/>
    <col min="258" max="258" width="8.140625" style="2" customWidth="1"/>
    <col min="259" max="263" width="7.7109375" style="2" customWidth="1"/>
    <col min="264" max="264" width="8.42578125" style="2" bestFit="1" customWidth="1"/>
    <col min="265" max="266" width="7.7109375" style="2" customWidth="1"/>
    <col min="267" max="267" width="9" style="2" bestFit="1" customWidth="1"/>
    <col min="268" max="270" width="7.7109375" style="2" customWidth="1"/>
    <col min="271" max="271" width="23" style="2" customWidth="1"/>
    <col min="272" max="512" width="9.140625" style="2"/>
    <col min="513" max="513" width="22.5703125" style="2" customWidth="1"/>
    <col min="514" max="514" width="8.140625" style="2" customWidth="1"/>
    <col min="515" max="519" width="7.7109375" style="2" customWidth="1"/>
    <col min="520" max="520" width="8.42578125" style="2" bestFit="1" customWidth="1"/>
    <col min="521" max="522" width="7.7109375" style="2" customWidth="1"/>
    <col min="523" max="523" width="9" style="2" bestFit="1" customWidth="1"/>
    <col min="524" max="526" width="7.7109375" style="2" customWidth="1"/>
    <col min="527" max="527" width="23" style="2" customWidth="1"/>
    <col min="528" max="768" width="9.140625" style="2"/>
    <col min="769" max="769" width="22.5703125" style="2" customWidth="1"/>
    <col min="770" max="770" width="8.140625" style="2" customWidth="1"/>
    <col min="771" max="775" width="7.7109375" style="2" customWidth="1"/>
    <col min="776" max="776" width="8.42578125" style="2" bestFit="1" customWidth="1"/>
    <col min="777" max="778" width="7.7109375" style="2" customWidth="1"/>
    <col min="779" max="779" width="9" style="2" bestFit="1" customWidth="1"/>
    <col min="780" max="782" width="7.7109375" style="2" customWidth="1"/>
    <col min="783" max="783" width="23" style="2" customWidth="1"/>
    <col min="784" max="1024" width="9.140625" style="2"/>
    <col min="1025" max="1025" width="22.5703125" style="2" customWidth="1"/>
    <col min="1026" max="1026" width="8.140625" style="2" customWidth="1"/>
    <col min="1027" max="1031" width="7.7109375" style="2" customWidth="1"/>
    <col min="1032" max="1032" width="8.42578125" style="2" bestFit="1" customWidth="1"/>
    <col min="1033" max="1034" width="7.7109375" style="2" customWidth="1"/>
    <col min="1035" max="1035" width="9" style="2" bestFit="1" customWidth="1"/>
    <col min="1036" max="1038" width="7.7109375" style="2" customWidth="1"/>
    <col min="1039" max="1039" width="23" style="2" customWidth="1"/>
    <col min="1040" max="1280" width="9.140625" style="2"/>
    <col min="1281" max="1281" width="22.5703125" style="2" customWidth="1"/>
    <col min="1282" max="1282" width="8.140625" style="2" customWidth="1"/>
    <col min="1283" max="1287" width="7.7109375" style="2" customWidth="1"/>
    <col min="1288" max="1288" width="8.42578125" style="2" bestFit="1" customWidth="1"/>
    <col min="1289" max="1290" width="7.7109375" style="2" customWidth="1"/>
    <col min="1291" max="1291" width="9" style="2" bestFit="1" customWidth="1"/>
    <col min="1292" max="1294" width="7.7109375" style="2" customWidth="1"/>
    <col min="1295" max="1295" width="23" style="2" customWidth="1"/>
    <col min="1296" max="1536" width="9.140625" style="2"/>
    <col min="1537" max="1537" width="22.5703125" style="2" customWidth="1"/>
    <col min="1538" max="1538" width="8.140625" style="2" customWidth="1"/>
    <col min="1539" max="1543" width="7.7109375" style="2" customWidth="1"/>
    <col min="1544" max="1544" width="8.42578125" style="2" bestFit="1" customWidth="1"/>
    <col min="1545" max="1546" width="7.7109375" style="2" customWidth="1"/>
    <col min="1547" max="1547" width="9" style="2" bestFit="1" customWidth="1"/>
    <col min="1548" max="1550" width="7.7109375" style="2" customWidth="1"/>
    <col min="1551" max="1551" width="23" style="2" customWidth="1"/>
    <col min="1552" max="1792" width="9.140625" style="2"/>
    <col min="1793" max="1793" width="22.5703125" style="2" customWidth="1"/>
    <col min="1794" max="1794" width="8.140625" style="2" customWidth="1"/>
    <col min="1795" max="1799" width="7.7109375" style="2" customWidth="1"/>
    <col min="1800" max="1800" width="8.42578125" style="2" bestFit="1" customWidth="1"/>
    <col min="1801" max="1802" width="7.7109375" style="2" customWidth="1"/>
    <col min="1803" max="1803" width="9" style="2" bestFit="1" customWidth="1"/>
    <col min="1804" max="1806" width="7.7109375" style="2" customWidth="1"/>
    <col min="1807" max="1807" width="23" style="2" customWidth="1"/>
    <col min="1808" max="2048" width="9.140625" style="2"/>
    <col min="2049" max="2049" width="22.5703125" style="2" customWidth="1"/>
    <col min="2050" max="2050" width="8.140625" style="2" customWidth="1"/>
    <col min="2051" max="2055" width="7.7109375" style="2" customWidth="1"/>
    <col min="2056" max="2056" width="8.42578125" style="2" bestFit="1" customWidth="1"/>
    <col min="2057" max="2058" width="7.7109375" style="2" customWidth="1"/>
    <col min="2059" max="2059" width="9" style="2" bestFit="1" customWidth="1"/>
    <col min="2060" max="2062" width="7.7109375" style="2" customWidth="1"/>
    <col min="2063" max="2063" width="23" style="2" customWidth="1"/>
    <col min="2064" max="2304" width="9.140625" style="2"/>
    <col min="2305" max="2305" width="22.5703125" style="2" customWidth="1"/>
    <col min="2306" max="2306" width="8.140625" style="2" customWidth="1"/>
    <col min="2307" max="2311" width="7.7109375" style="2" customWidth="1"/>
    <col min="2312" max="2312" width="8.42578125" style="2" bestFit="1" customWidth="1"/>
    <col min="2313" max="2314" width="7.7109375" style="2" customWidth="1"/>
    <col min="2315" max="2315" width="9" style="2" bestFit="1" customWidth="1"/>
    <col min="2316" max="2318" width="7.7109375" style="2" customWidth="1"/>
    <col min="2319" max="2319" width="23" style="2" customWidth="1"/>
    <col min="2320" max="2560" width="9.140625" style="2"/>
    <col min="2561" max="2561" width="22.5703125" style="2" customWidth="1"/>
    <col min="2562" max="2562" width="8.140625" style="2" customWidth="1"/>
    <col min="2563" max="2567" width="7.7109375" style="2" customWidth="1"/>
    <col min="2568" max="2568" width="8.42578125" style="2" bestFit="1" customWidth="1"/>
    <col min="2569" max="2570" width="7.7109375" style="2" customWidth="1"/>
    <col min="2571" max="2571" width="9" style="2" bestFit="1" customWidth="1"/>
    <col min="2572" max="2574" width="7.7109375" style="2" customWidth="1"/>
    <col min="2575" max="2575" width="23" style="2" customWidth="1"/>
    <col min="2576" max="2816" width="9.140625" style="2"/>
    <col min="2817" max="2817" width="22.5703125" style="2" customWidth="1"/>
    <col min="2818" max="2818" width="8.140625" style="2" customWidth="1"/>
    <col min="2819" max="2823" width="7.7109375" style="2" customWidth="1"/>
    <col min="2824" max="2824" width="8.42578125" style="2" bestFit="1" customWidth="1"/>
    <col min="2825" max="2826" width="7.7109375" style="2" customWidth="1"/>
    <col min="2827" max="2827" width="9" style="2" bestFit="1" customWidth="1"/>
    <col min="2828" max="2830" width="7.7109375" style="2" customWidth="1"/>
    <col min="2831" max="2831" width="23" style="2" customWidth="1"/>
    <col min="2832" max="3072" width="9.140625" style="2"/>
    <col min="3073" max="3073" width="22.5703125" style="2" customWidth="1"/>
    <col min="3074" max="3074" width="8.140625" style="2" customWidth="1"/>
    <col min="3075" max="3079" width="7.7109375" style="2" customWidth="1"/>
    <col min="3080" max="3080" width="8.42578125" style="2" bestFit="1" customWidth="1"/>
    <col min="3081" max="3082" width="7.7109375" style="2" customWidth="1"/>
    <col min="3083" max="3083" width="9" style="2" bestFit="1" customWidth="1"/>
    <col min="3084" max="3086" width="7.7109375" style="2" customWidth="1"/>
    <col min="3087" max="3087" width="23" style="2" customWidth="1"/>
    <col min="3088" max="3328" width="9.140625" style="2"/>
    <col min="3329" max="3329" width="22.5703125" style="2" customWidth="1"/>
    <col min="3330" max="3330" width="8.140625" style="2" customWidth="1"/>
    <col min="3331" max="3335" width="7.7109375" style="2" customWidth="1"/>
    <col min="3336" max="3336" width="8.42578125" style="2" bestFit="1" customWidth="1"/>
    <col min="3337" max="3338" width="7.7109375" style="2" customWidth="1"/>
    <col min="3339" max="3339" width="9" style="2" bestFit="1" customWidth="1"/>
    <col min="3340" max="3342" width="7.7109375" style="2" customWidth="1"/>
    <col min="3343" max="3343" width="23" style="2" customWidth="1"/>
    <col min="3344" max="3584" width="9.140625" style="2"/>
    <col min="3585" max="3585" width="22.5703125" style="2" customWidth="1"/>
    <col min="3586" max="3586" width="8.140625" style="2" customWidth="1"/>
    <col min="3587" max="3591" width="7.7109375" style="2" customWidth="1"/>
    <col min="3592" max="3592" width="8.42578125" style="2" bestFit="1" customWidth="1"/>
    <col min="3593" max="3594" width="7.7109375" style="2" customWidth="1"/>
    <col min="3595" max="3595" width="9" style="2" bestFit="1" customWidth="1"/>
    <col min="3596" max="3598" width="7.7109375" style="2" customWidth="1"/>
    <col min="3599" max="3599" width="23" style="2" customWidth="1"/>
    <col min="3600" max="3840" width="9.140625" style="2"/>
    <col min="3841" max="3841" width="22.5703125" style="2" customWidth="1"/>
    <col min="3842" max="3842" width="8.140625" style="2" customWidth="1"/>
    <col min="3843" max="3847" width="7.7109375" style="2" customWidth="1"/>
    <col min="3848" max="3848" width="8.42578125" style="2" bestFit="1" customWidth="1"/>
    <col min="3849" max="3850" width="7.7109375" style="2" customWidth="1"/>
    <col min="3851" max="3851" width="9" style="2" bestFit="1" customWidth="1"/>
    <col min="3852" max="3854" width="7.7109375" style="2" customWidth="1"/>
    <col min="3855" max="3855" width="23" style="2" customWidth="1"/>
    <col min="3856" max="4096" width="9.140625" style="2"/>
    <col min="4097" max="4097" width="22.5703125" style="2" customWidth="1"/>
    <col min="4098" max="4098" width="8.140625" style="2" customWidth="1"/>
    <col min="4099" max="4103" width="7.7109375" style="2" customWidth="1"/>
    <col min="4104" max="4104" width="8.42578125" style="2" bestFit="1" customWidth="1"/>
    <col min="4105" max="4106" width="7.7109375" style="2" customWidth="1"/>
    <col min="4107" max="4107" width="9" style="2" bestFit="1" customWidth="1"/>
    <col min="4108" max="4110" width="7.7109375" style="2" customWidth="1"/>
    <col min="4111" max="4111" width="23" style="2" customWidth="1"/>
    <col min="4112" max="4352" width="9.140625" style="2"/>
    <col min="4353" max="4353" width="22.5703125" style="2" customWidth="1"/>
    <col min="4354" max="4354" width="8.140625" style="2" customWidth="1"/>
    <col min="4355" max="4359" width="7.7109375" style="2" customWidth="1"/>
    <col min="4360" max="4360" width="8.42578125" style="2" bestFit="1" customWidth="1"/>
    <col min="4361" max="4362" width="7.7109375" style="2" customWidth="1"/>
    <col min="4363" max="4363" width="9" style="2" bestFit="1" customWidth="1"/>
    <col min="4364" max="4366" width="7.7109375" style="2" customWidth="1"/>
    <col min="4367" max="4367" width="23" style="2" customWidth="1"/>
    <col min="4368" max="4608" width="9.140625" style="2"/>
    <col min="4609" max="4609" width="22.5703125" style="2" customWidth="1"/>
    <col min="4610" max="4610" width="8.140625" style="2" customWidth="1"/>
    <col min="4611" max="4615" width="7.7109375" style="2" customWidth="1"/>
    <col min="4616" max="4616" width="8.42578125" style="2" bestFit="1" customWidth="1"/>
    <col min="4617" max="4618" width="7.7109375" style="2" customWidth="1"/>
    <col min="4619" max="4619" width="9" style="2" bestFit="1" customWidth="1"/>
    <col min="4620" max="4622" width="7.7109375" style="2" customWidth="1"/>
    <col min="4623" max="4623" width="23" style="2" customWidth="1"/>
    <col min="4624" max="4864" width="9.140625" style="2"/>
    <col min="4865" max="4865" width="22.5703125" style="2" customWidth="1"/>
    <col min="4866" max="4866" width="8.140625" style="2" customWidth="1"/>
    <col min="4867" max="4871" width="7.7109375" style="2" customWidth="1"/>
    <col min="4872" max="4872" width="8.42578125" style="2" bestFit="1" customWidth="1"/>
    <col min="4873" max="4874" width="7.7109375" style="2" customWidth="1"/>
    <col min="4875" max="4875" width="9" style="2" bestFit="1" customWidth="1"/>
    <col min="4876" max="4878" width="7.7109375" style="2" customWidth="1"/>
    <col min="4879" max="4879" width="23" style="2" customWidth="1"/>
    <col min="4880" max="5120" width="9.140625" style="2"/>
    <col min="5121" max="5121" width="22.5703125" style="2" customWidth="1"/>
    <col min="5122" max="5122" width="8.140625" style="2" customWidth="1"/>
    <col min="5123" max="5127" width="7.7109375" style="2" customWidth="1"/>
    <col min="5128" max="5128" width="8.42578125" style="2" bestFit="1" customWidth="1"/>
    <col min="5129" max="5130" width="7.7109375" style="2" customWidth="1"/>
    <col min="5131" max="5131" width="9" style="2" bestFit="1" customWidth="1"/>
    <col min="5132" max="5134" width="7.7109375" style="2" customWidth="1"/>
    <col min="5135" max="5135" width="23" style="2" customWidth="1"/>
    <col min="5136" max="5376" width="9.140625" style="2"/>
    <col min="5377" max="5377" width="22.5703125" style="2" customWidth="1"/>
    <col min="5378" max="5378" width="8.140625" style="2" customWidth="1"/>
    <col min="5379" max="5383" width="7.7109375" style="2" customWidth="1"/>
    <col min="5384" max="5384" width="8.42578125" style="2" bestFit="1" customWidth="1"/>
    <col min="5385" max="5386" width="7.7109375" style="2" customWidth="1"/>
    <col min="5387" max="5387" width="9" style="2" bestFit="1" customWidth="1"/>
    <col min="5388" max="5390" width="7.7109375" style="2" customWidth="1"/>
    <col min="5391" max="5391" width="23" style="2" customWidth="1"/>
    <col min="5392" max="5632" width="9.140625" style="2"/>
    <col min="5633" max="5633" width="22.5703125" style="2" customWidth="1"/>
    <col min="5634" max="5634" width="8.140625" style="2" customWidth="1"/>
    <col min="5635" max="5639" width="7.7109375" style="2" customWidth="1"/>
    <col min="5640" max="5640" width="8.42578125" style="2" bestFit="1" customWidth="1"/>
    <col min="5641" max="5642" width="7.7109375" style="2" customWidth="1"/>
    <col min="5643" max="5643" width="9" style="2" bestFit="1" customWidth="1"/>
    <col min="5644" max="5646" width="7.7109375" style="2" customWidth="1"/>
    <col min="5647" max="5647" width="23" style="2" customWidth="1"/>
    <col min="5648" max="5888" width="9.140625" style="2"/>
    <col min="5889" max="5889" width="22.5703125" style="2" customWidth="1"/>
    <col min="5890" max="5890" width="8.140625" style="2" customWidth="1"/>
    <col min="5891" max="5895" width="7.7109375" style="2" customWidth="1"/>
    <col min="5896" max="5896" width="8.42578125" style="2" bestFit="1" customWidth="1"/>
    <col min="5897" max="5898" width="7.7109375" style="2" customWidth="1"/>
    <col min="5899" max="5899" width="9" style="2" bestFit="1" customWidth="1"/>
    <col min="5900" max="5902" width="7.7109375" style="2" customWidth="1"/>
    <col min="5903" max="5903" width="23" style="2" customWidth="1"/>
    <col min="5904" max="6144" width="9.140625" style="2"/>
    <col min="6145" max="6145" width="22.5703125" style="2" customWidth="1"/>
    <col min="6146" max="6146" width="8.140625" style="2" customWidth="1"/>
    <col min="6147" max="6151" width="7.7109375" style="2" customWidth="1"/>
    <col min="6152" max="6152" width="8.42578125" style="2" bestFit="1" customWidth="1"/>
    <col min="6153" max="6154" width="7.7109375" style="2" customWidth="1"/>
    <col min="6155" max="6155" width="9" style="2" bestFit="1" customWidth="1"/>
    <col min="6156" max="6158" width="7.7109375" style="2" customWidth="1"/>
    <col min="6159" max="6159" width="23" style="2" customWidth="1"/>
    <col min="6160" max="6400" width="9.140625" style="2"/>
    <col min="6401" max="6401" width="22.5703125" style="2" customWidth="1"/>
    <col min="6402" max="6402" width="8.140625" style="2" customWidth="1"/>
    <col min="6403" max="6407" width="7.7109375" style="2" customWidth="1"/>
    <col min="6408" max="6408" width="8.42578125" style="2" bestFit="1" customWidth="1"/>
    <col min="6409" max="6410" width="7.7109375" style="2" customWidth="1"/>
    <col min="6411" max="6411" width="9" style="2" bestFit="1" customWidth="1"/>
    <col min="6412" max="6414" width="7.7109375" style="2" customWidth="1"/>
    <col min="6415" max="6415" width="23" style="2" customWidth="1"/>
    <col min="6416" max="6656" width="9.140625" style="2"/>
    <col min="6657" max="6657" width="22.5703125" style="2" customWidth="1"/>
    <col min="6658" max="6658" width="8.140625" style="2" customWidth="1"/>
    <col min="6659" max="6663" width="7.7109375" style="2" customWidth="1"/>
    <col min="6664" max="6664" width="8.42578125" style="2" bestFit="1" customWidth="1"/>
    <col min="6665" max="6666" width="7.7109375" style="2" customWidth="1"/>
    <col min="6667" max="6667" width="9" style="2" bestFit="1" customWidth="1"/>
    <col min="6668" max="6670" width="7.7109375" style="2" customWidth="1"/>
    <col min="6671" max="6671" width="23" style="2" customWidth="1"/>
    <col min="6672" max="6912" width="9.140625" style="2"/>
    <col min="6913" max="6913" width="22.5703125" style="2" customWidth="1"/>
    <col min="6914" max="6914" width="8.140625" style="2" customWidth="1"/>
    <col min="6915" max="6919" width="7.7109375" style="2" customWidth="1"/>
    <col min="6920" max="6920" width="8.42578125" style="2" bestFit="1" customWidth="1"/>
    <col min="6921" max="6922" width="7.7109375" style="2" customWidth="1"/>
    <col min="6923" max="6923" width="9" style="2" bestFit="1" customWidth="1"/>
    <col min="6924" max="6926" width="7.7109375" style="2" customWidth="1"/>
    <col min="6927" max="6927" width="23" style="2" customWidth="1"/>
    <col min="6928" max="7168" width="9.140625" style="2"/>
    <col min="7169" max="7169" width="22.5703125" style="2" customWidth="1"/>
    <col min="7170" max="7170" width="8.140625" style="2" customWidth="1"/>
    <col min="7171" max="7175" width="7.7109375" style="2" customWidth="1"/>
    <col min="7176" max="7176" width="8.42578125" style="2" bestFit="1" customWidth="1"/>
    <col min="7177" max="7178" width="7.7109375" style="2" customWidth="1"/>
    <col min="7179" max="7179" width="9" style="2" bestFit="1" customWidth="1"/>
    <col min="7180" max="7182" width="7.7109375" style="2" customWidth="1"/>
    <col min="7183" max="7183" width="23" style="2" customWidth="1"/>
    <col min="7184" max="7424" width="9.140625" style="2"/>
    <col min="7425" max="7425" width="22.5703125" style="2" customWidth="1"/>
    <col min="7426" max="7426" width="8.140625" style="2" customWidth="1"/>
    <col min="7427" max="7431" width="7.7109375" style="2" customWidth="1"/>
    <col min="7432" max="7432" width="8.42578125" style="2" bestFit="1" customWidth="1"/>
    <col min="7433" max="7434" width="7.7109375" style="2" customWidth="1"/>
    <col min="7435" max="7435" width="9" style="2" bestFit="1" customWidth="1"/>
    <col min="7436" max="7438" width="7.7109375" style="2" customWidth="1"/>
    <col min="7439" max="7439" width="23" style="2" customWidth="1"/>
    <col min="7440" max="7680" width="9.140625" style="2"/>
    <col min="7681" max="7681" width="22.5703125" style="2" customWidth="1"/>
    <col min="7682" max="7682" width="8.140625" style="2" customWidth="1"/>
    <col min="7683" max="7687" width="7.7109375" style="2" customWidth="1"/>
    <col min="7688" max="7688" width="8.42578125" style="2" bestFit="1" customWidth="1"/>
    <col min="7689" max="7690" width="7.7109375" style="2" customWidth="1"/>
    <col min="7691" max="7691" width="9" style="2" bestFit="1" customWidth="1"/>
    <col min="7692" max="7694" width="7.7109375" style="2" customWidth="1"/>
    <col min="7695" max="7695" width="23" style="2" customWidth="1"/>
    <col min="7696" max="7936" width="9.140625" style="2"/>
    <col min="7937" max="7937" width="22.5703125" style="2" customWidth="1"/>
    <col min="7938" max="7938" width="8.140625" style="2" customWidth="1"/>
    <col min="7939" max="7943" width="7.7109375" style="2" customWidth="1"/>
    <col min="7944" max="7944" width="8.42578125" style="2" bestFit="1" customWidth="1"/>
    <col min="7945" max="7946" width="7.7109375" style="2" customWidth="1"/>
    <col min="7947" max="7947" width="9" style="2" bestFit="1" customWidth="1"/>
    <col min="7948" max="7950" width="7.7109375" style="2" customWidth="1"/>
    <col min="7951" max="7951" width="23" style="2" customWidth="1"/>
    <col min="7952" max="8192" width="9.140625" style="2"/>
    <col min="8193" max="8193" width="22.5703125" style="2" customWidth="1"/>
    <col min="8194" max="8194" width="8.140625" style="2" customWidth="1"/>
    <col min="8195" max="8199" width="7.7109375" style="2" customWidth="1"/>
    <col min="8200" max="8200" width="8.42578125" style="2" bestFit="1" customWidth="1"/>
    <col min="8201" max="8202" width="7.7109375" style="2" customWidth="1"/>
    <col min="8203" max="8203" width="9" style="2" bestFit="1" customWidth="1"/>
    <col min="8204" max="8206" width="7.7109375" style="2" customWidth="1"/>
    <col min="8207" max="8207" width="23" style="2" customWidth="1"/>
    <col min="8208" max="8448" width="9.140625" style="2"/>
    <col min="8449" max="8449" width="22.5703125" style="2" customWidth="1"/>
    <col min="8450" max="8450" width="8.140625" style="2" customWidth="1"/>
    <col min="8451" max="8455" width="7.7109375" style="2" customWidth="1"/>
    <col min="8456" max="8456" width="8.42578125" style="2" bestFit="1" customWidth="1"/>
    <col min="8457" max="8458" width="7.7109375" style="2" customWidth="1"/>
    <col min="8459" max="8459" width="9" style="2" bestFit="1" customWidth="1"/>
    <col min="8460" max="8462" width="7.7109375" style="2" customWidth="1"/>
    <col min="8463" max="8463" width="23" style="2" customWidth="1"/>
    <col min="8464" max="8704" width="9.140625" style="2"/>
    <col min="8705" max="8705" width="22.5703125" style="2" customWidth="1"/>
    <col min="8706" max="8706" width="8.140625" style="2" customWidth="1"/>
    <col min="8707" max="8711" width="7.7109375" style="2" customWidth="1"/>
    <col min="8712" max="8712" width="8.42578125" style="2" bestFit="1" customWidth="1"/>
    <col min="8713" max="8714" width="7.7109375" style="2" customWidth="1"/>
    <col min="8715" max="8715" width="9" style="2" bestFit="1" customWidth="1"/>
    <col min="8716" max="8718" width="7.7109375" style="2" customWidth="1"/>
    <col min="8719" max="8719" width="23" style="2" customWidth="1"/>
    <col min="8720" max="8960" width="9.140625" style="2"/>
    <col min="8961" max="8961" width="22.5703125" style="2" customWidth="1"/>
    <col min="8962" max="8962" width="8.140625" style="2" customWidth="1"/>
    <col min="8963" max="8967" width="7.7109375" style="2" customWidth="1"/>
    <col min="8968" max="8968" width="8.42578125" style="2" bestFit="1" customWidth="1"/>
    <col min="8969" max="8970" width="7.7109375" style="2" customWidth="1"/>
    <col min="8971" max="8971" width="9" style="2" bestFit="1" customWidth="1"/>
    <col min="8972" max="8974" width="7.7109375" style="2" customWidth="1"/>
    <col min="8975" max="8975" width="23" style="2" customWidth="1"/>
    <col min="8976" max="9216" width="9.140625" style="2"/>
    <col min="9217" max="9217" width="22.5703125" style="2" customWidth="1"/>
    <col min="9218" max="9218" width="8.140625" style="2" customWidth="1"/>
    <col min="9219" max="9223" width="7.7109375" style="2" customWidth="1"/>
    <col min="9224" max="9224" width="8.42578125" style="2" bestFit="1" customWidth="1"/>
    <col min="9225" max="9226" width="7.7109375" style="2" customWidth="1"/>
    <col min="9227" max="9227" width="9" style="2" bestFit="1" customWidth="1"/>
    <col min="9228" max="9230" width="7.7109375" style="2" customWidth="1"/>
    <col min="9231" max="9231" width="23" style="2" customWidth="1"/>
    <col min="9232" max="9472" width="9.140625" style="2"/>
    <col min="9473" max="9473" width="22.5703125" style="2" customWidth="1"/>
    <col min="9474" max="9474" width="8.140625" style="2" customWidth="1"/>
    <col min="9475" max="9479" width="7.7109375" style="2" customWidth="1"/>
    <col min="9480" max="9480" width="8.42578125" style="2" bestFit="1" customWidth="1"/>
    <col min="9481" max="9482" width="7.7109375" style="2" customWidth="1"/>
    <col min="9483" max="9483" width="9" style="2" bestFit="1" customWidth="1"/>
    <col min="9484" max="9486" width="7.7109375" style="2" customWidth="1"/>
    <col min="9487" max="9487" width="23" style="2" customWidth="1"/>
    <col min="9488" max="9728" width="9.140625" style="2"/>
    <col min="9729" max="9729" width="22.5703125" style="2" customWidth="1"/>
    <col min="9730" max="9730" width="8.140625" style="2" customWidth="1"/>
    <col min="9731" max="9735" width="7.7109375" style="2" customWidth="1"/>
    <col min="9736" max="9736" width="8.42578125" style="2" bestFit="1" customWidth="1"/>
    <col min="9737" max="9738" width="7.7109375" style="2" customWidth="1"/>
    <col min="9739" max="9739" width="9" style="2" bestFit="1" customWidth="1"/>
    <col min="9740" max="9742" width="7.7109375" style="2" customWidth="1"/>
    <col min="9743" max="9743" width="23" style="2" customWidth="1"/>
    <col min="9744" max="9984" width="9.140625" style="2"/>
    <col min="9985" max="9985" width="22.5703125" style="2" customWidth="1"/>
    <col min="9986" max="9986" width="8.140625" style="2" customWidth="1"/>
    <col min="9987" max="9991" width="7.7109375" style="2" customWidth="1"/>
    <col min="9992" max="9992" width="8.42578125" style="2" bestFit="1" customWidth="1"/>
    <col min="9993" max="9994" width="7.7109375" style="2" customWidth="1"/>
    <col min="9995" max="9995" width="9" style="2" bestFit="1" customWidth="1"/>
    <col min="9996" max="9998" width="7.7109375" style="2" customWidth="1"/>
    <col min="9999" max="9999" width="23" style="2" customWidth="1"/>
    <col min="10000" max="10240" width="9.140625" style="2"/>
    <col min="10241" max="10241" width="22.5703125" style="2" customWidth="1"/>
    <col min="10242" max="10242" width="8.140625" style="2" customWidth="1"/>
    <col min="10243" max="10247" width="7.7109375" style="2" customWidth="1"/>
    <col min="10248" max="10248" width="8.42578125" style="2" bestFit="1" customWidth="1"/>
    <col min="10249" max="10250" width="7.7109375" style="2" customWidth="1"/>
    <col min="10251" max="10251" width="9" style="2" bestFit="1" customWidth="1"/>
    <col min="10252" max="10254" width="7.7109375" style="2" customWidth="1"/>
    <col min="10255" max="10255" width="23" style="2" customWidth="1"/>
    <col min="10256" max="10496" width="9.140625" style="2"/>
    <col min="10497" max="10497" width="22.5703125" style="2" customWidth="1"/>
    <col min="10498" max="10498" width="8.140625" style="2" customWidth="1"/>
    <col min="10499" max="10503" width="7.7109375" style="2" customWidth="1"/>
    <col min="10504" max="10504" width="8.42578125" style="2" bestFit="1" customWidth="1"/>
    <col min="10505" max="10506" width="7.7109375" style="2" customWidth="1"/>
    <col min="10507" max="10507" width="9" style="2" bestFit="1" customWidth="1"/>
    <col min="10508" max="10510" width="7.7109375" style="2" customWidth="1"/>
    <col min="10511" max="10511" width="23" style="2" customWidth="1"/>
    <col min="10512" max="10752" width="9.140625" style="2"/>
    <col min="10753" max="10753" width="22.5703125" style="2" customWidth="1"/>
    <col min="10754" max="10754" width="8.140625" style="2" customWidth="1"/>
    <col min="10755" max="10759" width="7.7109375" style="2" customWidth="1"/>
    <col min="10760" max="10760" width="8.42578125" style="2" bestFit="1" customWidth="1"/>
    <col min="10761" max="10762" width="7.7109375" style="2" customWidth="1"/>
    <col min="10763" max="10763" width="9" style="2" bestFit="1" customWidth="1"/>
    <col min="10764" max="10766" width="7.7109375" style="2" customWidth="1"/>
    <col min="10767" max="10767" width="23" style="2" customWidth="1"/>
    <col min="10768" max="11008" width="9.140625" style="2"/>
    <col min="11009" max="11009" width="22.5703125" style="2" customWidth="1"/>
    <col min="11010" max="11010" width="8.140625" style="2" customWidth="1"/>
    <col min="11011" max="11015" width="7.7109375" style="2" customWidth="1"/>
    <col min="11016" max="11016" width="8.42578125" style="2" bestFit="1" customWidth="1"/>
    <col min="11017" max="11018" width="7.7109375" style="2" customWidth="1"/>
    <col min="11019" max="11019" width="9" style="2" bestFit="1" customWidth="1"/>
    <col min="11020" max="11022" width="7.7109375" style="2" customWidth="1"/>
    <col min="11023" max="11023" width="23" style="2" customWidth="1"/>
    <col min="11024" max="11264" width="9.140625" style="2"/>
    <col min="11265" max="11265" width="22.5703125" style="2" customWidth="1"/>
    <col min="11266" max="11266" width="8.140625" style="2" customWidth="1"/>
    <col min="11267" max="11271" width="7.7109375" style="2" customWidth="1"/>
    <col min="11272" max="11272" width="8.42578125" style="2" bestFit="1" customWidth="1"/>
    <col min="11273" max="11274" width="7.7109375" style="2" customWidth="1"/>
    <col min="11275" max="11275" width="9" style="2" bestFit="1" customWidth="1"/>
    <col min="11276" max="11278" width="7.7109375" style="2" customWidth="1"/>
    <col min="11279" max="11279" width="23" style="2" customWidth="1"/>
    <col min="11280" max="11520" width="9.140625" style="2"/>
    <col min="11521" max="11521" width="22.5703125" style="2" customWidth="1"/>
    <col min="11522" max="11522" width="8.140625" style="2" customWidth="1"/>
    <col min="11523" max="11527" width="7.7109375" style="2" customWidth="1"/>
    <col min="11528" max="11528" width="8.42578125" style="2" bestFit="1" customWidth="1"/>
    <col min="11529" max="11530" width="7.7109375" style="2" customWidth="1"/>
    <col min="11531" max="11531" width="9" style="2" bestFit="1" customWidth="1"/>
    <col min="11532" max="11534" width="7.7109375" style="2" customWidth="1"/>
    <col min="11535" max="11535" width="23" style="2" customWidth="1"/>
    <col min="11536" max="11776" width="9.140625" style="2"/>
    <col min="11777" max="11777" width="22.5703125" style="2" customWidth="1"/>
    <col min="11778" max="11778" width="8.140625" style="2" customWidth="1"/>
    <col min="11779" max="11783" width="7.7109375" style="2" customWidth="1"/>
    <col min="11784" max="11784" width="8.42578125" style="2" bestFit="1" customWidth="1"/>
    <col min="11785" max="11786" width="7.7109375" style="2" customWidth="1"/>
    <col min="11787" max="11787" width="9" style="2" bestFit="1" customWidth="1"/>
    <col min="11788" max="11790" width="7.7109375" style="2" customWidth="1"/>
    <col min="11791" max="11791" width="23" style="2" customWidth="1"/>
    <col min="11792" max="12032" width="9.140625" style="2"/>
    <col min="12033" max="12033" width="22.5703125" style="2" customWidth="1"/>
    <col min="12034" max="12034" width="8.140625" style="2" customWidth="1"/>
    <col min="12035" max="12039" width="7.7109375" style="2" customWidth="1"/>
    <col min="12040" max="12040" width="8.42578125" style="2" bestFit="1" customWidth="1"/>
    <col min="12041" max="12042" width="7.7109375" style="2" customWidth="1"/>
    <col min="12043" max="12043" width="9" style="2" bestFit="1" customWidth="1"/>
    <col min="12044" max="12046" width="7.7109375" style="2" customWidth="1"/>
    <col min="12047" max="12047" width="23" style="2" customWidth="1"/>
    <col min="12048" max="12288" width="9.140625" style="2"/>
    <col min="12289" max="12289" width="22.5703125" style="2" customWidth="1"/>
    <col min="12290" max="12290" width="8.140625" style="2" customWidth="1"/>
    <col min="12291" max="12295" width="7.7109375" style="2" customWidth="1"/>
    <col min="12296" max="12296" width="8.42578125" style="2" bestFit="1" customWidth="1"/>
    <col min="12297" max="12298" width="7.7109375" style="2" customWidth="1"/>
    <col min="12299" max="12299" width="9" style="2" bestFit="1" customWidth="1"/>
    <col min="12300" max="12302" width="7.7109375" style="2" customWidth="1"/>
    <col min="12303" max="12303" width="23" style="2" customWidth="1"/>
    <col min="12304" max="12544" width="9.140625" style="2"/>
    <col min="12545" max="12545" width="22.5703125" style="2" customWidth="1"/>
    <col min="12546" max="12546" width="8.140625" style="2" customWidth="1"/>
    <col min="12547" max="12551" width="7.7109375" style="2" customWidth="1"/>
    <col min="12552" max="12552" width="8.42578125" style="2" bestFit="1" customWidth="1"/>
    <col min="12553" max="12554" width="7.7109375" style="2" customWidth="1"/>
    <col min="12555" max="12555" width="9" style="2" bestFit="1" customWidth="1"/>
    <col min="12556" max="12558" width="7.7109375" style="2" customWidth="1"/>
    <col min="12559" max="12559" width="23" style="2" customWidth="1"/>
    <col min="12560" max="12800" width="9.140625" style="2"/>
    <col min="12801" max="12801" width="22.5703125" style="2" customWidth="1"/>
    <col min="12802" max="12802" width="8.140625" style="2" customWidth="1"/>
    <col min="12803" max="12807" width="7.7109375" style="2" customWidth="1"/>
    <col min="12808" max="12808" width="8.42578125" style="2" bestFit="1" customWidth="1"/>
    <col min="12809" max="12810" width="7.7109375" style="2" customWidth="1"/>
    <col min="12811" max="12811" width="9" style="2" bestFit="1" customWidth="1"/>
    <col min="12812" max="12814" width="7.7109375" style="2" customWidth="1"/>
    <col min="12815" max="12815" width="23" style="2" customWidth="1"/>
    <col min="12816" max="13056" width="9.140625" style="2"/>
    <col min="13057" max="13057" width="22.5703125" style="2" customWidth="1"/>
    <col min="13058" max="13058" width="8.140625" style="2" customWidth="1"/>
    <col min="13059" max="13063" width="7.7109375" style="2" customWidth="1"/>
    <col min="13064" max="13064" width="8.42578125" style="2" bestFit="1" customWidth="1"/>
    <col min="13065" max="13066" width="7.7109375" style="2" customWidth="1"/>
    <col min="13067" max="13067" width="9" style="2" bestFit="1" customWidth="1"/>
    <col min="13068" max="13070" width="7.7109375" style="2" customWidth="1"/>
    <col min="13071" max="13071" width="23" style="2" customWidth="1"/>
    <col min="13072" max="13312" width="9.140625" style="2"/>
    <col min="13313" max="13313" width="22.5703125" style="2" customWidth="1"/>
    <col min="13314" max="13314" width="8.140625" style="2" customWidth="1"/>
    <col min="13315" max="13319" width="7.7109375" style="2" customWidth="1"/>
    <col min="13320" max="13320" width="8.42578125" style="2" bestFit="1" customWidth="1"/>
    <col min="13321" max="13322" width="7.7109375" style="2" customWidth="1"/>
    <col min="13323" max="13323" width="9" style="2" bestFit="1" customWidth="1"/>
    <col min="13324" max="13326" width="7.7109375" style="2" customWidth="1"/>
    <col min="13327" max="13327" width="23" style="2" customWidth="1"/>
    <col min="13328" max="13568" width="9.140625" style="2"/>
    <col min="13569" max="13569" width="22.5703125" style="2" customWidth="1"/>
    <col min="13570" max="13570" width="8.140625" style="2" customWidth="1"/>
    <col min="13571" max="13575" width="7.7109375" style="2" customWidth="1"/>
    <col min="13576" max="13576" width="8.42578125" style="2" bestFit="1" customWidth="1"/>
    <col min="13577" max="13578" width="7.7109375" style="2" customWidth="1"/>
    <col min="13579" max="13579" width="9" style="2" bestFit="1" customWidth="1"/>
    <col min="13580" max="13582" width="7.7109375" style="2" customWidth="1"/>
    <col min="13583" max="13583" width="23" style="2" customWidth="1"/>
    <col min="13584" max="13824" width="9.140625" style="2"/>
    <col min="13825" max="13825" width="22.5703125" style="2" customWidth="1"/>
    <col min="13826" max="13826" width="8.140625" style="2" customWidth="1"/>
    <col min="13827" max="13831" width="7.7109375" style="2" customWidth="1"/>
    <col min="13832" max="13832" width="8.42578125" style="2" bestFit="1" customWidth="1"/>
    <col min="13833" max="13834" width="7.7109375" style="2" customWidth="1"/>
    <col min="13835" max="13835" width="9" style="2" bestFit="1" customWidth="1"/>
    <col min="13836" max="13838" width="7.7109375" style="2" customWidth="1"/>
    <col min="13839" max="13839" width="23" style="2" customWidth="1"/>
    <col min="13840" max="14080" width="9.140625" style="2"/>
    <col min="14081" max="14081" width="22.5703125" style="2" customWidth="1"/>
    <col min="14082" max="14082" width="8.140625" style="2" customWidth="1"/>
    <col min="14083" max="14087" width="7.7109375" style="2" customWidth="1"/>
    <col min="14088" max="14088" width="8.42578125" style="2" bestFit="1" customWidth="1"/>
    <col min="14089" max="14090" width="7.7109375" style="2" customWidth="1"/>
    <col min="14091" max="14091" width="9" style="2" bestFit="1" customWidth="1"/>
    <col min="14092" max="14094" width="7.7109375" style="2" customWidth="1"/>
    <col min="14095" max="14095" width="23" style="2" customWidth="1"/>
    <col min="14096" max="14336" width="9.140625" style="2"/>
    <col min="14337" max="14337" width="22.5703125" style="2" customWidth="1"/>
    <col min="14338" max="14338" width="8.140625" style="2" customWidth="1"/>
    <col min="14339" max="14343" width="7.7109375" style="2" customWidth="1"/>
    <col min="14344" max="14344" width="8.42578125" style="2" bestFit="1" customWidth="1"/>
    <col min="14345" max="14346" width="7.7109375" style="2" customWidth="1"/>
    <col min="14347" max="14347" width="9" style="2" bestFit="1" customWidth="1"/>
    <col min="14348" max="14350" width="7.7109375" style="2" customWidth="1"/>
    <col min="14351" max="14351" width="23" style="2" customWidth="1"/>
    <col min="14352" max="14592" width="9.140625" style="2"/>
    <col min="14593" max="14593" width="22.5703125" style="2" customWidth="1"/>
    <col min="14594" max="14594" width="8.140625" style="2" customWidth="1"/>
    <col min="14595" max="14599" width="7.7109375" style="2" customWidth="1"/>
    <col min="14600" max="14600" width="8.42578125" style="2" bestFit="1" customWidth="1"/>
    <col min="14601" max="14602" width="7.7109375" style="2" customWidth="1"/>
    <col min="14603" max="14603" width="9" style="2" bestFit="1" customWidth="1"/>
    <col min="14604" max="14606" width="7.7109375" style="2" customWidth="1"/>
    <col min="14607" max="14607" width="23" style="2" customWidth="1"/>
    <col min="14608" max="14848" width="9.140625" style="2"/>
    <col min="14849" max="14849" width="22.5703125" style="2" customWidth="1"/>
    <col min="14850" max="14850" width="8.140625" style="2" customWidth="1"/>
    <col min="14851" max="14855" width="7.7109375" style="2" customWidth="1"/>
    <col min="14856" max="14856" width="8.42578125" style="2" bestFit="1" customWidth="1"/>
    <col min="14857" max="14858" width="7.7109375" style="2" customWidth="1"/>
    <col min="14859" max="14859" width="9" style="2" bestFit="1" customWidth="1"/>
    <col min="14860" max="14862" width="7.7109375" style="2" customWidth="1"/>
    <col min="14863" max="14863" width="23" style="2" customWidth="1"/>
    <col min="14864" max="15104" width="9.140625" style="2"/>
    <col min="15105" max="15105" width="22.5703125" style="2" customWidth="1"/>
    <col min="15106" max="15106" width="8.140625" style="2" customWidth="1"/>
    <col min="15107" max="15111" width="7.7109375" style="2" customWidth="1"/>
    <col min="15112" max="15112" width="8.42578125" style="2" bestFit="1" customWidth="1"/>
    <col min="15113" max="15114" width="7.7109375" style="2" customWidth="1"/>
    <col min="15115" max="15115" width="9" style="2" bestFit="1" customWidth="1"/>
    <col min="15116" max="15118" width="7.7109375" style="2" customWidth="1"/>
    <col min="15119" max="15119" width="23" style="2" customWidth="1"/>
    <col min="15120" max="15360" width="9.140625" style="2"/>
    <col min="15361" max="15361" width="22.5703125" style="2" customWidth="1"/>
    <col min="15362" max="15362" width="8.140625" style="2" customWidth="1"/>
    <col min="15363" max="15367" width="7.7109375" style="2" customWidth="1"/>
    <col min="15368" max="15368" width="8.42578125" style="2" bestFit="1" customWidth="1"/>
    <col min="15369" max="15370" width="7.7109375" style="2" customWidth="1"/>
    <col min="15371" max="15371" width="9" style="2" bestFit="1" customWidth="1"/>
    <col min="15372" max="15374" width="7.7109375" style="2" customWidth="1"/>
    <col min="15375" max="15375" width="23" style="2" customWidth="1"/>
    <col min="15376" max="15616" width="9.140625" style="2"/>
    <col min="15617" max="15617" width="22.5703125" style="2" customWidth="1"/>
    <col min="15618" max="15618" width="8.140625" style="2" customWidth="1"/>
    <col min="15619" max="15623" width="7.7109375" style="2" customWidth="1"/>
    <col min="15624" max="15624" width="8.42578125" style="2" bestFit="1" customWidth="1"/>
    <col min="15625" max="15626" width="7.7109375" style="2" customWidth="1"/>
    <col min="15627" max="15627" width="9" style="2" bestFit="1" customWidth="1"/>
    <col min="15628" max="15630" width="7.7109375" style="2" customWidth="1"/>
    <col min="15631" max="15631" width="23" style="2" customWidth="1"/>
    <col min="15632" max="15872" width="9.140625" style="2"/>
    <col min="15873" max="15873" width="22.5703125" style="2" customWidth="1"/>
    <col min="15874" max="15874" width="8.140625" style="2" customWidth="1"/>
    <col min="15875" max="15879" width="7.7109375" style="2" customWidth="1"/>
    <col min="15880" max="15880" width="8.42578125" style="2" bestFit="1" customWidth="1"/>
    <col min="15881" max="15882" width="7.7109375" style="2" customWidth="1"/>
    <col min="15883" max="15883" width="9" style="2" bestFit="1" customWidth="1"/>
    <col min="15884" max="15886" width="7.7109375" style="2" customWidth="1"/>
    <col min="15887" max="15887" width="23" style="2" customWidth="1"/>
    <col min="15888" max="16128" width="9.140625" style="2"/>
    <col min="16129" max="16129" width="22.5703125" style="2" customWidth="1"/>
    <col min="16130" max="16130" width="8.140625" style="2" customWidth="1"/>
    <col min="16131" max="16135" width="7.7109375" style="2" customWidth="1"/>
    <col min="16136" max="16136" width="8.42578125" style="2" bestFit="1" customWidth="1"/>
    <col min="16137" max="16138" width="7.7109375" style="2" customWidth="1"/>
    <col min="16139" max="16139" width="9" style="2" bestFit="1" customWidth="1"/>
    <col min="16140" max="16142" width="7.7109375" style="2" customWidth="1"/>
    <col min="16143" max="16143" width="23" style="2" customWidth="1"/>
    <col min="16144" max="16384" width="9.140625" style="2"/>
  </cols>
  <sheetData>
    <row r="1" spans="1:15" ht="23.25" x14ac:dyDescent="0.2">
      <c r="A1" s="1474" t="s">
        <v>482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</row>
    <row r="2" spans="1:15" ht="15.75" x14ac:dyDescent="0.2">
      <c r="A2" s="1475" t="s">
        <v>412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  <c r="O2" s="1475"/>
    </row>
    <row r="3" spans="1:15" ht="15.75" x14ac:dyDescent="0.2">
      <c r="A3" s="1475" t="s">
        <v>1218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</row>
    <row r="4" spans="1:15" ht="27.75" customHeight="1" x14ac:dyDescent="0.2">
      <c r="A4" s="297" t="s">
        <v>142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6" t="s">
        <v>58</v>
      </c>
    </row>
    <row r="5" spans="1:15" s="45" customFormat="1" ht="38.25" customHeight="1" thickBot="1" x14ac:dyDescent="0.25">
      <c r="A5" s="1477" t="s">
        <v>1220</v>
      </c>
      <c r="B5" s="1480" t="s">
        <v>610</v>
      </c>
      <c r="C5" s="1481"/>
      <c r="D5" s="1481"/>
      <c r="E5" s="1481"/>
      <c r="F5" s="1482"/>
      <c r="G5" s="1479" t="s">
        <v>611</v>
      </c>
      <c r="H5" s="1479"/>
      <c r="I5" s="1479"/>
      <c r="J5" s="1479"/>
      <c r="K5" s="1479" t="s">
        <v>656</v>
      </c>
      <c r="L5" s="1479"/>
      <c r="M5" s="1479"/>
      <c r="N5" s="1479"/>
      <c r="O5" s="1472" t="s">
        <v>862</v>
      </c>
    </row>
    <row r="6" spans="1:15" s="45" customFormat="1" ht="38.25" customHeight="1" x14ac:dyDescent="0.2">
      <c r="A6" s="1478"/>
      <c r="B6" s="953" t="s">
        <v>394</v>
      </c>
      <c r="C6" s="953" t="s">
        <v>583</v>
      </c>
      <c r="D6" s="953" t="s">
        <v>568</v>
      </c>
      <c r="E6" s="953" t="s">
        <v>582</v>
      </c>
      <c r="F6" s="953" t="s">
        <v>567</v>
      </c>
      <c r="G6" s="953" t="s">
        <v>36</v>
      </c>
      <c r="H6" s="952" t="s">
        <v>394</v>
      </c>
      <c r="I6" s="953" t="s">
        <v>568</v>
      </c>
      <c r="J6" s="953" t="s">
        <v>567</v>
      </c>
      <c r="K6" s="953" t="s">
        <v>36</v>
      </c>
      <c r="L6" s="952" t="s">
        <v>394</v>
      </c>
      <c r="M6" s="953" t="s">
        <v>568</v>
      </c>
      <c r="N6" s="953" t="s">
        <v>567</v>
      </c>
      <c r="O6" s="1473"/>
    </row>
    <row r="7" spans="1:15" ht="24.95" customHeight="1" thickBot="1" x14ac:dyDescent="0.25">
      <c r="A7" s="969">
        <v>2012</v>
      </c>
      <c r="B7" s="980">
        <f t="shared" ref="B7:B8" si="0">SUM(L7+H7)</f>
        <v>21423</v>
      </c>
      <c r="C7" s="981">
        <f t="shared" ref="C7:C10" si="1">SUM(D7/B7*100)</f>
        <v>49.166783363674554</v>
      </c>
      <c r="D7" s="980">
        <f t="shared" ref="D7:D16" si="2">SUM(M7+I7)</f>
        <v>10533</v>
      </c>
      <c r="E7" s="981">
        <f t="shared" ref="E7:E16" si="3">SUM(F7/B7*100)</f>
        <v>50.833216636325439</v>
      </c>
      <c r="F7" s="980">
        <f t="shared" ref="F7" si="4">SUM(N7+J7)</f>
        <v>10890</v>
      </c>
      <c r="G7" s="982">
        <f t="shared" ref="G7:G13" si="5">SUM(H7/B7*100)</f>
        <v>67.544228165989821</v>
      </c>
      <c r="H7" s="980">
        <f t="shared" ref="H7:H16" si="6">SUM(I7:J7)</f>
        <v>14470</v>
      </c>
      <c r="I7" s="983">
        <v>7117</v>
      </c>
      <c r="J7" s="983">
        <v>7353</v>
      </c>
      <c r="K7" s="982">
        <f t="shared" ref="K7:K9" si="7">SUM(L7/B7*100)</f>
        <v>32.455771834010179</v>
      </c>
      <c r="L7" s="980">
        <f t="shared" ref="L7:L9" si="8">SUM(M7:N7)</f>
        <v>6953</v>
      </c>
      <c r="M7" s="983">
        <v>3416</v>
      </c>
      <c r="N7" s="983">
        <v>3537</v>
      </c>
      <c r="O7" s="972">
        <v>2012</v>
      </c>
    </row>
    <row r="8" spans="1:15" ht="24.95" customHeight="1" thickBot="1" x14ac:dyDescent="0.25">
      <c r="A8" s="879">
        <v>2013</v>
      </c>
      <c r="B8" s="984">
        <f t="shared" si="0"/>
        <v>23708</v>
      </c>
      <c r="C8" s="985">
        <f t="shared" si="1"/>
        <v>48.882233845115572</v>
      </c>
      <c r="D8" s="984">
        <f t="shared" si="2"/>
        <v>11589</v>
      </c>
      <c r="E8" s="985">
        <f t="shared" si="3"/>
        <v>51.117766154884428</v>
      </c>
      <c r="F8" s="984">
        <f>SUM(N8+J8)</f>
        <v>12119</v>
      </c>
      <c r="G8" s="986">
        <f t="shared" si="5"/>
        <v>67.070187278555764</v>
      </c>
      <c r="H8" s="984">
        <f t="shared" si="6"/>
        <v>15901</v>
      </c>
      <c r="I8" s="987">
        <v>7788</v>
      </c>
      <c r="J8" s="987">
        <v>8113</v>
      </c>
      <c r="K8" s="986">
        <f t="shared" si="7"/>
        <v>32.929812721444243</v>
      </c>
      <c r="L8" s="984">
        <f t="shared" si="8"/>
        <v>7807</v>
      </c>
      <c r="M8" s="987">
        <v>3801</v>
      </c>
      <c r="N8" s="987">
        <v>4006</v>
      </c>
      <c r="O8" s="978">
        <v>2013</v>
      </c>
    </row>
    <row r="9" spans="1:15" ht="24.95" customHeight="1" thickBot="1" x14ac:dyDescent="0.25">
      <c r="A9" s="902">
        <v>2014</v>
      </c>
      <c r="B9" s="988">
        <f t="shared" ref="B9:B13" si="9">SUM(L9+H9)</f>
        <v>25443</v>
      </c>
      <c r="C9" s="989">
        <f t="shared" si="1"/>
        <v>49.003655229336161</v>
      </c>
      <c r="D9" s="988">
        <f t="shared" si="2"/>
        <v>12468</v>
      </c>
      <c r="E9" s="989">
        <f t="shared" si="3"/>
        <v>50.996344770663839</v>
      </c>
      <c r="F9" s="988">
        <f>SUM(N9+J9)</f>
        <v>12975</v>
      </c>
      <c r="G9" s="990">
        <f t="shared" si="5"/>
        <v>68.737963290492473</v>
      </c>
      <c r="H9" s="988">
        <f t="shared" si="6"/>
        <v>17489</v>
      </c>
      <c r="I9" s="991">
        <v>8609</v>
      </c>
      <c r="J9" s="991">
        <v>8880</v>
      </c>
      <c r="K9" s="990">
        <f t="shared" si="7"/>
        <v>31.26203670950753</v>
      </c>
      <c r="L9" s="988">
        <f t="shared" si="8"/>
        <v>7954</v>
      </c>
      <c r="M9" s="991">
        <v>3859</v>
      </c>
      <c r="N9" s="991">
        <v>4095</v>
      </c>
      <c r="O9" s="905">
        <v>2014</v>
      </c>
    </row>
    <row r="10" spans="1:15" ht="24.95" customHeight="1" thickBot="1" x14ac:dyDescent="0.25">
      <c r="A10" s="879">
        <v>2015</v>
      </c>
      <c r="B10" s="984">
        <f t="shared" si="9"/>
        <v>26622</v>
      </c>
      <c r="C10" s="985">
        <f t="shared" si="1"/>
        <v>48.876868755164907</v>
      </c>
      <c r="D10" s="984">
        <f t="shared" si="2"/>
        <v>13012</v>
      </c>
      <c r="E10" s="985">
        <f t="shared" si="3"/>
        <v>51.123131244835093</v>
      </c>
      <c r="F10" s="984">
        <f t="shared" ref="F10:F13" si="10">SUM(N10+J10)</f>
        <v>13610</v>
      </c>
      <c r="G10" s="986">
        <f t="shared" si="5"/>
        <v>69.033130493576749</v>
      </c>
      <c r="H10" s="984">
        <f t="shared" si="6"/>
        <v>18378</v>
      </c>
      <c r="I10" s="987">
        <v>8984</v>
      </c>
      <c r="J10" s="987">
        <v>9394</v>
      </c>
      <c r="K10" s="986">
        <f t="shared" ref="K10:K16" si="11">SUM(L10/B10*100)</f>
        <v>30.966869506423262</v>
      </c>
      <c r="L10" s="984">
        <f t="shared" ref="L10:L16" si="12">SUM(M10:N10)</f>
        <v>8244</v>
      </c>
      <c r="M10" s="987">
        <v>4028</v>
      </c>
      <c r="N10" s="987">
        <v>4216</v>
      </c>
      <c r="O10" s="978">
        <v>2015</v>
      </c>
    </row>
    <row r="11" spans="1:15" ht="24.95" customHeight="1" thickBot="1" x14ac:dyDescent="0.25">
      <c r="A11" s="902">
        <v>2016</v>
      </c>
      <c r="B11" s="988">
        <f t="shared" si="9"/>
        <v>26816</v>
      </c>
      <c r="C11" s="989">
        <f t="shared" ref="C11:C16" si="13">SUM(D11/B11*100)</f>
        <v>49.317571599045344</v>
      </c>
      <c r="D11" s="988">
        <f t="shared" si="2"/>
        <v>13225</v>
      </c>
      <c r="E11" s="989">
        <f t="shared" si="3"/>
        <v>50.682428400954649</v>
      </c>
      <c r="F11" s="988">
        <f t="shared" si="10"/>
        <v>13591</v>
      </c>
      <c r="G11" s="990">
        <f t="shared" si="5"/>
        <v>70.398269689737475</v>
      </c>
      <c r="H11" s="988">
        <f t="shared" si="6"/>
        <v>18878</v>
      </c>
      <c r="I11" s="991">
        <v>9303</v>
      </c>
      <c r="J11" s="991">
        <v>9575</v>
      </c>
      <c r="K11" s="990">
        <f t="shared" si="11"/>
        <v>29.601730310262532</v>
      </c>
      <c r="L11" s="988">
        <f t="shared" si="12"/>
        <v>7938</v>
      </c>
      <c r="M11" s="991">
        <v>3922</v>
      </c>
      <c r="N11" s="991">
        <v>4016</v>
      </c>
      <c r="O11" s="905">
        <v>2016</v>
      </c>
    </row>
    <row r="12" spans="1:15" ht="24.95" customHeight="1" thickBot="1" x14ac:dyDescent="0.25">
      <c r="A12" s="879">
        <v>2017</v>
      </c>
      <c r="B12" s="984">
        <f t="shared" si="9"/>
        <v>27906</v>
      </c>
      <c r="C12" s="985">
        <f t="shared" si="13"/>
        <v>48.79595785852505</v>
      </c>
      <c r="D12" s="984">
        <f t="shared" si="2"/>
        <v>13617</v>
      </c>
      <c r="E12" s="985">
        <f t="shared" si="3"/>
        <v>51.20404214147495</v>
      </c>
      <c r="F12" s="984">
        <f t="shared" si="10"/>
        <v>14289</v>
      </c>
      <c r="G12" s="986">
        <f t="shared" si="5"/>
        <v>71.533003655127928</v>
      </c>
      <c r="H12" s="984">
        <f t="shared" si="6"/>
        <v>19962</v>
      </c>
      <c r="I12" s="987">
        <v>9759</v>
      </c>
      <c r="J12" s="987">
        <v>10203</v>
      </c>
      <c r="K12" s="986">
        <f t="shared" si="11"/>
        <v>28.466996344872069</v>
      </c>
      <c r="L12" s="984">
        <f t="shared" si="12"/>
        <v>7944</v>
      </c>
      <c r="M12" s="987">
        <v>3858</v>
      </c>
      <c r="N12" s="987">
        <v>4086</v>
      </c>
      <c r="O12" s="978">
        <v>2017</v>
      </c>
    </row>
    <row r="13" spans="1:15" ht="24.95" customHeight="1" thickBot="1" x14ac:dyDescent="0.25">
      <c r="A13" s="902">
        <v>2018</v>
      </c>
      <c r="B13" s="988">
        <f t="shared" si="9"/>
        <v>28069</v>
      </c>
      <c r="C13" s="989">
        <f t="shared" si="13"/>
        <v>49.470946595888705</v>
      </c>
      <c r="D13" s="988">
        <f t="shared" si="2"/>
        <v>13886</v>
      </c>
      <c r="E13" s="989">
        <f t="shared" si="3"/>
        <v>50.529053404111302</v>
      </c>
      <c r="F13" s="988">
        <f t="shared" si="10"/>
        <v>14183</v>
      </c>
      <c r="G13" s="990">
        <f t="shared" si="5"/>
        <v>72.200648402151842</v>
      </c>
      <c r="H13" s="988">
        <f t="shared" si="6"/>
        <v>20266</v>
      </c>
      <c r="I13" s="991">
        <v>10032</v>
      </c>
      <c r="J13" s="991">
        <v>10234</v>
      </c>
      <c r="K13" s="990">
        <f t="shared" si="11"/>
        <v>27.799351597848158</v>
      </c>
      <c r="L13" s="988">
        <f t="shared" si="12"/>
        <v>7803</v>
      </c>
      <c r="M13" s="991">
        <v>3854</v>
      </c>
      <c r="N13" s="991">
        <v>3949</v>
      </c>
      <c r="O13" s="905">
        <v>2018</v>
      </c>
    </row>
    <row r="14" spans="1:15" ht="24.95" customHeight="1" thickBot="1" x14ac:dyDescent="0.25">
      <c r="A14" s="879">
        <v>2019</v>
      </c>
      <c r="B14" s="984">
        <f t="shared" ref="B14:B16" si="14">SUM(L14+H14)</f>
        <v>28412</v>
      </c>
      <c r="C14" s="985">
        <f t="shared" si="13"/>
        <v>48.771645783471776</v>
      </c>
      <c r="D14" s="984">
        <f t="shared" si="2"/>
        <v>13857</v>
      </c>
      <c r="E14" s="985">
        <f t="shared" si="3"/>
        <v>51.228354216528224</v>
      </c>
      <c r="F14" s="984">
        <f t="shared" ref="F14:F16" si="15">SUM(N14+J14)</f>
        <v>14555</v>
      </c>
      <c r="G14" s="986">
        <f>SUM(H14/B14*100)</f>
        <v>73.616781641559896</v>
      </c>
      <c r="H14" s="984">
        <f t="shared" si="6"/>
        <v>20916</v>
      </c>
      <c r="I14" s="987">
        <v>10157</v>
      </c>
      <c r="J14" s="987">
        <v>10759</v>
      </c>
      <c r="K14" s="986">
        <f t="shared" si="11"/>
        <v>26.383218358440097</v>
      </c>
      <c r="L14" s="984">
        <f t="shared" si="12"/>
        <v>7496</v>
      </c>
      <c r="M14" s="987">
        <v>3700</v>
      </c>
      <c r="N14" s="987">
        <v>3796</v>
      </c>
      <c r="O14" s="978">
        <v>2019</v>
      </c>
    </row>
    <row r="15" spans="1:15" ht="24.95" customHeight="1" thickBot="1" x14ac:dyDescent="0.25">
      <c r="A15" s="902">
        <v>2020</v>
      </c>
      <c r="B15" s="988">
        <f t="shared" ref="B15" si="16">SUM(L15+H15)</f>
        <v>29014</v>
      </c>
      <c r="C15" s="989">
        <f t="shared" ref="C15" si="17">SUM(D15/B15*100)</f>
        <v>48.99014268973599</v>
      </c>
      <c r="D15" s="988">
        <f t="shared" ref="D15" si="18">SUM(M15+I15)</f>
        <v>14214</v>
      </c>
      <c r="E15" s="989">
        <f t="shared" ref="E15" si="19">SUM(F15/B15*100)</f>
        <v>51.009857310264003</v>
      </c>
      <c r="F15" s="988">
        <f t="shared" ref="F15" si="20">SUM(N15+J15)</f>
        <v>14800</v>
      </c>
      <c r="G15" s="990">
        <f>SUM(H15/B15*100)</f>
        <v>75.535948162955819</v>
      </c>
      <c r="H15" s="988">
        <f t="shared" ref="H15" si="21">SUM(I15:J15)</f>
        <v>21916</v>
      </c>
      <c r="I15" s="991">
        <v>10693</v>
      </c>
      <c r="J15" s="991">
        <v>11223</v>
      </c>
      <c r="K15" s="990">
        <f t="shared" ref="K15" si="22">SUM(L15/B15*100)</f>
        <v>24.464051837044185</v>
      </c>
      <c r="L15" s="988">
        <f t="shared" ref="L15" si="23">SUM(M15:N15)</f>
        <v>7098</v>
      </c>
      <c r="M15" s="991">
        <v>3521</v>
      </c>
      <c r="N15" s="991">
        <v>3577</v>
      </c>
      <c r="O15" s="905">
        <v>2020</v>
      </c>
    </row>
    <row r="16" spans="1:15" ht="24.95" customHeight="1" x14ac:dyDescent="0.2">
      <c r="A16" s="879">
        <v>2021</v>
      </c>
      <c r="B16" s="984">
        <f t="shared" si="14"/>
        <v>26319</v>
      </c>
      <c r="C16" s="985">
        <f t="shared" si="13"/>
        <v>48.352900946084574</v>
      </c>
      <c r="D16" s="984">
        <f t="shared" si="2"/>
        <v>12726</v>
      </c>
      <c r="E16" s="985">
        <f t="shared" si="3"/>
        <v>51.647099053915426</v>
      </c>
      <c r="F16" s="984">
        <f t="shared" si="15"/>
        <v>13593</v>
      </c>
      <c r="G16" s="986">
        <f>SUM(H16/B16*100)</f>
        <v>70.310422128500321</v>
      </c>
      <c r="H16" s="984">
        <f t="shared" si="6"/>
        <v>18505</v>
      </c>
      <c r="I16" s="987">
        <v>8977</v>
      </c>
      <c r="J16" s="987">
        <v>9528</v>
      </c>
      <c r="K16" s="986">
        <f t="shared" si="11"/>
        <v>29.689577871499679</v>
      </c>
      <c r="L16" s="984">
        <f t="shared" si="12"/>
        <v>7814</v>
      </c>
      <c r="M16" s="987">
        <v>3749</v>
      </c>
      <c r="N16" s="987">
        <v>4065</v>
      </c>
      <c r="O16" s="978">
        <v>2021</v>
      </c>
    </row>
  </sheetData>
  <mergeCells count="8">
    <mergeCell ref="O5:O6"/>
    <mergeCell ref="B5:F5"/>
    <mergeCell ref="A1:O1"/>
    <mergeCell ref="A2:O2"/>
    <mergeCell ref="A3:O3"/>
    <mergeCell ref="A5:A6"/>
    <mergeCell ref="G5:J5"/>
    <mergeCell ref="K5:N5"/>
  </mergeCells>
  <printOptions horizontalCentered="1" verticalCentered="1"/>
  <pageMargins left="0" right="0" top="0" bottom="0" header="0" footer="0"/>
  <pageSetup paperSize="9" scale="8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25"/>
  <sheetViews>
    <sheetView view="pageBreakPreview" zoomScaleNormal="100" zoomScaleSheetLayoutView="100" workbookViewId="0">
      <selection activeCell="F20" sqref="F20"/>
    </sheetView>
  </sheetViews>
  <sheetFormatPr defaultRowHeight="15" x14ac:dyDescent="0.2"/>
  <cols>
    <col min="1" max="1" width="25.7109375" style="46" customWidth="1"/>
    <col min="2" max="2" width="8.42578125" style="46" customWidth="1"/>
    <col min="3" max="3" width="8.140625" style="46" customWidth="1"/>
    <col min="4" max="5" width="8" style="46" customWidth="1"/>
    <col min="6" max="6" width="8.140625" style="46" customWidth="1"/>
    <col min="7" max="7" width="8" style="46" customWidth="1"/>
    <col min="8" max="8" width="8.28515625" style="46" customWidth="1"/>
    <col min="9" max="10" width="7.7109375" style="46" customWidth="1"/>
    <col min="11" max="11" width="25.7109375" style="46" customWidth="1"/>
    <col min="12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 x14ac:dyDescent="0.2">
      <c r="A1" s="1427" t="s">
        <v>770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1" ht="15.75" x14ac:dyDescent="0.2">
      <c r="A2" s="1429" t="s">
        <v>778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</row>
    <row r="3" spans="1:11" ht="15.75" x14ac:dyDescent="0.2">
      <c r="A3" s="1429">
        <v>2021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1" s="746" customFormat="1" ht="27.75" customHeight="1" x14ac:dyDescent="0.25">
      <c r="A4" s="743" t="s">
        <v>143</v>
      </c>
      <c r="B4" s="744"/>
      <c r="C4" s="744"/>
      <c r="D4" s="744"/>
      <c r="E4" s="744"/>
      <c r="F4" s="744"/>
      <c r="G4" s="744"/>
      <c r="H4" s="744"/>
      <c r="I4" s="744"/>
      <c r="J4" s="744"/>
      <c r="K4" s="745" t="s">
        <v>73</v>
      </c>
    </row>
    <row r="5" spans="1:11" ht="27.75" customHeight="1" thickBot="1" x14ac:dyDescent="0.25">
      <c r="A5" s="1477" t="s">
        <v>1222</v>
      </c>
      <c r="B5" s="1484" t="s">
        <v>610</v>
      </c>
      <c r="C5" s="1484"/>
      <c r="D5" s="1484"/>
      <c r="E5" s="1479" t="s">
        <v>611</v>
      </c>
      <c r="F5" s="1479"/>
      <c r="G5" s="1479"/>
      <c r="H5" s="1479" t="s">
        <v>656</v>
      </c>
      <c r="I5" s="1479"/>
      <c r="J5" s="1479"/>
      <c r="K5" s="1472" t="s">
        <v>734</v>
      </c>
    </row>
    <row r="6" spans="1:11" ht="30" customHeight="1" x14ac:dyDescent="0.2">
      <c r="A6" s="1478"/>
      <c r="B6" s="424" t="s">
        <v>394</v>
      </c>
      <c r="C6" s="425" t="s">
        <v>568</v>
      </c>
      <c r="D6" s="425" t="s">
        <v>567</v>
      </c>
      <c r="E6" s="424" t="s">
        <v>394</v>
      </c>
      <c r="F6" s="425" t="s">
        <v>568</v>
      </c>
      <c r="G6" s="425" t="s">
        <v>567</v>
      </c>
      <c r="H6" s="424" t="s">
        <v>394</v>
      </c>
      <c r="I6" s="425" t="s">
        <v>568</v>
      </c>
      <c r="J6" s="425" t="s">
        <v>567</v>
      </c>
      <c r="K6" s="1485"/>
    </row>
    <row r="7" spans="1:11" ht="24.95" customHeight="1" thickBot="1" x14ac:dyDescent="0.25">
      <c r="A7" s="594" t="s">
        <v>584</v>
      </c>
      <c r="B7" s="158">
        <f>D7+C7</f>
        <v>9356</v>
      </c>
      <c r="C7" s="158">
        <f>I7+F7</f>
        <v>4537</v>
      </c>
      <c r="D7" s="158">
        <f>J7+G7</f>
        <v>4819</v>
      </c>
      <c r="E7" s="158">
        <f>G7+F7</f>
        <v>8114</v>
      </c>
      <c r="F7" s="159">
        <v>3942</v>
      </c>
      <c r="G7" s="159">
        <v>4172</v>
      </c>
      <c r="H7" s="158">
        <f>J7+I7</f>
        <v>1242</v>
      </c>
      <c r="I7" s="159">
        <v>595</v>
      </c>
      <c r="J7" s="159">
        <v>647</v>
      </c>
      <c r="K7" s="588" t="s">
        <v>37</v>
      </c>
    </row>
    <row r="8" spans="1:11" ht="24.95" customHeight="1" thickTop="1" thickBot="1" x14ac:dyDescent="0.25">
      <c r="A8" s="595" t="s">
        <v>585</v>
      </c>
      <c r="B8" s="560">
        <f t="shared" ref="B8:B14" si="0">D8+C8</f>
        <v>9800</v>
      </c>
      <c r="C8" s="560">
        <f>I8+F8</f>
        <v>4727</v>
      </c>
      <c r="D8" s="560">
        <f t="shared" ref="D8:D15" si="1">J8+G8</f>
        <v>5073</v>
      </c>
      <c r="E8" s="560">
        <f t="shared" ref="E8:E14" si="2">G8+F8</f>
        <v>5931</v>
      </c>
      <c r="F8" s="161">
        <v>2859</v>
      </c>
      <c r="G8" s="161">
        <v>3072</v>
      </c>
      <c r="H8" s="560">
        <f t="shared" ref="H8:H14" si="3">J8+I8</f>
        <v>3869</v>
      </c>
      <c r="I8" s="161">
        <v>1868</v>
      </c>
      <c r="J8" s="161">
        <v>2001</v>
      </c>
      <c r="K8" s="589" t="s">
        <v>38</v>
      </c>
    </row>
    <row r="9" spans="1:11" ht="24.95" customHeight="1" thickTop="1" thickBot="1" x14ac:dyDescent="0.25">
      <c r="A9" s="594" t="s">
        <v>586</v>
      </c>
      <c r="B9" s="158">
        <f t="shared" si="0"/>
        <v>2652</v>
      </c>
      <c r="C9" s="158">
        <f t="shared" ref="C9:C15" si="4">I9+F9</f>
        <v>1288</v>
      </c>
      <c r="D9" s="158">
        <f t="shared" si="1"/>
        <v>1364</v>
      </c>
      <c r="E9" s="158">
        <f t="shared" si="2"/>
        <v>2034</v>
      </c>
      <c r="F9" s="162">
        <v>990</v>
      </c>
      <c r="G9" s="162">
        <v>1044</v>
      </c>
      <c r="H9" s="158">
        <f t="shared" si="3"/>
        <v>618</v>
      </c>
      <c r="I9" s="162">
        <v>298</v>
      </c>
      <c r="J9" s="162">
        <v>320</v>
      </c>
      <c r="K9" s="590" t="s">
        <v>39</v>
      </c>
    </row>
    <row r="10" spans="1:11" ht="24.95" customHeight="1" thickTop="1" thickBot="1" x14ac:dyDescent="0.25">
      <c r="A10" s="595" t="s">
        <v>587</v>
      </c>
      <c r="B10" s="560">
        <f t="shared" si="0"/>
        <v>1654</v>
      </c>
      <c r="C10" s="560">
        <f t="shared" si="4"/>
        <v>789</v>
      </c>
      <c r="D10" s="560">
        <f t="shared" si="1"/>
        <v>865</v>
      </c>
      <c r="E10" s="560">
        <f t="shared" si="2"/>
        <v>976</v>
      </c>
      <c r="F10" s="161">
        <v>469</v>
      </c>
      <c r="G10" s="161">
        <v>507</v>
      </c>
      <c r="H10" s="560">
        <f t="shared" si="3"/>
        <v>678</v>
      </c>
      <c r="I10" s="161">
        <v>320</v>
      </c>
      <c r="J10" s="161">
        <v>358</v>
      </c>
      <c r="K10" s="589" t="s">
        <v>40</v>
      </c>
    </row>
    <row r="11" spans="1:11" ht="24.95" customHeight="1" thickTop="1" thickBot="1" x14ac:dyDescent="0.25">
      <c r="A11" s="594" t="s">
        <v>588</v>
      </c>
      <c r="B11" s="158">
        <f t="shared" si="0"/>
        <v>809</v>
      </c>
      <c r="C11" s="158">
        <f t="shared" si="4"/>
        <v>396</v>
      </c>
      <c r="D11" s="158">
        <f t="shared" si="1"/>
        <v>413</v>
      </c>
      <c r="E11" s="158">
        <f t="shared" si="2"/>
        <v>571</v>
      </c>
      <c r="F11" s="162">
        <v>293</v>
      </c>
      <c r="G11" s="162">
        <v>278</v>
      </c>
      <c r="H11" s="158">
        <f t="shared" si="3"/>
        <v>238</v>
      </c>
      <c r="I11" s="162">
        <v>103</v>
      </c>
      <c r="J11" s="162">
        <v>135</v>
      </c>
      <c r="K11" s="590" t="s">
        <v>41</v>
      </c>
    </row>
    <row r="12" spans="1:11" ht="24.95" customHeight="1" thickTop="1" thickBot="1" x14ac:dyDescent="0.25">
      <c r="A12" s="595" t="s">
        <v>589</v>
      </c>
      <c r="B12" s="560">
        <f t="shared" si="0"/>
        <v>89</v>
      </c>
      <c r="C12" s="560">
        <f t="shared" si="4"/>
        <v>38</v>
      </c>
      <c r="D12" s="560">
        <f t="shared" si="1"/>
        <v>51</v>
      </c>
      <c r="E12" s="560">
        <f t="shared" si="2"/>
        <v>39</v>
      </c>
      <c r="F12" s="161">
        <v>17</v>
      </c>
      <c r="G12" s="161">
        <v>22</v>
      </c>
      <c r="H12" s="560">
        <f t="shared" si="3"/>
        <v>50</v>
      </c>
      <c r="I12" s="161">
        <v>21</v>
      </c>
      <c r="J12" s="161">
        <v>29</v>
      </c>
      <c r="K12" s="589" t="s">
        <v>42</v>
      </c>
    </row>
    <row r="13" spans="1:11" ht="24.95" customHeight="1" thickTop="1" thickBot="1" x14ac:dyDescent="0.25">
      <c r="A13" s="594" t="s">
        <v>590</v>
      </c>
      <c r="B13" s="158">
        <f t="shared" si="0"/>
        <v>1398</v>
      </c>
      <c r="C13" s="158">
        <f t="shared" si="4"/>
        <v>676</v>
      </c>
      <c r="D13" s="158">
        <f t="shared" si="1"/>
        <v>722</v>
      </c>
      <c r="E13" s="158">
        <f t="shared" si="2"/>
        <v>627</v>
      </c>
      <c r="F13" s="165">
        <v>303</v>
      </c>
      <c r="G13" s="165">
        <v>324</v>
      </c>
      <c r="H13" s="158">
        <f t="shared" si="3"/>
        <v>771</v>
      </c>
      <c r="I13" s="165">
        <v>373</v>
      </c>
      <c r="J13" s="165">
        <v>398</v>
      </c>
      <c r="K13" s="591" t="s">
        <v>43</v>
      </c>
    </row>
    <row r="14" spans="1:11" ht="24.95" customHeight="1" thickTop="1" thickBot="1" x14ac:dyDescent="0.25">
      <c r="A14" s="595" t="s">
        <v>591</v>
      </c>
      <c r="B14" s="160">
        <f t="shared" si="0"/>
        <v>443</v>
      </c>
      <c r="C14" s="160">
        <f t="shared" si="4"/>
        <v>207</v>
      </c>
      <c r="D14" s="160">
        <f t="shared" si="1"/>
        <v>236</v>
      </c>
      <c r="E14" s="160">
        <f t="shared" si="2"/>
        <v>212</v>
      </c>
      <c r="F14" s="161">
        <v>104</v>
      </c>
      <c r="G14" s="161">
        <v>108</v>
      </c>
      <c r="H14" s="160">
        <f t="shared" si="3"/>
        <v>231</v>
      </c>
      <c r="I14" s="161">
        <v>103</v>
      </c>
      <c r="J14" s="161">
        <v>128</v>
      </c>
      <c r="K14" s="589" t="s">
        <v>539</v>
      </c>
    </row>
    <row r="15" spans="1:11" ht="24.95" customHeight="1" thickTop="1" x14ac:dyDescent="0.2">
      <c r="A15" s="596" t="s">
        <v>598</v>
      </c>
      <c r="B15" s="435">
        <f>D15+C15</f>
        <v>118</v>
      </c>
      <c r="C15" s="435">
        <f t="shared" si="4"/>
        <v>68</v>
      </c>
      <c r="D15" s="435">
        <f t="shared" si="1"/>
        <v>50</v>
      </c>
      <c r="E15" s="435">
        <f>G15+F15</f>
        <v>1</v>
      </c>
      <c r="F15" s="374">
        <v>0</v>
      </c>
      <c r="G15" s="374">
        <v>1</v>
      </c>
      <c r="H15" s="435">
        <f>J15+I15</f>
        <v>117</v>
      </c>
      <c r="I15" s="374">
        <v>68</v>
      </c>
      <c r="J15" s="374">
        <v>49</v>
      </c>
      <c r="K15" s="592" t="s">
        <v>177</v>
      </c>
    </row>
    <row r="16" spans="1:11" ht="24.95" customHeight="1" x14ac:dyDescent="0.2">
      <c r="A16" s="597" t="s">
        <v>44</v>
      </c>
      <c r="B16" s="375">
        <f t="shared" ref="B16:I16" si="5">SUM(B7:B15)</f>
        <v>26319</v>
      </c>
      <c r="C16" s="375">
        <f t="shared" si="5"/>
        <v>12726</v>
      </c>
      <c r="D16" s="375">
        <f t="shared" si="5"/>
        <v>13593</v>
      </c>
      <c r="E16" s="375">
        <f t="shared" si="5"/>
        <v>18505</v>
      </c>
      <c r="F16" s="375">
        <f t="shared" si="5"/>
        <v>8977</v>
      </c>
      <c r="G16" s="375">
        <f t="shared" si="5"/>
        <v>9528</v>
      </c>
      <c r="H16" s="375">
        <f t="shared" si="5"/>
        <v>7814</v>
      </c>
      <c r="I16" s="375">
        <f t="shared" si="5"/>
        <v>3749</v>
      </c>
      <c r="J16" s="375">
        <f>SUM(J7:J15)</f>
        <v>4065</v>
      </c>
      <c r="K16" s="593" t="s">
        <v>45</v>
      </c>
    </row>
    <row r="17" spans="1:1" ht="21" customHeight="1" x14ac:dyDescent="0.2"/>
    <row r="18" spans="1:1" ht="21" customHeight="1" x14ac:dyDescent="0.2"/>
    <row r="19" spans="1:1" x14ac:dyDescent="0.2">
      <c r="A19" s="45"/>
    </row>
    <row r="20" spans="1:1" x14ac:dyDescent="0.2">
      <c r="A20" s="45"/>
    </row>
    <row r="21" spans="1:1" x14ac:dyDescent="0.2">
      <c r="A21" s="45"/>
    </row>
    <row r="22" spans="1:1" x14ac:dyDescent="0.2">
      <c r="A22" s="45"/>
    </row>
    <row r="23" spans="1:1" x14ac:dyDescent="0.2">
      <c r="A23" s="45"/>
    </row>
    <row r="24" spans="1:1" x14ac:dyDescent="0.2">
      <c r="A24" s="45"/>
    </row>
    <row r="25" spans="1:1" x14ac:dyDescent="0.2">
      <c r="A25" s="45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Q218"/>
  <sheetViews>
    <sheetView view="pageBreakPreview" zoomScaleNormal="100" zoomScaleSheetLayoutView="100" workbookViewId="0">
      <selection activeCell="C36" sqref="C36"/>
    </sheetView>
  </sheetViews>
  <sheetFormatPr defaultRowHeight="15" x14ac:dyDescent="0.25"/>
  <cols>
    <col min="1" max="1" width="15.85546875" style="47" customWidth="1"/>
    <col min="2" max="2" width="7.85546875" style="49" customWidth="1"/>
    <col min="3" max="3" width="8.7109375" style="47" customWidth="1"/>
    <col min="4" max="15" width="7.42578125" style="47" customWidth="1"/>
    <col min="16" max="16" width="6.7109375" style="49" customWidth="1"/>
    <col min="17" max="17" width="12.5703125" style="47" customWidth="1"/>
    <col min="18" max="256" width="9.140625" style="29"/>
    <col min="257" max="257" width="18.7109375" style="29" customWidth="1"/>
    <col min="258" max="258" width="5.5703125" style="29" bestFit="1" customWidth="1"/>
    <col min="259" max="259" width="8.7109375" style="29" customWidth="1"/>
    <col min="260" max="271" width="6.7109375" style="29" customWidth="1"/>
    <col min="272" max="272" width="7" style="29" bestFit="1" customWidth="1"/>
    <col min="273" max="273" width="18.7109375" style="29" customWidth="1"/>
    <col min="274" max="512" width="9.140625" style="29"/>
    <col min="513" max="513" width="18.7109375" style="29" customWidth="1"/>
    <col min="514" max="514" width="5.5703125" style="29" bestFit="1" customWidth="1"/>
    <col min="515" max="515" width="8.7109375" style="29" customWidth="1"/>
    <col min="516" max="527" width="6.7109375" style="29" customWidth="1"/>
    <col min="528" max="528" width="7" style="29" bestFit="1" customWidth="1"/>
    <col min="529" max="529" width="18.7109375" style="29" customWidth="1"/>
    <col min="530" max="768" width="9.140625" style="29"/>
    <col min="769" max="769" width="18.7109375" style="29" customWidth="1"/>
    <col min="770" max="770" width="5.5703125" style="29" bestFit="1" customWidth="1"/>
    <col min="771" max="771" width="8.7109375" style="29" customWidth="1"/>
    <col min="772" max="783" width="6.7109375" style="29" customWidth="1"/>
    <col min="784" max="784" width="7" style="29" bestFit="1" customWidth="1"/>
    <col min="785" max="785" width="18.7109375" style="29" customWidth="1"/>
    <col min="786" max="1024" width="9.140625" style="29"/>
    <col min="1025" max="1025" width="18.7109375" style="29" customWidth="1"/>
    <col min="1026" max="1026" width="5.5703125" style="29" bestFit="1" customWidth="1"/>
    <col min="1027" max="1027" width="8.7109375" style="29" customWidth="1"/>
    <col min="1028" max="1039" width="6.7109375" style="29" customWidth="1"/>
    <col min="1040" max="1040" width="7" style="29" bestFit="1" customWidth="1"/>
    <col min="1041" max="1041" width="18.7109375" style="29" customWidth="1"/>
    <col min="1042" max="1280" width="9.140625" style="29"/>
    <col min="1281" max="1281" width="18.7109375" style="29" customWidth="1"/>
    <col min="1282" max="1282" width="5.5703125" style="29" bestFit="1" customWidth="1"/>
    <col min="1283" max="1283" width="8.7109375" style="29" customWidth="1"/>
    <col min="1284" max="1295" width="6.7109375" style="29" customWidth="1"/>
    <col min="1296" max="1296" width="7" style="29" bestFit="1" customWidth="1"/>
    <col min="1297" max="1297" width="18.7109375" style="29" customWidth="1"/>
    <col min="1298" max="1536" width="9.140625" style="29"/>
    <col min="1537" max="1537" width="18.7109375" style="29" customWidth="1"/>
    <col min="1538" max="1538" width="5.5703125" style="29" bestFit="1" customWidth="1"/>
    <col min="1539" max="1539" width="8.7109375" style="29" customWidth="1"/>
    <col min="1540" max="1551" width="6.7109375" style="29" customWidth="1"/>
    <col min="1552" max="1552" width="7" style="29" bestFit="1" customWidth="1"/>
    <col min="1553" max="1553" width="18.7109375" style="29" customWidth="1"/>
    <col min="1554" max="1792" width="9.140625" style="29"/>
    <col min="1793" max="1793" width="18.7109375" style="29" customWidth="1"/>
    <col min="1794" max="1794" width="5.5703125" style="29" bestFit="1" customWidth="1"/>
    <col min="1795" max="1795" width="8.7109375" style="29" customWidth="1"/>
    <col min="1796" max="1807" width="6.7109375" style="29" customWidth="1"/>
    <col min="1808" max="1808" width="7" style="29" bestFit="1" customWidth="1"/>
    <col min="1809" max="1809" width="18.7109375" style="29" customWidth="1"/>
    <col min="1810" max="2048" width="9.140625" style="29"/>
    <col min="2049" max="2049" width="18.7109375" style="29" customWidth="1"/>
    <col min="2050" max="2050" width="5.5703125" style="29" bestFit="1" customWidth="1"/>
    <col min="2051" max="2051" width="8.7109375" style="29" customWidth="1"/>
    <col min="2052" max="2063" width="6.7109375" style="29" customWidth="1"/>
    <col min="2064" max="2064" width="7" style="29" bestFit="1" customWidth="1"/>
    <col min="2065" max="2065" width="18.7109375" style="29" customWidth="1"/>
    <col min="2066" max="2304" width="9.140625" style="29"/>
    <col min="2305" max="2305" width="18.7109375" style="29" customWidth="1"/>
    <col min="2306" max="2306" width="5.5703125" style="29" bestFit="1" customWidth="1"/>
    <col min="2307" max="2307" width="8.7109375" style="29" customWidth="1"/>
    <col min="2308" max="2319" width="6.7109375" style="29" customWidth="1"/>
    <col min="2320" max="2320" width="7" style="29" bestFit="1" customWidth="1"/>
    <col min="2321" max="2321" width="18.7109375" style="29" customWidth="1"/>
    <col min="2322" max="2560" width="9.140625" style="29"/>
    <col min="2561" max="2561" width="18.7109375" style="29" customWidth="1"/>
    <col min="2562" max="2562" width="5.5703125" style="29" bestFit="1" customWidth="1"/>
    <col min="2563" max="2563" width="8.7109375" style="29" customWidth="1"/>
    <col min="2564" max="2575" width="6.7109375" style="29" customWidth="1"/>
    <col min="2576" max="2576" width="7" style="29" bestFit="1" customWidth="1"/>
    <col min="2577" max="2577" width="18.7109375" style="29" customWidth="1"/>
    <col min="2578" max="2816" width="9.140625" style="29"/>
    <col min="2817" max="2817" width="18.7109375" style="29" customWidth="1"/>
    <col min="2818" max="2818" width="5.5703125" style="29" bestFit="1" customWidth="1"/>
    <col min="2819" max="2819" width="8.7109375" style="29" customWidth="1"/>
    <col min="2820" max="2831" width="6.7109375" style="29" customWidth="1"/>
    <col min="2832" max="2832" width="7" style="29" bestFit="1" customWidth="1"/>
    <col min="2833" max="2833" width="18.7109375" style="29" customWidth="1"/>
    <col min="2834" max="3072" width="9.140625" style="29"/>
    <col min="3073" max="3073" width="18.7109375" style="29" customWidth="1"/>
    <col min="3074" max="3074" width="5.5703125" style="29" bestFit="1" customWidth="1"/>
    <col min="3075" max="3075" width="8.7109375" style="29" customWidth="1"/>
    <col min="3076" max="3087" width="6.7109375" style="29" customWidth="1"/>
    <col min="3088" max="3088" width="7" style="29" bestFit="1" customWidth="1"/>
    <col min="3089" max="3089" width="18.7109375" style="29" customWidth="1"/>
    <col min="3090" max="3328" width="9.140625" style="29"/>
    <col min="3329" max="3329" width="18.7109375" style="29" customWidth="1"/>
    <col min="3330" max="3330" width="5.5703125" style="29" bestFit="1" customWidth="1"/>
    <col min="3331" max="3331" width="8.7109375" style="29" customWidth="1"/>
    <col min="3332" max="3343" width="6.7109375" style="29" customWidth="1"/>
    <col min="3344" max="3344" width="7" style="29" bestFit="1" customWidth="1"/>
    <col min="3345" max="3345" width="18.7109375" style="29" customWidth="1"/>
    <col min="3346" max="3584" width="9.140625" style="29"/>
    <col min="3585" max="3585" width="18.7109375" style="29" customWidth="1"/>
    <col min="3586" max="3586" width="5.5703125" style="29" bestFit="1" customWidth="1"/>
    <col min="3587" max="3587" width="8.7109375" style="29" customWidth="1"/>
    <col min="3588" max="3599" width="6.7109375" style="29" customWidth="1"/>
    <col min="3600" max="3600" width="7" style="29" bestFit="1" customWidth="1"/>
    <col min="3601" max="3601" width="18.7109375" style="29" customWidth="1"/>
    <col min="3602" max="3840" width="9.140625" style="29"/>
    <col min="3841" max="3841" width="18.7109375" style="29" customWidth="1"/>
    <col min="3842" max="3842" width="5.5703125" style="29" bestFit="1" customWidth="1"/>
    <col min="3843" max="3843" width="8.7109375" style="29" customWidth="1"/>
    <col min="3844" max="3855" width="6.7109375" style="29" customWidth="1"/>
    <col min="3856" max="3856" width="7" style="29" bestFit="1" customWidth="1"/>
    <col min="3857" max="3857" width="18.7109375" style="29" customWidth="1"/>
    <col min="3858" max="4096" width="9.140625" style="29"/>
    <col min="4097" max="4097" width="18.7109375" style="29" customWidth="1"/>
    <col min="4098" max="4098" width="5.5703125" style="29" bestFit="1" customWidth="1"/>
    <col min="4099" max="4099" width="8.7109375" style="29" customWidth="1"/>
    <col min="4100" max="4111" width="6.7109375" style="29" customWidth="1"/>
    <col min="4112" max="4112" width="7" style="29" bestFit="1" customWidth="1"/>
    <col min="4113" max="4113" width="18.7109375" style="29" customWidth="1"/>
    <col min="4114" max="4352" width="9.140625" style="29"/>
    <col min="4353" max="4353" width="18.7109375" style="29" customWidth="1"/>
    <col min="4354" max="4354" width="5.5703125" style="29" bestFit="1" customWidth="1"/>
    <col min="4355" max="4355" width="8.7109375" style="29" customWidth="1"/>
    <col min="4356" max="4367" width="6.7109375" style="29" customWidth="1"/>
    <col min="4368" max="4368" width="7" style="29" bestFit="1" customWidth="1"/>
    <col min="4369" max="4369" width="18.7109375" style="29" customWidth="1"/>
    <col min="4370" max="4608" width="9.140625" style="29"/>
    <col min="4609" max="4609" width="18.7109375" style="29" customWidth="1"/>
    <col min="4610" max="4610" width="5.5703125" style="29" bestFit="1" customWidth="1"/>
    <col min="4611" max="4611" width="8.7109375" style="29" customWidth="1"/>
    <col min="4612" max="4623" width="6.7109375" style="29" customWidth="1"/>
    <col min="4624" max="4624" width="7" style="29" bestFit="1" customWidth="1"/>
    <col min="4625" max="4625" width="18.7109375" style="29" customWidth="1"/>
    <col min="4626" max="4864" width="9.140625" style="29"/>
    <col min="4865" max="4865" width="18.7109375" style="29" customWidth="1"/>
    <col min="4866" max="4866" width="5.5703125" style="29" bestFit="1" customWidth="1"/>
    <col min="4867" max="4867" width="8.7109375" style="29" customWidth="1"/>
    <col min="4868" max="4879" width="6.7109375" style="29" customWidth="1"/>
    <col min="4880" max="4880" width="7" style="29" bestFit="1" customWidth="1"/>
    <col min="4881" max="4881" width="18.7109375" style="29" customWidth="1"/>
    <col min="4882" max="5120" width="9.140625" style="29"/>
    <col min="5121" max="5121" width="18.7109375" style="29" customWidth="1"/>
    <col min="5122" max="5122" width="5.5703125" style="29" bestFit="1" customWidth="1"/>
    <col min="5123" max="5123" width="8.7109375" style="29" customWidth="1"/>
    <col min="5124" max="5135" width="6.7109375" style="29" customWidth="1"/>
    <col min="5136" max="5136" width="7" style="29" bestFit="1" customWidth="1"/>
    <col min="5137" max="5137" width="18.7109375" style="29" customWidth="1"/>
    <col min="5138" max="5376" width="9.140625" style="29"/>
    <col min="5377" max="5377" width="18.7109375" style="29" customWidth="1"/>
    <col min="5378" max="5378" width="5.5703125" style="29" bestFit="1" customWidth="1"/>
    <col min="5379" max="5379" width="8.7109375" style="29" customWidth="1"/>
    <col min="5380" max="5391" width="6.7109375" style="29" customWidth="1"/>
    <col min="5392" max="5392" width="7" style="29" bestFit="1" customWidth="1"/>
    <col min="5393" max="5393" width="18.7109375" style="29" customWidth="1"/>
    <col min="5394" max="5632" width="9.140625" style="29"/>
    <col min="5633" max="5633" width="18.7109375" style="29" customWidth="1"/>
    <col min="5634" max="5634" width="5.5703125" style="29" bestFit="1" customWidth="1"/>
    <col min="5635" max="5635" width="8.7109375" style="29" customWidth="1"/>
    <col min="5636" max="5647" width="6.7109375" style="29" customWidth="1"/>
    <col min="5648" max="5648" width="7" style="29" bestFit="1" customWidth="1"/>
    <col min="5649" max="5649" width="18.7109375" style="29" customWidth="1"/>
    <col min="5650" max="5888" width="9.140625" style="29"/>
    <col min="5889" max="5889" width="18.7109375" style="29" customWidth="1"/>
    <col min="5890" max="5890" width="5.5703125" style="29" bestFit="1" customWidth="1"/>
    <col min="5891" max="5891" width="8.7109375" style="29" customWidth="1"/>
    <col min="5892" max="5903" width="6.7109375" style="29" customWidth="1"/>
    <col min="5904" max="5904" width="7" style="29" bestFit="1" customWidth="1"/>
    <col min="5905" max="5905" width="18.7109375" style="29" customWidth="1"/>
    <col min="5906" max="6144" width="9.140625" style="29"/>
    <col min="6145" max="6145" width="18.7109375" style="29" customWidth="1"/>
    <col min="6146" max="6146" width="5.5703125" style="29" bestFit="1" customWidth="1"/>
    <col min="6147" max="6147" width="8.7109375" style="29" customWidth="1"/>
    <col min="6148" max="6159" width="6.7109375" style="29" customWidth="1"/>
    <col min="6160" max="6160" width="7" style="29" bestFit="1" customWidth="1"/>
    <col min="6161" max="6161" width="18.7109375" style="29" customWidth="1"/>
    <col min="6162" max="6400" width="9.140625" style="29"/>
    <col min="6401" max="6401" width="18.7109375" style="29" customWidth="1"/>
    <col min="6402" max="6402" width="5.5703125" style="29" bestFit="1" customWidth="1"/>
    <col min="6403" max="6403" width="8.7109375" style="29" customWidth="1"/>
    <col min="6404" max="6415" width="6.7109375" style="29" customWidth="1"/>
    <col min="6416" max="6416" width="7" style="29" bestFit="1" customWidth="1"/>
    <col min="6417" max="6417" width="18.7109375" style="29" customWidth="1"/>
    <col min="6418" max="6656" width="9.140625" style="29"/>
    <col min="6657" max="6657" width="18.7109375" style="29" customWidth="1"/>
    <col min="6658" max="6658" width="5.5703125" style="29" bestFit="1" customWidth="1"/>
    <col min="6659" max="6659" width="8.7109375" style="29" customWidth="1"/>
    <col min="6660" max="6671" width="6.7109375" style="29" customWidth="1"/>
    <col min="6672" max="6672" width="7" style="29" bestFit="1" customWidth="1"/>
    <col min="6673" max="6673" width="18.7109375" style="29" customWidth="1"/>
    <col min="6674" max="6912" width="9.140625" style="29"/>
    <col min="6913" max="6913" width="18.7109375" style="29" customWidth="1"/>
    <col min="6914" max="6914" width="5.5703125" style="29" bestFit="1" customWidth="1"/>
    <col min="6915" max="6915" width="8.7109375" style="29" customWidth="1"/>
    <col min="6916" max="6927" width="6.7109375" style="29" customWidth="1"/>
    <col min="6928" max="6928" width="7" style="29" bestFit="1" customWidth="1"/>
    <col min="6929" max="6929" width="18.7109375" style="29" customWidth="1"/>
    <col min="6930" max="7168" width="9.140625" style="29"/>
    <col min="7169" max="7169" width="18.7109375" style="29" customWidth="1"/>
    <col min="7170" max="7170" width="5.5703125" style="29" bestFit="1" customWidth="1"/>
    <col min="7171" max="7171" width="8.7109375" style="29" customWidth="1"/>
    <col min="7172" max="7183" width="6.7109375" style="29" customWidth="1"/>
    <col min="7184" max="7184" width="7" style="29" bestFit="1" customWidth="1"/>
    <col min="7185" max="7185" width="18.7109375" style="29" customWidth="1"/>
    <col min="7186" max="7424" width="9.140625" style="29"/>
    <col min="7425" max="7425" width="18.7109375" style="29" customWidth="1"/>
    <col min="7426" max="7426" width="5.5703125" style="29" bestFit="1" customWidth="1"/>
    <col min="7427" max="7427" width="8.7109375" style="29" customWidth="1"/>
    <col min="7428" max="7439" width="6.7109375" style="29" customWidth="1"/>
    <col min="7440" max="7440" width="7" style="29" bestFit="1" customWidth="1"/>
    <col min="7441" max="7441" width="18.7109375" style="29" customWidth="1"/>
    <col min="7442" max="7680" width="9.140625" style="29"/>
    <col min="7681" max="7681" width="18.7109375" style="29" customWidth="1"/>
    <col min="7682" max="7682" width="5.5703125" style="29" bestFit="1" customWidth="1"/>
    <col min="7683" max="7683" width="8.7109375" style="29" customWidth="1"/>
    <col min="7684" max="7695" width="6.7109375" style="29" customWidth="1"/>
    <col min="7696" max="7696" width="7" style="29" bestFit="1" customWidth="1"/>
    <col min="7697" max="7697" width="18.7109375" style="29" customWidth="1"/>
    <col min="7698" max="7936" width="9.140625" style="29"/>
    <col min="7937" max="7937" width="18.7109375" style="29" customWidth="1"/>
    <col min="7938" max="7938" width="5.5703125" style="29" bestFit="1" customWidth="1"/>
    <col min="7939" max="7939" width="8.7109375" style="29" customWidth="1"/>
    <col min="7940" max="7951" width="6.7109375" style="29" customWidth="1"/>
    <col min="7952" max="7952" width="7" style="29" bestFit="1" customWidth="1"/>
    <col min="7953" max="7953" width="18.7109375" style="29" customWidth="1"/>
    <col min="7954" max="8192" width="9.140625" style="29"/>
    <col min="8193" max="8193" width="18.7109375" style="29" customWidth="1"/>
    <col min="8194" max="8194" width="5.5703125" style="29" bestFit="1" customWidth="1"/>
    <col min="8195" max="8195" width="8.7109375" style="29" customWidth="1"/>
    <col min="8196" max="8207" width="6.7109375" style="29" customWidth="1"/>
    <col min="8208" max="8208" width="7" style="29" bestFit="1" customWidth="1"/>
    <col min="8209" max="8209" width="18.7109375" style="29" customWidth="1"/>
    <col min="8210" max="8448" width="9.140625" style="29"/>
    <col min="8449" max="8449" width="18.7109375" style="29" customWidth="1"/>
    <col min="8450" max="8450" width="5.5703125" style="29" bestFit="1" customWidth="1"/>
    <col min="8451" max="8451" width="8.7109375" style="29" customWidth="1"/>
    <col min="8452" max="8463" width="6.7109375" style="29" customWidth="1"/>
    <col min="8464" max="8464" width="7" style="29" bestFit="1" customWidth="1"/>
    <col min="8465" max="8465" width="18.7109375" style="29" customWidth="1"/>
    <col min="8466" max="8704" width="9.140625" style="29"/>
    <col min="8705" max="8705" width="18.7109375" style="29" customWidth="1"/>
    <col min="8706" max="8706" width="5.5703125" style="29" bestFit="1" customWidth="1"/>
    <col min="8707" max="8707" width="8.7109375" style="29" customWidth="1"/>
    <col min="8708" max="8719" width="6.7109375" style="29" customWidth="1"/>
    <col min="8720" max="8720" width="7" style="29" bestFit="1" customWidth="1"/>
    <col min="8721" max="8721" width="18.7109375" style="29" customWidth="1"/>
    <col min="8722" max="8960" width="9.140625" style="29"/>
    <col min="8961" max="8961" width="18.7109375" style="29" customWidth="1"/>
    <col min="8962" max="8962" width="5.5703125" style="29" bestFit="1" customWidth="1"/>
    <col min="8963" max="8963" width="8.7109375" style="29" customWidth="1"/>
    <col min="8964" max="8975" width="6.7109375" style="29" customWidth="1"/>
    <col min="8976" max="8976" width="7" style="29" bestFit="1" customWidth="1"/>
    <col min="8977" max="8977" width="18.7109375" style="29" customWidth="1"/>
    <col min="8978" max="9216" width="9.140625" style="29"/>
    <col min="9217" max="9217" width="18.7109375" style="29" customWidth="1"/>
    <col min="9218" max="9218" width="5.5703125" style="29" bestFit="1" customWidth="1"/>
    <col min="9219" max="9219" width="8.7109375" style="29" customWidth="1"/>
    <col min="9220" max="9231" width="6.7109375" style="29" customWidth="1"/>
    <col min="9232" max="9232" width="7" style="29" bestFit="1" customWidth="1"/>
    <col min="9233" max="9233" width="18.7109375" style="29" customWidth="1"/>
    <col min="9234" max="9472" width="9.140625" style="29"/>
    <col min="9473" max="9473" width="18.7109375" style="29" customWidth="1"/>
    <col min="9474" max="9474" width="5.5703125" style="29" bestFit="1" customWidth="1"/>
    <col min="9475" max="9475" width="8.7109375" style="29" customWidth="1"/>
    <col min="9476" max="9487" width="6.7109375" style="29" customWidth="1"/>
    <col min="9488" max="9488" width="7" style="29" bestFit="1" customWidth="1"/>
    <col min="9489" max="9489" width="18.7109375" style="29" customWidth="1"/>
    <col min="9490" max="9728" width="9.140625" style="29"/>
    <col min="9729" max="9729" width="18.7109375" style="29" customWidth="1"/>
    <col min="9730" max="9730" width="5.5703125" style="29" bestFit="1" customWidth="1"/>
    <col min="9731" max="9731" width="8.7109375" style="29" customWidth="1"/>
    <col min="9732" max="9743" width="6.7109375" style="29" customWidth="1"/>
    <col min="9744" max="9744" width="7" style="29" bestFit="1" customWidth="1"/>
    <col min="9745" max="9745" width="18.7109375" style="29" customWidth="1"/>
    <col min="9746" max="9984" width="9.140625" style="29"/>
    <col min="9985" max="9985" width="18.7109375" style="29" customWidth="1"/>
    <col min="9986" max="9986" width="5.5703125" style="29" bestFit="1" customWidth="1"/>
    <col min="9987" max="9987" width="8.7109375" style="29" customWidth="1"/>
    <col min="9988" max="9999" width="6.7109375" style="29" customWidth="1"/>
    <col min="10000" max="10000" width="7" style="29" bestFit="1" customWidth="1"/>
    <col min="10001" max="10001" width="18.7109375" style="29" customWidth="1"/>
    <col min="10002" max="10240" width="9.140625" style="29"/>
    <col min="10241" max="10241" width="18.7109375" style="29" customWidth="1"/>
    <col min="10242" max="10242" width="5.5703125" style="29" bestFit="1" customWidth="1"/>
    <col min="10243" max="10243" width="8.7109375" style="29" customWidth="1"/>
    <col min="10244" max="10255" width="6.7109375" style="29" customWidth="1"/>
    <col min="10256" max="10256" width="7" style="29" bestFit="1" customWidth="1"/>
    <col min="10257" max="10257" width="18.7109375" style="29" customWidth="1"/>
    <col min="10258" max="10496" width="9.140625" style="29"/>
    <col min="10497" max="10497" width="18.7109375" style="29" customWidth="1"/>
    <col min="10498" max="10498" width="5.5703125" style="29" bestFit="1" customWidth="1"/>
    <col min="10499" max="10499" width="8.7109375" style="29" customWidth="1"/>
    <col min="10500" max="10511" width="6.7109375" style="29" customWidth="1"/>
    <col min="10512" max="10512" width="7" style="29" bestFit="1" customWidth="1"/>
    <col min="10513" max="10513" width="18.7109375" style="29" customWidth="1"/>
    <col min="10514" max="10752" width="9.140625" style="29"/>
    <col min="10753" max="10753" width="18.7109375" style="29" customWidth="1"/>
    <col min="10754" max="10754" width="5.5703125" style="29" bestFit="1" customWidth="1"/>
    <col min="10755" max="10755" width="8.7109375" style="29" customWidth="1"/>
    <col min="10756" max="10767" width="6.7109375" style="29" customWidth="1"/>
    <col min="10768" max="10768" width="7" style="29" bestFit="1" customWidth="1"/>
    <col min="10769" max="10769" width="18.7109375" style="29" customWidth="1"/>
    <col min="10770" max="11008" width="9.140625" style="29"/>
    <col min="11009" max="11009" width="18.7109375" style="29" customWidth="1"/>
    <col min="11010" max="11010" width="5.5703125" style="29" bestFit="1" customWidth="1"/>
    <col min="11011" max="11011" width="8.7109375" style="29" customWidth="1"/>
    <col min="11012" max="11023" width="6.7109375" style="29" customWidth="1"/>
    <col min="11024" max="11024" width="7" style="29" bestFit="1" customWidth="1"/>
    <col min="11025" max="11025" width="18.7109375" style="29" customWidth="1"/>
    <col min="11026" max="11264" width="9.140625" style="29"/>
    <col min="11265" max="11265" width="18.7109375" style="29" customWidth="1"/>
    <col min="11266" max="11266" width="5.5703125" style="29" bestFit="1" customWidth="1"/>
    <col min="11267" max="11267" width="8.7109375" style="29" customWidth="1"/>
    <col min="11268" max="11279" width="6.7109375" style="29" customWidth="1"/>
    <col min="11280" max="11280" width="7" style="29" bestFit="1" customWidth="1"/>
    <col min="11281" max="11281" width="18.7109375" style="29" customWidth="1"/>
    <col min="11282" max="11520" width="9.140625" style="29"/>
    <col min="11521" max="11521" width="18.7109375" style="29" customWidth="1"/>
    <col min="11522" max="11522" width="5.5703125" style="29" bestFit="1" customWidth="1"/>
    <col min="11523" max="11523" width="8.7109375" style="29" customWidth="1"/>
    <col min="11524" max="11535" width="6.7109375" style="29" customWidth="1"/>
    <col min="11536" max="11536" width="7" style="29" bestFit="1" customWidth="1"/>
    <col min="11537" max="11537" width="18.7109375" style="29" customWidth="1"/>
    <col min="11538" max="11776" width="9.140625" style="29"/>
    <col min="11777" max="11777" width="18.7109375" style="29" customWidth="1"/>
    <col min="11778" max="11778" width="5.5703125" style="29" bestFit="1" customWidth="1"/>
    <col min="11779" max="11779" width="8.7109375" style="29" customWidth="1"/>
    <col min="11780" max="11791" width="6.7109375" style="29" customWidth="1"/>
    <col min="11792" max="11792" width="7" style="29" bestFit="1" customWidth="1"/>
    <col min="11793" max="11793" width="18.7109375" style="29" customWidth="1"/>
    <col min="11794" max="12032" width="9.140625" style="29"/>
    <col min="12033" max="12033" width="18.7109375" style="29" customWidth="1"/>
    <col min="12034" max="12034" width="5.5703125" style="29" bestFit="1" customWidth="1"/>
    <col min="12035" max="12035" width="8.7109375" style="29" customWidth="1"/>
    <col min="12036" max="12047" width="6.7109375" style="29" customWidth="1"/>
    <col min="12048" max="12048" width="7" style="29" bestFit="1" customWidth="1"/>
    <col min="12049" max="12049" width="18.7109375" style="29" customWidth="1"/>
    <col min="12050" max="12288" width="9.140625" style="29"/>
    <col min="12289" max="12289" width="18.7109375" style="29" customWidth="1"/>
    <col min="12290" max="12290" width="5.5703125" style="29" bestFit="1" customWidth="1"/>
    <col min="12291" max="12291" width="8.7109375" style="29" customWidth="1"/>
    <col min="12292" max="12303" width="6.7109375" style="29" customWidth="1"/>
    <col min="12304" max="12304" width="7" style="29" bestFit="1" customWidth="1"/>
    <col min="12305" max="12305" width="18.7109375" style="29" customWidth="1"/>
    <col min="12306" max="12544" width="9.140625" style="29"/>
    <col min="12545" max="12545" width="18.7109375" style="29" customWidth="1"/>
    <col min="12546" max="12546" width="5.5703125" style="29" bestFit="1" customWidth="1"/>
    <col min="12547" max="12547" width="8.7109375" style="29" customWidth="1"/>
    <col min="12548" max="12559" width="6.7109375" style="29" customWidth="1"/>
    <col min="12560" max="12560" width="7" style="29" bestFit="1" customWidth="1"/>
    <col min="12561" max="12561" width="18.7109375" style="29" customWidth="1"/>
    <col min="12562" max="12800" width="9.140625" style="29"/>
    <col min="12801" max="12801" width="18.7109375" style="29" customWidth="1"/>
    <col min="12802" max="12802" width="5.5703125" style="29" bestFit="1" customWidth="1"/>
    <col min="12803" max="12803" width="8.7109375" style="29" customWidth="1"/>
    <col min="12804" max="12815" width="6.7109375" style="29" customWidth="1"/>
    <col min="12816" max="12816" width="7" style="29" bestFit="1" customWidth="1"/>
    <col min="12817" max="12817" width="18.7109375" style="29" customWidth="1"/>
    <col min="12818" max="13056" width="9.140625" style="29"/>
    <col min="13057" max="13057" width="18.7109375" style="29" customWidth="1"/>
    <col min="13058" max="13058" width="5.5703125" style="29" bestFit="1" customWidth="1"/>
    <col min="13059" max="13059" width="8.7109375" style="29" customWidth="1"/>
    <col min="13060" max="13071" width="6.7109375" style="29" customWidth="1"/>
    <col min="13072" max="13072" width="7" style="29" bestFit="1" customWidth="1"/>
    <col min="13073" max="13073" width="18.7109375" style="29" customWidth="1"/>
    <col min="13074" max="13312" width="9.140625" style="29"/>
    <col min="13313" max="13313" width="18.7109375" style="29" customWidth="1"/>
    <col min="13314" max="13314" width="5.5703125" style="29" bestFit="1" customWidth="1"/>
    <col min="13315" max="13315" width="8.7109375" style="29" customWidth="1"/>
    <col min="13316" max="13327" width="6.7109375" style="29" customWidth="1"/>
    <col min="13328" max="13328" width="7" style="29" bestFit="1" customWidth="1"/>
    <col min="13329" max="13329" width="18.7109375" style="29" customWidth="1"/>
    <col min="13330" max="13568" width="9.140625" style="29"/>
    <col min="13569" max="13569" width="18.7109375" style="29" customWidth="1"/>
    <col min="13570" max="13570" width="5.5703125" style="29" bestFit="1" customWidth="1"/>
    <col min="13571" max="13571" width="8.7109375" style="29" customWidth="1"/>
    <col min="13572" max="13583" width="6.7109375" style="29" customWidth="1"/>
    <col min="13584" max="13584" width="7" style="29" bestFit="1" customWidth="1"/>
    <col min="13585" max="13585" width="18.7109375" style="29" customWidth="1"/>
    <col min="13586" max="13824" width="9.140625" style="29"/>
    <col min="13825" max="13825" width="18.7109375" style="29" customWidth="1"/>
    <col min="13826" max="13826" width="5.5703125" style="29" bestFit="1" customWidth="1"/>
    <col min="13827" max="13827" width="8.7109375" style="29" customWidth="1"/>
    <col min="13828" max="13839" width="6.7109375" style="29" customWidth="1"/>
    <col min="13840" max="13840" width="7" style="29" bestFit="1" customWidth="1"/>
    <col min="13841" max="13841" width="18.7109375" style="29" customWidth="1"/>
    <col min="13842" max="14080" width="9.140625" style="29"/>
    <col min="14081" max="14081" width="18.7109375" style="29" customWidth="1"/>
    <col min="14082" max="14082" width="5.5703125" style="29" bestFit="1" customWidth="1"/>
    <col min="14083" max="14083" width="8.7109375" style="29" customWidth="1"/>
    <col min="14084" max="14095" width="6.7109375" style="29" customWidth="1"/>
    <col min="14096" max="14096" width="7" style="29" bestFit="1" customWidth="1"/>
    <col min="14097" max="14097" width="18.7109375" style="29" customWidth="1"/>
    <col min="14098" max="14336" width="9.140625" style="29"/>
    <col min="14337" max="14337" width="18.7109375" style="29" customWidth="1"/>
    <col min="14338" max="14338" width="5.5703125" style="29" bestFit="1" customWidth="1"/>
    <col min="14339" max="14339" width="8.7109375" style="29" customWidth="1"/>
    <col min="14340" max="14351" width="6.7109375" style="29" customWidth="1"/>
    <col min="14352" max="14352" width="7" style="29" bestFit="1" customWidth="1"/>
    <col min="14353" max="14353" width="18.7109375" style="29" customWidth="1"/>
    <col min="14354" max="14592" width="9.140625" style="29"/>
    <col min="14593" max="14593" width="18.7109375" style="29" customWidth="1"/>
    <col min="14594" max="14594" width="5.5703125" style="29" bestFit="1" customWidth="1"/>
    <col min="14595" max="14595" width="8.7109375" style="29" customWidth="1"/>
    <col min="14596" max="14607" width="6.7109375" style="29" customWidth="1"/>
    <col min="14608" max="14608" width="7" style="29" bestFit="1" customWidth="1"/>
    <col min="14609" max="14609" width="18.7109375" style="29" customWidth="1"/>
    <col min="14610" max="14848" width="9.140625" style="29"/>
    <col min="14849" max="14849" width="18.7109375" style="29" customWidth="1"/>
    <col min="14850" max="14850" width="5.5703125" style="29" bestFit="1" customWidth="1"/>
    <col min="14851" max="14851" width="8.7109375" style="29" customWidth="1"/>
    <col min="14852" max="14863" width="6.7109375" style="29" customWidth="1"/>
    <col min="14864" max="14864" width="7" style="29" bestFit="1" customWidth="1"/>
    <col min="14865" max="14865" width="18.7109375" style="29" customWidth="1"/>
    <col min="14866" max="15104" width="9.140625" style="29"/>
    <col min="15105" max="15105" width="18.7109375" style="29" customWidth="1"/>
    <col min="15106" max="15106" width="5.5703125" style="29" bestFit="1" customWidth="1"/>
    <col min="15107" max="15107" width="8.7109375" style="29" customWidth="1"/>
    <col min="15108" max="15119" width="6.7109375" style="29" customWidth="1"/>
    <col min="15120" max="15120" width="7" style="29" bestFit="1" customWidth="1"/>
    <col min="15121" max="15121" width="18.7109375" style="29" customWidth="1"/>
    <col min="15122" max="15360" width="9.140625" style="29"/>
    <col min="15361" max="15361" width="18.7109375" style="29" customWidth="1"/>
    <col min="15362" max="15362" width="5.5703125" style="29" bestFit="1" customWidth="1"/>
    <col min="15363" max="15363" width="8.7109375" style="29" customWidth="1"/>
    <col min="15364" max="15375" width="6.7109375" style="29" customWidth="1"/>
    <col min="15376" max="15376" width="7" style="29" bestFit="1" customWidth="1"/>
    <col min="15377" max="15377" width="18.7109375" style="29" customWidth="1"/>
    <col min="15378" max="15616" width="9.140625" style="29"/>
    <col min="15617" max="15617" width="18.7109375" style="29" customWidth="1"/>
    <col min="15618" max="15618" width="5.5703125" style="29" bestFit="1" customWidth="1"/>
    <col min="15619" max="15619" width="8.7109375" style="29" customWidth="1"/>
    <col min="15620" max="15631" width="6.7109375" style="29" customWidth="1"/>
    <col min="15632" max="15632" width="7" style="29" bestFit="1" customWidth="1"/>
    <col min="15633" max="15633" width="18.7109375" style="29" customWidth="1"/>
    <col min="15634" max="15872" width="9.140625" style="29"/>
    <col min="15873" max="15873" width="18.7109375" style="29" customWidth="1"/>
    <col min="15874" max="15874" width="5.5703125" style="29" bestFit="1" customWidth="1"/>
    <col min="15875" max="15875" width="8.7109375" style="29" customWidth="1"/>
    <col min="15876" max="15887" width="6.7109375" style="29" customWidth="1"/>
    <col min="15888" max="15888" width="7" style="29" bestFit="1" customWidth="1"/>
    <col min="15889" max="15889" width="18.7109375" style="29" customWidth="1"/>
    <col min="15890" max="16128" width="9.140625" style="29"/>
    <col min="16129" max="16129" width="18.7109375" style="29" customWidth="1"/>
    <col min="16130" max="16130" width="5.5703125" style="29" bestFit="1" customWidth="1"/>
    <col min="16131" max="16131" width="8.7109375" style="29" customWidth="1"/>
    <col min="16132" max="16143" width="6.7109375" style="29" customWidth="1"/>
    <col min="16144" max="16144" width="7" style="29" bestFit="1" customWidth="1"/>
    <col min="16145" max="16145" width="18.7109375" style="29" customWidth="1"/>
    <col min="16146" max="16384" width="9.140625" style="29"/>
  </cols>
  <sheetData>
    <row r="1" spans="1:17" s="97" customFormat="1" ht="23.25" x14ac:dyDescent="0.5">
      <c r="A1" s="1486" t="s">
        <v>736</v>
      </c>
      <c r="B1" s="1486"/>
      <c r="C1" s="1486"/>
      <c r="D1" s="1486"/>
      <c r="E1" s="1486"/>
      <c r="F1" s="1486"/>
      <c r="G1" s="1486"/>
      <c r="H1" s="1486"/>
      <c r="I1" s="1486"/>
      <c r="J1" s="1486"/>
      <c r="K1" s="1486"/>
      <c r="L1" s="1486"/>
      <c r="M1" s="1486"/>
      <c r="N1" s="1486"/>
      <c r="O1" s="1486"/>
      <c r="P1" s="1486"/>
      <c r="Q1" s="1486"/>
    </row>
    <row r="2" spans="1:17" s="96" customFormat="1" ht="15.75" x14ac:dyDescent="0.25">
      <c r="A2" s="1487" t="s">
        <v>779</v>
      </c>
      <c r="B2" s="1487"/>
      <c r="C2" s="1487"/>
      <c r="D2" s="1487"/>
      <c r="E2" s="1487"/>
      <c r="F2" s="1487"/>
      <c r="G2" s="1487"/>
      <c r="H2" s="1487"/>
      <c r="I2" s="1487"/>
      <c r="J2" s="1487"/>
      <c r="K2" s="1487"/>
      <c r="L2" s="1487"/>
      <c r="M2" s="1487"/>
      <c r="N2" s="1487"/>
      <c r="O2" s="1487"/>
      <c r="P2" s="1487"/>
      <c r="Q2" s="1487"/>
    </row>
    <row r="3" spans="1:17" s="96" customFormat="1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  <c r="N3" s="1487"/>
      <c r="O3" s="1487"/>
      <c r="P3" s="1487"/>
      <c r="Q3" s="1487"/>
    </row>
    <row r="4" spans="1:17" s="96" customFormat="1" ht="15.75" x14ac:dyDescent="0.25">
      <c r="A4" s="1487" t="s">
        <v>341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  <c r="N4" s="1487"/>
      <c r="O4" s="1487"/>
      <c r="P4" s="1487"/>
      <c r="Q4" s="1487"/>
    </row>
    <row r="5" spans="1:17" ht="15.75" x14ac:dyDescent="0.3">
      <c r="A5" s="431" t="s">
        <v>735</v>
      </c>
      <c r="B5" s="432"/>
      <c r="C5" s="308"/>
      <c r="D5" s="299"/>
      <c r="E5" s="299"/>
      <c r="F5" s="299"/>
      <c r="G5" s="299"/>
      <c r="H5" s="156"/>
      <c r="I5" s="308"/>
      <c r="J5" s="299"/>
      <c r="K5" s="299"/>
      <c r="L5" s="299"/>
      <c r="M5" s="299"/>
      <c r="N5" s="299"/>
      <c r="O5" s="299"/>
      <c r="P5" s="432"/>
      <c r="Q5" s="309" t="s">
        <v>178</v>
      </c>
    </row>
    <row r="6" spans="1:17" ht="45" customHeight="1" x14ac:dyDescent="0.2">
      <c r="A6" s="429" t="s">
        <v>91</v>
      </c>
      <c r="B6" s="429" t="s">
        <v>414</v>
      </c>
      <c r="C6" s="95" t="s">
        <v>395</v>
      </c>
      <c r="D6" s="44" t="s">
        <v>340</v>
      </c>
      <c r="E6" s="44" t="s">
        <v>339</v>
      </c>
      <c r="F6" s="44" t="s">
        <v>338</v>
      </c>
      <c r="G6" s="44" t="s">
        <v>337</v>
      </c>
      <c r="H6" s="44" t="s">
        <v>336</v>
      </c>
      <c r="I6" s="44" t="s">
        <v>335</v>
      </c>
      <c r="J6" s="44" t="s">
        <v>334</v>
      </c>
      <c r="K6" s="44" t="s">
        <v>333</v>
      </c>
      <c r="L6" s="44" t="s">
        <v>332</v>
      </c>
      <c r="M6" s="44" t="s">
        <v>331</v>
      </c>
      <c r="N6" s="44" t="s">
        <v>330</v>
      </c>
      <c r="O6" s="44" t="s">
        <v>329</v>
      </c>
      <c r="P6" s="436" t="s">
        <v>413</v>
      </c>
      <c r="Q6" s="436" t="s">
        <v>179</v>
      </c>
    </row>
    <row r="7" spans="1:17" ht="13.5" customHeight="1" thickBot="1" x14ac:dyDescent="0.25">
      <c r="A7" s="1488" t="s">
        <v>584</v>
      </c>
      <c r="B7" s="134" t="s">
        <v>592</v>
      </c>
      <c r="C7" s="726">
        <f>SUM(D7:O7)</f>
        <v>647</v>
      </c>
      <c r="D7" s="167">
        <v>53</v>
      </c>
      <c r="E7" s="167">
        <v>59</v>
      </c>
      <c r="F7" s="167">
        <v>66</v>
      </c>
      <c r="G7" s="167">
        <v>67</v>
      </c>
      <c r="H7" s="167">
        <v>67</v>
      </c>
      <c r="I7" s="167">
        <v>57</v>
      </c>
      <c r="J7" s="167">
        <v>56</v>
      </c>
      <c r="K7" s="167">
        <v>41</v>
      </c>
      <c r="L7" s="167">
        <v>47</v>
      </c>
      <c r="M7" s="167">
        <v>49</v>
      </c>
      <c r="N7" s="167">
        <v>31</v>
      </c>
      <c r="O7" s="167">
        <v>54</v>
      </c>
      <c r="P7" s="50" t="s">
        <v>180</v>
      </c>
      <c r="Q7" s="1490" t="s">
        <v>37</v>
      </c>
    </row>
    <row r="8" spans="1:17" ht="13.5" customHeight="1" thickTop="1" thickBot="1" x14ac:dyDescent="0.25">
      <c r="A8" s="1489"/>
      <c r="B8" s="146" t="s">
        <v>593</v>
      </c>
      <c r="C8" s="742">
        <f t="shared" ref="C8:C33" si="0">SUM(D8:O8)</f>
        <v>595</v>
      </c>
      <c r="D8" s="169">
        <v>39</v>
      </c>
      <c r="E8" s="169">
        <v>52</v>
      </c>
      <c r="F8" s="169">
        <v>61</v>
      </c>
      <c r="G8" s="169">
        <v>46</v>
      </c>
      <c r="H8" s="169">
        <v>51</v>
      </c>
      <c r="I8" s="169">
        <v>58</v>
      </c>
      <c r="J8" s="169">
        <v>47</v>
      </c>
      <c r="K8" s="169">
        <v>42</v>
      </c>
      <c r="L8" s="169">
        <v>52</v>
      </c>
      <c r="M8" s="169">
        <v>37</v>
      </c>
      <c r="N8" s="169">
        <v>47</v>
      </c>
      <c r="O8" s="169">
        <v>63</v>
      </c>
      <c r="P8" s="441" t="s">
        <v>434</v>
      </c>
      <c r="Q8" s="1491"/>
    </row>
    <row r="9" spans="1:17" s="26" customFormat="1" ht="13.5" customHeight="1" thickTop="1" thickBot="1" x14ac:dyDescent="0.25">
      <c r="A9" s="1489"/>
      <c r="B9" s="146" t="s">
        <v>44</v>
      </c>
      <c r="C9" s="168">
        <f>SUM(D9:O9)</f>
        <v>1242</v>
      </c>
      <c r="D9" s="168">
        <f>D7+D8</f>
        <v>92</v>
      </c>
      <c r="E9" s="168">
        <f t="shared" ref="E9:N9" si="1">E7+E8</f>
        <v>111</v>
      </c>
      <c r="F9" s="168">
        <f t="shared" si="1"/>
        <v>127</v>
      </c>
      <c r="G9" s="168">
        <f t="shared" si="1"/>
        <v>113</v>
      </c>
      <c r="H9" s="168">
        <f t="shared" si="1"/>
        <v>118</v>
      </c>
      <c r="I9" s="168">
        <f t="shared" si="1"/>
        <v>115</v>
      </c>
      <c r="J9" s="168">
        <f t="shared" si="1"/>
        <v>103</v>
      </c>
      <c r="K9" s="168">
        <f t="shared" si="1"/>
        <v>83</v>
      </c>
      <c r="L9" s="168">
        <f t="shared" si="1"/>
        <v>99</v>
      </c>
      <c r="M9" s="168">
        <f t="shared" si="1"/>
        <v>86</v>
      </c>
      <c r="N9" s="168">
        <f t="shared" si="1"/>
        <v>78</v>
      </c>
      <c r="O9" s="168">
        <f>O7+O8</f>
        <v>117</v>
      </c>
      <c r="P9" s="441" t="s">
        <v>45</v>
      </c>
      <c r="Q9" s="1491"/>
    </row>
    <row r="10" spans="1:17" ht="13.5" customHeight="1" thickTop="1" thickBot="1" x14ac:dyDescent="0.25">
      <c r="A10" s="1492" t="s">
        <v>585</v>
      </c>
      <c r="B10" s="147" t="s">
        <v>592</v>
      </c>
      <c r="C10" s="456">
        <f t="shared" si="0"/>
        <v>2001</v>
      </c>
      <c r="D10" s="171">
        <v>158</v>
      </c>
      <c r="E10" s="171">
        <v>185</v>
      </c>
      <c r="F10" s="171">
        <v>175</v>
      </c>
      <c r="G10" s="171">
        <v>191</v>
      </c>
      <c r="H10" s="171">
        <v>190</v>
      </c>
      <c r="I10" s="171">
        <v>175</v>
      </c>
      <c r="J10" s="171">
        <v>148</v>
      </c>
      <c r="K10" s="171">
        <v>169</v>
      </c>
      <c r="L10" s="171">
        <v>160</v>
      </c>
      <c r="M10" s="171">
        <v>152</v>
      </c>
      <c r="N10" s="171">
        <v>145</v>
      </c>
      <c r="O10" s="171">
        <v>153</v>
      </c>
      <c r="P10" s="442" t="s">
        <v>180</v>
      </c>
      <c r="Q10" s="1493" t="s">
        <v>38</v>
      </c>
    </row>
    <row r="11" spans="1:17" ht="13.5" customHeight="1" thickTop="1" thickBot="1" x14ac:dyDescent="0.25">
      <c r="A11" s="1492"/>
      <c r="B11" s="147" t="s">
        <v>593</v>
      </c>
      <c r="C11" s="456">
        <f t="shared" si="0"/>
        <v>1868</v>
      </c>
      <c r="D11" s="171">
        <v>131</v>
      </c>
      <c r="E11" s="171">
        <v>161</v>
      </c>
      <c r="F11" s="171">
        <v>170</v>
      </c>
      <c r="G11" s="171">
        <v>174</v>
      </c>
      <c r="H11" s="171">
        <v>185</v>
      </c>
      <c r="I11" s="171">
        <v>137</v>
      </c>
      <c r="J11" s="171">
        <v>151</v>
      </c>
      <c r="K11" s="171">
        <v>170</v>
      </c>
      <c r="L11" s="171">
        <v>145</v>
      </c>
      <c r="M11" s="171">
        <v>167</v>
      </c>
      <c r="N11" s="171">
        <v>126</v>
      </c>
      <c r="O11" s="171">
        <v>151</v>
      </c>
      <c r="P11" s="442" t="s">
        <v>434</v>
      </c>
      <c r="Q11" s="1493"/>
    </row>
    <row r="12" spans="1:17" s="26" customFormat="1" ht="13.5" customHeight="1" thickTop="1" thickBot="1" x14ac:dyDescent="0.25">
      <c r="A12" s="1492"/>
      <c r="B12" s="147" t="s">
        <v>44</v>
      </c>
      <c r="C12" s="170">
        <f t="shared" si="0"/>
        <v>3869</v>
      </c>
      <c r="D12" s="170">
        <f>SUM(D10:D11)</f>
        <v>289</v>
      </c>
      <c r="E12" s="170">
        <f t="shared" ref="E12" si="2">E10+E11</f>
        <v>346</v>
      </c>
      <c r="F12" s="170">
        <f t="shared" ref="F12" si="3">F10+F11</f>
        <v>345</v>
      </c>
      <c r="G12" s="170">
        <f t="shared" ref="G12" si="4">G10+G11</f>
        <v>365</v>
      </c>
      <c r="H12" s="170">
        <f t="shared" ref="H12" si="5">H10+H11</f>
        <v>375</v>
      </c>
      <c r="I12" s="170">
        <f t="shared" ref="I12" si="6">I10+I11</f>
        <v>312</v>
      </c>
      <c r="J12" s="170">
        <f t="shared" ref="J12" si="7">J10+J11</f>
        <v>299</v>
      </c>
      <c r="K12" s="170">
        <f t="shared" ref="K12" si="8">K10+K11</f>
        <v>339</v>
      </c>
      <c r="L12" s="170">
        <f t="shared" ref="L12" si="9">L10+L11</f>
        <v>305</v>
      </c>
      <c r="M12" s="170">
        <f t="shared" ref="M12" si="10">M10+M11</f>
        <v>319</v>
      </c>
      <c r="N12" s="170">
        <f t="shared" ref="N12" si="11">N10+N11</f>
        <v>271</v>
      </c>
      <c r="O12" s="170">
        <f t="shared" ref="O12" si="12">O10+O11</f>
        <v>304</v>
      </c>
      <c r="P12" s="442" t="s">
        <v>45</v>
      </c>
      <c r="Q12" s="1493"/>
    </row>
    <row r="13" spans="1:17" ht="13.5" customHeight="1" thickTop="1" thickBot="1" x14ac:dyDescent="0.25">
      <c r="A13" s="1489" t="s">
        <v>586</v>
      </c>
      <c r="B13" s="146" t="s">
        <v>592</v>
      </c>
      <c r="C13" s="742">
        <f t="shared" si="0"/>
        <v>320</v>
      </c>
      <c r="D13" s="169">
        <v>24</v>
      </c>
      <c r="E13" s="169">
        <v>20</v>
      </c>
      <c r="F13" s="169">
        <v>23</v>
      </c>
      <c r="G13" s="169">
        <v>32</v>
      </c>
      <c r="H13" s="169">
        <v>41</v>
      </c>
      <c r="I13" s="169">
        <v>31</v>
      </c>
      <c r="J13" s="169">
        <v>19</v>
      </c>
      <c r="K13" s="169">
        <v>28</v>
      </c>
      <c r="L13" s="169">
        <v>25</v>
      </c>
      <c r="M13" s="169">
        <v>24</v>
      </c>
      <c r="N13" s="169">
        <v>26</v>
      </c>
      <c r="O13" s="169">
        <v>27</v>
      </c>
      <c r="P13" s="441" t="s">
        <v>180</v>
      </c>
      <c r="Q13" s="1491" t="s">
        <v>39</v>
      </c>
    </row>
    <row r="14" spans="1:17" ht="13.5" customHeight="1" thickTop="1" thickBot="1" x14ac:dyDescent="0.25">
      <c r="A14" s="1489"/>
      <c r="B14" s="146" t="s">
        <v>593</v>
      </c>
      <c r="C14" s="742">
        <f t="shared" si="0"/>
        <v>298</v>
      </c>
      <c r="D14" s="169">
        <v>14</v>
      </c>
      <c r="E14" s="169">
        <v>24</v>
      </c>
      <c r="F14" s="169">
        <v>35</v>
      </c>
      <c r="G14" s="169">
        <v>30</v>
      </c>
      <c r="H14" s="169">
        <v>21</v>
      </c>
      <c r="I14" s="169">
        <v>30</v>
      </c>
      <c r="J14" s="169">
        <v>25</v>
      </c>
      <c r="K14" s="169">
        <v>21</v>
      </c>
      <c r="L14" s="169">
        <v>31</v>
      </c>
      <c r="M14" s="169">
        <v>19</v>
      </c>
      <c r="N14" s="169">
        <v>23</v>
      </c>
      <c r="O14" s="169">
        <v>25</v>
      </c>
      <c r="P14" s="441" t="s">
        <v>434</v>
      </c>
      <c r="Q14" s="1491"/>
    </row>
    <row r="15" spans="1:17" s="26" customFormat="1" ht="13.5" customHeight="1" thickTop="1" thickBot="1" x14ac:dyDescent="0.25">
      <c r="A15" s="1489"/>
      <c r="B15" s="146" t="s">
        <v>44</v>
      </c>
      <c r="C15" s="168">
        <f t="shared" si="0"/>
        <v>618</v>
      </c>
      <c r="D15" s="168">
        <f>SUM(D13:D14)</f>
        <v>38</v>
      </c>
      <c r="E15" s="168">
        <f t="shared" ref="E15" si="13">E13+E14</f>
        <v>44</v>
      </c>
      <c r="F15" s="168">
        <f t="shared" ref="F15" si="14">F13+F14</f>
        <v>58</v>
      </c>
      <c r="G15" s="168">
        <f t="shared" ref="G15" si="15">G13+G14</f>
        <v>62</v>
      </c>
      <c r="H15" s="168">
        <f t="shared" ref="H15" si="16">H13+H14</f>
        <v>62</v>
      </c>
      <c r="I15" s="168">
        <f t="shared" ref="I15" si="17">I13+I14</f>
        <v>61</v>
      </c>
      <c r="J15" s="168">
        <f t="shared" ref="J15" si="18">J13+J14</f>
        <v>44</v>
      </c>
      <c r="K15" s="168">
        <f t="shared" ref="K15" si="19">K13+K14</f>
        <v>49</v>
      </c>
      <c r="L15" s="168">
        <f t="shared" ref="L15" si="20">L13+L14</f>
        <v>56</v>
      </c>
      <c r="M15" s="168">
        <f t="shared" ref="M15" si="21">M13+M14</f>
        <v>43</v>
      </c>
      <c r="N15" s="168">
        <f t="shared" ref="N15" si="22">N13+N14</f>
        <v>49</v>
      </c>
      <c r="O15" s="168">
        <f t="shared" ref="O15" si="23">O13+O14</f>
        <v>52</v>
      </c>
      <c r="P15" s="441" t="s">
        <v>45</v>
      </c>
      <c r="Q15" s="1491"/>
    </row>
    <row r="16" spans="1:17" ht="13.5" customHeight="1" thickTop="1" thickBot="1" x14ac:dyDescent="0.25">
      <c r="A16" s="1492" t="s">
        <v>587</v>
      </c>
      <c r="B16" s="147" t="s">
        <v>592</v>
      </c>
      <c r="C16" s="456">
        <f t="shared" si="0"/>
        <v>358</v>
      </c>
      <c r="D16" s="171">
        <v>29</v>
      </c>
      <c r="E16" s="171">
        <v>24</v>
      </c>
      <c r="F16" s="171">
        <v>46</v>
      </c>
      <c r="G16" s="171">
        <v>36</v>
      </c>
      <c r="H16" s="171">
        <v>20</v>
      </c>
      <c r="I16" s="171">
        <v>31</v>
      </c>
      <c r="J16" s="171">
        <v>35</v>
      </c>
      <c r="K16" s="171">
        <v>31</v>
      </c>
      <c r="L16" s="171">
        <v>25</v>
      </c>
      <c r="M16" s="171">
        <v>26</v>
      </c>
      <c r="N16" s="171">
        <v>30</v>
      </c>
      <c r="O16" s="171">
        <v>25</v>
      </c>
      <c r="P16" s="442" t="s">
        <v>180</v>
      </c>
      <c r="Q16" s="1493" t="s">
        <v>40</v>
      </c>
    </row>
    <row r="17" spans="1:17" ht="13.5" customHeight="1" thickTop="1" thickBot="1" x14ac:dyDescent="0.25">
      <c r="A17" s="1492"/>
      <c r="B17" s="147" t="s">
        <v>593</v>
      </c>
      <c r="C17" s="456">
        <f t="shared" si="0"/>
        <v>320</v>
      </c>
      <c r="D17" s="171">
        <v>28</v>
      </c>
      <c r="E17" s="171">
        <v>21</v>
      </c>
      <c r="F17" s="171">
        <v>35</v>
      </c>
      <c r="G17" s="171">
        <v>21</v>
      </c>
      <c r="H17" s="171">
        <v>31</v>
      </c>
      <c r="I17" s="171">
        <v>30</v>
      </c>
      <c r="J17" s="171">
        <v>25</v>
      </c>
      <c r="K17" s="171">
        <v>25</v>
      </c>
      <c r="L17" s="171">
        <v>25</v>
      </c>
      <c r="M17" s="171">
        <v>30</v>
      </c>
      <c r="N17" s="171">
        <v>19</v>
      </c>
      <c r="O17" s="171">
        <v>30</v>
      </c>
      <c r="P17" s="442" t="s">
        <v>434</v>
      </c>
      <c r="Q17" s="1493"/>
    </row>
    <row r="18" spans="1:17" s="26" customFormat="1" ht="13.5" customHeight="1" thickTop="1" thickBot="1" x14ac:dyDescent="0.25">
      <c r="A18" s="1492"/>
      <c r="B18" s="147" t="s">
        <v>44</v>
      </c>
      <c r="C18" s="170">
        <f t="shared" si="0"/>
        <v>678</v>
      </c>
      <c r="D18" s="170">
        <f>D16+D17</f>
        <v>57</v>
      </c>
      <c r="E18" s="170">
        <f t="shared" ref="E18" si="24">E16+E17</f>
        <v>45</v>
      </c>
      <c r="F18" s="170">
        <f t="shared" ref="F18" si="25">F16+F17</f>
        <v>81</v>
      </c>
      <c r="G18" s="170">
        <f t="shared" ref="G18" si="26">G16+G17</f>
        <v>57</v>
      </c>
      <c r="H18" s="170">
        <f t="shared" ref="H18" si="27">H16+H17</f>
        <v>51</v>
      </c>
      <c r="I18" s="170">
        <f t="shared" ref="I18" si="28">I16+I17</f>
        <v>61</v>
      </c>
      <c r="J18" s="170">
        <f t="shared" ref="J18" si="29">J16+J17</f>
        <v>60</v>
      </c>
      <c r="K18" s="170">
        <f t="shared" ref="K18" si="30">K16+K17</f>
        <v>56</v>
      </c>
      <c r="L18" s="170">
        <f t="shared" ref="L18" si="31">L16+L17</f>
        <v>50</v>
      </c>
      <c r="M18" s="170">
        <f t="shared" ref="M18" si="32">M16+M17</f>
        <v>56</v>
      </c>
      <c r="N18" s="170">
        <f t="shared" ref="N18" si="33">N16+N17</f>
        <v>49</v>
      </c>
      <c r="O18" s="170">
        <f t="shared" ref="O18" si="34">O16+O17</f>
        <v>55</v>
      </c>
      <c r="P18" s="442" t="s">
        <v>45</v>
      </c>
      <c r="Q18" s="1493"/>
    </row>
    <row r="19" spans="1:17" ht="13.5" customHeight="1" thickTop="1" thickBot="1" x14ac:dyDescent="0.25">
      <c r="A19" s="1489" t="s">
        <v>588</v>
      </c>
      <c r="B19" s="146" t="s">
        <v>592</v>
      </c>
      <c r="C19" s="742">
        <f t="shared" si="0"/>
        <v>135</v>
      </c>
      <c r="D19" s="169">
        <v>18</v>
      </c>
      <c r="E19" s="169">
        <v>10</v>
      </c>
      <c r="F19" s="169">
        <v>11</v>
      </c>
      <c r="G19" s="169">
        <v>10</v>
      </c>
      <c r="H19" s="169">
        <v>11</v>
      </c>
      <c r="I19" s="169">
        <v>9</v>
      </c>
      <c r="J19" s="169">
        <v>5</v>
      </c>
      <c r="K19" s="169">
        <v>10</v>
      </c>
      <c r="L19" s="169">
        <v>16</v>
      </c>
      <c r="M19" s="169">
        <v>10</v>
      </c>
      <c r="N19" s="169">
        <v>12</v>
      </c>
      <c r="O19" s="169">
        <v>13</v>
      </c>
      <c r="P19" s="441" t="s">
        <v>180</v>
      </c>
      <c r="Q19" s="1491" t="s">
        <v>41</v>
      </c>
    </row>
    <row r="20" spans="1:17" ht="13.5" customHeight="1" thickTop="1" thickBot="1" x14ac:dyDescent="0.25">
      <c r="A20" s="1489"/>
      <c r="B20" s="146" t="s">
        <v>593</v>
      </c>
      <c r="C20" s="742">
        <f t="shared" si="0"/>
        <v>103</v>
      </c>
      <c r="D20" s="169">
        <v>10</v>
      </c>
      <c r="E20" s="169">
        <v>7</v>
      </c>
      <c r="F20" s="169">
        <v>16</v>
      </c>
      <c r="G20" s="169">
        <v>10</v>
      </c>
      <c r="H20" s="169">
        <v>8</v>
      </c>
      <c r="I20" s="169">
        <v>4</v>
      </c>
      <c r="J20" s="169">
        <v>15</v>
      </c>
      <c r="K20" s="169">
        <v>4</v>
      </c>
      <c r="L20" s="169">
        <v>6</v>
      </c>
      <c r="M20" s="169">
        <v>7</v>
      </c>
      <c r="N20" s="169">
        <v>7</v>
      </c>
      <c r="O20" s="169">
        <v>9</v>
      </c>
      <c r="P20" s="441" t="s">
        <v>434</v>
      </c>
      <c r="Q20" s="1491"/>
    </row>
    <row r="21" spans="1:17" s="26" customFormat="1" ht="13.5" customHeight="1" thickTop="1" thickBot="1" x14ac:dyDescent="0.25">
      <c r="A21" s="1489"/>
      <c r="B21" s="146" t="s">
        <v>44</v>
      </c>
      <c r="C21" s="168">
        <f t="shared" si="0"/>
        <v>238</v>
      </c>
      <c r="D21" s="168">
        <f>D19+D20</f>
        <v>28</v>
      </c>
      <c r="E21" s="168">
        <f t="shared" ref="E21" si="35">E19+E20</f>
        <v>17</v>
      </c>
      <c r="F21" s="168">
        <f t="shared" ref="F21" si="36">F19+F20</f>
        <v>27</v>
      </c>
      <c r="G21" s="168">
        <f t="shared" ref="G21" si="37">G19+G20</f>
        <v>20</v>
      </c>
      <c r="H21" s="168">
        <f t="shared" ref="H21" si="38">H19+H20</f>
        <v>19</v>
      </c>
      <c r="I21" s="168">
        <f t="shared" ref="I21" si="39">I19+I20</f>
        <v>13</v>
      </c>
      <c r="J21" s="168">
        <f t="shared" ref="J21" si="40">J19+J20</f>
        <v>20</v>
      </c>
      <c r="K21" s="168">
        <f t="shared" ref="K21" si="41">K19+K20</f>
        <v>14</v>
      </c>
      <c r="L21" s="168">
        <f t="shared" ref="L21" si="42">L19+L20</f>
        <v>22</v>
      </c>
      <c r="M21" s="168">
        <f t="shared" ref="M21" si="43">M19+M20</f>
        <v>17</v>
      </c>
      <c r="N21" s="168">
        <f t="shared" ref="N21" si="44">N19+N20</f>
        <v>19</v>
      </c>
      <c r="O21" s="168">
        <f t="shared" ref="O21" si="45">O19+O20</f>
        <v>22</v>
      </c>
      <c r="P21" s="441" t="s">
        <v>45</v>
      </c>
      <c r="Q21" s="1491"/>
    </row>
    <row r="22" spans="1:17" s="26" customFormat="1" ht="13.5" customHeight="1" thickTop="1" thickBot="1" x14ac:dyDescent="0.25">
      <c r="A22" s="1492" t="s">
        <v>589</v>
      </c>
      <c r="B22" s="147" t="s">
        <v>592</v>
      </c>
      <c r="C22" s="456">
        <f t="shared" si="0"/>
        <v>29</v>
      </c>
      <c r="D22" s="171">
        <v>3</v>
      </c>
      <c r="E22" s="171">
        <v>1</v>
      </c>
      <c r="F22" s="171">
        <v>2</v>
      </c>
      <c r="G22" s="171">
        <v>6</v>
      </c>
      <c r="H22" s="171">
        <v>1</v>
      </c>
      <c r="I22" s="171">
        <v>2</v>
      </c>
      <c r="J22" s="171">
        <v>4</v>
      </c>
      <c r="K22" s="171">
        <v>1</v>
      </c>
      <c r="L22" s="171">
        <v>3</v>
      </c>
      <c r="M22" s="171">
        <v>0</v>
      </c>
      <c r="N22" s="171">
        <v>3</v>
      </c>
      <c r="O22" s="171">
        <v>3</v>
      </c>
      <c r="P22" s="442" t="s">
        <v>180</v>
      </c>
      <c r="Q22" s="1493" t="s">
        <v>42</v>
      </c>
    </row>
    <row r="23" spans="1:17" s="26" customFormat="1" ht="13.5" customHeight="1" thickTop="1" thickBot="1" x14ac:dyDescent="0.25">
      <c r="A23" s="1492"/>
      <c r="B23" s="147" t="s">
        <v>593</v>
      </c>
      <c r="C23" s="456">
        <f t="shared" si="0"/>
        <v>21</v>
      </c>
      <c r="D23" s="171">
        <v>1</v>
      </c>
      <c r="E23" s="171">
        <v>1</v>
      </c>
      <c r="F23" s="171">
        <v>2</v>
      </c>
      <c r="G23" s="171">
        <v>3</v>
      </c>
      <c r="H23" s="171">
        <v>2</v>
      </c>
      <c r="I23" s="171">
        <v>2</v>
      </c>
      <c r="J23" s="171">
        <v>2</v>
      </c>
      <c r="K23" s="171">
        <v>1</v>
      </c>
      <c r="L23" s="171">
        <v>3</v>
      </c>
      <c r="M23" s="171">
        <v>2</v>
      </c>
      <c r="N23" s="171">
        <v>2</v>
      </c>
      <c r="O23" s="171">
        <v>0</v>
      </c>
      <c r="P23" s="442" t="s">
        <v>434</v>
      </c>
      <c r="Q23" s="1493"/>
    </row>
    <row r="24" spans="1:17" s="26" customFormat="1" ht="13.5" customHeight="1" thickTop="1" thickBot="1" x14ac:dyDescent="0.25">
      <c r="A24" s="1492"/>
      <c r="B24" s="147" t="s">
        <v>44</v>
      </c>
      <c r="C24" s="170">
        <f t="shared" si="0"/>
        <v>50</v>
      </c>
      <c r="D24" s="170">
        <f>D22+D23</f>
        <v>4</v>
      </c>
      <c r="E24" s="170">
        <f t="shared" ref="E24" si="46">E22+E23</f>
        <v>2</v>
      </c>
      <c r="F24" s="170">
        <f t="shared" ref="F24" si="47">F22+F23</f>
        <v>4</v>
      </c>
      <c r="G24" s="170">
        <f t="shared" ref="G24" si="48">G22+G23</f>
        <v>9</v>
      </c>
      <c r="H24" s="170">
        <f t="shared" ref="H24" si="49">H22+H23</f>
        <v>3</v>
      </c>
      <c r="I24" s="170">
        <f t="shared" ref="I24" si="50">I22+I23</f>
        <v>4</v>
      </c>
      <c r="J24" s="170">
        <f t="shared" ref="J24" si="51">J22+J23</f>
        <v>6</v>
      </c>
      <c r="K24" s="170">
        <f t="shared" ref="K24" si="52">K22+K23</f>
        <v>2</v>
      </c>
      <c r="L24" s="170">
        <f t="shared" ref="L24" si="53">L22+L23</f>
        <v>6</v>
      </c>
      <c r="M24" s="170">
        <f t="shared" ref="M24" si="54">M22+M23</f>
        <v>2</v>
      </c>
      <c r="N24" s="170">
        <f t="shared" ref="N24" si="55">N22+N23</f>
        <v>5</v>
      </c>
      <c r="O24" s="170">
        <f t="shared" ref="O24" si="56">O22+O23</f>
        <v>3</v>
      </c>
      <c r="P24" s="442" t="s">
        <v>45</v>
      </c>
      <c r="Q24" s="1493"/>
    </row>
    <row r="25" spans="1:17" ht="13.5" customHeight="1" thickTop="1" thickBot="1" x14ac:dyDescent="0.25">
      <c r="A25" s="1489" t="s">
        <v>590</v>
      </c>
      <c r="B25" s="146" t="s">
        <v>592</v>
      </c>
      <c r="C25" s="742">
        <f t="shared" si="0"/>
        <v>398</v>
      </c>
      <c r="D25" s="169">
        <v>28</v>
      </c>
      <c r="E25" s="169">
        <v>31</v>
      </c>
      <c r="F25" s="169">
        <v>43</v>
      </c>
      <c r="G25" s="169">
        <v>26</v>
      </c>
      <c r="H25" s="169">
        <v>35</v>
      </c>
      <c r="I25" s="169">
        <v>29</v>
      </c>
      <c r="J25" s="169">
        <v>33</v>
      </c>
      <c r="K25" s="169">
        <v>40</v>
      </c>
      <c r="L25" s="169">
        <v>41</v>
      </c>
      <c r="M25" s="169">
        <v>36</v>
      </c>
      <c r="N25" s="169">
        <v>22</v>
      </c>
      <c r="O25" s="169">
        <v>34</v>
      </c>
      <c r="P25" s="441" t="s">
        <v>180</v>
      </c>
      <c r="Q25" s="1491" t="s">
        <v>43</v>
      </c>
    </row>
    <row r="26" spans="1:17" ht="13.5" customHeight="1" thickTop="1" thickBot="1" x14ac:dyDescent="0.25">
      <c r="A26" s="1489"/>
      <c r="B26" s="146" t="s">
        <v>593</v>
      </c>
      <c r="C26" s="742">
        <f t="shared" si="0"/>
        <v>373</v>
      </c>
      <c r="D26" s="169">
        <v>19</v>
      </c>
      <c r="E26" s="169">
        <v>25</v>
      </c>
      <c r="F26" s="169">
        <v>32</v>
      </c>
      <c r="G26" s="169">
        <v>33</v>
      </c>
      <c r="H26" s="169">
        <v>37</v>
      </c>
      <c r="I26" s="169">
        <v>25</v>
      </c>
      <c r="J26" s="169">
        <v>25</v>
      </c>
      <c r="K26" s="169">
        <v>35</v>
      </c>
      <c r="L26" s="169">
        <v>36</v>
      </c>
      <c r="M26" s="169">
        <v>33</v>
      </c>
      <c r="N26" s="169">
        <v>34</v>
      </c>
      <c r="O26" s="169">
        <v>39</v>
      </c>
      <c r="P26" s="441" t="s">
        <v>434</v>
      </c>
      <c r="Q26" s="1491"/>
    </row>
    <row r="27" spans="1:17" s="26" customFormat="1" ht="13.5" customHeight="1" thickTop="1" thickBot="1" x14ac:dyDescent="0.25">
      <c r="A27" s="1489"/>
      <c r="B27" s="146" t="s">
        <v>44</v>
      </c>
      <c r="C27" s="168">
        <f t="shared" si="0"/>
        <v>771</v>
      </c>
      <c r="D27" s="168">
        <f>D25+D26</f>
        <v>47</v>
      </c>
      <c r="E27" s="168">
        <f t="shared" ref="E27" si="57">E25+E26</f>
        <v>56</v>
      </c>
      <c r="F27" s="168">
        <f t="shared" ref="F27" si="58">F25+F26</f>
        <v>75</v>
      </c>
      <c r="G27" s="168">
        <f t="shared" ref="G27" si="59">G25+G26</f>
        <v>59</v>
      </c>
      <c r="H27" s="168">
        <f t="shared" ref="H27" si="60">H25+H26</f>
        <v>72</v>
      </c>
      <c r="I27" s="168">
        <f t="shared" ref="I27" si="61">I25+I26</f>
        <v>54</v>
      </c>
      <c r="J27" s="168">
        <f t="shared" ref="J27" si="62">J25+J26</f>
        <v>58</v>
      </c>
      <c r="K27" s="168">
        <f t="shared" ref="K27" si="63">K25+K26</f>
        <v>75</v>
      </c>
      <c r="L27" s="168">
        <f t="shared" ref="L27" si="64">L25+L26</f>
        <v>77</v>
      </c>
      <c r="M27" s="168">
        <f t="shared" ref="M27" si="65">M25+M26</f>
        <v>69</v>
      </c>
      <c r="N27" s="168">
        <f t="shared" ref="N27" si="66">N25+N26</f>
        <v>56</v>
      </c>
      <c r="O27" s="168">
        <f t="shared" ref="O27" si="67">O25+O26</f>
        <v>73</v>
      </c>
      <c r="P27" s="441" t="s">
        <v>45</v>
      </c>
      <c r="Q27" s="1494"/>
    </row>
    <row r="28" spans="1:17" s="26" customFormat="1" ht="13.5" customHeight="1" thickTop="1" thickBot="1" x14ac:dyDescent="0.25">
      <c r="A28" s="1492" t="s">
        <v>591</v>
      </c>
      <c r="B28" s="147" t="s">
        <v>592</v>
      </c>
      <c r="C28" s="456">
        <f t="shared" si="0"/>
        <v>128</v>
      </c>
      <c r="D28" s="171">
        <v>10</v>
      </c>
      <c r="E28" s="171">
        <v>15</v>
      </c>
      <c r="F28" s="171">
        <v>11</v>
      </c>
      <c r="G28" s="171">
        <v>12</v>
      </c>
      <c r="H28" s="171">
        <v>9</v>
      </c>
      <c r="I28" s="171">
        <v>14</v>
      </c>
      <c r="J28" s="171">
        <v>12</v>
      </c>
      <c r="K28" s="171">
        <v>11</v>
      </c>
      <c r="L28" s="171">
        <v>4</v>
      </c>
      <c r="M28" s="171">
        <v>7</v>
      </c>
      <c r="N28" s="171">
        <v>14</v>
      </c>
      <c r="O28" s="171">
        <v>9</v>
      </c>
      <c r="P28" s="442" t="s">
        <v>180</v>
      </c>
      <c r="Q28" s="1493" t="s">
        <v>539</v>
      </c>
    </row>
    <row r="29" spans="1:17" s="26" customFormat="1" ht="13.5" customHeight="1" thickTop="1" thickBot="1" x14ac:dyDescent="0.25">
      <c r="A29" s="1492"/>
      <c r="B29" s="147" t="s">
        <v>593</v>
      </c>
      <c r="C29" s="456">
        <f t="shared" si="0"/>
        <v>103</v>
      </c>
      <c r="D29" s="171">
        <v>10</v>
      </c>
      <c r="E29" s="171">
        <v>4</v>
      </c>
      <c r="F29" s="171">
        <v>10</v>
      </c>
      <c r="G29" s="171">
        <v>7</v>
      </c>
      <c r="H29" s="171">
        <v>8</v>
      </c>
      <c r="I29" s="171">
        <v>7</v>
      </c>
      <c r="J29" s="171">
        <v>8</v>
      </c>
      <c r="K29" s="171">
        <v>15</v>
      </c>
      <c r="L29" s="171">
        <v>11</v>
      </c>
      <c r="M29" s="171">
        <v>11</v>
      </c>
      <c r="N29" s="171">
        <v>5</v>
      </c>
      <c r="O29" s="171">
        <v>7</v>
      </c>
      <c r="P29" s="442" t="s">
        <v>434</v>
      </c>
      <c r="Q29" s="1493"/>
    </row>
    <row r="30" spans="1:17" s="26" customFormat="1" ht="13.5" customHeight="1" thickTop="1" thickBot="1" x14ac:dyDescent="0.25">
      <c r="A30" s="1492"/>
      <c r="B30" s="147" t="s">
        <v>44</v>
      </c>
      <c r="C30" s="170">
        <f t="shared" si="0"/>
        <v>231</v>
      </c>
      <c r="D30" s="170">
        <f>D28+D29</f>
        <v>20</v>
      </c>
      <c r="E30" s="170">
        <f t="shared" ref="E30" si="68">E28+E29</f>
        <v>19</v>
      </c>
      <c r="F30" s="170">
        <f t="shared" ref="F30" si="69">F28+F29</f>
        <v>21</v>
      </c>
      <c r="G30" s="170">
        <f t="shared" ref="G30" si="70">G28+G29</f>
        <v>19</v>
      </c>
      <c r="H30" s="170">
        <f t="shared" ref="H30" si="71">H28+H29</f>
        <v>17</v>
      </c>
      <c r="I30" s="170">
        <f t="shared" ref="I30" si="72">I28+I29</f>
        <v>21</v>
      </c>
      <c r="J30" s="170">
        <f t="shared" ref="J30" si="73">J28+J29</f>
        <v>20</v>
      </c>
      <c r="K30" s="170">
        <f t="shared" ref="K30" si="74">K28+K29</f>
        <v>26</v>
      </c>
      <c r="L30" s="170">
        <f t="shared" ref="L30" si="75">L28+L29</f>
        <v>15</v>
      </c>
      <c r="M30" s="170">
        <f t="shared" ref="M30" si="76">M28+M29</f>
        <v>18</v>
      </c>
      <c r="N30" s="170">
        <f t="shared" ref="N30" si="77">N28+N29</f>
        <v>19</v>
      </c>
      <c r="O30" s="170">
        <f t="shared" ref="O30" si="78">O28+O29</f>
        <v>16</v>
      </c>
      <c r="P30" s="442" t="s">
        <v>45</v>
      </c>
      <c r="Q30" s="1493"/>
    </row>
    <row r="31" spans="1:17" s="26" customFormat="1" ht="13.5" customHeight="1" thickTop="1" thickBot="1" x14ac:dyDescent="0.25">
      <c r="A31" s="1489" t="s">
        <v>598</v>
      </c>
      <c r="B31" s="146" t="s">
        <v>592</v>
      </c>
      <c r="C31" s="742">
        <f t="shared" si="0"/>
        <v>49</v>
      </c>
      <c r="D31" s="169">
        <v>5</v>
      </c>
      <c r="E31" s="169">
        <v>4</v>
      </c>
      <c r="F31" s="169">
        <v>1</v>
      </c>
      <c r="G31" s="169">
        <v>4</v>
      </c>
      <c r="H31" s="169">
        <v>8</v>
      </c>
      <c r="I31" s="169">
        <v>5</v>
      </c>
      <c r="J31" s="169">
        <v>5</v>
      </c>
      <c r="K31" s="169">
        <v>2</v>
      </c>
      <c r="L31" s="169">
        <v>3</v>
      </c>
      <c r="M31" s="169">
        <v>4</v>
      </c>
      <c r="N31" s="169">
        <v>5</v>
      </c>
      <c r="O31" s="169">
        <v>3</v>
      </c>
      <c r="P31" s="441" t="s">
        <v>180</v>
      </c>
      <c r="Q31" s="1491" t="s">
        <v>177</v>
      </c>
    </row>
    <row r="32" spans="1:17" s="26" customFormat="1" ht="13.5" customHeight="1" thickTop="1" thickBot="1" x14ac:dyDescent="0.25">
      <c r="A32" s="1489"/>
      <c r="B32" s="146" t="s">
        <v>593</v>
      </c>
      <c r="C32" s="742">
        <f t="shared" si="0"/>
        <v>68</v>
      </c>
      <c r="D32" s="169">
        <v>6</v>
      </c>
      <c r="E32" s="169">
        <v>8</v>
      </c>
      <c r="F32" s="169">
        <v>9</v>
      </c>
      <c r="G32" s="169">
        <v>5</v>
      </c>
      <c r="H32" s="169">
        <v>7</v>
      </c>
      <c r="I32" s="169">
        <v>10</v>
      </c>
      <c r="J32" s="169">
        <v>4</v>
      </c>
      <c r="K32" s="169">
        <v>4</v>
      </c>
      <c r="L32" s="169">
        <v>4</v>
      </c>
      <c r="M32" s="169">
        <v>2</v>
      </c>
      <c r="N32" s="169">
        <v>4</v>
      </c>
      <c r="O32" s="169">
        <v>5</v>
      </c>
      <c r="P32" s="441" t="s">
        <v>434</v>
      </c>
      <c r="Q32" s="1491"/>
    </row>
    <row r="33" spans="1:17" s="26" customFormat="1" ht="13.5" customHeight="1" thickTop="1" x14ac:dyDescent="0.2">
      <c r="A33" s="1489"/>
      <c r="B33" s="135" t="s">
        <v>44</v>
      </c>
      <c r="C33" s="176">
        <f t="shared" si="0"/>
        <v>117</v>
      </c>
      <c r="D33" s="176">
        <f>D31+D32</f>
        <v>11</v>
      </c>
      <c r="E33" s="176">
        <f t="shared" ref="E33" si="79">E31+E32</f>
        <v>12</v>
      </c>
      <c r="F33" s="176">
        <f t="shared" ref="F33" si="80">F31+F32</f>
        <v>10</v>
      </c>
      <c r="G33" s="176">
        <f t="shared" ref="G33" si="81">G31+G32</f>
        <v>9</v>
      </c>
      <c r="H33" s="176">
        <f t="shared" ref="H33" si="82">H31+H32</f>
        <v>15</v>
      </c>
      <c r="I33" s="176">
        <f t="shared" ref="I33" si="83">I31+I32</f>
        <v>15</v>
      </c>
      <c r="J33" s="176">
        <f t="shared" ref="J33" si="84">J31+J32</f>
        <v>9</v>
      </c>
      <c r="K33" s="176">
        <f t="shared" ref="K33" si="85">K31+K32</f>
        <v>6</v>
      </c>
      <c r="L33" s="176">
        <f t="shared" ref="L33" si="86">L31+L32</f>
        <v>7</v>
      </c>
      <c r="M33" s="176">
        <f t="shared" ref="M33" si="87">M31+M32</f>
        <v>6</v>
      </c>
      <c r="N33" s="176">
        <f t="shared" ref="N33" si="88">N31+N32</f>
        <v>9</v>
      </c>
      <c r="O33" s="176">
        <f t="shared" ref="O33" si="89">O31+O32</f>
        <v>8</v>
      </c>
      <c r="P33" s="51" t="s">
        <v>45</v>
      </c>
      <c r="Q33" s="1494"/>
    </row>
    <row r="34" spans="1:17" ht="13.5" customHeight="1" thickBot="1" x14ac:dyDescent="0.25">
      <c r="A34" s="1495" t="s">
        <v>44</v>
      </c>
      <c r="B34" s="136" t="s">
        <v>592</v>
      </c>
      <c r="C34" s="562">
        <f>C7+C10+C13+C16+C19+C22+C25+C28+C31</f>
        <v>4065</v>
      </c>
      <c r="D34" s="562">
        <f t="shared" ref="D34:N34" si="90">D7+D10+D13+D16+D19+D22+D25+D28+D31</f>
        <v>328</v>
      </c>
      <c r="E34" s="562">
        <f t="shared" si="90"/>
        <v>349</v>
      </c>
      <c r="F34" s="562">
        <f t="shared" si="90"/>
        <v>378</v>
      </c>
      <c r="G34" s="562">
        <f t="shared" si="90"/>
        <v>384</v>
      </c>
      <c r="H34" s="562">
        <f t="shared" si="90"/>
        <v>382</v>
      </c>
      <c r="I34" s="562">
        <f t="shared" si="90"/>
        <v>353</v>
      </c>
      <c r="J34" s="562">
        <f t="shared" si="90"/>
        <v>317</v>
      </c>
      <c r="K34" s="562">
        <f t="shared" si="90"/>
        <v>333</v>
      </c>
      <c r="L34" s="562">
        <f t="shared" si="90"/>
        <v>324</v>
      </c>
      <c r="M34" s="562">
        <f t="shared" si="90"/>
        <v>308</v>
      </c>
      <c r="N34" s="562">
        <f t="shared" si="90"/>
        <v>288</v>
      </c>
      <c r="O34" s="562">
        <f>O7+O10+O13+O16+O19+O22+O25+O28+O31</f>
        <v>321</v>
      </c>
      <c r="P34" s="444" t="s">
        <v>180</v>
      </c>
      <c r="Q34" s="1498" t="s">
        <v>45</v>
      </c>
    </row>
    <row r="35" spans="1:17" ht="13.5" customHeight="1" thickTop="1" thickBot="1" x14ac:dyDescent="0.25">
      <c r="A35" s="1496"/>
      <c r="B35" s="147" t="s">
        <v>593</v>
      </c>
      <c r="C35" s="456">
        <f>C8+C11+C14+C17+C20+C23+C26+C29+C32</f>
        <v>3749</v>
      </c>
      <c r="D35" s="456">
        <f t="shared" ref="D35:N35" si="91">D8+D11+D14+D17+D20+D23+D26+D29+D32</f>
        <v>258</v>
      </c>
      <c r="E35" s="456">
        <f t="shared" si="91"/>
        <v>303</v>
      </c>
      <c r="F35" s="456">
        <f t="shared" si="91"/>
        <v>370</v>
      </c>
      <c r="G35" s="456">
        <f t="shared" si="91"/>
        <v>329</v>
      </c>
      <c r="H35" s="456">
        <f t="shared" si="91"/>
        <v>350</v>
      </c>
      <c r="I35" s="456">
        <f t="shared" si="91"/>
        <v>303</v>
      </c>
      <c r="J35" s="456">
        <f t="shared" si="91"/>
        <v>302</v>
      </c>
      <c r="K35" s="456">
        <f t="shared" si="91"/>
        <v>317</v>
      </c>
      <c r="L35" s="456">
        <f t="shared" si="91"/>
        <v>313</v>
      </c>
      <c r="M35" s="456">
        <f t="shared" si="91"/>
        <v>308</v>
      </c>
      <c r="N35" s="456">
        <f t="shared" si="91"/>
        <v>267</v>
      </c>
      <c r="O35" s="456">
        <f>O8+O11+O14+O17+O20+O23+O26+O29+O32</f>
        <v>329</v>
      </c>
      <c r="P35" s="442" t="s">
        <v>434</v>
      </c>
      <c r="Q35" s="1499"/>
    </row>
    <row r="36" spans="1:17" s="26" customFormat="1" ht="13.5" customHeight="1" thickTop="1" x14ac:dyDescent="0.2">
      <c r="A36" s="1497"/>
      <c r="B36" s="445" t="s">
        <v>44</v>
      </c>
      <c r="C36" s="457">
        <f t="shared" ref="C36:N36" si="92">C34+C35</f>
        <v>7814</v>
      </c>
      <c r="D36" s="457">
        <f t="shared" si="92"/>
        <v>586</v>
      </c>
      <c r="E36" s="457">
        <f t="shared" si="92"/>
        <v>652</v>
      </c>
      <c r="F36" s="457">
        <f t="shared" si="92"/>
        <v>748</v>
      </c>
      <c r="G36" s="457">
        <f t="shared" si="92"/>
        <v>713</v>
      </c>
      <c r="H36" s="457">
        <f t="shared" si="92"/>
        <v>732</v>
      </c>
      <c r="I36" s="457">
        <f t="shared" si="92"/>
        <v>656</v>
      </c>
      <c r="J36" s="457">
        <f t="shared" si="92"/>
        <v>619</v>
      </c>
      <c r="K36" s="457">
        <f t="shared" si="92"/>
        <v>650</v>
      </c>
      <c r="L36" s="457">
        <f t="shared" si="92"/>
        <v>637</v>
      </c>
      <c r="M36" s="457">
        <f t="shared" si="92"/>
        <v>616</v>
      </c>
      <c r="N36" s="457">
        <f t="shared" si="92"/>
        <v>555</v>
      </c>
      <c r="O36" s="457">
        <f>O34+O35</f>
        <v>650</v>
      </c>
      <c r="P36" s="446" t="s">
        <v>45</v>
      </c>
      <c r="Q36" s="1500"/>
    </row>
    <row r="37" spans="1:17" x14ac:dyDescent="0.25">
      <c r="A37" s="29"/>
      <c r="B37" s="47"/>
      <c r="P37" s="47"/>
      <c r="Q37" s="29"/>
    </row>
    <row r="38" spans="1:17" x14ac:dyDescent="0.25">
      <c r="A38" s="29"/>
      <c r="B38" s="47"/>
      <c r="P38" s="47"/>
      <c r="Q38" s="29"/>
    </row>
    <row r="39" spans="1:17" x14ac:dyDescent="0.25">
      <c r="A39" s="29"/>
      <c r="B39" s="47"/>
      <c r="P39" s="47"/>
      <c r="Q39" s="29"/>
    </row>
    <row r="40" spans="1:17" x14ac:dyDescent="0.25">
      <c r="A40" s="29"/>
      <c r="B40" s="47"/>
      <c r="P40" s="47"/>
      <c r="Q40" s="29"/>
    </row>
    <row r="41" spans="1:17" x14ac:dyDescent="0.25">
      <c r="A41" s="29"/>
      <c r="B41" s="47"/>
      <c r="P41" s="47"/>
      <c r="Q41" s="29"/>
    </row>
    <row r="42" spans="1:17" x14ac:dyDescent="0.25">
      <c r="A42" s="29"/>
      <c r="B42" s="47"/>
      <c r="P42" s="47"/>
      <c r="Q42" s="29"/>
    </row>
    <row r="43" spans="1:17" x14ac:dyDescent="0.25">
      <c r="A43" s="29"/>
      <c r="B43" s="47"/>
      <c r="P43" s="47"/>
      <c r="Q43" s="29"/>
    </row>
    <row r="44" spans="1:17" x14ac:dyDescent="0.25">
      <c r="A44" s="29"/>
      <c r="B44" s="47"/>
      <c r="P44" s="47"/>
      <c r="Q44" s="29"/>
    </row>
    <row r="45" spans="1:17" x14ac:dyDescent="0.25">
      <c r="A45" s="29"/>
      <c r="B45" s="47"/>
      <c r="P45" s="47"/>
      <c r="Q45" s="29"/>
    </row>
    <row r="46" spans="1:17" x14ac:dyDescent="0.25">
      <c r="A46" s="29"/>
      <c r="B46" s="47"/>
      <c r="P46" s="47"/>
      <c r="Q46" s="29"/>
    </row>
    <row r="47" spans="1:17" x14ac:dyDescent="0.25">
      <c r="A47" s="29"/>
      <c r="B47" s="47"/>
      <c r="P47" s="47"/>
      <c r="Q47" s="29"/>
    </row>
    <row r="48" spans="1:17" x14ac:dyDescent="0.25">
      <c r="A48" s="29"/>
      <c r="B48" s="47"/>
      <c r="P48" s="47"/>
      <c r="Q48" s="29"/>
    </row>
    <row r="49" spans="1:17" x14ac:dyDescent="0.25">
      <c r="A49" s="29"/>
      <c r="B49" s="47"/>
      <c r="P49" s="47"/>
      <c r="Q49" s="29"/>
    </row>
    <row r="50" spans="1:17" x14ac:dyDescent="0.25">
      <c r="A50" s="29"/>
      <c r="B50" s="47"/>
      <c r="P50" s="47"/>
      <c r="Q50" s="29"/>
    </row>
    <row r="51" spans="1:17" x14ac:dyDescent="0.25">
      <c r="A51" s="29"/>
      <c r="B51" s="47"/>
      <c r="P51" s="47"/>
      <c r="Q51" s="29"/>
    </row>
    <row r="52" spans="1:17" x14ac:dyDescent="0.25">
      <c r="A52" s="29"/>
      <c r="B52" s="47"/>
      <c r="P52" s="47"/>
      <c r="Q52" s="29"/>
    </row>
    <row r="53" spans="1:17" x14ac:dyDescent="0.25">
      <c r="A53" s="29"/>
      <c r="B53" s="47"/>
      <c r="P53" s="47"/>
      <c r="Q53" s="29"/>
    </row>
    <row r="54" spans="1:17" x14ac:dyDescent="0.25">
      <c r="A54" s="29"/>
      <c r="B54" s="47"/>
      <c r="P54" s="47"/>
      <c r="Q54" s="29"/>
    </row>
    <row r="55" spans="1:17" x14ac:dyDescent="0.25">
      <c r="A55" s="29"/>
      <c r="B55" s="47"/>
      <c r="P55" s="47"/>
      <c r="Q55" s="29"/>
    </row>
    <row r="56" spans="1:17" x14ac:dyDescent="0.25">
      <c r="A56" s="29"/>
      <c r="B56" s="47"/>
      <c r="P56" s="47"/>
      <c r="Q56" s="29"/>
    </row>
    <row r="57" spans="1:17" x14ac:dyDescent="0.25">
      <c r="A57" s="29"/>
      <c r="B57" s="47"/>
      <c r="P57" s="47"/>
      <c r="Q57" s="29"/>
    </row>
    <row r="58" spans="1:17" x14ac:dyDescent="0.25">
      <c r="A58" s="29"/>
      <c r="B58" s="47"/>
      <c r="P58" s="47"/>
      <c r="Q58" s="29"/>
    </row>
    <row r="59" spans="1:17" x14ac:dyDescent="0.25">
      <c r="A59" s="29"/>
      <c r="B59" s="47"/>
      <c r="P59" s="47"/>
      <c r="Q59" s="29"/>
    </row>
    <row r="60" spans="1:17" x14ac:dyDescent="0.25">
      <c r="A60" s="29"/>
      <c r="B60" s="47"/>
      <c r="P60" s="47"/>
      <c r="Q60" s="29"/>
    </row>
    <row r="61" spans="1:17" x14ac:dyDescent="0.25">
      <c r="A61" s="29"/>
      <c r="B61" s="47"/>
      <c r="P61" s="47"/>
      <c r="Q61" s="29"/>
    </row>
    <row r="62" spans="1:17" x14ac:dyDescent="0.25">
      <c r="A62" s="29"/>
      <c r="B62" s="47"/>
      <c r="P62" s="47"/>
      <c r="Q62" s="29"/>
    </row>
    <row r="63" spans="1:17" x14ac:dyDescent="0.25">
      <c r="A63" s="29"/>
      <c r="B63" s="47"/>
      <c r="P63" s="47"/>
      <c r="Q63" s="29"/>
    </row>
    <row r="64" spans="1:17" x14ac:dyDescent="0.25">
      <c r="A64" s="29"/>
      <c r="B64" s="47"/>
      <c r="P64" s="47"/>
      <c r="Q64" s="29"/>
    </row>
    <row r="65" spans="1:17" x14ac:dyDescent="0.25">
      <c r="A65" s="29"/>
      <c r="B65" s="47"/>
      <c r="P65" s="47"/>
      <c r="Q65" s="29"/>
    </row>
    <row r="66" spans="1:17" x14ac:dyDescent="0.25">
      <c r="A66" s="29"/>
      <c r="B66" s="47"/>
      <c r="P66" s="47"/>
      <c r="Q66" s="29"/>
    </row>
    <row r="67" spans="1:17" x14ac:dyDescent="0.25">
      <c r="A67" s="29"/>
      <c r="B67" s="47"/>
      <c r="P67" s="47"/>
      <c r="Q67" s="29"/>
    </row>
    <row r="68" spans="1:17" x14ac:dyDescent="0.25">
      <c r="A68" s="29"/>
      <c r="B68" s="47"/>
      <c r="P68" s="47"/>
      <c r="Q68" s="29"/>
    </row>
    <row r="69" spans="1:17" x14ac:dyDescent="0.25">
      <c r="A69" s="29"/>
      <c r="B69" s="47"/>
      <c r="P69" s="47"/>
      <c r="Q69" s="29"/>
    </row>
    <row r="70" spans="1:17" x14ac:dyDescent="0.25">
      <c r="A70" s="29"/>
      <c r="B70" s="47"/>
      <c r="P70" s="47"/>
      <c r="Q70" s="29"/>
    </row>
    <row r="71" spans="1:17" x14ac:dyDescent="0.25">
      <c r="A71" s="29"/>
      <c r="B71" s="47"/>
      <c r="P71" s="47"/>
      <c r="Q71" s="29"/>
    </row>
    <row r="72" spans="1:17" x14ac:dyDescent="0.25">
      <c r="A72" s="29"/>
      <c r="B72" s="47"/>
      <c r="P72" s="47"/>
      <c r="Q72" s="29"/>
    </row>
    <row r="73" spans="1:17" x14ac:dyDescent="0.25">
      <c r="A73" s="29"/>
      <c r="B73" s="47"/>
      <c r="P73" s="47"/>
      <c r="Q73" s="29"/>
    </row>
    <row r="74" spans="1:17" x14ac:dyDescent="0.25">
      <c r="A74" s="29"/>
      <c r="B74" s="47"/>
      <c r="P74" s="47"/>
      <c r="Q74" s="29"/>
    </row>
    <row r="75" spans="1:17" x14ac:dyDescent="0.25">
      <c r="A75" s="29"/>
      <c r="B75" s="47"/>
      <c r="P75" s="47"/>
      <c r="Q75" s="29"/>
    </row>
    <row r="76" spans="1:17" x14ac:dyDescent="0.25">
      <c r="A76" s="29"/>
      <c r="B76" s="47"/>
      <c r="P76" s="47"/>
      <c r="Q76" s="29"/>
    </row>
    <row r="77" spans="1:17" x14ac:dyDescent="0.25">
      <c r="A77" s="29"/>
      <c r="B77" s="47"/>
      <c r="P77" s="47"/>
      <c r="Q77" s="29"/>
    </row>
    <row r="78" spans="1:17" x14ac:dyDescent="0.25">
      <c r="A78" s="29"/>
      <c r="B78" s="47"/>
      <c r="P78" s="47"/>
      <c r="Q78" s="29"/>
    </row>
    <row r="79" spans="1:17" x14ac:dyDescent="0.25">
      <c r="A79" s="29"/>
      <c r="B79" s="47"/>
      <c r="P79" s="47"/>
      <c r="Q79" s="29"/>
    </row>
    <row r="80" spans="1:17" x14ac:dyDescent="0.25">
      <c r="A80" s="29"/>
      <c r="B80" s="47"/>
      <c r="P80" s="47"/>
      <c r="Q80" s="29"/>
    </row>
    <row r="81" spans="1:17" x14ac:dyDescent="0.25">
      <c r="A81" s="29"/>
      <c r="B81" s="47"/>
      <c r="P81" s="47"/>
      <c r="Q81" s="29"/>
    </row>
    <row r="82" spans="1:17" x14ac:dyDescent="0.25">
      <c r="A82" s="29"/>
      <c r="B82" s="47"/>
      <c r="P82" s="47"/>
      <c r="Q82" s="29"/>
    </row>
    <row r="83" spans="1:17" x14ac:dyDescent="0.25">
      <c r="A83" s="29"/>
      <c r="B83" s="47"/>
      <c r="P83" s="47"/>
      <c r="Q83" s="29"/>
    </row>
    <row r="84" spans="1:17" x14ac:dyDescent="0.25">
      <c r="A84" s="29"/>
      <c r="B84" s="47"/>
      <c r="P84" s="47"/>
      <c r="Q84" s="29"/>
    </row>
    <row r="85" spans="1:17" x14ac:dyDescent="0.25">
      <c r="A85" s="29"/>
      <c r="B85" s="47"/>
      <c r="P85" s="47"/>
      <c r="Q85" s="29"/>
    </row>
    <row r="86" spans="1:17" x14ac:dyDescent="0.25">
      <c r="A86" s="29"/>
      <c r="B86" s="47"/>
      <c r="P86" s="47"/>
      <c r="Q86" s="29"/>
    </row>
    <row r="87" spans="1:17" x14ac:dyDescent="0.25">
      <c r="A87" s="29"/>
      <c r="B87" s="47"/>
      <c r="P87" s="47"/>
      <c r="Q87" s="29"/>
    </row>
    <row r="88" spans="1:17" x14ac:dyDescent="0.25">
      <c r="A88" s="29"/>
      <c r="B88" s="47"/>
      <c r="P88" s="47"/>
      <c r="Q88" s="29"/>
    </row>
    <row r="89" spans="1:17" x14ac:dyDescent="0.25">
      <c r="A89" s="29"/>
      <c r="B89" s="47"/>
      <c r="P89" s="47"/>
      <c r="Q89" s="29"/>
    </row>
    <row r="90" spans="1:17" x14ac:dyDescent="0.25">
      <c r="A90" s="29"/>
      <c r="B90" s="47"/>
      <c r="P90" s="47"/>
      <c r="Q90" s="29"/>
    </row>
    <row r="91" spans="1:17" x14ac:dyDescent="0.25">
      <c r="A91" s="29"/>
      <c r="B91" s="47"/>
      <c r="P91" s="47"/>
      <c r="Q91" s="29"/>
    </row>
    <row r="92" spans="1:17" x14ac:dyDescent="0.25">
      <c r="A92" s="29"/>
      <c r="B92" s="47"/>
      <c r="P92" s="47"/>
      <c r="Q92" s="29"/>
    </row>
    <row r="93" spans="1:17" x14ac:dyDescent="0.25">
      <c r="A93" s="29"/>
      <c r="B93" s="47"/>
      <c r="P93" s="47"/>
      <c r="Q93" s="29"/>
    </row>
    <row r="94" spans="1:17" x14ac:dyDescent="0.25">
      <c r="A94" s="29"/>
      <c r="B94" s="47"/>
      <c r="P94" s="47"/>
      <c r="Q94" s="29"/>
    </row>
    <row r="95" spans="1:17" x14ac:dyDescent="0.25">
      <c r="A95" s="29"/>
      <c r="B95" s="47"/>
      <c r="P95" s="47"/>
      <c r="Q95" s="29"/>
    </row>
    <row r="96" spans="1:17" x14ac:dyDescent="0.25">
      <c r="A96" s="29"/>
      <c r="B96" s="47"/>
      <c r="P96" s="47"/>
      <c r="Q96" s="29"/>
    </row>
    <row r="97" spans="1:17" x14ac:dyDescent="0.25">
      <c r="A97" s="29"/>
      <c r="B97" s="47"/>
      <c r="P97" s="47"/>
      <c r="Q97" s="29"/>
    </row>
    <row r="98" spans="1:17" x14ac:dyDescent="0.25">
      <c r="A98" s="29"/>
      <c r="B98" s="47"/>
      <c r="P98" s="47"/>
      <c r="Q98" s="29"/>
    </row>
    <row r="99" spans="1:17" x14ac:dyDescent="0.25">
      <c r="A99" s="29"/>
      <c r="B99" s="47"/>
      <c r="P99" s="47"/>
      <c r="Q99" s="29"/>
    </row>
    <row r="100" spans="1:17" x14ac:dyDescent="0.25">
      <c r="A100" s="29"/>
      <c r="B100" s="47"/>
      <c r="P100" s="47"/>
      <c r="Q100" s="29"/>
    </row>
    <row r="101" spans="1:17" x14ac:dyDescent="0.25">
      <c r="A101" s="29"/>
      <c r="B101" s="47"/>
      <c r="P101" s="47"/>
      <c r="Q101" s="29"/>
    </row>
    <row r="102" spans="1:17" x14ac:dyDescent="0.25">
      <c r="A102" s="29"/>
      <c r="B102" s="47"/>
      <c r="P102" s="47"/>
      <c r="Q102" s="29"/>
    </row>
    <row r="103" spans="1:17" x14ac:dyDescent="0.25">
      <c r="A103" s="29"/>
      <c r="B103" s="47"/>
      <c r="P103" s="47"/>
      <c r="Q103" s="29"/>
    </row>
    <row r="104" spans="1:17" x14ac:dyDescent="0.25">
      <c r="A104" s="29"/>
      <c r="B104" s="47"/>
      <c r="P104" s="47"/>
      <c r="Q104" s="29"/>
    </row>
    <row r="105" spans="1:17" x14ac:dyDescent="0.25">
      <c r="A105" s="29"/>
      <c r="B105" s="47"/>
      <c r="P105" s="47"/>
      <c r="Q105" s="29"/>
    </row>
    <row r="106" spans="1:17" x14ac:dyDescent="0.25">
      <c r="A106" s="29"/>
      <c r="B106" s="47"/>
      <c r="P106" s="47"/>
      <c r="Q106" s="29"/>
    </row>
    <row r="107" spans="1:17" x14ac:dyDescent="0.25">
      <c r="A107" s="29"/>
      <c r="B107" s="47"/>
      <c r="P107" s="47"/>
      <c r="Q107" s="29"/>
    </row>
    <row r="108" spans="1:17" x14ac:dyDescent="0.25">
      <c r="A108" s="29"/>
      <c r="B108" s="47"/>
      <c r="P108" s="47"/>
      <c r="Q108" s="29"/>
    </row>
    <row r="109" spans="1:17" x14ac:dyDescent="0.25">
      <c r="A109" s="29"/>
      <c r="B109" s="47"/>
      <c r="P109" s="47"/>
      <c r="Q109" s="29"/>
    </row>
    <row r="110" spans="1:17" x14ac:dyDescent="0.25">
      <c r="A110" s="29"/>
      <c r="B110" s="47"/>
      <c r="P110" s="47"/>
      <c r="Q110" s="29"/>
    </row>
    <row r="111" spans="1:17" x14ac:dyDescent="0.25">
      <c r="A111" s="29"/>
      <c r="B111" s="47"/>
      <c r="P111" s="47"/>
      <c r="Q111" s="29"/>
    </row>
    <row r="112" spans="1:17" x14ac:dyDescent="0.25">
      <c r="A112" s="29"/>
      <c r="B112" s="47"/>
      <c r="P112" s="47"/>
      <c r="Q112" s="29"/>
    </row>
    <row r="113" spans="1:17" x14ac:dyDescent="0.25">
      <c r="A113" s="29"/>
      <c r="B113" s="47"/>
      <c r="P113" s="47"/>
      <c r="Q113" s="29"/>
    </row>
    <row r="114" spans="1:17" x14ac:dyDescent="0.25">
      <c r="A114" s="29"/>
      <c r="B114" s="47"/>
      <c r="P114" s="47"/>
      <c r="Q114" s="29"/>
    </row>
    <row r="115" spans="1:17" x14ac:dyDescent="0.25">
      <c r="A115" s="29"/>
      <c r="B115" s="47"/>
      <c r="P115" s="47"/>
      <c r="Q115" s="29"/>
    </row>
    <row r="116" spans="1:17" x14ac:dyDescent="0.25">
      <c r="A116" s="29"/>
      <c r="B116" s="47"/>
      <c r="P116" s="47"/>
      <c r="Q116" s="29"/>
    </row>
    <row r="117" spans="1:17" x14ac:dyDescent="0.25">
      <c r="A117" s="29"/>
      <c r="B117" s="47"/>
      <c r="P117" s="47"/>
      <c r="Q117" s="29"/>
    </row>
    <row r="118" spans="1:17" x14ac:dyDescent="0.25">
      <c r="A118" s="29"/>
      <c r="B118" s="47"/>
      <c r="P118" s="47"/>
      <c r="Q118" s="29"/>
    </row>
    <row r="119" spans="1:17" x14ac:dyDescent="0.25">
      <c r="A119" s="29"/>
      <c r="B119" s="47"/>
      <c r="P119" s="47"/>
      <c r="Q119" s="29"/>
    </row>
    <row r="120" spans="1:17" x14ac:dyDescent="0.25">
      <c r="A120" s="29"/>
      <c r="B120" s="47"/>
      <c r="P120" s="47"/>
      <c r="Q120" s="29"/>
    </row>
    <row r="121" spans="1:17" x14ac:dyDescent="0.25">
      <c r="A121" s="29"/>
      <c r="B121" s="47"/>
      <c r="P121" s="47"/>
      <c r="Q121" s="29"/>
    </row>
    <row r="122" spans="1:17" x14ac:dyDescent="0.25">
      <c r="A122" s="29"/>
      <c r="B122" s="47"/>
      <c r="P122" s="47"/>
      <c r="Q122" s="29"/>
    </row>
    <row r="123" spans="1:17" x14ac:dyDescent="0.25">
      <c r="A123" s="29"/>
      <c r="B123" s="47"/>
      <c r="P123" s="47"/>
      <c r="Q123" s="29"/>
    </row>
    <row r="124" spans="1:17" x14ac:dyDescent="0.25">
      <c r="A124" s="29"/>
      <c r="B124" s="47"/>
      <c r="P124" s="47"/>
      <c r="Q124" s="29"/>
    </row>
    <row r="125" spans="1:17" x14ac:dyDescent="0.25">
      <c r="A125" s="29"/>
      <c r="B125" s="47"/>
      <c r="P125" s="47"/>
      <c r="Q125" s="29"/>
    </row>
    <row r="126" spans="1:17" x14ac:dyDescent="0.25">
      <c r="A126" s="29"/>
      <c r="B126" s="47"/>
      <c r="P126" s="47"/>
      <c r="Q126" s="29"/>
    </row>
    <row r="127" spans="1:17" x14ac:dyDescent="0.25">
      <c r="A127" s="29"/>
      <c r="B127" s="47"/>
      <c r="P127" s="47"/>
      <c r="Q127" s="29"/>
    </row>
    <row r="128" spans="1:17" x14ac:dyDescent="0.25">
      <c r="A128" s="29"/>
      <c r="B128" s="47"/>
      <c r="P128" s="47"/>
      <c r="Q128" s="29"/>
    </row>
    <row r="129" spans="1:17" x14ac:dyDescent="0.25">
      <c r="A129" s="29"/>
      <c r="B129" s="47"/>
      <c r="P129" s="47"/>
      <c r="Q129" s="29"/>
    </row>
    <row r="130" spans="1:17" x14ac:dyDescent="0.25">
      <c r="A130" s="29"/>
      <c r="B130" s="47"/>
      <c r="P130" s="47"/>
      <c r="Q130" s="29"/>
    </row>
    <row r="131" spans="1:17" x14ac:dyDescent="0.25">
      <c r="A131" s="29"/>
      <c r="B131" s="47"/>
      <c r="P131" s="47"/>
      <c r="Q131" s="29"/>
    </row>
    <row r="132" spans="1:17" x14ac:dyDescent="0.25">
      <c r="A132" s="29"/>
      <c r="B132" s="47"/>
      <c r="P132" s="47"/>
      <c r="Q132" s="29"/>
    </row>
    <row r="133" spans="1:17" x14ac:dyDescent="0.25">
      <c r="A133" s="29"/>
      <c r="B133" s="47"/>
      <c r="P133" s="47"/>
      <c r="Q133" s="29"/>
    </row>
    <row r="134" spans="1:17" x14ac:dyDescent="0.25">
      <c r="A134" s="29"/>
      <c r="B134" s="47"/>
      <c r="P134" s="47"/>
      <c r="Q134" s="29"/>
    </row>
    <row r="135" spans="1:17" x14ac:dyDescent="0.25">
      <c r="A135" s="29"/>
      <c r="B135" s="47"/>
      <c r="P135" s="47"/>
      <c r="Q135" s="29"/>
    </row>
    <row r="136" spans="1:17" x14ac:dyDescent="0.25">
      <c r="A136" s="29"/>
      <c r="B136" s="47"/>
      <c r="P136" s="47"/>
      <c r="Q136" s="29"/>
    </row>
    <row r="137" spans="1:17" x14ac:dyDescent="0.25">
      <c r="A137" s="29"/>
      <c r="B137" s="47"/>
      <c r="P137" s="47"/>
      <c r="Q137" s="29"/>
    </row>
    <row r="138" spans="1:17" x14ac:dyDescent="0.25">
      <c r="A138" s="29"/>
      <c r="B138" s="47"/>
      <c r="P138" s="47"/>
      <c r="Q138" s="29"/>
    </row>
    <row r="139" spans="1:17" x14ac:dyDescent="0.25">
      <c r="A139" s="29"/>
      <c r="B139" s="47"/>
      <c r="P139" s="47"/>
      <c r="Q139" s="29"/>
    </row>
    <row r="140" spans="1:17" x14ac:dyDescent="0.25">
      <c r="A140" s="29"/>
      <c r="B140" s="47"/>
      <c r="P140" s="47"/>
      <c r="Q140" s="29"/>
    </row>
    <row r="141" spans="1:17" x14ac:dyDescent="0.25">
      <c r="A141" s="29"/>
      <c r="B141" s="47"/>
      <c r="P141" s="47"/>
      <c r="Q141" s="29"/>
    </row>
    <row r="142" spans="1:17" x14ac:dyDescent="0.25">
      <c r="A142" s="29"/>
      <c r="B142" s="47"/>
      <c r="P142" s="47"/>
      <c r="Q142" s="29"/>
    </row>
    <row r="143" spans="1:17" x14ac:dyDescent="0.25">
      <c r="A143" s="29"/>
      <c r="B143" s="47"/>
      <c r="P143" s="47"/>
      <c r="Q143" s="29"/>
    </row>
    <row r="144" spans="1:17" x14ac:dyDescent="0.25">
      <c r="A144" s="29"/>
      <c r="B144" s="47"/>
      <c r="P144" s="47"/>
      <c r="Q144" s="29"/>
    </row>
    <row r="145" spans="1:17" x14ac:dyDescent="0.25">
      <c r="A145" s="29"/>
      <c r="B145" s="47"/>
      <c r="P145" s="47"/>
      <c r="Q145" s="29"/>
    </row>
    <row r="146" spans="1:17" x14ac:dyDescent="0.25">
      <c r="A146" s="29"/>
      <c r="B146" s="47"/>
      <c r="P146" s="47"/>
      <c r="Q146" s="29"/>
    </row>
    <row r="147" spans="1:17" x14ac:dyDescent="0.25">
      <c r="A147" s="29"/>
      <c r="B147" s="47"/>
      <c r="P147" s="47"/>
      <c r="Q147" s="29"/>
    </row>
    <row r="148" spans="1:17" x14ac:dyDescent="0.25">
      <c r="A148" s="29"/>
      <c r="B148" s="47"/>
      <c r="P148" s="47"/>
      <c r="Q148" s="29"/>
    </row>
    <row r="149" spans="1:17" x14ac:dyDescent="0.25">
      <c r="A149" s="29"/>
      <c r="B149" s="47"/>
      <c r="P149" s="47"/>
      <c r="Q149" s="29"/>
    </row>
    <row r="150" spans="1:17" x14ac:dyDescent="0.25">
      <c r="A150" s="29"/>
      <c r="B150" s="47"/>
      <c r="P150" s="47"/>
      <c r="Q150" s="29"/>
    </row>
    <row r="151" spans="1:17" x14ac:dyDescent="0.25">
      <c r="A151" s="29"/>
      <c r="B151" s="47"/>
      <c r="P151" s="47"/>
      <c r="Q151" s="29"/>
    </row>
    <row r="152" spans="1:17" x14ac:dyDescent="0.25">
      <c r="A152" s="29"/>
      <c r="B152" s="47"/>
      <c r="P152" s="47"/>
      <c r="Q152" s="29"/>
    </row>
    <row r="153" spans="1:17" x14ac:dyDescent="0.25">
      <c r="A153" s="29"/>
      <c r="B153" s="47"/>
      <c r="P153" s="47"/>
      <c r="Q153" s="29"/>
    </row>
    <row r="154" spans="1:17" x14ac:dyDescent="0.25">
      <c r="A154" s="29"/>
      <c r="B154" s="47"/>
      <c r="P154" s="47"/>
      <c r="Q154" s="29"/>
    </row>
    <row r="155" spans="1:17" x14ac:dyDescent="0.25">
      <c r="A155" s="29"/>
      <c r="B155" s="47"/>
      <c r="P155" s="47"/>
      <c r="Q155" s="29"/>
    </row>
    <row r="156" spans="1:17" x14ac:dyDescent="0.25">
      <c r="A156" s="29"/>
      <c r="B156" s="47"/>
      <c r="P156" s="47"/>
      <c r="Q156" s="29"/>
    </row>
    <row r="157" spans="1:17" x14ac:dyDescent="0.25">
      <c r="A157" s="29"/>
      <c r="B157" s="47"/>
      <c r="P157" s="47"/>
      <c r="Q157" s="29"/>
    </row>
    <row r="158" spans="1:17" x14ac:dyDescent="0.25">
      <c r="A158" s="29"/>
      <c r="B158" s="47"/>
      <c r="P158" s="47"/>
      <c r="Q158" s="29"/>
    </row>
    <row r="159" spans="1:17" x14ac:dyDescent="0.25">
      <c r="A159" s="29"/>
      <c r="B159" s="47"/>
      <c r="P159" s="47"/>
      <c r="Q159" s="29"/>
    </row>
    <row r="160" spans="1:17" x14ac:dyDescent="0.25">
      <c r="A160" s="29"/>
      <c r="B160" s="47"/>
      <c r="P160" s="47"/>
      <c r="Q160" s="29"/>
    </row>
    <row r="161" spans="1:17" x14ac:dyDescent="0.25">
      <c r="A161" s="29"/>
      <c r="B161" s="47"/>
      <c r="P161" s="47"/>
      <c r="Q161" s="29"/>
    </row>
    <row r="162" spans="1:17" x14ac:dyDescent="0.25">
      <c r="A162" s="29"/>
      <c r="B162" s="47"/>
      <c r="P162" s="47"/>
      <c r="Q162" s="29"/>
    </row>
    <row r="163" spans="1:17" x14ac:dyDescent="0.25">
      <c r="A163" s="29"/>
      <c r="B163" s="47"/>
      <c r="P163" s="47"/>
      <c r="Q163" s="29"/>
    </row>
    <row r="164" spans="1:17" x14ac:dyDescent="0.25">
      <c r="A164" s="29"/>
      <c r="B164" s="47"/>
      <c r="P164" s="47"/>
      <c r="Q164" s="29"/>
    </row>
    <row r="165" spans="1:17" x14ac:dyDescent="0.25">
      <c r="A165" s="29"/>
      <c r="B165" s="47"/>
      <c r="P165" s="47"/>
      <c r="Q165" s="29"/>
    </row>
    <row r="166" spans="1:17" x14ac:dyDescent="0.25">
      <c r="A166" s="29"/>
      <c r="B166" s="47"/>
      <c r="P166" s="47"/>
      <c r="Q166" s="29"/>
    </row>
    <row r="167" spans="1:17" x14ac:dyDescent="0.25">
      <c r="A167" s="29"/>
      <c r="B167" s="47"/>
      <c r="P167" s="47"/>
      <c r="Q167" s="29"/>
    </row>
    <row r="168" spans="1:17" x14ac:dyDescent="0.25">
      <c r="A168" s="29"/>
      <c r="B168" s="47"/>
      <c r="P168" s="47"/>
      <c r="Q168" s="29"/>
    </row>
    <row r="169" spans="1:17" x14ac:dyDescent="0.25">
      <c r="A169" s="29"/>
      <c r="B169" s="47"/>
      <c r="P169" s="47"/>
      <c r="Q169" s="29"/>
    </row>
    <row r="170" spans="1:17" x14ac:dyDescent="0.25">
      <c r="A170" s="29"/>
      <c r="B170" s="47"/>
      <c r="P170" s="47"/>
      <c r="Q170" s="29"/>
    </row>
    <row r="171" spans="1:17" x14ac:dyDescent="0.25">
      <c r="A171" s="29"/>
      <c r="B171" s="47"/>
      <c r="P171" s="47"/>
      <c r="Q171" s="29"/>
    </row>
    <row r="172" spans="1:17" x14ac:dyDescent="0.25">
      <c r="A172" s="29"/>
      <c r="B172" s="47"/>
      <c r="P172" s="47"/>
      <c r="Q172" s="29"/>
    </row>
    <row r="173" spans="1:17" x14ac:dyDescent="0.25">
      <c r="A173" s="29"/>
      <c r="B173" s="47"/>
      <c r="P173" s="47"/>
      <c r="Q173" s="29"/>
    </row>
    <row r="174" spans="1:17" x14ac:dyDescent="0.25">
      <c r="A174" s="29"/>
      <c r="B174" s="47"/>
      <c r="P174" s="47"/>
      <c r="Q174" s="29"/>
    </row>
    <row r="175" spans="1:17" x14ac:dyDescent="0.25">
      <c r="A175" s="29"/>
      <c r="B175" s="47"/>
      <c r="P175" s="47"/>
      <c r="Q175" s="29"/>
    </row>
    <row r="176" spans="1:17" x14ac:dyDescent="0.25">
      <c r="A176" s="29"/>
      <c r="B176" s="47"/>
      <c r="P176" s="47"/>
      <c r="Q176" s="29"/>
    </row>
    <row r="177" spans="1:17" x14ac:dyDescent="0.25">
      <c r="A177" s="29"/>
      <c r="B177" s="47"/>
      <c r="P177" s="47"/>
      <c r="Q177" s="29"/>
    </row>
    <row r="178" spans="1:17" x14ac:dyDescent="0.25">
      <c r="A178" s="29"/>
      <c r="B178" s="47"/>
      <c r="P178" s="47"/>
      <c r="Q178" s="29"/>
    </row>
    <row r="179" spans="1:17" x14ac:dyDescent="0.25">
      <c r="A179" s="29"/>
      <c r="B179" s="47"/>
      <c r="P179" s="47"/>
      <c r="Q179" s="29"/>
    </row>
    <row r="180" spans="1:17" x14ac:dyDescent="0.25">
      <c r="A180" s="29"/>
      <c r="B180" s="47"/>
      <c r="P180" s="47"/>
      <c r="Q180" s="29"/>
    </row>
    <row r="181" spans="1:17" x14ac:dyDescent="0.25">
      <c r="A181" s="29"/>
      <c r="B181" s="47"/>
      <c r="P181" s="47"/>
      <c r="Q181" s="29"/>
    </row>
    <row r="182" spans="1:17" x14ac:dyDescent="0.25">
      <c r="A182" s="29"/>
      <c r="B182" s="47"/>
      <c r="P182" s="47"/>
      <c r="Q182" s="29"/>
    </row>
    <row r="183" spans="1:17" x14ac:dyDescent="0.25">
      <c r="A183" s="29"/>
      <c r="B183" s="47"/>
      <c r="P183" s="47"/>
      <c r="Q183" s="29"/>
    </row>
    <row r="184" spans="1:17" x14ac:dyDescent="0.25">
      <c r="A184" s="29"/>
      <c r="B184" s="47"/>
      <c r="P184" s="47"/>
      <c r="Q184" s="29"/>
    </row>
    <row r="185" spans="1:17" x14ac:dyDescent="0.25">
      <c r="A185" s="29"/>
      <c r="B185" s="47"/>
      <c r="P185" s="47"/>
      <c r="Q185" s="29"/>
    </row>
    <row r="186" spans="1:17" x14ac:dyDescent="0.25">
      <c r="A186" s="29"/>
      <c r="B186" s="47"/>
      <c r="P186" s="47"/>
      <c r="Q186" s="29"/>
    </row>
    <row r="187" spans="1:17" x14ac:dyDescent="0.25">
      <c r="A187" s="29"/>
      <c r="B187" s="47"/>
      <c r="P187" s="47"/>
      <c r="Q187" s="29"/>
    </row>
    <row r="188" spans="1:17" x14ac:dyDescent="0.25">
      <c r="A188" s="29"/>
      <c r="B188" s="47"/>
      <c r="P188" s="47"/>
      <c r="Q188" s="29"/>
    </row>
    <row r="189" spans="1:17" x14ac:dyDescent="0.25">
      <c r="A189" s="29"/>
      <c r="B189" s="47"/>
      <c r="P189" s="47"/>
      <c r="Q189" s="29"/>
    </row>
    <row r="190" spans="1:17" x14ac:dyDescent="0.25">
      <c r="A190" s="29"/>
      <c r="B190" s="47"/>
      <c r="P190" s="47"/>
      <c r="Q190" s="29"/>
    </row>
    <row r="191" spans="1:17" x14ac:dyDescent="0.25">
      <c r="A191" s="29"/>
      <c r="B191" s="47"/>
      <c r="P191" s="47"/>
      <c r="Q191" s="29"/>
    </row>
    <row r="192" spans="1:17" x14ac:dyDescent="0.25">
      <c r="A192" s="29"/>
      <c r="B192" s="47"/>
      <c r="P192" s="47"/>
      <c r="Q192" s="29"/>
    </row>
    <row r="193" spans="1:17" x14ac:dyDescent="0.25">
      <c r="A193" s="29"/>
      <c r="B193" s="47"/>
      <c r="P193" s="47"/>
      <c r="Q193" s="29"/>
    </row>
    <row r="194" spans="1:17" x14ac:dyDescent="0.25">
      <c r="A194" s="29"/>
      <c r="B194" s="47"/>
      <c r="P194" s="47"/>
      <c r="Q194" s="29"/>
    </row>
    <row r="195" spans="1:17" x14ac:dyDescent="0.25">
      <c r="A195" s="29"/>
      <c r="B195" s="47"/>
      <c r="P195" s="47"/>
      <c r="Q195" s="29"/>
    </row>
    <row r="196" spans="1:17" x14ac:dyDescent="0.25">
      <c r="A196" s="29"/>
      <c r="B196" s="47"/>
      <c r="P196" s="47"/>
      <c r="Q196" s="29"/>
    </row>
    <row r="197" spans="1:17" x14ac:dyDescent="0.25">
      <c r="A197" s="29"/>
      <c r="B197" s="47"/>
      <c r="P197" s="47"/>
      <c r="Q197" s="29"/>
    </row>
    <row r="198" spans="1:17" x14ac:dyDescent="0.25">
      <c r="A198" s="29"/>
      <c r="B198" s="47"/>
      <c r="P198" s="47"/>
      <c r="Q198" s="29"/>
    </row>
    <row r="199" spans="1:17" x14ac:dyDescent="0.25">
      <c r="A199" s="29"/>
      <c r="B199" s="47"/>
      <c r="P199" s="47"/>
      <c r="Q199" s="29"/>
    </row>
    <row r="200" spans="1:17" x14ac:dyDescent="0.25">
      <c r="A200" s="29"/>
      <c r="B200" s="47"/>
      <c r="P200" s="47"/>
      <c r="Q200" s="29"/>
    </row>
    <row r="201" spans="1:17" x14ac:dyDescent="0.25">
      <c r="A201" s="29"/>
      <c r="B201" s="47"/>
      <c r="P201" s="47"/>
      <c r="Q201" s="29"/>
    </row>
    <row r="202" spans="1:17" x14ac:dyDescent="0.25">
      <c r="A202" s="29"/>
      <c r="B202" s="47"/>
      <c r="P202" s="47"/>
      <c r="Q202" s="29"/>
    </row>
    <row r="203" spans="1:17" x14ac:dyDescent="0.25">
      <c r="A203" s="29"/>
      <c r="B203" s="47"/>
      <c r="P203" s="47"/>
      <c r="Q203" s="29"/>
    </row>
    <row r="204" spans="1:17" x14ac:dyDescent="0.25">
      <c r="A204" s="29"/>
      <c r="B204" s="47"/>
      <c r="P204" s="47"/>
      <c r="Q204" s="29"/>
    </row>
    <row r="205" spans="1:17" x14ac:dyDescent="0.25">
      <c r="A205" s="29"/>
      <c r="B205" s="47"/>
      <c r="P205" s="47"/>
      <c r="Q205" s="29"/>
    </row>
    <row r="206" spans="1:17" x14ac:dyDescent="0.25">
      <c r="A206" s="29"/>
      <c r="B206" s="47"/>
      <c r="P206" s="47"/>
      <c r="Q206" s="29"/>
    </row>
    <row r="207" spans="1:17" x14ac:dyDescent="0.25">
      <c r="A207" s="29"/>
      <c r="B207" s="47"/>
      <c r="P207" s="47"/>
      <c r="Q207" s="29"/>
    </row>
    <row r="208" spans="1:17" x14ac:dyDescent="0.25">
      <c r="A208" s="29"/>
      <c r="B208" s="47"/>
      <c r="P208" s="47"/>
      <c r="Q208" s="29"/>
    </row>
    <row r="209" spans="1:17" x14ac:dyDescent="0.25">
      <c r="A209" s="29"/>
      <c r="B209" s="47"/>
      <c r="P209" s="47"/>
      <c r="Q209" s="29"/>
    </row>
    <row r="210" spans="1:17" x14ac:dyDescent="0.25">
      <c r="A210" s="29"/>
      <c r="B210" s="47"/>
      <c r="P210" s="47"/>
      <c r="Q210" s="29"/>
    </row>
    <row r="211" spans="1:17" x14ac:dyDescent="0.25">
      <c r="A211" s="29"/>
      <c r="B211" s="47"/>
      <c r="P211" s="47"/>
      <c r="Q211" s="29"/>
    </row>
    <row r="212" spans="1:17" x14ac:dyDescent="0.25">
      <c r="A212" s="29"/>
      <c r="B212" s="47"/>
      <c r="P212" s="47"/>
      <c r="Q212" s="29"/>
    </row>
    <row r="213" spans="1:17" x14ac:dyDescent="0.25">
      <c r="A213" s="29"/>
      <c r="B213" s="47"/>
      <c r="P213" s="47"/>
      <c r="Q213" s="29"/>
    </row>
    <row r="214" spans="1:17" x14ac:dyDescent="0.25">
      <c r="A214" s="29"/>
      <c r="B214" s="47"/>
      <c r="P214" s="47"/>
      <c r="Q214" s="29"/>
    </row>
    <row r="215" spans="1:17" x14ac:dyDescent="0.25">
      <c r="A215" s="29"/>
      <c r="B215" s="47"/>
      <c r="P215" s="47"/>
      <c r="Q215" s="29"/>
    </row>
    <row r="216" spans="1:17" x14ac:dyDescent="0.25">
      <c r="A216" s="29"/>
      <c r="Q216" s="29"/>
    </row>
    <row r="217" spans="1:17" x14ac:dyDescent="0.25">
      <c r="A217" s="29"/>
      <c r="Q217" s="29"/>
    </row>
    <row r="218" spans="1:17" x14ac:dyDescent="0.25">
      <c r="A218" s="29"/>
      <c r="Q218" s="29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scale="9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Q215"/>
  <sheetViews>
    <sheetView view="pageBreakPreview" zoomScaleNormal="100" zoomScaleSheetLayoutView="100" workbookViewId="0">
      <selection activeCell="J23" sqref="J23"/>
    </sheetView>
  </sheetViews>
  <sheetFormatPr defaultRowHeight="15" x14ac:dyDescent="0.25"/>
  <cols>
    <col min="1" max="1" width="15.85546875" style="47" customWidth="1"/>
    <col min="2" max="2" width="7.7109375" style="49" bestFit="1" customWidth="1"/>
    <col min="3" max="3" width="8.7109375" style="47" customWidth="1"/>
    <col min="4" max="15" width="7.42578125" style="47" customWidth="1"/>
    <col min="16" max="16" width="6.140625" style="49" bestFit="1" customWidth="1"/>
    <col min="17" max="17" width="12.5703125" style="47" customWidth="1"/>
    <col min="18" max="256" width="9.140625" style="29"/>
    <col min="257" max="257" width="18.7109375" style="29" customWidth="1"/>
    <col min="258" max="258" width="5.5703125" style="29" bestFit="1" customWidth="1"/>
    <col min="259" max="259" width="8.7109375" style="29" customWidth="1"/>
    <col min="260" max="271" width="6.7109375" style="29" customWidth="1"/>
    <col min="272" max="272" width="7" style="29" bestFit="1" customWidth="1"/>
    <col min="273" max="273" width="18.7109375" style="29" customWidth="1"/>
    <col min="274" max="512" width="9.140625" style="29"/>
    <col min="513" max="513" width="18.7109375" style="29" customWidth="1"/>
    <col min="514" max="514" width="5.5703125" style="29" bestFit="1" customWidth="1"/>
    <col min="515" max="515" width="8.7109375" style="29" customWidth="1"/>
    <col min="516" max="527" width="6.7109375" style="29" customWidth="1"/>
    <col min="528" max="528" width="7" style="29" bestFit="1" customWidth="1"/>
    <col min="529" max="529" width="18.7109375" style="29" customWidth="1"/>
    <col min="530" max="768" width="9.140625" style="29"/>
    <col min="769" max="769" width="18.7109375" style="29" customWidth="1"/>
    <col min="770" max="770" width="5.5703125" style="29" bestFit="1" customWidth="1"/>
    <col min="771" max="771" width="8.7109375" style="29" customWidth="1"/>
    <col min="772" max="783" width="6.7109375" style="29" customWidth="1"/>
    <col min="784" max="784" width="7" style="29" bestFit="1" customWidth="1"/>
    <col min="785" max="785" width="18.7109375" style="29" customWidth="1"/>
    <col min="786" max="1024" width="9.140625" style="29"/>
    <col min="1025" max="1025" width="18.7109375" style="29" customWidth="1"/>
    <col min="1026" max="1026" width="5.5703125" style="29" bestFit="1" customWidth="1"/>
    <col min="1027" max="1027" width="8.7109375" style="29" customWidth="1"/>
    <col min="1028" max="1039" width="6.7109375" style="29" customWidth="1"/>
    <col min="1040" max="1040" width="7" style="29" bestFit="1" customWidth="1"/>
    <col min="1041" max="1041" width="18.7109375" style="29" customWidth="1"/>
    <col min="1042" max="1280" width="9.140625" style="29"/>
    <col min="1281" max="1281" width="18.7109375" style="29" customWidth="1"/>
    <col min="1282" max="1282" width="5.5703125" style="29" bestFit="1" customWidth="1"/>
    <col min="1283" max="1283" width="8.7109375" style="29" customWidth="1"/>
    <col min="1284" max="1295" width="6.7109375" style="29" customWidth="1"/>
    <col min="1296" max="1296" width="7" style="29" bestFit="1" customWidth="1"/>
    <col min="1297" max="1297" width="18.7109375" style="29" customWidth="1"/>
    <col min="1298" max="1536" width="9.140625" style="29"/>
    <col min="1537" max="1537" width="18.7109375" style="29" customWidth="1"/>
    <col min="1538" max="1538" width="5.5703125" style="29" bestFit="1" customWidth="1"/>
    <col min="1539" max="1539" width="8.7109375" style="29" customWidth="1"/>
    <col min="1540" max="1551" width="6.7109375" style="29" customWidth="1"/>
    <col min="1552" max="1552" width="7" style="29" bestFit="1" customWidth="1"/>
    <col min="1553" max="1553" width="18.7109375" style="29" customWidth="1"/>
    <col min="1554" max="1792" width="9.140625" style="29"/>
    <col min="1793" max="1793" width="18.7109375" style="29" customWidth="1"/>
    <col min="1794" max="1794" width="5.5703125" style="29" bestFit="1" customWidth="1"/>
    <col min="1795" max="1795" width="8.7109375" style="29" customWidth="1"/>
    <col min="1796" max="1807" width="6.7109375" style="29" customWidth="1"/>
    <col min="1808" max="1808" width="7" style="29" bestFit="1" customWidth="1"/>
    <col min="1809" max="1809" width="18.7109375" style="29" customWidth="1"/>
    <col min="1810" max="2048" width="9.140625" style="29"/>
    <col min="2049" max="2049" width="18.7109375" style="29" customWidth="1"/>
    <col min="2050" max="2050" width="5.5703125" style="29" bestFit="1" customWidth="1"/>
    <col min="2051" max="2051" width="8.7109375" style="29" customWidth="1"/>
    <col min="2052" max="2063" width="6.7109375" style="29" customWidth="1"/>
    <col min="2064" max="2064" width="7" style="29" bestFit="1" customWidth="1"/>
    <col min="2065" max="2065" width="18.7109375" style="29" customWidth="1"/>
    <col min="2066" max="2304" width="9.140625" style="29"/>
    <col min="2305" max="2305" width="18.7109375" style="29" customWidth="1"/>
    <col min="2306" max="2306" width="5.5703125" style="29" bestFit="1" customWidth="1"/>
    <col min="2307" max="2307" width="8.7109375" style="29" customWidth="1"/>
    <col min="2308" max="2319" width="6.7109375" style="29" customWidth="1"/>
    <col min="2320" max="2320" width="7" style="29" bestFit="1" customWidth="1"/>
    <col min="2321" max="2321" width="18.7109375" style="29" customWidth="1"/>
    <col min="2322" max="2560" width="9.140625" style="29"/>
    <col min="2561" max="2561" width="18.7109375" style="29" customWidth="1"/>
    <col min="2562" max="2562" width="5.5703125" style="29" bestFit="1" customWidth="1"/>
    <col min="2563" max="2563" width="8.7109375" style="29" customWidth="1"/>
    <col min="2564" max="2575" width="6.7109375" style="29" customWidth="1"/>
    <col min="2576" max="2576" width="7" style="29" bestFit="1" customWidth="1"/>
    <col min="2577" max="2577" width="18.7109375" style="29" customWidth="1"/>
    <col min="2578" max="2816" width="9.140625" style="29"/>
    <col min="2817" max="2817" width="18.7109375" style="29" customWidth="1"/>
    <col min="2818" max="2818" width="5.5703125" style="29" bestFit="1" customWidth="1"/>
    <col min="2819" max="2819" width="8.7109375" style="29" customWidth="1"/>
    <col min="2820" max="2831" width="6.7109375" style="29" customWidth="1"/>
    <col min="2832" max="2832" width="7" style="29" bestFit="1" customWidth="1"/>
    <col min="2833" max="2833" width="18.7109375" style="29" customWidth="1"/>
    <col min="2834" max="3072" width="9.140625" style="29"/>
    <col min="3073" max="3073" width="18.7109375" style="29" customWidth="1"/>
    <col min="3074" max="3074" width="5.5703125" style="29" bestFit="1" customWidth="1"/>
    <col min="3075" max="3075" width="8.7109375" style="29" customWidth="1"/>
    <col min="3076" max="3087" width="6.7109375" style="29" customWidth="1"/>
    <col min="3088" max="3088" width="7" style="29" bestFit="1" customWidth="1"/>
    <col min="3089" max="3089" width="18.7109375" style="29" customWidth="1"/>
    <col min="3090" max="3328" width="9.140625" style="29"/>
    <col min="3329" max="3329" width="18.7109375" style="29" customWidth="1"/>
    <col min="3330" max="3330" width="5.5703125" style="29" bestFit="1" customWidth="1"/>
    <col min="3331" max="3331" width="8.7109375" style="29" customWidth="1"/>
    <col min="3332" max="3343" width="6.7109375" style="29" customWidth="1"/>
    <col min="3344" max="3344" width="7" style="29" bestFit="1" customWidth="1"/>
    <col min="3345" max="3345" width="18.7109375" style="29" customWidth="1"/>
    <col min="3346" max="3584" width="9.140625" style="29"/>
    <col min="3585" max="3585" width="18.7109375" style="29" customWidth="1"/>
    <col min="3586" max="3586" width="5.5703125" style="29" bestFit="1" customWidth="1"/>
    <col min="3587" max="3587" width="8.7109375" style="29" customWidth="1"/>
    <col min="3588" max="3599" width="6.7109375" style="29" customWidth="1"/>
    <col min="3600" max="3600" width="7" style="29" bestFit="1" customWidth="1"/>
    <col min="3601" max="3601" width="18.7109375" style="29" customWidth="1"/>
    <col min="3602" max="3840" width="9.140625" style="29"/>
    <col min="3841" max="3841" width="18.7109375" style="29" customWidth="1"/>
    <col min="3842" max="3842" width="5.5703125" style="29" bestFit="1" customWidth="1"/>
    <col min="3843" max="3843" width="8.7109375" style="29" customWidth="1"/>
    <col min="3844" max="3855" width="6.7109375" style="29" customWidth="1"/>
    <col min="3856" max="3856" width="7" style="29" bestFit="1" customWidth="1"/>
    <col min="3857" max="3857" width="18.7109375" style="29" customWidth="1"/>
    <col min="3858" max="4096" width="9.140625" style="29"/>
    <col min="4097" max="4097" width="18.7109375" style="29" customWidth="1"/>
    <col min="4098" max="4098" width="5.5703125" style="29" bestFit="1" customWidth="1"/>
    <col min="4099" max="4099" width="8.7109375" style="29" customWidth="1"/>
    <col min="4100" max="4111" width="6.7109375" style="29" customWidth="1"/>
    <col min="4112" max="4112" width="7" style="29" bestFit="1" customWidth="1"/>
    <col min="4113" max="4113" width="18.7109375" style="29" customWidth="1"/>
    <col min="4114" max="4352" width="9.140625" style="29"/>
    <col min="4353" max="4353" width="18.7109375" style="29" customWidth="1"/>
    <col min="4354" max="4354" width="5.5703125" style="29" bestFit="1" customWidth="1"/>
    <col min="4355" max="4355" width="8.7109375" style="29" customWidth="1"/>
    <col min="4356" max="4367" width="6.7109375" style="29" customWidth="1"/>
    <col min="4368" max="4368" width="7" style="29" bestFit="1" customWidth="1"/>
    <col min="4369" max="4369" width="18.7109375" style="29" customWidth="1"/>
    <col min="4370" max="4608" width="9.140625" style="29"/>
    <col min="4609" max="4609" width="18.7109375" style="29" customWidth="1"/>
    <col min="4610" max="4610" width="5.5703125" style="29" bestFit="1" customWidth="1"/>
    <col min="4611" max="4611" width="8.7109375" style="29" customWidth="1"/>
    <col min="4612" max="4623" width="6.7109375" style="29" customWidth="1"/>
    <col min="4624" max="4624" width="7" style="29" bestFit="1" customWidth="1"/>
    <col min="4625" max="4625" width="18.7109375" style="29" customWidth="1"/>
    <col min="4626" max="4864" width="9.140625" style="29"/>
    <col min="4865" max="4865" width="18.7109375" style="29" customWidth="1"/>
    <col min="4866" max="4866" width="5.5703125" style="29" bestFit="1" customWidth="1"/>
    <col min="4867" max="4867" width="8.7109375" style="29" customWidth="1"/>
    <col min="4868" max="4879" width="6.7109375" style="29" customWidth="1"/>
    <col min="4880" max="4880" width="7" style="29" bestFit="1" customWidth="1"/>
    <col min="4881" max="4881" width="18.7109375" style="29" customWidth="1"/>
    <col min="4882" max="5120" width="9.140625" style="29"/>
    <col min="5121" max="5121" width="18.7109375" style="29" customWidth="1"/>
    <col min="5122" max="5122" width="5.5703125" style="29" bestFit="1" customWidth="1"/>
    <col min="5123" max="5123" width="8.7109375" style="29" customWidth="1"/>
    <col min="5124" max="5135" width="6.7109375" style="29" customWidth="1"/>
    <col min="5136" max="5136" width="7" style="29" bestFit="1" customWidth="1"/>
    <col min="5137" max="5137" width="18.7109375" style="29" customWidth="1"/>
    <col min="5138" max="5376" width="9.140625" style="29"/>
    <col min="5377" max="5377" width="18.7109375" style="29" customWidth="1"/>
    <col min="5378" max="5378" width="5.5703125" style="29" bestFit="1" customWidth="1"/>
    <col min="5379" max="5379" width="8.7109375" style="29" customWidth="1"/>
    <col min="5380" max="5391" width="6.7109375" style="29" customWidth="1"/>
    <col min="5392" max="5392" width="7" style="29" bestFit="1" customWidth="1"/>
    <col min="5393" max="5393" width="18.7109375" style="29" customWidth="1"/>
    <col min="5394" max="5632" width="9.140625" style="29"/>
    <col min="5633" max="5633" width="18.7109375" style="29" customWidth="1"/>
    <col min="5634" max="5634" width="5.5703125" style="29" bestFit="1" customWidth="1"/>
    <col min="5635" max="5635" width="8.7109375" style="29" customWidth="1"/>
    <col min="5636" max="5647" width="6.7109375" style="29" customWidth="1"/>
    <col min="5648" max="5648" width="7" style="29" bestFit="1" customWidth="1"/>
    <col min="5649" max="5649" width="18.7109375" style="29" customWidth="1"/>
    <col min="5650" max="5888" width="9.140625" style="29"/>
    <col min="5889" max="5889" width="18.7109375" style="29" customWidth="1"/>
    <col min="5890" max="5890" width="5.5703125" style="29" bestFit="1" customWidth="1"/>
    <col min="5891" max="5891" width="8.7109375" style="29" customWidth="1"/>
    <col min="5892" max="5903" width="6.7109375" style="29" customWidth="1"/>
    <col min="5904" max="5904" width="7" style="29" bestFit="1" customWidth="1"/>
    <col min="5905" max="5905" width="18.7109375" style="29" customWidth="1"/>
    <col min="5906" max="6144" width="9.140625" style="29"/>
    <col min="6145" max="6145" width="18.7109375" style="29" customWidth="1"/>
    <col min="6146" max="6146" width="5.5703125" style="29" bestFit="1" customWidth="1"/>
    <col min="6147" max="6147" width="8.7109375" style="29" customWidth="1"/>
    <col min="6148" max="6159" width="6.7109375" style="29" customWidth="1"/>
    <col min="6160" max="6160" width="7" style="29" bestFit="1" customWidth="1"/>
    <col min="6161" max="6161" width="18.7109375" style="29" customWidth="1"/>
    <col min="6162" max="6400" width="9.140625" style="29"/>
    <col min="6401" max="6401" width="18.7109375" style="29" customWidth="1"/>
    <col min="6402" max="6402" width="5.5703125" style="29" bestFit="1" customWidth="1"/>
    <col min="6403" max="6403" width="8.7109375" style="29" customWidth="1"/>
    <col min="6404" max="6415" width="6.7109375" style="29" customWidth="1"/>
    <col min="6416" max="6416" width="7" style="29" bestFit="1" customWidth="1"/>
    <col min="6417" max="6417" width="18.7109375" style="29" customWidth="1"/>
    <col min="6418" max="6656" width="9.140625" style="29"/>
    <col min="6657" max="6657" width="18.7109375" style="29" customWidth="1"/>
    <col min="6658" max="6658" width="5.5703125" style="29" bestFit="1" customWidth="1"/>
    <col min="6659" max="6659" width="8.7109375" style="29" customWidth="1"/>
    <col min="6660" max="6671" width="6.7109375" style="29" customWidth="1"/>
    <col min="6672" max="6672" width="7" style="29" bestFit="1" customWidth="1"/>
    <col min="6673" max="6673" width="18.7109375" style="29" customWidth="1"/>
    <col min="6674" max="6912" width="9.140625" style="29"/>
    <col min="6913" max="6913" width="18.7109375" style="29" customWidth="1"/>
    <col min="6914" max="6914" width="5.5703125" style="29" bestFit="1" customWidth="1"/>
    <col min="6915" max="6915" width="8.7109375" style="29" customWidth="1"/>
    <col min="6916" max="6927" width="6.7109375" style="29" customWidth="1"/>
    <col min="6928" max="6928" width="7" style="29" bestFit="1" customWidth="1"/>
    <col min="6929" max="6929" width="18.7109375" style="29" customWidth="1"/>
    <col min="6930" max="7168" width="9.140625" style="29"/>
    <col min="7169" max="7169" width="18.7109375" style="29" customWidth="1"/>
    <col min="7170" max="7170" width="5.5703125" style="29" bestFit="1" customWidth="1"/>
    <col min="7171" max="7171" width="8.7109375" style="29" customWidth="1"/>
    <col min="7172" max="7183" width="6.7109375" style="29" customWidth="1"/>
    <col min="7184" max="7184" width="7" style="29" bestFit="1" customWidth="1"/>
    <col min="7185" max="7185" width="18.7109375" style="29" customWidth="1"/>
    <col min="7186" max="7424" width="9.140625" style="29"/>
    <col min="7425" max="7425" width="18.7109375" style="29" customWidth="1"/>
    <col min="7426" max="7426" width="5.5703125" style="29" bestFit="1" customWidth="1"/>
    <col min="7427" max="7427" width="8.7109375" style="29" customWidth="1"/>
    <col min="7428" max="7439" width="6.7109375" style="29" customWidth="1"/>
    <col min="7440" max="7440" width="7" style="29" bestFit="1" customWidth="1"/>
    <col min="7441" max="7441" width="18.7109375" style="29" customWidth="1"/>
    <col min="7442" max="7680" width="9.140625" style="29"/>
    <col min="7681" max="7681" width="18.7109375" style="29" customWidth="1"/>
    <col min="7682" max="7682" width="5.5703125" style="29" bestFit="1" customWidth="1"/>
    <col min="7683" max="7683" width="8.7109375" style="29" customWidth="1"/>
    <col min="7684" max="7695" width="6.7109375" style="29" customWidth="1"/>
    <col min="7696" max="7696" width="7" style="29" bestFit="1" customWidth="1"/>
    <col min="7697" max="7697" width="18.7109375" style="29" customWidth="1"/>
    <col min="7698" max="7936" width="9.140625" style="29"/>
    <col min="7937" max="7937" width="18.7109375" style="29" customWidth="1"/>
    <col min="7938" max="7938" width="5.5703125" style="29" bestFit="1" customWidth="1"/>
    <col min="7939" max="7939" width="8.7109375" style="29" customWidth="1"/>
    <col min="7940" max="7951" width="6.7109375" style="29" customWidth="1"/>
    <col min="7952" max="7952" width="7" style="29" bestFit="1" customWidth="1"/>
    <col min="7953" max="7953" width="18.7109375" style="29" customWidth="1"/>
    <col min="7954" max="8192" width="9.140625" style="29"/>
    <col min="8193" max="8193" width="18.7109375" style="29" customWidth="1"/>
    <col min="8194" max="8194" width="5.5703125" style="29" bestFit="1" customWidth="1"/>
    <col min="8195" max="8195" width="8.7109375" style="29" customWidth="1"/>
    <col min="8196" max="8207" width="6.7109375" style="29" customWidth="1"/>
    <col min="8208" max="8208" width="7" style="29" bestFit="1" customWidth="1"/>
    <col min="8209" max="8209" width="18.7109375" style="29" customWidth="1"/>
    <col min="8210" max="8448" width="9.140625" style="29"/>
    <col min="8449" max="8449" width="18.7109375" style="29" customWidth="1"/>
    <col min="8450" max="8450" width="5.5703125" style="29" bestFit="1" customWidth="1"/>
    <col min="8451" max="8451" width="8.7109375" style="29" customWidth="1"/>
    <col min="8452" max="8463" width="6.7109375" style="29" customWidth="1"/>
    <col min="8464" max="8464" width="7" style="29" bestFit="1" customWidth="1"/>
    <col min="8465" max="8465" width="18.7109375" style="29" customWidth="1"/>
    <col min="8466" max="8704" width="9.140625" style="29"/>
    <col min="8705" max="8705" width="18.7109375" style="29" customWidth="1"/>
    <col min="8706" max="8706" width="5.5703125" style="29" bestFit="1" customWidth="1"/>
    <col min="8707" max="8707" width="8.7109375" style="29" customWidth="1"/>
    <col min="8708" max="8719" width="6.7109375" style="29" customWidth="1"/>
    <col min="8720" max="8720" width="7" style="29" bestFit="1" customWidth="1"/>
    <col min="8721" max="8721" width="18.7109375" style="29" customWidth="1"/>
    <col min="8722" max="8960" width="9.140625" style="29"/>
    <col min="8961" max="8961" width="18.7109375" style="29" customWidth="1"/>
    <col min="8962" max="8962" width="5.5703125" style="29" bestFit="1" customWidth="1"/>
    <col min="8963" max="8963" width="8.7109375" style="29" customWidth="1"/>
    <col min="8964" max="8975" width="6.7109375" style="29" customWidth="1"/>
    <col min="8976" max="8976" width="7" style="29" bestFit="1" customWidth="1"/>
    <col min="8977" max="8977" width="18.7109375" style="29" customWidth="1"/>
    <col min="8978" max="9216" width="9.140625" style="29"/>
    <col min="9217" max="9217" width="18.7109375" style="29" customWidth="1"/>
    <col min="9218" max="9218" width="5.5703125" style="29" bestFit="1" customWidth="1"/>
    <col min="9219" max="9219" width="8.7109375" style="29" customWidth="1"/>
    <col min="9220" max="9231" width="6.7109375" style="29" customWidth="1"/>
    <col min="9232" max="9232" width="7" style="29" bestFit="1" customWidth="1"/>
    <col min="9233" max="9233" width="18.7109375" style="29" customWidth="1"/>
    <col min="9234" max="9472" width="9.140625" style="29"/>
    <col min="9473" max="9473" width="18.7109375" style="29" customWidth="1"/>
    <col min="9474" max="9474" width="5.5703125" style="29" bestFit="1" customWidth="1"/>
    <col min="9475" max="9475" width="8.7109375" style="29" customWidth="1"/>
    <col min="9476" max="9487" width="6.7109375" style="29" customWidth="1"/>
    <col min="9488" max="9488" width="7" style="29" bestFit="1" customWidth="1"/>
    <col min="9489" max="9489" width="18.7109375" style="29" customWidth="1"/>
    <col min="9490" max="9728" width="9.140625" style="29"/>
    <col min="9729" max="9729" width="18.7109375" style="29" customWidth="1"/>
    <col min="9730" max="9730" width="5.5703125" style="29" bestFit="1" customWidth="1"/>
    <col min="9731" max="9731" width="8.7109375" style="29" customWidth="1"/>
    <col min="9732" max="9743" width="6.7109375" style="29" customWidth="1"/>
    <col min="9744" max="9744" width="7" style="29" bestFit="1" customWidth="1"/>
    <col min="9745" max="9745" width="18.7109375" style="29" customWidth="1"/>
    <col min="9746" max="9984" width="9.140625" style="29"/>
    <col min="9985" max="9985" width="18.7109375" style="29" customWidth="1"/>
    <col min="9986" max="9986" width="5.5703125" style="29" bestFit="1" customWidth="1"/>
    <col min="9987" max="9987" width="8.7109375" style="29" customWidth="1"/>
    <col min="9988" max="9999" width="6.7109375" style="29" customWidth="1"/>
    <col min="10000" max="10000" width="7" style="29" bestFit="1" customWidth="1"/>
    <col min="10001" max="10001" width="18.7109375" style="29" customWidth="1"/>
    <col min="10002" max="10240" width="9.140625" style="29"/>
    <col min="10241" max="10241" width="18.7109375" style="29" customWidth="1"/>
    <col min="10242" max="10242" width="5.5703125" style="29" bestFit="1" customWidth="1"/>
    <col min="10243" max="10243" width="8.7109375" style="29" customWidth="1"/>
    <col min="10244" max="10255" width="6.7109375" style="29" customWidth="1"/>
    <col min="10256" max="10256" width="7" style="29" bestFit="1" customWidth="1"/>
    <col min="10257" max="10257" width="18.7109375" style="29" customWidth="1"/>
    <col min="10258" max="10496" width="9.140625" style="29"/>
    <col min="10497" max="10497" width="18.7109375" style="29" customWidth="1"/>
    <col min="10498" max="10498" width="5.5703125" style="29" bestFit="1" customWidth="1"/>
    <col min="10499" max="10499" width="8.7109375" style="29" customWidth="1"/>
    <col min="10500" max="10511" width="6.7109375" style="29" customWidth="1"/>
    <col min="10512" max="10512" width="7" style="29" bestFit="1" customWidth="1"/>
    <col min="10513" max="10513" width="18.7109375" style="29" customWidth="1"/>
    <col min="10514" max="10752" width="9.140625" style="29"/>
    <col min="10753" max="10753" width="18.7109375" style="29" customWidth="1"/>
    <col min="10754" max="10754" width="5.5703125" style="29" bestFit="1" customWidth="1"/>
    <col min="10755" max="10755" width="8.7109375" style="29" customWidth="1"/>
    <col min="10756" max="10767" width="6.7109375" style="29" customWidth="1"/>
    <col min="10768" max="10768" width="7" style="29" bestFit="1" customWidth="1"/>
    <col min="10769" max="10769" width="18.7109375" style="29" customWidth="1"/>
    <col min="10770" max="11008" width="9.140625" style="29"/>
    <col min="11009" max="11009" width="18.7109375" style="29" customWidth="1"/>
    <col min="11010" max="11010" width="5.5703125" style="29" bestFit="1" customWidth="1"/>
    <col min="11011" max="11011" width="8.7109375" style="29" customWidth="1"/>
    <col min="11012" max="11023" width="6.7109375" style="29" customWidth="1"/>
    <col min="11024" max="11024" width="7" style="29" bestFit="1" customWidth="1"/>
    <col min="11025" max="11025" width="18.7109375" style="29" customWidth="1"/>
    <col min="11026" max="11264" width="9.140625" style="29"/>
    <col min="11265" max="11265" width="18.7109375" style="29" customWidth="1"/>
    <col min="11266" max="11266" width="5.5703125" style="29" bestFit="1" customWidth="1"/>
    <col min="11267" max="11267" width="8.7109375" style="29" customWidth="1"/>
    <col min="11268" max="11279" width="6.7109375" style="29" customWidth="1"/>
    <col min="11280" max="11280" width="7" style="29" bestFit="1" customWidth="1"/>
    <col min="11281" max="11281" width="18.7109375" style="29" customWidth="1"/>
    <col min="11282" max="11520" width="9.140625" style="29"/>
    <col min="11521" max="11521" width="18.7109375" style="29" customWidth="1"/>
    <col min="11522" max="11522" width="5.5703125" style="29" bestFit="1" customWidth="1"/>
    <col min="11523" max="11523" width="8.7109375" style="29" customWidth="1"/>
    <col min="11524" max="11535" width="6.7109375" style="29" customWidth="1"/>
    <col min="11536" max="11536" width="7" style="29" bestFit="1" customWidth="1"/>
    <col min="11537" max="11537" width="18.7109375" style="29" customWidth="1"/>
    <col min="11538" max="11776" width="9.140625" style="29"/>
    <col min="11777" max="11777" width="18.7109375" style="29" customWidth="1"/>
    <col min="11778" max="11778" width="5.5703125" style="29" bestFit="1" customWidth="1"/>
    <col min="11779" max="11779" width="8.7109375" style="29" customWidth="1"/>
    <col min="11780" max="11791" width="6.7109375" style="29" customWidth="1"/>
    <col min="11792" max="11792" width="7" style="29" bestFit="1" customWidth="1"/>
    <col min="11793" max="11793" width="18.7109375" style="29" customWidth="1"/>
    <col min="11794" max="12032" width="9.140625" style="29"/>
    <col min="12033" max="12033" width="18.7109375" style="29" customWidth="1"/>
    <col min="12034" max="12034" width="5.5703125" style="29" bestFit="1" customWidth="1"/>
    <col min="12035" max="12035" width="8.7109375" style="29" customWidth="1"/>
    <col min="12036" max="12047" width="6.7109375" style="29" customWidth="1"/>
    <col min="12048" max="12048" width="7" style="29" bestFit="1" customWidth="1"/>
    <col min="12049" max="12049" width="18.7109375" style="29" customWidth="1"/>
    <col min="12050" max="12288" width="9.140625" style="29"/>
    <col min="12289" max="12289" width="18.7109375" style="29" customWidth="1"/>
    <col min="12290" max="12290" width="5.5703125" style="29" bestFit="1" customWidth="1"/>
    <col min="12291" max="12291" width="8.7109375" style="29" customWidth="1"/>
    <col min="12292" max="12303" width="6.7109375" style="29" customWidth="1"/>
    <col min="12304" max="12304" width="7" style="29" bestFit="1" customWidth="1"/>
    <col min="12305" max="12305" width="18.7109375" style="29" customWidth="1"/>
    <col min="12306" max="12544" width="9.140625" style="29"/>
    <col min="12545" max="12545" width="18.7109375" style="29" customWidth="1"/>
    <col min="12546" max="12546" width="5.5703125" style="29" bestFit="1" customWidth="1"/>
    <col min="12547" max="12547" width="8.7109375" style="29" customWidth="1"/>
    <col min="12548" max="12559" width="6.7109375" style="29" customWidth="1"/>
    <col min="12560" max="12560" width="7" style="29" bestFit="1" customWidth="1"/>
    <col min="12561" max="12561" width="18.7109375" style="29" customWidth="1"/>
    <col min="12562" max="12800" width="9.140625" style="29"/>
    <col min="12801" max="12801" width="18.7109375" style="29" customWidth="1"/>
    <col min="12802" max="12802" width="5.5703125" style="29" bestFit="1" customWidth="1"/>
    <col min="12803" max="12803" width="8.7109375" style="29" customWidth="1"/>
    <col min="12804" max="12815" width="6.7109375" style="29" customWidth="1"/>
    <col min="12816" max="12816" width="7" style="29" bestFit="1" customWidth="1"/>
    <col min="12817" max="12817" width="18.7109375" style="29" customWidth="1"/>
    <col min="12818" max="13056" width="9.140625" style="29"/>
    <col min="13057" max="13057" width="18.7109375" style="29" customWidth="1"/>
    <col min="13058" max="13058" width="5.5703125" style="29" bestFit="1" customWidth="1"/>
    <col min="13059" max="13059" width="8.7109375" style="29" customWidth="1"/>
    <col min="13060" max="13071" width="6.7109375" style="29" customWidth="1"/>
    <col min="13072" max="13072" width="7" style="29" bestFit="1" customWidth="1"/>
    <col min="13073" max="13073" width="18.7109375" style="29" customWidth="1"/>
    <col min="13074" max="13312" width="9.140625" style="29"/>
    <col min="13313" max="13313" width="18.7109375" style="29" customWidth="1"/>
    <col min="13314" max="13314" width="5.5703125" style="29" bestFit="1" customWidth="1"/>
    <col min="13315" max="13315" width="8.7109375" style="29" customWidth="1"/>
    <col min="13316" max="13327" width="6.7109375" style="29" customWidth="1"/>
    <col min="13328" max="13328" width="7" style="29" bestFit="1" customWidth="1"/>
    <col min="13329" max="13329" width="18.7109375" style="29" customWidth="1"/>
    <col min="13330" max="13568" width="9.140625" style="29"/>
    <col min="13569" max="13569" width="18.7109375" style="29" customWidth="1"/>
    <col min="13570" max="13570" width="5.5703125" style="29" bestFit="1" customWidth="1"/>
    <col min="13571" max="13571" width="8.7109375" style="29" customWidth="1"/>
    <col min="13572" max="13583" width="6.7109375" style="29" customWidth="1"/>
    <col min="13584" max="13584" width="7" style="29" bestFit="1" customWidth="1"/>
    <col min="13585" max="13585" width="18.7109375" style="29" customWidth="1"/>
    <col min="13586" max="13824" width="9.140625" style="29"/>
    <col min="13825" max="13825" width="18.7109375" style="29" customWidth="1"/>
    <col min="13826" max="13826" width="5.5703125" style="29" bestFit="1" customWidth="1"/>
    <col min="13827" max="13827" width="8.7109375" style="29" customWidth="1"/>
    <col min="13828" max="13839" width="6.7109375" style="29" customWidth="1"/>
    <col min="13840" max="13840" width="7" style="29" bestFit="1" customWidth="1"/>
    <col min="13841" max="13841" width="18.7109375" style="29" customWidth="1"/>
    <col min="13842" max="14080" width="9.140625" style="29"/>
    <col min="14081" max="14081" width="18.7109375" style="29" customWidth="1"/>
    <col min="14082" max="14082" width="5.5703125" style="29" bestFit="1" customWidth="1"/>
    <col min="14083" max="14083" width="8.7109375" style="29" customWidth="1"/>
    <col min="14084" max="14095" width="6.7109375" style="29" customWidth="1"/>
    <col min="14096" max="14096" width="7" style="29" bestFit="1" customWidth="1"/>
    <col min="14097" max="14097" width="18.7109375" style="29" customWidth="1"/>
    <col min="14098" max="14336" width="9.140625" style="29"/>
    <col min="14337" max="14337" width="18.7109375" style="29" customWidth="1"/>
    <col min="14338" max="14338" width="5.5703125" style="29" bestFit="1" customWidth="1"/>
    <col min="14339" max="14339" width="8.7109375" style="29" customWidth="1"/>
    <col min="14340" max="14351" width="6.7109375" style="29" customWidth="1"/>
    <col min="14352" max="14352" width="7" style="29" bestFit="1" customWidth="1"/>
    <col min="14353" max="14353" width="18.7109375" style="29" customWidth="1"/>
    <col min="14354" max="14592" width="9.140625" style="29"/>
    <col min="14593" max="14593" width="18.7109375" style="29" customWidth="1"/>
    <col min="14594" max="14594" width="5.5703125" style="29" bestFit="1" customWidth="1"/>
    <col min="14595" max="14595" width="8.7109375" style="29" customWidth="1"/>
    <col min="14596" max="14607" width="6.7109375" style="29" customWidth="1"/>
    <col min="14608" max="14608" width="7" style="29" bestFit="1" customWidth="1"/>
    <col min="14609" max="14609" width="18.7109375" style="29" customWidth="1"/>
    <col min="14610" max="14848" width="9.140625" style="29"/>
    <col min="14849" max="14849" width="18.7109375" style="29" customWidth="1"/>
    <col min="14850" max="14850" width="5.5703125" style="29" bestFit="1" customWidth="1"/>
    <col min="14851" max="14851" width="8.7109375" style="29" customWidth="1"/>
    <col min="14852" max="14863" width="6.7109375" style="29" customWidth="1"/>
    <col min="14864" max="14864" width="7" style="29" bestFit="1" customWidth="1"/>
    <col min="14865" max="14865" width="18.7109375" style="29" customWidth="1"/>
    <col min="14866" max="15104" width="9.140625" style="29"/>
    <col min="15105" max="15105" width="18.7109375" style="29" customWidth="1"/>
    <col min="15106" max="15106" width="5.5703125" style="29" bestFit="1" customWidth="1"/>
    <col min="15107" max="15107" width="8.7109375" style="29" customWidth="1"/>
    <col min="15108" max="15119" width="6.7109375" style="29" customWidth="1"/>
    <col min="15120" max="15120" width="7" style="29" bestFit="1" customWidth="1"/>
    <col min="15121" max="15121" width="18.7109375" style="29" customWidth="1"/>
    <col min="15122" max="15360" width="9.140625" style="29"/>
    <col min="15361" max="15361" width="18.7109375" style="29" customWidth="1"/>
    <col min="15362" max="15362" width="5.5703125" style="29" bestFit="1" customWidth="1"/>
    <col min="15363" max="15363" width="8.7109375" style="29" customWidth="1"/>
    <col min="15364" max="15375" width="6.7109375" style="29" customWidth="1"/>
    <col min="15376" max="15376" width="7" style="29" bestFit="1" customWidth="1"/>
    <col min="15377" max="15377" width="18.7109375" style="29" customWidth="1"/>
    <col min="15378" max="15616" width="9.140625" style="29"/>
    <col min="15617" max="15617" width="18.7109375" style="29" customWidth="1"/>
    <col min="15618" max="15618" width="5.5703125" style="29" bestFit="1" customWidth="1"/>
    <col min="15619" max="15619" width="8.7109375" style="29" customWidth="1"/>
    <col min="15620" max="15631" width="6.7109375" style="29" customWidth="1"/>
    <col min="15632" max="15632" width="7" style="29" bestFit="1" customWidth="1"/>
    <col min="15633" max="15633" width="18.7109375" style="29" customWidth="1"/>
    <col min="15634" max="15872" width="9.140625" style="29"/>
    <col min="15873" max="15873" width="18.7109375" style="29" customWidth="1"/>
    <col min="15874" max="15874" width="5.5703125" style="29" bestFit="1" customWidth="1"/>
    <col min="15875" max="15875" width="8.7109375" style="29" customWidth="1"/>
    <col min="15876" max="15887" width="6.7109375" style="29" customWidth="1"/>
    <col min="15888" max="15888" width="7" style="29" bestFit="1" customWidth="1"/>
    <col min="15889" max="15889" width="18.7109375" style="29" customWidth="1"/>
    <col min="15890" max="16128" width="9.140625" style="29"/>
    <col min="16129" max="16129" width="18.7109375" style="29" customWidth="1"/>
    <col min="16130" max="16130" width="5.5703125" style="29" bestFit="1" customWidth="1"/>
    <col min="16131" max="16131" width="8.7109375" style="29" customWidth="1"/>
    <col min="16132" max="16143" width="6.7109375" style="29" customWidth="1"/>
    <col min="16144" max="16144" width="7" style="29" bestFit="1" customWidth="1"/>
    <col min="16145" max="16145" width="18.7109375" style="29" customWidth="1"/>
    <col min="16146" max="16384" width="9.140625" style="29"/>
  </cols>
  <sheetData>
    <row r="1" spans="1:17" s="97" customFormat="1" ht="23.25" x14ac:dyDescent="0.5">
      <c r="A1" s="1486" t="s">
        <v>736</v>
      </c>
      <c r="B1" s="1486"/>
      <c r="C1" s="1486"/>
      <c r="D1" s="1486"/>
      <c r="E1" s="1486"/>
      <c r="F1" s="1486"/>
      <c r="G1" s="1486"/>
      <c r="H1" s="1486"/>
      <c r="I1" s="1486"/>
      <c r="J1" s="1486"/>
      <c r="K1" s="1486"/>
      <c r="L1" s="1486"/>
      <c r="M1" s="1486"/>
      <c r="N1" s="1486"/>
      <c r="O1" s="1486"/>
      <c r="P1" s="1486"/>
      <c r="Q1" s="1486"/>
    </row>
    <row r="2" spans="1:17" s="96" customFormat="1" ht="15.75" x14ac:dyDescent="0.25">
      <c r="A2" s="1487" t="s">
        <v>779</v>
      </c>
      <c r="B2" s="1487"/>
      <c r="C2" s="1487"/>
      <c r="D2" s="1487"/>
      <c r="E2" s="1487"/>
      <c r="F2" s="1487"/>
      <c r="G2" s="1487"/>
      <c r="H2" s="1487"/>
      <c r="I2" s="1487"/>
      <c r="J2" s="1487"/>
      <c r="K2" s="1487"/>
      <c r="L2" s="1487"/>
      <c r="M2" s="1487"/>
      <c r="N2" s="1487"/>
      <c r="O2" s="1487"/>
      <c r="P2" s="1487"/>
      <c r="Q2" s="1487"/>
    </row>
    <row r="3" spans="1:17" s="96" customFormat="1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  <c r="N3" s="1487"/>
      <c r="O3" s="1487"/>
      <c r="P3" s="1487"/>
      <c r="Q3" s="1487"/>
    </row>
    <row r="4" spans="1:17" s="96" customFormat="1" ht="15.75" x14ac:dyDescent="0.25">
      <c r="A4" s="1487" t="s">
        <v>594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  <c r="N4" s="1487"/>
      <c r="O4" s="1487"/>
      <c r="P4" s="1487"/>
      <c r="Q4" s="1487"/>
    </row>
    <row r="5" spans="1:17" ht="15.75" x14ac:dyDescent="0.3">
      <c r="A5" s="431" t="s">
        <v>737</v>
      </c>
      <c r="B5" s="432"/>
      <c r="C5" s="308"/>
      <c r="D5" s="299"/>
      <c r="E5" s="299"/>
      <c r="F5" s="299"/>
      <c r="G5" s="299"/>
      <c r="H5" s="156"/>
      <c r="I5" s="308"/>
      <c r="J5" s="299"/>
      <c r="K5" s="299"/>
      <c r="L5" s="299"/>
      <c r="M5" s="299"/>
      <c r="N5" s="299"/>
      <c r="O5" s="299"/>
      <c r="P5" s="432"/>
      <c r="Q5" s="309" t="s">
        <v>181</v>
      </c>
    </row>
    <row r="6" spans="1:17" ht="45" customHeight="1" x14ac:dyDescent="0.2">
      <c r="A6" s="429" t="s">
        <v>91</v>
      </c>
      <c r="B6" s="429" t="s">
        <v>414</v>
      </c>
      <c r="C6" s="95" t="s">
        <v>395</v>
      </c>
      <c r="D6" s="44" t="s">
        <v>340</v>
      </c>
      <c r="E6" s="44" t="s">
        <v>339</v>
      </c>
      <c r="F6" s="44" t="s">
        <v>338</v>
      </c>
      <c r="G6" s="44" t="s">
        <v>337</v>
      </c>
      <c r="H6" s="44" t="s">
        <v>336</v>
      </c>
      <c r="I6" s="44" t="s">
        <v>335</v>
      </c>
      <c r="J6" s="44" t="s">
        <v>334</v>
      </c>
      <c r="K6" s="44" t="s">
        <v>333</v>
      </c>
      <c r="L6" s="44" t="s">
        <v>332</v>
      </c>
      <c r="M6" s="44" t="s">
        <v>331</v>
      </c>
      <c r="N6" s="44" t="s">
        <v>330</v>
      </c>
      <c r="O6" s="44" t="s">
        <v>329</v>
      </c>
      <c r="P6" s="436" t="s">
        <v>413</v>
      </c>
      <c r="Q6" s="436" t="s">
        <v>179</v>
      </c>
    </row>
    <row r="7" spans="1:17" ht="13.5" customHeight="1" thickBot="1" x14ac:dyDescent="0.25">
      <c r="A7" s="1488" t="s">
        <v>584</v>
      </c>
      <c r="B7" s="134" t="s">
        <v>592</v>
      </c>
      <c r="C7" s="166">
        <f>SUM(D7:O7)</f>
        <v>4172</v>
      </c>
      <c r="D7" s="167">
        <v>295</v>
      </c>
      <c r="E7" s="167">
        <v>354</v>
      </c>
      <c r="F7" s="167">
        <v>397</v>
      </c>
      <c r="G7" s="167">
        <v>374</v>
      </c>
      <c r="H7" s="167">
        <v>373</v>
      </c>
      <c r="I7" s="167">
        <v>378</v>
      </c>
      <c r="J7" s="167">
        <v>321</v>
      </c>
      <c r="K7" s="167">
        <v>360</v>
      </c>
      <c r="L7" s="167">
        <v>299</v>
      </c>
      <c r="M7" s="167">
        <v>348</v>
      </c>
      <c r="N7" s="167">
        <v>326</v>
      </c>
      <c r="O7" s="167">
        <v>347</v>
      </c>
      <c r="P7" s="50" t="s">
        <v>180</v>
      </c>
      <c r="Q7" s="1490" t="s">
        <v>37</v>
      </c>
    </row>
    <row r="8" spans="1:17" ht="13.5" customHeight="1" thickTop="1" thickBot="1" x14ac:dyDescent="0.25">
      <c r="A8" s="1489"/>
      <c r="B8" s="146" t="s">
        <v>593</v>
      </c>
      <c r="C8" s="168">
        <f t="shared" ref="C8:C33" si="0">SUM(D8:O8)</f>
        <v>3942</v>
      </c>
      <c r="D8" s="169">
        <v>304</v>
      </c>
      <c r="E8" s="169">
        <v>314</v>
      </c>
      <c r="F8" s="169">
        <v>380</v>
      </c>
      <c r="G8" s="169">
        <v>317</v>
      </c>
      <c r="H8" s="169">
        <v>365</v>
      </c>
      <c r="I8" s="169">
        <v>312</v>
      </c>
      <c r="J8" s="169">
        <v>378</v>
      </c>
      <c r="K8" s="169">
        <v>345</v>
      </c>
      <c r="L8" s="169">
        <v>298</v>
      </c>
      <c r="M8" s="169">
        <v>289</v>
      </c>
      <c r="N8" s="169">
        <v>306</v>
      </c>
      <c r="O8" s="169">
        <v>334</v>
      </c>
      <c r="P8" s="441" t="s">
        <v>434</v>
      </c>
      <c r="Q8" s="1491"/>
    </row>
    <row r="9" spans="1:17" s="26" customFormat="1" ht="13.5" customHeight="1" thickTop="1" thickBot="1" x14ac:dyDescent="0.25">
      <c r="A9" s="1489"/>
      <c r="B9" s="146" t="s">
        <v>44</v>
      </c>
      <c r="C9" s="168">
        <f t="shared" si="0"/>
        <v>8114</v>
      </c>
      <c r="D9" s="168">
        <f>D7+D8</f>
        <v>599</v>
      </c>
      <c r="E9" s="168">
        <f t="shared" ref="E9:O9" si="1">E7+E8</f>
        <v>668</v>
      </c>
      <c r="F9" s="168">
        <f t="shared" si="1"/>
        <v>777</v>
      </c>
      <c r="G9" s="168">
        <f t="shared" si="1"/>
        <v>691</v>
      </c>
      <c r="H9" s="168">
        <f t="shared" si="1"/>
        <v>738</v>
      </c>
      <c r="I9" s="168">
        <f t="shared" ref="I9" si="2">I7+I8</f>
        <v>690</v>
      </c>
      <c r="J9" s="168">
        <f t="shared" si="1"/>
        <v>699</v>
      </c>
      <c r="K9" s="168">
        <f t="shared" si="1"/>
        <v>705</v>
      </c>
      <c r="L9" s="168">
        <f t="shared" si="1"/>
        <v>597</v>
      </c>
      <c r="M9" s="168">
        <f t="shared" si="1"/>
        <v>637</v>
      </c>
      <c r="N9" s="168">
        <f t="shared" si="1"/>
        <v>632</v>
      </c>
      <c r="O9" s="168">
        <f t="shared" si="1"/>
        <v>681</v>
      </c>
      <c r="P9" s="441" t="s">
        <v>45</v>
      </c>
      <c r="Q9" s="1491"/>
    </row>
    <row r="10" spans="1:17" ht="13.5" customHeight="1" thickTop="1" thickBot="1" x14ac:dyDescent="0.25">
      <c r="A10" s="1492" t="s">
        <v>585</v>
      </c>
      <c r="B10" s="147" t="s">
        <v>592</v>
      </c>
      <c r="C10" s="170">
        <f t="shared" si="0"/>
        <v>3072</v>
      </c>
      <c r="D10" s="171">
        <v>208</v>
      </c>
      <c r="E10" s="171">
        <v>291</v>
      </c>
      <c r="F10" s="171">
        <v>323</v>
      </c>
      <c r="G10" s="171">
        <v>275</v>
      </c>
      <c r="H10" s="171">
        <v>278</v>
      </c>
      <c r="I10" s="171">
        <v>249</v>
      </c>
      <c r="J10" s="171">
        <v>261</v>
      </c>
      <c r="K10" s="171">
        <v>239</v>
      </c>
      <c r="L10" s="171">
        <v>238</v>
      </c>
      <c r="M10" s="171">
        <v>230</v>
      </c>
      <c r="N10" s="171">
        <v>226</v>
      </c>
      <c r="O10" s="171">
        <v>254</v>
      </c>
      <c r="P10" s="442" t="s">
        <v>180</v>
      </c>
      <c r="Q10" s="1493" t="s">
        <v>38</v>
      </c>
    </row>
    <row r="11" spans="1:17" ht="13.5" customHeight="1" thickTop="1" thickBot="1" x14ac:dyDescent="0.25">
      <c r="A11" s="1492"/>
      <c r="B11" s="147" t="s">
        <v>593</v>
      </c>
      <c r="C11" s="170">
        <f t="shared" si="0"/>
        <v>2859</v>
      </c>
      <c r="D11" s="171">
        <v>232</v>
      </c>
      <c r="E11" s="171">
        <v>259</v>
      </c>
      <c r="F11" s="171">
        <v>265</v>
      </c>
      <c r="G11" s="171">
        <v>265</v>
      </c>
      <c r="H11" s="171">
        <v>257</v>
      </c>
      <c r="I11" s="171">
        <v>226</v>
      </c>
      <c r="J11" s="171">
        <v>239</v>
      </c>
      <c r="K11" s="171">
        <v>240</v>
      </c>
      <c r="L11" s="171">
        <v>218</v>
      </c>
      <c r="M11" s="171">
        <v>220</v>
      </c>
      <c r="N11" s="171">
        <v>210</v>
      </c>
      <c r="O11" s="171">
        <v>228</v>
      </c>
      <c r="P11" s="442" t="s">
        <v>434</v>
      </c>
      <c r="Q11" s="1493"/>
    </row>
    <row r="12" spans="1:17" s="26" customFormat="1" ht="13.5" customHeight="1" thickTop="1" thickBot="1" x14ac:dyDescent="0.25">
      <c r="A12" s="1492"/>
      <c r="B12" s="147" t="s">
        <v>44</v>
      </c>
      <c r="C12" s="170">
        <f t="shared" si="0"/>
        <v>5931</v>
      </c>
      <c r="D12" s="170">
        <f>D10+D11</f>
        <v>440</v>
      </c>
      <c r="E12" s="170">
        <f t="shared" ref="E12" si="3">E10+E11</f>
        <v>550</v>
      </c>
      <c r="F12" s="170">
        <f t="shared" ref="F12" si="4">F10+F11</f>
        <v>588</v>
      </c>
      <c r="G12" s="170">
        <f t="shared" ref="G12" si="5">G10+G11</f>
        <v>540</v>
      </c>
      <c r="H12" s="170">
        <f t="shared" ref="H12" si="6">H10+H11</f>
        <v>535</v>
      </c>
      <c r="I12" s="170">
        <f t="shared" ref="I12:J12" si="7">I10+I11</f>
        <v>475</v>
      </c>
      <c r="J12" s="170">
        <f t="shared" si="7"/>
        <v>500</v>
      </c>
      <c r="K12" s="170">
        <f t="shared" ref="K12" si="8">K10+K11</f>
        <v>479</v>
      </c>
      <c r="L12" s="170">
        <f t="shared" ref="L12" si="9">L10+L11</f>
        <v>456</v>
      </c>
      <c r="M12" s="170">
        <f t="shared" ref="M12" si="10">M10+M11</f>
        <v>450</v>
      </c>
      <c r="N12" s="170">
        <f t="shared" ref="N12" si="11">N10+N11</f>
        <v>436</v>
      </c>
      <c r="O12" s="170">
        <f t="shared" ref="O12" si="12">O10+O11</f>
        <v>482</v>
      </c>
      <c r="P12" s="442" t="s">
        <v>45</v>
      </c>
      <c r="Q12" s="1493"/>
    </row>
    <row r="13" spans="1:17" ht="13.5" customHeight="1" thickTop="1" thickBot="1" x14ac:dyDescent="0.25">
      <c r="A13" s="1489" t="s">
        <v>586</v>
      </c>
      <c r="B13" s="146" t="s">
        <v>592</v>
      </c>
      <c r="C13" s="168">
        <f t="shared" si="0"/>
        <v>1044</v>
      </c>
      <c r="D13" s="169">
        <v>72</v>
      </c>
      <c r="E13" s="169">
        <v>92</v>
      </c>
      <c r="F13" s="169">
        <v>88</v>
      </c>
      <c r="G13" s="169">
        <v>100</v>
      </c>
      <c r="H13" s="169">
        <v>98</v>
      </c>
      <c r="I13" s="169">
        <v>93</v>
      </c>
      <c r="J13" s="169">
        <v>87</v>
      </c>
      <c r="K13" s="169">
        <v>90</v>
      </c>
      <c r="L13" s="169">
        <v>75</v>
      </c>
      <c r="M13" s="169">
        <v>91</v>
      </c>
      <c r="N13" s="169">
        <v>66</v>
      </c>
      <c r="O13" s="169">
        <v>92</v>
      </c>
      <c r="P13" s="441" t="s">
        <v>180</v>
      </c>
      <c r="Q13" s="1491" t="s">
        <v>39</v>
      </c>
    </row>
    <row r="14" spans="1:17" ht="13.5" customHeight="1" thickTop="1" thickBot="1" x14ac:dyDescent="0.25">
      <c r="A14" s="1489"/>
      <c r="B14" s="146" t="s">
        <v>593</v>
      </c>
      <c r="C14" s="168">
        <f t="shared" si="0"/>
        <v>990</v>
      </c>
      <c r="D14" s="169">
        <v>89</v>
      </c>
      <c r="E14" s="169">
        <v>78</v>
      </c>
      <c r="F14" s="169">
        <v>83</v>
      </c>
      <c r="G14" s="169">
        <v>90</v>
      </c>
      <c r="H14" s="169">
        <v>76</v>
      </c>
      <c r="I14" s="169">
        <v>76</v>
      </c>
      <c r="J14" s="169">
        <v>88</v>
      </c>
      <c r="K14" s="169">
        <v>91</v>
      </c>
      <c r="L14" s="169">
        <v>78</v>
      </c>
      <c r="M14" s="169">
        <v>84</v>
      </c>
      <c r="N14" s="169">
        <v>66</v>
      </c>
      <c r="O14" s="169">
        <v>91</v>
      </c>
      <c r="P14" s="441" t="s">
        <v>434</v>
      </c>
      <c r="Q14" s="1491"/>
    </row>
    <row r="15" spans="1:17" s="26" customFormat="1" ht="13.5" customHeight="1" thickTop="1" thickBot="1" x14ac:dyDescent="0.25">
      <c r="A15" s="1489"/>
      <c r="B15" s="146" t="s">
        <v>44</v>
      </c>
      <c r="C15" s="168">
        <f t="shared" si="0"/>
        <v>2034</v>
      </c>
      <c r="D15" s="168">
        <f>D13+D14</f>
        <v>161</v>
      </c>
      <c r="E15" s="168">
        <f t="shared" ref="E15" si="13">E13+E14</f>
        <v>170</v>
      </c>
      <c r="F15" s="168">
        <f t="shared" ref="F15" si="14">F13+F14</f>
        <v>171</v>
      </c>
      <c r="G15" s="168">
        <f t="shared" ref="G15" si="15">G13+G14</f>
        <v>190</v>
      </c>
      <c r="H15" s="168">
        <f t="shared" ref="H15" si="16">H13+H14</f>
        <v>174</v>
      </c>
      <c r="I15" s="168">
        <f t="shared" ref="I15:J15" si="17">I13+I14</f>
        <v>169</v>
      </c>
      <c r="J15" s="168">
        <f t="shared" si="17"/>
        <v>175</v>
      </c>
      <c r="K15" s="168">
        <f t="shared" ref="K15" si="18">K13+K14</f>
        <v>181</v>
      </c>
      <c r="L15" s="168">
        <f t="shared" ref="L15" si="19">L13+L14</f>
        <v>153</v>
      </c>
      <c r="M15" s="168">
        <f t="shared" ref="M15" si="20">M13+M14</f>
        <v>175</v>
      </c>
      <c r="N15" s="168">
        <f t="shared" ref="N15" si="21">N13+N14</f>
        <v>132</v>
      </c>
      <c r="O15" s="168">
        <f t="shared" ref="O15" si="22">O13+O14</f>
        <v>183</v>
      </c>
      <c r="P15" s="441" t="s">
        <v>45</v>
      </c>
      <c r="Q15" s="1491"/>
    </row>
    <row r="16" spans="1:17" ht="13.5" customHeight="1" thickTop="1" thickBot="1" x14ac:dyDescent="0.25">
      <c r="A16" s="1492" t="s">
        <v>587</v>
      </c>
      <c r="B16" s="147" t="s">
        <v>592</v>
      </c>
      <c r="C16" s="170">
        <f t="shared" si="0"/>
        <v>507</v>
      </c>
      <c r="D16" s="171">
        <v>51</v>
      </c>
      <c r="E16" s="171">
        <v>28</v>
      </c>
      <c r="F16" s="171">
        <v>48</v>
      </c>
      <c r="G16" s="171">
        <v>46</v>
      </c>
      <c r="H16" s="171">
        <v>47</v>
      </c>
      <c r="I16" s="171">
        <v>41</v>
      </c>
      <c r="J16" s="171">
        <v>45</v>
      </c>
      <c r="K16" s="171">
        <v>36</v>
      </c>
      <c r="L16" s="171">
        <v>42</v>
      </c>
      <c r="M16" s="171">
        <v>47</v>
      </c>
      <c r="N16" s="171">
        <v>35</v>
      </c>
      <c r="O16" s="171">
        <v>41</v>
      </c>
      <c r="P16" s="442" t="s">
        <v>180</v>
      </c>
      <c r="Q16" s="1493" t="s">
        <v>40</v>
      </c>
    </row>
    <row r="17" spans="1:17" ht="13.5" customHeight="1" thickTop="1" thickBot="1" x14ac:dyDescent="0.25">
      <c r="A17" s="1492"/>
      <c r="B17" s="147" t="s">
        <v>593</v>
      </c>
      <c r="C17" s="170">
        <f t="shared" si="0"/>
        <v>469</v>
      </c>
      <c r="D17" s="171">
        <v>44</v>
      </c>
      <c r="E17" s="171">
        <v>45</v>
      </c>
      <c r="F17" s="171">
        <v>59</v>
      </c>
      <c r="G17" s="171">
        <v>41</v>
      </c>
      <c r="H17" s="171">
        <v>36</v>
      </c>
      <c r="I17" s="171">
        <v>41</v>
      </c>
      <c r="J17" s="171">
        <v>35</v>
      </c>
      <c r="K17" s="171">
        <v>36</v>
      </c>
      <c r="L17" s="171">
        <v>29</v>
      </c>
      <c r="M17" s="171">
        <v>31</v>
      </c>
      <c r="N17" s="171">
        <v>29</v>
      </c>
      <c r="O17" s="171">
        <v>43</v>
      </c>
      <c r="P17" s="442" t="s">
        <v>434</v>
      </c>
      <c r="Q17" s="1493"/>
    </row>
    <row r="18" spans="1:17" s="26" customFormat="1" ht="13.5" customHeight="1" thickTop="1" thickBot="1" x14ac:dyDescent="0.25">
      <c r="A18" s="1492"/>
      <c r="B18" s="147" t="s">
        <v>44</v>
      </c>
      <c r="C18" s="170">
        <f t="shared" si="0"/>
        <v>976</v>
      </c>
      <c r="D18" s="170">
        <f>D16+D17</f>
        <v>95</v>
      </c>
      <c r="E18" s="170">
        <f t="shared" ref="E18" si="23">E16+E17</f>
        <v>73</v>
      </c>
      <c r="F18" s="170">
        <f t="shared" ref="F18" si="24">F16+F17</f>
        <v>107</v>
      </c>
      <c r="G18" s="170">
        <f t="shared" ref="G18" si="25">G16+G17</f>
        <v>87</v>
      </c>
      <c r="H18" s="170">
        <f t="shared" ref="H18" si="26">H16+H17</f>
        <v>83</v>
      </c>
      <c r="I18" s="170">
        <f t="shared" ref="I18:J18" si="27">I16+I17</f>
        <v>82</v>
      </c>
      <c r="J18" s="170">
        <f t="shared" si="27"/>
        <v>80</v>
      </c>
      <c r="K18" s="170">
        <f t="shared" ref="K18" si="28">K16+K17</f>
        <v>72</v>
      </c>
      <c r="L18" s="170">
        <f t="shared" ref="L18" si="29">L16+L17</f>
        <v>71</v>
      </c>
      <c r="M18" s="170">
        <f t="shared" ref="M18" si="30">M16+M17</f>
        <v>78</v>
      </c>
      <c r="N18" s="170">
        <f t="shared" ref="N18" si="31">N16+N17</f>
        <v>64</v>
      </c>
      <c r="O18" s="170">
        <f t="shared" ref="O18" si="32">O16+O17</f>
        <v>84</v>
      </c>
      <c r="P18" s="442" t="s">
        <v>45</v>
      </c>
      <c r="Q18" s="1493"/>
    </row>
    <row r="19" spans="1:17" ht="13.5" customHeight="1" thickTop="1" thickBot="1" x14ac:dyDescent="0.25">
      <c r="A19" s="1489" t="s">
        <v>588</v>
      </c>
      <c r="B19" s="146" t="s">
        <v>592</v>
      </c>
      <c r="C19" s="168">
        <f t="shared" si="0"/>
        <v>278</v>
      </c>
      <c r="D19" s="169">
        <v>19</v>
      </c>
      <c r="E19" s="169">
        <v>28</v>
      </c>
      <c r="F19" s="169">
        <v>22</v>
      </c>
      <c r="G19" s="169">
        <v>14</v>
      </c>
      <c r="H19" s="169">
        <v>30</v>
      </c>
      <c r="I19" s="169">
        <v>31</v>
      </c>
      <c r="J19" s="169">
        <v>23</v>
      </c>
      <c r="K19" s="169">
        <v>18</v>
      </c>
      <c r="L19" s="169">
        <v>17</v>
      </c>
      <c r="M19" s="169">
        <v>21</v>
      </c>
      <c r="N19" s="169">
        <v>27</v>
      </c>
      <c r="O19" s="169">
        <v>28</v>
      </c>
      <c r="P19" s="441" t="s">
        <v>180</v>
      </c>
      <c r="Q19" s="1491" t="s">
        <v>41</v>
      </c>
    </row>
    <row r="20" spans="1:17" ht="13.5" customHeight="1" thickTop="1" thickBot="1" x14ac:dyDescent="0.25">
      <c r="A20" s="1489"/>
      <c r="B20" s="146" t="s">
        <v>593</v>
      </c>
      <c r="C20" s="168">
        <f t="shared" si="0"/>
        <v>293</v>
      </c>
      <c r="D20" s="169">
        <v>22</v>
      </c>
      <c r="E20" s="169">
        <v>31</v>
      </c>
      <c r="F20" s="169">
        <v>32</v>
      </c>
      <c r="G20" s="169">
        <v>18</v>
      </c>
      <c r="H20" s="169">
        <v>25</v>
      </c>
      <c r="I20" s="169">
        <v>19</v>
      </c>
      <c r="J20" s="169">
        <v>23</v>
      </c>
      <c r="K20" s="169">
        <v>26</v>
      </c>
      <c r="L20" s="169">
        <v>23</v>
      </c>
      <c r="M20" s="169">
        <v>19</v>
      </c>
      <c r="N20" s="169">
        <v>25</v>
      </c>
      <c r="O20" s="169">
        <v>30</v>
      </c>
      <c r="P20" s="441" t="s">
        <v>434</v>
      </c>
      <c r="Q20" s="1491"/>
    </row>
    <row r="21" spans="1:17" s="26" customFormat="1" ht="13.5" customHeight="1" thickTop="1" thickBot="1" x14ac:dyDescent="0.25">
      <c r="A21" s="1489"/>
      <c r="B21" s="146" t="s">
        <v>44</v>
      </c>
      <c r="C21" s="168">
        <f t="shared" si="0"/>
        <v>571</v>
      </c>
      <c r="D21" s="168">
        <f>D19+D20</f>
        <v>41</v>
      </c>
      <c r="E21" s="168">
        <f t="shared" ref="E21" si="33">E19+E20</f>
        <v>59</v>
      </c>
      <c r="F21" s="168">
        <f t="shared" ref="F21" si="34">F19+F20</f>
        <v>54</v>
      </c>
      <c r="G21" s="168">
        <f t="shared" ref="G21" si="35">G19+G20</f>
        <v>32</v>
      </c>
      <c r="H21" s="168">
        <f t="shared" ref="H21" si="36">H19+H20</f>
        <v>55</v>
      </c>
      <c r="I21" s="168">
        <f t="shared" ref="I21:J21" si="37">I19+I20</f>
        <v>50</v>
      </c>
      <c r="J21" s="168">
        <f t="shared" si="37"/>
        <v>46</v>
      </c>
      <c r="K21" s="168">
        <f t="shared" ref="K21" si="38">K19+K20</f>
        <v>44</v>
      </c>
      <c r="L21" s="168">
        <f t="shared" ref="L21" si="39">L19+L20</f>
        <v>40</v>
      </c>
      <c r="M21" s="168">
        <f t="shared" ref="M21" si="40">M19+M20</f>
        <v>40</v>
      </c>
      <c r="N21" s="168">
        <f t="shared" ref="N21" si="41">N19+N20</f>
        <v>52</v>
      </c>
      <c r="O21" s="168">
        <f t="shared" ref="O21" si="42">O19+O20</f>
        <v>58</v>
      </c>
      <c r="P21" s="441" t="s">
        <v>45</v>
      </c>
      <c r="Q21" s="1491"/>
    </row>
    <row r="22" spans="1:17" s="26" customFormat="1" ht="13.5" customHeight="1" thickTop="1" thickBot="1" x14ac:dyDescent="0.25">
      <c r="A22" s="1492" t="s">
        <v>589</v>
      </c>
      <c r="B22" s="147" t="s">
        <v>592</v>
      </c>
      <c r="C22" s="170">
        <f t="shared" si="0"/>
        <v>22</v>
      </c>
      <c r="D22" s="171">
        <v>4</v>
      </c>
      <c r="E22" s="171">
        <v>2</v>
      </c>
      <c r="F22" s="171">
        <v>0</v>
      </c>
      <c r="G22" s="171">
        <v>2</v>
      </c>
      <c r="H22" s="171">
        <v>0</v>
      </c>
      <c r="I22" s="171">
        <v>2</v>
      </c>
      <c r="J22" s="171">
        <v>0</v>
      </c>
      <c r="K22" s="171">
        <v>7</v>
      </c>
      <c r="L22" s="171">
        <v>2</v>
      </c>
      <c r="M22" s="171">
        <v>2</v>
      </c>
      <c r="N22" s="171">
        <v>1</v>
      </c>
      <c r="O22" s="171">
        <v>0</v>
      </c>
      <c r="P22" s="442" t="s">
        <v>180</v>
      </c>
      <c r="Q22" s="1493" t="s">
        <v>42</v>
      </c>
    </row>
    <row r="23" spans="1:17" s="26" customFormat="1" ht="13.5" customHeight="1" thickTop="1" thickBot="1" x14ac:dyDescent="0.25">
      <c r="A23" s="1492"/>
      <c r="B23" s="147" t="s">
        <v>593</v>
      </c>
      <c r="C23" s="170">
        <f t="shared" si="0"/>
        <v>17</v>
      </c>
      <c r="D23" s="171">
        <v>0</v>
      </c>
      <c r="E23" s="171">
        <v>1</v>
      </c>
      <c r="F23" s="171">
        <v>2</v>
      </c>
      <c r="G23" s="171">
        <v>0</v>
      </c>
      <c r="H23" s="171">
        <v>2</v>
      </c>
      <c r="I23" s="171">
        <v>1</v>
      </c>
      <c r="J23" s="171">
        <v>1</v>
      </c>
      <c r="K23" s="171">
        <v>4</v>
      </c>
      <c r="L23" s="171">
        <v>1</v>
      </c>
      <c r="M23" s="171">
        <v>3</v>
      </c>
      <c r="N23" s="171">
        <v>2</v>
      </c>
      <c r="O23" s="171">
        <v>0</v>
      </c>
      <c r="P23" s="442" t="s">
        <v>434</v>
      </c>
      <c r="Q23" s="1493"/>
    </row>
    <row r="24" spans="1:17" s="26" customFormat="1" ht="13.5" customHeight="1" thickTop="1" thickBot="1" x14ac:dyDescent="0.25">
      <c r="A24" s="1492"/>
      <c r="B24" s="147" t="s">
        <v>44</v>
      </c>
      <c r="C24" s="170">
        <f t="shared" si="0"/>
        <v>39</v>
      </c>
      <c r="D24" s="170">
        <f>D22+D23</f>
        <v>4</v>
      </c>
      <c r="E24" s="170">
        <f t="shared" ref="E24" si="43">E22+E23</f>
        <v>3</v>
      </c>
      <c r="F24" s="170">
        <f t="shared" ref="F24" si="44">F22+F23</f>
        <v>2</v>
      </c>
      <c r="G24" s="170">
        <f t="shared" ref="G24" si="45">G22+G23</f>
        <v>2</v>
      </c>
      <c r="H24" s="170">
        <f t="shared" ref="H24" si="46">H22+H23</f>
        <v>2</v>
      </c>
      <c r="I24" s="170">
        <f t="shared" ref="I24:J24" si="47">I22+I23</f>
        <v>3</v>
      </c>
      <c r="J24" s="170">
        <f t="shared" si="47"/>
        <v>1</v>
      </c>
      <c r="K24" s="170">
        <f t="shared" ref="K24" si="48">K22+K23</f>
        <v>11</v>
      </c>
      <c r="L24" s="170">
        <f t="shared" ref="L24" si="49">L22+L23</f>
        <v>3</v>
      </c>
      <c r="M24" s="170">
        <f t="shared" ref="M24" si="50">M22+M23</f>
        <v>5</v>
      </c>
      <c r="N24" s="170">
        <f t="shared" ref="N24" si="51">N22+N23</f>
        <v>3</v>
      </c>
      <c r="O24" s="170">
        <f t="shared" ref="O24" si="52">O22+O23</f>
        <v>0</v>
      </c>
      <c r="P24" s="442" t="s">
        <v>45</v>
      </c>
      <c r="Q24" s="1493"/>
    </row>
    <row r="25" spans="1:17" ht="13.5" customHeight="1" thickTop="1" thickBot="1" x14ac:dyDescent="0.25">
      <c r="A25" s="1489" t="s">
        <v>590</v>
      </c>
      <c r="B25" s="146" t="s">
        <v>592</v>
      </c>
      <c r="C25" s="168">
        <f t="shared" si="0"/>
        <v>324</v>
      </c>
      <c r="D25" s="169">
        <v>23</v>
      </c>
      <c r="E25" s="169">
        <v>31</v>
      </c>
      <c r="F25" s="169">
        <v>30</v>
      </c>
      <c r="G25" s="169">
        <v>25</v>
      </c>
      <c r="H25" s="169">
        <v>36</v>
      </c>
      <c r="I25" s="169">
        <v>34</v>
      </c>
      <c r="J25" s="169">
        <v>31</v>
      </c>
      <c r="K25" s="169">
        <v>24</v>
      </c>
      <c r="L25" s="169">
        <v>16</v>
      </c>
      <c r="M25" s="169">
        <v>27</v>
      </c>
      <c r="N25" s="169">
        <v>20</v>
      </c>
      <c r="O25" s="169">
        <v>27</v>
      </c>
      <c r="P25" s="441" t="s">
        <v>180</v>
      </c>
      <c r="Q25" s="1491" t="s">
        <v>43</v>
      </c>
    </row>
    <row r="26" spans="1:17" ht="13.5" customHeight="1" thickTop="1" thickBot="1" x14ac:dyDescent="0.25">
      <c r="A26" s="1489"/>
      <c r="B26" s="146" t="s">
        <v>593</v>
      </c>
      <c r="C26" s="168">
        <f t="shared" si="0"/>
        <v>303</v>
      </c>
      <c r="D26" s="169">
        <v>22</v>
      </c>
      <c r="E26" s="169">
        <v>21</v>
      </c>
      <c r="F26" s="169">
        <v>24</v>
      </c>
      <c r="G26" s="169">
        <v>36</v>
      </c>
      <c r="H26" s="169">
        <v>26</v>
      </c>
      <c r="I26" s="169">
        <v>30</v>
      </c>
      <c r="J26" s="169">
        <v>29</v>
      </c>
      <c r="K26" s="169">
        <v>29</v>
      </c>
      <c r="L26" s="169">
        <v>24</v>
      </c>
      <c r="M26" s="169">
        <v>27</v>
      </c>
      <c r="N26" s="169">
        <v>14</v>
      </c>
      <c r="O26" s="169">
        <v>21</v>
      </c>
      <c r="P26" s="441" t="s">
        <v>434</v>
      </c>
      <c r="Q26" s="1491"/>
    </row>
    <row r="27" spans="1:17" s="26" customFormat="1" ht="13.5" customHeight="1" thickTop="1" thickBot="1" x14ac:dyDescent="0.25">
      <c r="A27" s="1489"/>
      <c r="B27" s="146" t="s">
        <v>44</v>
      </c>
      <c r="C27" s="168">
        <f t="shared" si="0"/>
        <v>627</v>
      </c>
      <c r="D27" s="168">
        <f>D25+D26</f>
        <v>45</v>
      </c>
      <c r="E27" s="168">
        <f t="shared" ref="E27" si="53">E25+E26</f>
        <v>52</v>
      </c>
      <c r="F27" s="168">
        <f t="shared" ref="F27" si="54">F25+F26</f>
        <v>54</v>
      </c>
      <c r="G27" s="168">
        <f t="shared" ref="G27" si="55">G25+G26</f>
        <v>61</v>
      </c>
      <c r="H27" s="168">
        <f t="shared" ref="H27" si="56">H25+H26</f>
        <v>62</v>
      </c>
      <c r="I27" s="168">
        <f t="shared" ref="I27:J27" si="57">I25+I26</f>
        <v>64</v>
      </c>
      <c r="J27" s="168">
        <f t="shared" si="57"/>
        <v>60</v>
      </c>
      <c r="K27" s="168">
        <f t="shared" ref="K27" si="58">K25+K26</f>
        <v>53</v>
      </c>
      <c r="L27" s="168">
        <f t="shared" ref="L27" si="59">L25+L26</f>
        <v>40</v>
      </c>
      <c r="M27" s="168">
        <f t="shared" ref="M27" si="60">M25+M26</f>
        <v>54</v>
      </c>
      <c r="N27" s="168">
        <f t="shared" ref="N27" si="61">N25+N26</f>
        <v>34</v>
      </c>
      <c r="O27" s="168">
        <f t="shared" ref="O27" si="62">O25+O26</f>
        <v>48</v>
      </c>
      <c r="P27" s="441" t="s">
        <v>45</v>
      </c>
      <c r="Q27" s="1494"/>
    </row>
    <row r="28" spans="1:17" s="26" customFormat="1" ht="13.5" customHeight="1" thickTop="1" thickBot="1" x14ac:dyDescent="0.25">
      <c r="A28" s="1492" t="s">
        <v>591</v>
      </c>
      <c r="B28" s="147" t="s">
        <v>592</v>
      </c>
      <c r="C28" s="170">
        <f>SUM(D28:O28)</f>
        <v>108</v>
      </c>
      <c r="D28" s="171">
        <v>9</v>
      </c>
      <c r="E28" s="171">
        <v>11</v>
      </c>
      <c r="F28" s="171">
        <v>11</v>
      </c>
      <c r="G28" s="171">
        <v>5</v>
      </c>
      <c r="H28" s="171">
        <v>9</v>
      </c>
      <c r="I28" s="171">
        <v>6</v>
      </c>
      <c r="J28" s="171">
        <v>11</v>
      </c>
      <c r="K28" s="171">
        <v>8</v>
      </c>
      <c r="L28" s="171">
        <v>10</v>
      </c>
      <c r="M28" s="171">
        <v>12</v>
      </c>
      <c r="N28" s="171">
        <v>10</v>
      </c>
      <c r="O28" s="171">
        <v>6</v>
      </c>
      <c r="P28" s="442" t="s">
        <v>180</v>
      </c>
      <c r="Q28" s="1493" t="s">
        <v>539</v>
      </c>
    </row>
    <row r="29" spans="1:17" s="26" customFormat="1" ht="13.5" customHeight="1" thickTop="1" thickBot="1" x14ac:dyDescent="0.25">
      <c r="A29" s="1492"/>
      <c r="B29" s="147" t="s">
        <v>593</v>
      </c>
      <c r="C29" s="170">
        <f>SUM(D29:O29)</f>
        <v>104</v>
      </c>
      <c r="D29" s="171">
        <v>11</v>
      </c>
      <c r="E29" s="171">
        <v>15</v>
      </c>
      <c r="F29" s="171">
        <v>10</v>
      </c>
      <c r="G29" s="171">
        <v>3</v>
      </c>
      <c r="H29" s="171">
        <v>8</v>
      </c>
      <c r="I29" s="171">
        <v>5</v>
      </c>
      <c r="J29" s="171">
        <v>11</v>
      </c>
      <c r="K29" s="171">
        <v>7</v>
      </c>
      <c r="L29" s="171">
        <v>9</v>
      </c>
      <c r="M29" s="171">
        <v>5</v>
      </c>
      <c r="N29" s="171">
        <v>11</v>
      </c>
      <c r="O29" s="171">
        <v>9</v>
      </c>
      <c r="P29" s="442" t="s">
        <v>434</v>
      </c>
      <c r="Q29" s="1493"/>
    </row>
    <row r="30" spans="1:17" s="26" customFormat="1" ht="13.5" customHeight="1" thickTop="1" thickBot="1" x14ac:dyDescent="0.25">
      <c r="A30" s="1492"/>
      <c r="B30" s="147" t="s">
        <v>44</v>
      </c>
      <c r="C30" s="170">
        <f>SUM(D30:O30)</f>
        <v>212</v>
      </c>
      <c r="D30" s="170">
        <f>D28+D29</f>
        <v>20</v>
      </c>
      <c r="E30" s="170">
        <f t="shared" ref="E30" si="63">E28+E29</f>
        <v>26</v>
      </c>
      <c r="F30" s="170">
        <f t="shared" ref="F30" si="64">F28+F29</f>
        <v>21</v>
      </c>
      <c r="G30" s="170">
        <f t="shared" ref="G30" si="65">G28+G29</f>
        <v>8</v>
      </c>
      <c r="H30" s="170">
        <f t="shared" ref="H30" si="66">H28+H29</f>
        <v>17</v>
      </c>
      <c r="I30" s="170">
        <f t="shared" ref="I30:J30" si="67">I28+I29</f>
        <v>11</v>
      </c>
      <c r="J30" s="170">
        <f t="shared" si="67"/>
        <v>22</v>
      </c>
      <c r="K30" s="170">
        <f t="shared" ref="K30" si="68">K28+K29</f>
        <v>15</v>
      </c>
      <c r="L30" s="170">
        <f t="shared" ref="L30" si="69">L28+L29</f>
        <v>19</v>
      </c>
      <c r="M30" s="170">
        <f t="shared" ref="M30" si="70">M28+M29</f>
        <v>17</v>
      </c>
      <c r="N30" s="170">
        <f t="shared" ref="N30" si="71">N28+N29</f>
        <v>21</v>
      </c>
      <c r="O30" s="170">
        <f t="shared" ref="O30" si="72">O28+O29</f>
        <v>15</v>
      </c>
      <c r="P30" s="442" t="s">
        <v>45</v>
      </c>
      <c r="Q30" s="1493"/>
    </row>
    <row r="31" spans="1:17" ht="13.5" customHeight="1" thickTop="1" thickBot="1" x14ac:dyDescent="0.25">
      <c r="A31" s="1489" t="s">
        <v>598</v>
      </c>
      <c r="B31" s="146" t="s">
        <v>592</v>
      </c>
      <c r="C31" s="168">
        <f t="shared" si="0"/>
        <v>1</v>
      </c>
      <c r="D31" s="169">
        <v>0</v>
      </c>
      <c r="E31" s="169">
        <v>0</v>
      </c>
      <c r="F31" s="169">
        <v>0</v>
      </c>
      <c r="G31" s="169">
        <v>1</v>
      </c>
      <c r="H31" s="169">
        <v>0</v>
      </c>
      <c r="I31" s="169">
        <v>0</v>
      </c>
      <c r="J31" s="169">
        <v>0</v>
      </c>
      <c r="K31" s="169">
        <v>0</v>
      </c>
      <c r="L31" s="169">
        <v>0</v>
      </c>
      <c r="M31" s="169">
        <v>0</v>
      </c>
      <c r="N31" s="169">
        <v>0</v>
      </c>
      <c r="O31" s="169">
        <v>0</v>
      </c>
      <c r="P31" s="441" t="s">
        <v>180</v>
      </c>
      <c r="Q31" s="1491" t="s">
        <v>177</v>
      </c>
    </row>
    <row r="32" spans="1:17" ht="13.5" customHeight="1" thickTop="1" thickBot="1" x14ac:dyDescent="0.25">
      <c r="A32" s="1489"/>
      <c r="B32" s="146" t="s">
        <v>593</v>
      </c>
      <c r="C32" s="168">
        <f t="shared" si="0"/>
        <v>0</v>
      </c>
      <c r="D32" s="169">
        <v>0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69">
        <v>0</v>
      </c>
      <c r="K32" s="169">
        <v>0</v>
      </c>
      <c r="L32" s="169">
        <v>0</v>
      </c>
      <c r="M32" s="169">
        <v>0</v>
      </c>
      <c r="N32" s="169">
        <v>0</v>
      </c>
      <c r="O32" s="169">
        <v>0</v>
      </c>
      <c r="P32" s="441" t="s">
        <v>434</v>
      </c>
      <c r="Q32" s="1491"/>
    </row>
    <row r="33" spans="1:17" s="26" customFormat="1" ht="13.5" customHeight="1" thickTop="1" x14ac:dyDescent="0.2">
      <c r="A33" s="1489"/>
      <c r="B33" s="135" t="s">
        <v>44</v>
      </c>
      <c r="C33" s="172">
        <f t="shared" si="0"/>
        <v>1</v>
      </c>
      <c r="D33" s="172">
        <f>D31+D32</f>
        <v>0</v>
      </c>
      <c r="E33" s="172">
        <f t="shared" ref="E33" si="73">E31+E32</f>
        <v>0</v>
      </c>
      <c r="F33" s="172">
        <f t="shared" ref="F33" si="74">F31+F32</f>
        <v>0</v>
      </c>
      <c r="G33" s="172">
        <f t="shared" ref="G33" si="75">G31+G32</f>
        <v>1</v>
      </c>
      <c r="H33" s="172">
        <f t="shared" ref="H33" si="76">H31+H32</f>
        <v>0</v>
      </c>
      <c r="I33" s="172">
        <f t="shared" ref="I33:J33" si="77">I31+I32</f>
        <v>0</v>
      </c>
      <c r="J33" s="172">
        <f t="shared" si="77"/>
        <v>0</v>
      </c>
      <c r="K33" s="172">
        <f t="shared" ref="K33" si="78">K31+K32</f>
        <v>0</v>
      </c>
      <c r="L33" s="172">
        <f t="shared" ref="L33" si="79">L31+L32</f>
        <v>0</v>
      </c>
      <c r="M33" s="172">
        <f t="shared" ref="M33" si="80">M31+M32</f>
        <v>0</v>
      </c>
      <c r="N33" s="172">
        <f t="shared" ref="N33" si="81">N31+N32</f>
        <v>0</v>
      </c>
      <c r="O33" s="172">
        <f t="shared" ref="O33" si="82">O31+O32</f>
        <v>0</v>
      </c>
      <c r="P33" s="51" t="s">
        <v>45</v>
      </c>
      <c r="Q33" s="1494"/>
    </row>
    <row r="34" spans="1:17" ht="13.5" customHeight="1" thickBot="1" x14ac:dyDescent="0.25">
      <c r="A34" s="1495" t="s">
        <v>44</v>
      </c>
      <c r="B34" s="136" t="s">
        <v>592</v>
      </c>
      <c r="C34" s="443">
        <f t="shared" ref="C34:N34" si="83">C7+C10+C13+C16+C19+C22+C25+C28+C31</f>
        <v>9528</v>
      </c>
      <c r="D34" s="443">
        <f t="shared" si="83"/>
        <v>681</v>
      </c>
      <c r="E34" s="443">
        <f t="shared" si="83"/>
        <v>837</v>
      </c>
      <c r="F34" s="443">
        <f t="shared" si="83"/>
        <v>919</v>
      </c>
      <c r="G34" s="443">
        <f t="shared" si="83"/>
        <v>842</v>
      </c>
      <c r="H34" s="443">
        <f t="shared" si="83"/>
        <v>871</v>
      </c>
      <c r="I34" s="443">
        <f t="shared" si="83"/>
        <v>834</v>
      </c>
      <c r="J34" s="443">
        <f t="shared" si="83"/>
        <v>779</v>
      </c>
      <c r="K34" s="443">
        <f t="shared" si="83"/>
        <v>782</v>
      </c>
      <c r="L34" s="443">
        <f t="shared" si="83"/>
        <v>699</v>
      </c>
      <c r="M34" s="443">
        <f t="shared" si="83"/>
        <v>778</v>
      </c>
      <c r="N34" s="443">
        <f t="shared" si="83"/>
        <v>711</v>
      </c>
      <c r="O34" s="443">
        <f>O7+O10+O13+O16+O19+O22+O25+O28+O31</f>
        <v>795</v>
      </c>
      <c r="P34" s="444" t="s">
        <v>180</v>
      </c>
      <c r="Q34" s="1498" t="s">
        <v>45</v>
      </c>
    </row>
    <row r="35" spans="1:17" ht="13.5" customHeight="1" thickTop="1" thickBot="1" x14ac:dyDescent="0.25">
      <c r="A35" s="1496"/>
      <c r="B35" s="558" t="s">
        <v>593</v>
      </c>
      <c r="C35" s="456">
        <f t="shared" ref="C35:N35" si="84">C8+C11+C14+C17+C20+C23+C26+C29+C32</f>
        <v>8977</v>
      </c>
      <c r="D35" s="456">
        <f t="shared" si="84"/>
        <v>724</v>
      </c>
      <c r="E35" s="456">
        <f t="shared" si="84"/>
        <v>764</v>
      </c>
      <c r="F35" s="456">
        <f t="shared" si="84"/>
        <v>855</v>
      </c>
      <c r="G35" s="456">
        <f t="shared" si="84"/>
        <v>770</v>
      </c>
      <c r="H35" s="456">
        <f t="shared" si="84"/>
        <v>795</v>
      </c>
      <c r="I35" s="456">
        <f t="shared" si="84"/>
        <v>710</v>
      </c>
      <c r="J35" s="456">
        <f t="shared" si="84"/>
        <v>804</v>
      </c>
      <c r="K35" s="456">
        <f t="shared" si="84"/>
        <v>778</v>
      </c>
      <c r="L35" s="456">
        <f t="shared" si="84"/>
        <v>680</v>
      </c>
      <c r="M35" s="456">
        <f t="shared" si="84"/>
        <v>678</v>
      </c>
      <c r="N35" s="456">
        <f t="shared" si="84"/>
        <v>663</v>
      </c>
      <c r="O35" s="456">
        <f>O8+O11+O14+O17+O20+O23+O26+O29+O32</f>
        <v>756</v>
      </c>
      <c r="P35" s="442" t="s">
        <v>434</v>
      </c>
      <c r="Q35" s="1499"/>
    </row>
    <row r="36" spans="1:17" ht="13.5" customHeight="1" thickTop="1" x14ac:dyDescent="0.2">
      <c r="A36" s="1497"/>
      <c r="B36" s="445" t="s">
        <v>44</v>
      </c>
      <c r="C36" s="457">
        <f t="shared" ref="C36:N36" si="85">C34+C35</f>
        <v>18505</v>
      </c>
      <c r="D36" s="457">
        <f t="shared" si="85"/>
        <v>1405</v>
      </c>
      <c r="E36" s="457">
        <f t="shared" si="85"/>
        <v>1601</v>
      </c>
      <c r="F36" s="457">
        <f t="shared" si="85"/>
        <v>1774</v>
      </c>
      <c r="G36" s="457">
        <f t="shared" si="85"/>
        <v>1612</v>
      </c>
      <c r="H36" s="457">
        <f t="shared" si="85"/>
        <v>1666</v>
      </c>
      <c r="I36" s="457">
        <f t="shared" si="85"/>
        <v>1544</v>
      </c>
      <c r="J36" s="457">
        <f t="shared" si="85"/>
        <v>1583</v>
      </c>
      <c r="K36" s="457">
        <f t="shared" si="85"/>
        <v>1560</v>
      </c>
      <c r="L36" s="457">
        <f t="shared" si="85"/>
        <v>1379</v>
      </c>
      <c r="M36" s="457">
        <f t="shared" si="85"/>
        <v>1456</v>
      </c>
      <c r="N36" s="457">
        <f t="shared" si="85"/>
        <v>1374</v>
      </c>
      <c r="O36" s="457">
        <f>O34+O35</f>
        <v>1551</v>
      </c>
      <c r="P36" s="446" t="s">
        <v>45</v>
      </c>
      <c r="Q36" s="1500"/>
    </row>
    <row r="37" spans="1:17" x14ac:dyDescent="0.25">
      <c r="A37" s="29"/>
      <c r="B37" s="47"/>
      <c r="P37" s="47"/>
      <c r="Q37" s="29"/>
    </row>
    <row r="38" spans="1:17" x14ac:dyDescent="0.25">
      <c r="A38" s="29"/>
      <c r="B38" s="47"/>
      <c r="P38" s="47"/>
      <c r="Q38" s="29"/>
    </row>
    <row r="39" spans="1:17" x14ac:dyDescent="0.25">
      <c r="A39" s="29"/>
      <c r="B39" s="47"/>
      <c r="P39" s="47"/>
      <c r="Q39" s="29"/>
    </row>
    <row r="40" spans="1:17" x14ac:dyDescent="0.25">
      <c r="A40" s="29"/>
      <c r="B40" s="47"/>
      <c r="P40" s="47"/>
      <c r="Q40" s="29"/>
    </row>
    <row r="41" spans="1:17" x14ac:dyDescent="0.25">
      <c r="A41" s="29"/>
      <c r="B41" s="47"/>
      <c r="P41" s="47"/>
      <c r="Q41" s="29"/>
    </row>
    <row r="42" spans="1:17" x14ac:dyDescent="0.25">
      <c r="A42" s="29"/>
      <c r="B42" s="47"/>
      <c r="P42" s="47"/>
      <c r="Q42" s="29"/>
    </row>
    <row r="43" spans="1:17" x14ac:dyDescent="0.25">
      <c r="A43" s="29"/>
      <c r="B43" s="47"/>
      <c r="P43" s="47"/>
      <c r="Q43" s="29"/>
    </row>
    <row r="44" spans="1:17" x14ac:dyDescent="0.25">
      <c r="A44" s="29"/>
      <c r="B44" s="47"/>
      <c r="P44" s="47"/>
      <c r="Q44" s="29"/>
    </row>
    <row r="45" spans="1:17" x14ac:dyDescent="0.25">
      <c r="A45" s="29"/>
      <c r="B45" s="47"/>
      <c r="P45" s="47"/>
      <c r="Q45" s="29"/>
    </row>
    <row r="46" spans="1:17" x14ac:dyDescent="0.25">
      <c r="A46" s="29"/>
      <c r="B46" s="47"/>
      <c r="P46" s="47"/>
      <c r="Q46" s="29"/>
    </row>
    <row r="47" spans="1:17" x14ac:dyDescent="0.25">
      <c r="A47" s="29"/>
      <c r="B47" s="47"/>
      <c r="P47" s="47"/>
      <c r="Q47" s="29"/>
    </row>
    <row r="48" spans="1:17" x14ac:dyDescent="0.25">
      <c r="A48" s="29"/>
      <c r="B48" s="47"/>
      <c r="P48" s="47"/>
      <c r="Q48" s="29"/>
    </row>
    <row r="49" spans="2:16" s="29" customFormat="1" x14ac:dyDescent="0.25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spans="2:16" s="29" customFormat="1" x14ac:dyDescent="0.2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2:16" s="29" customFormat="1" x14ac:dyDescent="0.25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2:16" s="29" customFormat="1" x14ac:dyDescent="0.25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2:16" s="29" customFormat="1" x14ac:dyDescent="0.2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2:16" s="29" customFormat="1" x14ac:dyDescent="0.25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2:16" s="29" customFormat="1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spans="2:16" s="29" customFormat="1" x14ac:dyDescent="0.25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</row>
    <row r="57" spans="2:16" s="29" customFormat="1" x14ac:dyDescent="0.25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spans="2:16" s="29" customFormat="1" x14ac:dyDescent="0.25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2:16" s="29" customFormat="1" x14ac:dyDescent="0.25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spans="2:16" s="29" customFormat="1" x14ac:dyDescent="0.25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</row>
    <row r="61" spans="2:16" s="29" customFormat="1" x14ac:dyDescent="0.25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2:16" s="29" customFormat="1" x14ac:dyDescent="0.25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  <row r="63" spans="2:16" s="29" customFormat="1" x14ac:dyDescent="0.25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</row>
    <row r="64" spans="2:16" s="29" customFormat="1" x14ac:dyDescent="0.25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</row>
    <row r="65" spans="2:16" s="29" customFormat="1" x14ac:dyDescent="0.25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2:16" s="29" customFormat="1" x14ac:dyDescent="0.25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</row>
    <row r="67" spans="2:16" s="29" customFormat="1" x14ac:dyDescent="0.25"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</row>
    <row r="68" spans="2:16" s="29" customForma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spans="2:16" s="29" customFormat="1" x14ac:dyDescent="0.25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spans="2:16" s="29" customFormat="1" x14ac:dyDescent="0.25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spans="2:16" s="29" customFormat="1" x14ac:dyDescent="0.25"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spans="2:16" s="29" customFormat="1" x14ac:dyDescent="0.25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spans="2:16" s="29" customFormat="1" x14ac:dyDescent="0.25"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spans="2:16" s="29" customFormat="1" x14ac:dyDescent="0.25"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spans="2:16" s="29" customFormat="1" x14ac:dyDescent="0.25"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spans="2:16" s="29" customFormat="1" x14ac:dyDescent="0.25"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spans="2:16" s="29" customFormat="1" x14ac:dyDescent="0.25"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spans="2:16" s="29" customFormat="1" x14ac:dyDescent="0.25"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spans="2:16" s="29" customFormat="1" x14ac:dyDescent="0.25"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spans="2:16" s="29" customFormat="1" x14ac:dyDescent="0.25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spans="2:16" s="29" customFormat="1" x14ac:dyDescent="0.25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2:16" s="29" customFormat="1" x14ac:dyDescent="0.25"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spans="2:16" s="29" customFormat="1" x14ac:dyDescent="0.25"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spans="2:16" s="29" customFormat="1" x14ac:dyDescent="0.25"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spans="2:16" s="29" customFormat="1" x14ac:dyDescent="0.25"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spans="2:16" s="29" customFormat="1" x14ac:dyDescent="0.25"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spans="2:16" s="29" customFormat="1" x14ac:dyDescent="0.25"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spans="2:16" s="29" customFormat="1" x14ac:dyDescent="0.25"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spans="2:16" s="29" customFormat="1" x14ac:dyDescent="0.25"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spans="2:16" s="29" customFormat="1" x14ac:dyDescent="0.25"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spans="2:16" s="29" customFormat="1" x14ac:dyDescent="0.25"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spans="2:16" s="29" customFormat="1" x14ac:dyDescent="0.25"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spans="2:16" s="29" customFormat="1" x14ac:dyDescent="0.25"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spans="2:16" s="29" customFormat="1" x14ac:dyDescent="0.25"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spans="2:16" s="29" customFormat="1" x14ac:dyDescent="0.25"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spans="2:16" s="29" customFormat="1" x14ac:dyDescent="0.25"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spans="2:16" s="29" customFormat="1" x14ac:dyDescent="0.25"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spans="2:16" s="29" customFormat="1" x14ac:dyDescent="0.25"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spans="2:16" s="29" customFormat="1" x14ac:dyDescent="0.25"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spans="2:16" s="29" customFormat="1" x14ac:dyDescent="0.25"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2:16" s="29" customFormat="1" x14ac:dyDescent="0.25"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2:16" s="29" customFormat="1" x14ac:dyDescent="0.25"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2:16" s="29" customFormat="1" x14ac:dyDescent="0.25"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2:16" s="29" customFormat="1" x14ac:dyDescent="0.25"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2:16" s="29" customFormat="1" x14ac:dyDescent="0.25"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2:16" s="29" customFormat="1" x14ac:dyDescent="0.25"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2:16" s="29" customFormat="1" x14ac:dyDescent="0.25"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2:16" s="29" customFormat="1" x14ac:dyDescent="0.25"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2:16" s="29" customFormat="1" x14ac:dyDescent="0.25"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2:16" s="29" customFormat="1" x14ac:dyDescent="0.25"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spans="2:16" s="29" customFormat="1" x14ac:dyDescent="0.25"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spans="2:16" s="29" customFormat="1" x14ac:dyDescent="0.25"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spans="2:16" s="29" customFormat="1" x14ac:dyDescent="0.25"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spans="2:16" s="29" customFormat="1" x14ac:dyDescent="0.25"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spans="2:16" s="29" customFormat="1" x14ac:dyDescent="0.25"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spans="2:16" s="29" customFormat="1" x14ac:dyDescent="0.25"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spans="2:16" s="29" customFormat="1" x14ac:dyDescent="0.25"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spans="2:16" s="29" customFormat="1" x14ac:dyDescent="0.25"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spans="2:16" s="29" customFormat="1" x14ac:dyDescent="0.25"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spans="2:16" s="29" customFormat="1" x14ac:dyDescent="0.25"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spans="2:16" s="29" customFormat="1" x14ac:dyDescent="0.25"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spans="2:16" s="29" customFormat="1" x14ac:dyDescent="0.25"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spans="2:16" s="29" customFormat="1" x14ac:dyDescent="0.25"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spans="2:16" s="29" customFormat="1" x14ac:dyDescent="0.25"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spans="2:16" s="29" customFormat="1" x14ac:dyDescent="0.25"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spans="2:16" s="29" customFormat="1" x14ac:dyDescent="0.25"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spans="2:16" s="29" customFormat="1" x14ac:dyDescent="0.25"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spans="2:16" s="29" customFormat="1" x14ac:dyDescent="0.25"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spans="2:16" s="29" customFormat="1" x14ac:dyDescent="0.25"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spans="2:16" s="29" customFormat="1" x14ac:dyDescent="0.25"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spans="2:16" s="29" customFormat="1" x14ac:dyDescent="0.25"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spans="2:16" s="29" customFormat="1" x14ac:dyDescent="0.25"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spans="2:16" s="29" customFormat="1" x14ac:dyDescent="0.25"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spans="2:16" s="29" customFormat="1" x14ac:dyDescent="0.25"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spans="2:16" s="29" customFormat="1" x14ac:dyDescent="0.25"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spans="2:16" s="29" customFormat="1" x14ac:dyDescent="0.25"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spans="2:16" s="29" customFormat="1" x14ac:dyDescent="0.25"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spans="2:16" s="29" customFormat="1" x14ac:dyDescent="0.25"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spans="2:16" s="29" customFormat="1" x14ac:dyDescent="0.25"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spans="2:16" s="29" customFormat="1" x14ac:dyDescent="0.25"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spans="2:16" s="29" customFormat="1" x14ac:dyDescent="0.25"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spans="2:16" s="29" customFormat="1" x14ac:dyDescent="0.25"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spans="2:16" s="29" customFormat="1" x14ac:dyDescent="0.25"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spans="2:16" s="29" customFormat="1" x14ac:dyDescent="0.25"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spans="2:16" s="29" customFormat="1" x14ac:dyDescent="0.25"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spans="2:16" s="29" customFormat="1" x14ac:dyDescent="0.25"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spans="2:16" s="29" customFormat="1" x14ac:dyDescent="0.25"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spans="2:16" s="29" customFormat="1" x14ac:dyDescent="0.25"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spans="2:16" s="29" customFormat="1" x14ac:dyDescent="0.25"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spans="2:16" s="29" customFormat="1" x14ac:dyDescent="0.25"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spans="2:16" s="29" customFormat="1" x14ac:dyDescent="0.25"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spans="2:16" s="29" customFormat="1" x14ac:dyDescent="0.25"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spans="2:16" s="29" customFormat="1" x14ac:dyDescent="0.25"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spans="2:16" s="29" customFormat="1" x14ac:dyDescent="0.25"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spans="2:16" s="29" customFormat="1" x14ac:dyDescent="0.25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spans="2:16" s="29" customFormat="1" x14ac:dyDescent="0.25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spans="2:16" s="29" customFormat="1" x14ac:dyDescent="0.25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2:16" s="29" customFormat="1" x14ac:dyDescent="0.25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spans="2:16" s="29" customFormat="1" x14ac:dyDescent="0.25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spans="2:16" s="29" customFormat="1" x14ac:dyDescent="0.25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spans="2:16" s="29" customFormat="1" x14ac:dyDescent="0.25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spans="2:16" s="29" customFormat="1" x14ac:dyDescent="0.25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spans="2:16" s="29" customFormat="1" x14ac:dyDescent="0.25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spans="2:16" s="29" customFormat="1" x14ac:dyDescent="0.25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spans="2:16" s="29" customFormat="1" x14ac:dyDescent="0.25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spans="2:16" s="29" customFormat="1" x14ac:dyDescent="0.25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spans="2:16" s="29" customFormat="1" x14ac:dyDescent="0.25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spans="2:16" s="29" customFormat="1" x14ac:dyDescent="0.25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spans="2:16" s="29" customFormat="1" x14ac:dyDescent="0.25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spans="2:16" s="29" customFormat="1" x14ac:dyDescent="0.25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spans="2:16" s="29" customFormat="1" x14ac:dyDescent="0.25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spans="2:16" s="29" customFormat="1" x14ac:dyDescent="0.25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spans="2:16" s="29" customFormat="1" x14ac:dyDescent="0.25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spans="2:16" s="29" customFormat="1" x14ac:dyDescent="0.25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spans="2:16" s="29" customFormat="1" x14ac:dyDescent="0.25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spans="2:16" s="29" customFormat="1" x14ac:dyDescent="0.25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spans="2:16" s="29" customFormat="1" x14ac:dyDescent="0.25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spans="2:16" s="29" customFormat="1" x14ac:dyDescent="0.25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spans="2:16" s="29" customFormat="1" x14ac:dyDescent="0.25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spans="2:16" s="29" customFormat="1" x14ac:dyDescent="0.25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spans="2:16" s="29" customFormat="1" x14ac:dyDescent="0.25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spans="2:16" s="29" customFormat="1" x14ac:dyDescent="0.25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spans="2:16" s="29" customFormat="1" x14ac:dyDescent="0.25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spans="2:16" s="29" customFormat="1" x14ac:dyDescent="0.25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spans="2:16" s="29" customFormat="1" x14ac:dyDescent="0.25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spans="2:16" s="29" customFormat="1" x14ac:dyDescent="0.25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spans="2:16" s="29" customFormat="1" x14ac:dyDescent="0.25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spans="2:16" s="29" customFormat="1" x14ac:dyDescent="0.25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spans="2:16" s="29" customFormat="1" x14ac:dyDescent="0.25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spans="2:16" s="29" customFormat="1" x14ac:dyDescent="0.25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spans="2:16" s="29" customFormat="1" x14ac:dyDescent="0.25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spans="2:16" s="29" customFormat="1" x14ac:dyDescent="0.25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spans="2:16" s="29" customFormat="1" x14ac:dyDescent="0.25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spans="2:16" s="29" customFormat="1" x14ac:dyDescent="0.25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spans="2:16" s="29" customFormat="1" x14ac:dyDescent="0.25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spans="2:16" s="29" customFormat="1" x14ac:dyDescent="0.25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spans="2:16" s="29" customFormat="1" x14ac:dyDescent="0.25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spans="2:16" s="29" customFormat="1" x14ac:dyDescent="0.25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spans="2:16" s="29" customFormat="1" x14ac:dyDescent="0.25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spans="2:16" s="29" customFormat="1" x14ac:dyDescent="0.25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spans="2:16" s="29" customFormat="1" x14ac:dyDescent="0.25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spans="2:16" s="29" customFormat="1" x14ac:dyDescent="0.25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spans="2:16" s="29" customFormat="1" x14ac:dyDescent="0.25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spans="2:16" s="29" customFormat="1" x14ac:dyDescent="0.25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spans="2:16" s="29" customFormat="1" x14ac:dyDescent="0.25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spans="2:16" s="29" customFormat="1" x14ac:dyDescent="0.25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spans="2:16" s="29" customFormat="1" x14ac:dyDescent="0.25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spans="2:16" s="29" customFormat="1" x14ac:dyDescent="0.25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spans="2:16" s="29" customFormat="1" x14ac:dyDescent="0.25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spans="2:16" s="29" customFormat="1" x14ac:dyDescent="0.25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spans="2:16" s="29" customFormat="1" x14ac:dyDescent="0.25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spans="2:16" s="29" customFormat="1" x14ac:dyDescent="0.25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spans="2:16" s="29" customFormat="1" x14ac:dyDescent="0.25">
      <c r="B213" s="49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9"/>
    </row>
    <row r="214" spans="2:16" s="29" customFormat="1" x14ac:dyDescent="0.25">
      <c r="B214" s="49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9"/>
    </row>
    <row r="215" spans="2:16" s="29" customFormat="1" x14ac:dyDescent="0.25">
      <c r="B215" s="49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9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9"/>
  <sheetViews>
    <sheetView tabSelected="1" view="pageBreakPreview" topLeftCell="A79" zoomScale="160" zoomScaleNormal="100" zoomScaleSheetLayoutView="160" workbookViewId="0">
      <selection activeCell="A92" sqref="A92"/>
    </sheetView>
  </sheetViews>
  <sheetFormatPr defaultRowHeight="12.75" x14ac:dyDescent="0.2"/>
  <cols>
    <col min="1" max="1" width="40.7109375" style="1306" customWidth="1"/>
    <col min="2" max="3" width="8.7109375" style="1358" customWidth="1"/>
    <col min="4" max="4" width="40.7109375" style="1306" customWidth="1"/>
    <col min="5" max="254" width="9.140625" style="1306"/>
    <col min="255" max="255" width="42.7109375" style="1306" customWidth="1"/>
    <col min="256" max="257" width="8.7109375" style="1306" customWidth="1"/>
    <col min="258" max="258" width="40.7109375" style="1306" customWidth="1"/>
    <col min="259" max="510" width="9.140625" style="1306"/>
    <col min="511" max="511" width="42.7109375" style="1306" customWidth="1"/>
    <col min="512" max="513" width="8.7109375" style="1306" customWidth="1"/>
    <col min="514" max="514" width="40.7109375" style="1306" customWidth="1"/>
    <col min="515" max="766" width="9.140625" style="1306"/>
    <col min="767" max="767" width="42.7109375" style="1306" customWidth="1"/>
    <col min="768" max="769" width="8.7109375" style="1306" customWidth="1"/>
    <col min="770" max="770" width="40.7109375" style="1306" customWidth="1"/>
    <col min="771" max="1022" width="9.140625" style="1306"/>
    <col min="1023" max="1023" width="42.7109375" style="1306" customWidth="1"/>
    <col min="1024" max="1025" width="8.7109375" style="1306" customWidth="1"/>
    <col min="1026" max="1026" width="40.7109375" style="1306" customWidth="1"/>
    <col min="1027" max="1278" width="9.140625" style="1306"/>
    <col min="1279" max="1279" width="42.7109375" style="1306" customWidth="1"/>
    <col min="1280" max="1281" width="8.7109375" style="1306" customWidth="1"/>
    <col min="1282" max="1282" width="40.7109375" style="1306" customWidth="1"/>
    <col min="1283" max="1534" width="9.140625" style="1306"/>
    <col min="1535" max="1535" width="42.7109375" style="1306" customWidth="1"/>
    <col min="1536" max="1537" width="8.7109375" style="1306" customWidth="1"/>
    <col min="1538" max="1538" width="40.7109375" style="1306" customWidth="1"/>
    <col min="1539" max="1790" width="9.140625" style="1306"/>
    <col min="1791" max="1791" width="42.7109375" style="1306" customWidth="1"/>
    <col min="1792" max="1793" width="8.7109375" style="1306" customWidth="1"/>
    <col min="1794" max="1794" width="40.7109375" style="1306" customWidth="1"/>
    <col min="1795" max="2046" width="9.140625" style="1306"/>
    <col min="2047" max="2047" width="42.7109375" style="1306" customWidth="1"/>
    <col min="2048" max="2049" width="8.7109375" style="1306" customWidth="1"/>
    <col min="2050" max="2050" width="40.7109375" style="1306" customWidth="1"/>
    <col min="2051" max="2302" width="9.140625" style="1306"/>
    <col min="2303" max="2303" width="42.7109375" style="1306" customWidth="1"/>
    <col min="2304" max="2305" width="8.7109375" style="1306" customWidth="1"/>
    <col min="2306" max="2306" width="40.7109375" style="1306" customWidth="1"/>
    <col min="2307" max="2558" width="9.140625" style="1306"/>
    <col min="2559" max="2559" width="42.7109375" style="1306" customWidth="1"/>
    <col min="2560" max="2561" width="8.7109375" style="1306" customWidth="1"/>
    <col min="2562" max="2562" width="40.7109375" style="1306" customWidth="1"/>
    <col min="2563" max="2814" width="9.140625" style="1306"/>
    <col min="2815" max="2815" width="42.7109375" style="1306" customWidth="1"/>
    <col min="2816" max="2817" width="8.7109375" style="1306" customWidth="1"/>
    <col min="2818" max="2818" width="40.7109375" style="1306" customWidth="1"/>
    <col min="2819" max="3070" width="9.140625" style="1306"/>
    <col min="3071" max="3071" width="42.7109375" style="1306" customWidth="1"/>
    <col min="3072" max="3073" width="8.7109375" style="1306" customWidth="1"/>
    <col min="3074" max="3074" width="40.7109375" style="1306" customWidth="1"/>
    <col min="3075" max="3326" width="9.140625" style="1306"/>
    <col min="3327" max="3327" width="42.7109375" style="1306" customWidth="1"/>
    <col min="3328" max="3329" width="8.7109375" style="1306" customWidth="1"/>
    <col min="3330" max="3330" width="40.7109375" style="1306" customWidth="1"/>
    <col min="3331" max="3582" width="9.140625" style="1306"/>
    <col min="3583" max="3583" width="42.7109375" style="1306" customWidth="1"/>
    <col min="3584" max="3585" width="8.7109375" style="1306" customWidth="1"/>
    <col min="3586" max="3586" width="40.7109375" style="1306" customWidth="1"/>
    <col min="3587" max="3838" width="9.140625" style="1306"/>
    <col min="3839" max="3839" width="42.7109375" style="1306" customWidth="1"/>
    <col min="3840" max="3841" width="8.7109375" style="1306" customWidth="1"/>
    <col min="3842" max="3842" width="40.7109375" style="1306" customWidth="1"/>
    <col min="3843" max="4094" width="9.140625" style="1306"/>
    <col min="4095" max="4095" width="42.7109375" style="1306" customWidth="1"/>
    <col min="4096" max="4097" width="8.7109375" style="1306" customWidth="1"/>
    <col min="4098" max="4098" width="40.7109375" style="1306" customWidth="1"/>
    <col min="4099" max="4350" width="9.140625" style="1306"/>
    <col min="4351" max="4351" width="42.7109375" style="1306" customWidth="1"/>
    <col min="4352" max="4353" width="8.7109375" style="1306" customWidth="1"/>
    <col min="4354" max="4354" width="40.7109375" style="1306" customWidth="1"/>
    <col min="4355" max="4606" width="9.140625" style="1306"/>
    <col min="4607" max="4607" width="42.7109375" style="1306" customWidth="1"/>
    <col min="4608" max="4609" width="8.7109375" style="1306" customWidth="1"/>
    <col min="4610" max="4610" width="40.7109375" style="1306" customWidth="1"/>
    <col min="4611" max="4862" width="9.140625" style="1306"/>
    <col min="4863" max="4863" width="42.7109375" style="1306" customWidth="1"/>
    <col min="4864" max="4865" width="8.7109375" style="1306" customWidth="1"/>
    <col min="4866" max="4866" width="40.7109375" style="1306" customWidth="1"/>
    <col min="4867" max="5118" width="9.140625" style="1306"/>
    <col min="5119" max="5119" width="42.7109375" style="1306" customWidth="1"/>
    <col min="5120" max="5121" width="8.7109375" style="1306" customWidth="1"/>
    <col min="5122" max="5122" width="40.7109375" style="1306" customWidth="1"/>
    <col min="5123" max="5374" width="9.140625" style="1306"/>
    <col min="5375" max="5375" width="42.7109375" style="1306" customWidth="1"/>
    <col min="5376" max="5377" width="8.7109375" style="1306" customWidth="1"/>
    <col min="5378" max="5378" width="40.7109375" style="1306" customWidth="1"/>
    <col min="5379" max="5630" width="9.140625" style="1306"/>
    <col min="5631" max="5631" width="42.7109375" style="1306" customWidth="1"/>
    <col min="5632" max="5633" width="8.7109375" style="1306" customWidth="1"/>
    <col min="5634" max="5634" width="40.7109375" style="1306" customWidth="1"/>
    <col min="5635" max="5886" width="9.140625" style="1306"/>
    <col min="5887" max="5887" width="42.7109375" style="1306" customWidth="1"/>
    <col min="5888" max="5889" width="8.7109375" style="1306" customWidth="1"/>
    <col min="5890" max="5890" width="40.7109375" style="1306" customWidth="1"/>
    <col min="5891" max="6142" width="9.140625" style="1306"/>
    <col min="6143" max="6143" width="42.7109375" style="1306" customWidth="1"/>
    <col min="6144" max="6145" width="8.7109375" style="1306" customWidth="1"/>
    <col min="6146" max="6146" width="40.7109375" style="1306" customWidth="1"/>
    <col min="6147" max="6398" width="9.140625" style="1306"/>
    <col min="6399" max="6399" width="42.7109375" style="1306" customWidth="1"/>
    <col min="6400" max="6401" width="8.7109375" style="1306" customWidth="1"/>
    <col min="6402" max="6402" width="40.7109375" style="1306" customWidth="1"/>
    <col min="6403" max="6654" width="9.140625" style="1306"/>
    <col min="6655" max="6655" width="42.7109375" style="1306" customWidth="1"/>
    <col min="6656" max="6657" width="8.7109375" style="1306" customWidth="1"/>
    <col min="6658" max="6658" width="40.7109375" style="1306" customWidth="1"/>
    <col min="6659" max="6910" width="9.140625" style="1306"/>
    <col min="6911" max="6911" width="42.7109375" style="1306" customWidth="1"/>
    <col min="6912" max="6913" width="8.7109375" style="1306" customWidth="1"/>
    <col min="6914" max="6914" width="40.7109375" style="1306" customWidth="1"/>
    <col min="6915" max="7166" width="9.140625" style="1306"/>
    <col min="7167" max="7167" width="42.7109375" style="1306" customWidth="1"/>
    <col min="7168" max="7169" width="8.7109375" style="1306" customWidth="1"/>
    <col min="7170" max="7170" width="40.7109375" style="1306" customWidth="1"/>
    <col min="7171" max="7422" width="9.140625" style="1306"/>
    <col min="7423" max="7423" width="42.7109375" style="1306" customWidth="1"/>
    <col min="7424" max="7425" width="8.7109375" style="1306" customWidth="1"/>
    <col min="7426" max="7426" width="40.7109375" style="1306" customWidth="1"/>
    <col min="7427" max="7678" width="9.140625" style="1306"/>
    <col min="7679" max="7679" width="42.7109375" style="1306" customWidth="1"/>
    <col min="7680" max="7681" width="8.7109375" style="1306" customWidth="1"/>
    <col min="7682" max="7682" width="40.7109375" style="1306" customWidth="1"/>
    <col min="7683" max="7934" width="9.140625" style="1306"/>
    <col min="7935" max="7935" width="42.7109375" style="1306" customWidth="1"/>
    <col min="7936" max="7937" width="8.7109375" style="1306" customWidth="1"/>
    <col min="7938" max="7938" width="40.7109375" style="1306" customWidth="1"/>
    <col min="7939" max="8190" width="9.140625" style="1306"/>
    <col min="8191" max="8191" width="42.7109375" style="1306" customWidth="1"/>
    <col min="8192" max="8193" width="8.7109375" style="1306" customWidth="1"/>
    <col min="8194" max="8194" width="40.7109375" style="1306" customWidth="1"/>
    <col min="8195" max="8446" width="9.140625" style="1306"/>
    <col min="8447" max="8447" width="42.7109375" style="1306" customWidth="1"/>
    <col min="8448" max="8449" width="8.7109375" style="1306" customWidth="1"/>
    <col min="8450" max="8450" width="40.7109375" style="1306" customWidth="1"/>
    <col min="8451" max="8702" width="9.140625" style="1306"/>
    <col min="8703" max="8703" width="42.7109375" style="1306" customWidth="1"/>
    <col min="8704" max="8705" width="8.7109375" style="1306" customWidth="1"/>
    <col min="8706" max="8706" width="40.7109375" style="1306" customWidth="1"/>
    <col min="8707" max="8958" width="9.140625" style="1306"/>
    <col min="8959" max="8959" width="42.7109375" style="1306" customWidth="1"/>
    <col min="8960" max="8961" width="8.7109375" style="1306" customWidth="1"/>
    <col min="8962" max="8962" width="40.7109375" style="1306" customWidth="1"/>
    <col min="8963" max="9214" width="9.140625" style="1306"/>
    <col min="9215" max="9215" width="42.7109375" style="1306" customWidth="1"/>
    <col min="9216" max="9217" width="8.7109375" style="1306" customWidth="1"/>
    <col min="9218" max="9218" width="40.7109375" style="1306" customWidth="1"/>
    <col min="9219" max="9470" width="9.140625" style="1306"/>
    <col min="9471" max="9471" width="42.7109375" style="1306" customWidth="1"/>
    <col min="9472" max="9473" width="8.7109375" style="1306" customWidth="1"/>
    <col min="9474" max="9474" width="40.7109375" style="1306" customWidth="1"/>
    <col min="9475" max="9726" width="9.140625" style="1306"/>
    <col min="9727" max="9727" width="42.7109375" style="1306" customWidth="1"/>
    <col min="9728" max="9729" width="8.7109375" style="1306" customWidth="1"/>
    <col min="9730" max="9730" width="40.7109375" style="1306" customWidth="1"/>
    <col min="9731" max="9982" width="9.140625" style="1306"/>
    <col min="9983" max="9983" width="42.7109375" style="1306" customWidth="1"/>
    <col min="9984" max="9985" width="8.7109375" style="1306" customWidth="1"/>
    <col min="9986" max="9986" width="40.7109375" style="1306" customWidth="1"/>
    <col min="9987" max="10238" width="9.140625" style="1306"/>
    <col min="10239" max="10239" width="42.7109375" style="1306" customWidth="1"/>
    <col min="10240" max="10241" width="8.7109375" style="1306" customWidth="1"/>
    <col min="10242" max="10242" width="40.7109375" style="1306" customWidth="1"/>
    <col min="10243" max="10494" width="9.140625" style="1306"/>
    <col min="10495" max="10495" width="42.7109375" style="1306" customWidth="1"/>
    <col min="10496" max="10497" width="8.7109375" style="1306" customWidth="1"/>
    <col min="10498" max="10498" width="40.7109375" style="1306" customWidth="1"/>
    <col min="10499" max="10750" width="9.140625" style="1306"/>
    <col min="10751" max="10751" width="42.7109375" style="1306" customWidth="1"/>
    <col min="10752" max="10753" width="8.7109375" style="1306" customWidth="1"/>
    <col min="10754" max="10754" width="40.7109375" style="1306" customWidth="1"/>
    <col min="10755" max="11006" width="9.140625" style="1306"/>
    <col min="11007" max="11007" width="42.7109375" style="1306" customWidth="1"/>
    <col min="11008" max="11009" width="8.7109375" style="1306" customWidth="1"/>
    <col min="11010" max="11010" width="40.7109375" style="1306" customWidth="1"/>
    <col min="11011" max="11262" width="9.140625" style="1306"/>
    <col min="11263" max="11263" width="42.7109375" style="1306" customWidth="1"/>
    <col min="11264" max="11265" width="8.7109375" style="1306" customWidth="1"/>
    <col min="11266" max="11266" width="40.7109375" style="1306" customWidth="1"/>
    <col min="11267" max="11518" width="9.140625" style="1306"/>
    <col min="11519" max="11519" width="42.7109375" style="1306" customWidth="1"/>
    <col min="11520" max="11521" width="8.7109375" style="1306" customWidth="1"/>
    <col min="11522" max="11522" width="40.7109375" style="1306" customWidth="1"/>
    <col min="11523" max="11774" width="9.140625" style="1306"/>
    <col min="11775" max="11775" width="42.7109375" style="1306" customWidth="1"/>
    <col min="11776" max="11777" width="8.7109375" style="1306" customWidth="1"/>
    <col min="11778" max="11778" width="40.7109375" style="1306" customWidth="1"/>
    <col min="11779" max="12030" width="9.140625" style="1306"/>
    <col min="12031" max="12031" width="42.7109375" style="1306" customWidth="1"/>
    <col min="12032" max="12033" width="8.7109375" style="1306" customWidth="1"/>
    <col min="12034" max="12034" width="40.7109375" style="1306" customWidth="1"/>
    <col min="12035" max="12286" width="9.140625" style="1306"/>
    <col min="12287" max="12287" width="42.7109375" style="1306" customWidth="1"/>
    <col min="12288" max="12289" width="8.7109375" style="1306" customWidth="1"/>
    <col min="12290" max="12290" width="40.7109375" style="1306" customWidth="1"/>
    <col min="12291" max="12542" width="9.140625" style="1306"/>
    <col min="12543" max="12543" width="42.7109375" style="1306" customWidth="1"/>
    <col min="12544" max="12545" width="8.7109375" style="1306" customWidth="1"/>
    <col min="12546" max="12546" width="40.7109375" style="1306" customWidth="1"/>
    <col min="12547" max="12798" width="9.140625" style="1306"/>
    <col min="12799" max="12799" width="42.7109375" style="1306" customWidth="1"/>
    <col min="12800" max="12801" width="8.7109375" style="1306" customWidth="1"/>
    <col min="12802" max="12802" width="40.7109375" style="1306" customWidth="1"/>
    <col min="12803" max="13054" width="9.140625" style="1306"/>
    <col min="13055" max="13055" width="42.7109375" style="1306" customWidth="1"/>
    <col min="13056" max="13057" width="8.7109375" style="1306" customWidth="1"/>
    <col min="13058" max="13058" width="40.7109375" style="1306" customWidth="1"/>
    <col min="13059" max="13310" width="9.140625" style="1306"/>
    <col min="13311" max="13311" width="42.7109375" style="1306" customWidth="1"/>
    <col min="13312" max="13313" width="8.7109375" style="1306" customWidth="1"/>
    <col min="13314" max="13314" width="40.7109375" style="1306" customWidth="1"/>
    <col min="13315" max="13566" width="9.140625" style="1306"/>
    <col min="13567" max="13567" width="42.7109375" style="1306" customWidth="1"/>
    <col min="13568" max="13569" width="8.7109375" style="1306" customWidth="1"/>
    <col min="13570" max="13570" width="40.7109375" style="1306" customWidth="1"/>
    <col min="13571" max="13822" width="9.140625" style="1306"/>
    <col min="13823" max="13823" width="42.7109375" style="1306" customWidth="1"/>
    <col min="13824" max="13825" width="8.7109375" style="1306" customWidth="1"/>
    <col min="13826" max="13826" width="40.7109375" style="1306" customWidth="1"/>
    <col min="13827" max="14078" width="9.140625" style="1306"/>
    <col min="14079" max="14079" width="42.7109375" style="1306" customWidth="1"/>
    <col min="14080" max="14081" width="8.7109375" style="1306" customWidth="1"/>
    <col min="14082" max="14082" width="40.7109375" style="1306" customWidth="1"/>
    <col min="14083" max="14334" width="9.140625" style="1306"/>
    <col min="14335" max="14335" width="42.7109375" style="1306" customWidth="1"/>
    <col min="14336" max="14337" width="8.7109375" style="1306" customWidth="1"/>
    <col min="14338" max="14338" width="40.7109375" style="1306" customWidth="1"/>
    <col min="14339" max="14590" width="9.140625" style="1306"/>
    <col min="14591" max="14591" width="42.7109375" style="1306" customWidth="1"/>
    <col min="14592" max="14593" width="8.7109375" style="1306" customWidth="1"/>
    <col min="14594" max="14594" width="40.7109375" style="1306" customWidth="1"/>
    <col min="14595" max="14846" width="9.140625" style="1306"/>
    <col min="14847" max="14847" width="42.7109375" style="1306" customWidth="1"/>
    <col min="14848" max="14849" width="8.7109375" style="1306" customWidth="1"/>
    <col min="14850" max="14850" width="40.7109375" style="1306" customWidth="1"/>
    <col min="14851" max="15102" width="9.140625" style="1306"/>
    <col min="15103" max="15103" width="42.7109375" style="1306" customWidth="1"/>
    <col min="15104" max="15105" width="8.7109375" style="1306" customWidth="1"/>
    <col min="15106" max="15106" width="40.7109375" style="1306" customWidth="1"/>
    <col min="15107" max="15358" width="9.140625" style="1306"/>
    <col min="15359" max="15359" width="42.7109375" style="1306" customWidth="1"/>
    <col min="15360" max="15361" width="8.7109375" style="1306" customWidth="1"/>
    <col min="15362" max="15362" width="40.7109375" style="1306" customWidth="1"/>
    <col min="15363" max="15614" width="9.140625" style="1306"/>
    <col min="15615" max="15615" width="42.7109375" style="1306" customWidth="1"/>
    <col min="15616" max="15617" width="8.7109375" style="1306" customWidth="1"/>
    <col min="15618" max="15618" width="40.7109375" style="1306" customWidth="1"/>
    <col min="15619" max="15870" width="9.140625" style="1306"/>
    <col min="15871" max="15871" width="42.7109375" style="1306" customWidth="1"/>
    <col min="15872" max="15873" width="8.7109375" style="1306" customWidth="1"/>
    <col min="15874" max="15874" width="40.7109375" style="1306" customWidth="1"/>
    <col min="15875" max="16126" width="9.140625" style="1306"/>
    <col min="16127" max="16127" width="42.7109375" style="1306" customWidth="1"/>
    <col min="16128" max="16129" width="8.7109375" style="1306" customWidth="1"/>
    <col min="16130" max="16130" width="40.7109375" style="1306" customWidth="1"/>
    <col min="16131" max="16384" width="9.140625" style="1306"/>
  </cols>
  <sheetData>
    <row r="1" spans="1:4" ht="46.5" customHeight="1" x14ac:dyDescent="0.2">
      <c r="A1" s="1303" t="s">
        <v>531</v>
      </c>
      <c r="B1" s="1304"/>
      <c r="C1" s="1304"/>
      <c r="D1" s="1305" t="s">
        <v>530</v>
      </c>
    </row>
    <row r="2" spans="1:4" ht="42.75" customHeight="1" x14ac:dyDescent="0.2">
      <c r="A2" s="1307" t="s">
        <v>516</v>
      </c>
      <c r="B2" s="1308" t="s">
        <v>1536</v>
      </c>
      <c r="C2" s="1308" t="s">
        <v>1537</v>
      </c>
      <c r="D2" s="1309" t="s">
        <v>0</v>
      </c>
    </row>
    <row r="3" spans="1:4" s="1314" customFormat="1" ht="21" customHeight="1" thickBot="1" x14ac:dyDescent="0.25">
      <c r="A3" s="1310" t="s">
        <v>1</v>
      </c>
      <c r="B3" s="1311" t="s">
        <v>1214</v>
      </c>
      <c r="C3" s="1312"/>
      <c r="D3" s="1313" t="s">
        <v>526</v>
      </c>
    </row>
    <row r="4" spans="1:4" s="1314" customFormat="1" ht="21" customHeight="1" thickTop="1" thickBot="1" x14ac:dyDescent="0.25">
      <c r="A4" s="1310" t="s">
        <v>527</v>
      </c>
      <c r="B4" s="1311" t="s">
        <v>1215</v>
      </c>
      <c r="C4" s="1312"/>
      <c r="D4" s="1313" t="s">
        <v>2</v>
      </c>
    </row>
    <row r="5" spans="1:4" s="1314" customFormat="1" ht="21" customHeight="1" thickTop="1" thickBot="1" x14ac:dyDescent="0.25">
      <c r="A5" s="1310" t="s">
        <v>529</v>
      </c>
      <c r="B5" s="1311" t="s">
        <v>1216</v>
      </c>
      <c r="C5" s="1312"/>
      <c r="D5" s="1313" t="s">
        <v>528</v>
      </c>
    </row>
    <row r="6" spans="1:4" s="1314" customFormat="1" ht="29.25" customHeight="1" thickTop="1" thickBot="1" x14ac:dyDescent="0.25">
      <c r="A6" s="1378" t="s">
        <v>818</v>
      </c>
      <c r="B6" s="1379"/>
      <c r="C6" s="1380"/>
      <c r="D6" s="1381" t="s">
        <v>474</v>
      </c>
    </row>
    <row r="7" spans="1:4" s="1314" customFormat="1" ht="39.75" thickTop="1" thickBot="1" x14ac:dyDescent="0.25">
      <c r="A7" s="1318" t="s">
        <v>1376</v>
      </c>
      <c r="B7" s="1319"/>
      <c r="C7" s="1320" t="s">
        <v>3</v>
      </c>
      <c r="D7" s="1321" t="s">
        <v>1377</v>
      </c>
    </row>
    <row r="8" spans="1:4" s="1314" customFormat="1" ht="39.75" thickTop="1" thickBot="1" x14ac:dyDescent="0.25">
      <c r="A8" s="1322" t="s">
        <v>1356</v>
      </c>
      <c r="B8" s="1323"/>
      <c r="C8" s="1324" t="s">
        <v>4</v>
      </c>
      <c r="D8" s="1325" t="s">
        <v>1357</v>
      </c>
    </row>
    <row r="9" spans="1:4" s="1314" customFormat="1" ht="14.25" thickTop="1" thickBot="1" x14ac:dyDescent="0.25">
      <c r="A9" s="1318" t="s">
        <v>1358</v>
      </c>
      <c r="B9" s="1319"/>
      <c r="C9" s="1320" t="s">
        <v>5</v>
      </c>
      <c r="D9" s="1321" t="s">
        <v>1359</v>
      </c>
    </row>
    <row r="10" spans="1:4" s="1314" customFormat="1" ht="27" thickTop="1" thickBot="1" x14ac:dyDescent="0.25">
      <c r="A10" s="1322" t="s">
        <v>1360</v>
      </c>
      <c r="B10" s="1323"/>
      <c r="C10" s="1324" t="s">
        <v>6</v>
      </c>
      <c r="D10" s="1325" t="s">
        <v>1361</v>
      </c>
    </row>
    <row r="11" spans="1:4" s="1314" customFormat="1" ht="27" thickTop="1" thickBot="1" x14ac:dyDescent="0.25">
      <c r="A11" s="1318" t="s">
        <v>1362</v>
      </c>
      <c r="B11" s="1319"/>
      <c r="C11" s="1320" t="s">
        <v>7</v>
      </c>
      <c r="D11" s="1321" t="s">
        <v>1363</v>
      </c>
    </row>
    <row r="12" spans="1:4" s="1314" customFormat="1" ht="27" thickTop="1" thickBot="1" x14ac:dyDescent="0.25">
      <c r="A12" s="1322" t="s">
        <v>1364</v>
      </c>
      <c r="B12" s="1323"/>
      <c r="C12" s="1324" t="s">
        <v>8</v>
      </c>
      <c r="D12" s="1325" t="s">
        <v>1365</v>
      </c>
    </row>
    <row r="13" spans="1:4" s="1314" customFormat="1" ht="14.25" thickTop="1" thickBot="1" x14ac:dyDescent="0.25">
      <c r="A13" s="1326"/>
      <c r="B13" s="1319"/>
      <c r="C13" s="1320"/>
      <c r="D13" s="1327"/>
    </row>
    <row r="14" spans="1:4" s="1314" customFormat="1" ht="29.25" customHeight="1" thickTop="1" thickBot="1" x14ac:dyDescent="0.25">
      <c r="A14" s="1378" t="s">
        <v>819</v>
      </c>
      <c r="B14" s="1379"/>
      <c r="C14" s="1380"/>
      <c r="D14" s="1381" t="s">
        <v>473</v>
      </c>
    </row>
    <row r="15" spans="1:4" s="1314" customFormat="1" ht="14.25" thickTop="1" thickBot="1" x14ac:dyDescent="0.25">
      <c r="A15" s="1318" t="s">
        <v>1366</v>
      </c>
      <c r="B15" s="1320"/>
      <c r="C15" s="1320" t="s">
        <v>3</v>
      </c>
      <c r="D15" s="1321" t="s">
        <v>1367</v>
      </c>
    </row>
    <row r="16" spans="1:4" s="1314" customFormat="1" ht="27" thickTop="1" thickBot="1" x14ac:dyDescent="0.25">
      <c r="A16" s="1322" t="s">
        <v>1382</v>
      </c>
      <c r="B16" s="1324"/>
      <c r="C16" s="1324" t="s">
        <v>4</v>
      </c>
      <c r="D16" s="1325" t="s">
        <v>1383</v>
      </c>
    </row>
    <row r="17" spans="1:4" s="1314" customFormat="1" ht="27" thickTop="1" thickBot="1" x14ac:dyDescent="0.25">
      <c r="A17" s="1318" t="s">
        <v>1368</v>
      </c>
      <c r="B17" s="1320"/>
      <c r="C17" s="1320" t="s">
        <v>5</v>
      </c>
      <c r="D17" s="1321" t="s">
        <v>1369</v>
      </c>
    </row>
    <row r="18" spans="1:4" s="1314" customFormat="1" ht="27" thickTop="1" thickBot="1" x14ac:dyDescent="0.25">
      <c r="A18" s="1322" t="s">
        <v>1370</v>
      </c>
      <c r="B18" s="1324"/>
      <c r="C18" s="1324" t="s">
        <v>6</v>
      </c>
      <c r="D18" s="1325" t="s">
        <v>1371</v>
      </c>
    </row>
    <row r="19" spans="1:4" s="1314" customFormat="1" ht="27" thickTop="1" thickBot="1" x14ac:dyDescent="0.25">
      <c r="A19" s="1318" t="s">
        <v>1292</v>
      </c>
      <c r="B19" s="1320"/>
      <c r="C19" s="1320" t="s">
        <v>7</v>
      </c>
      <c r="D19" s="1321" t="s">
        <v>1293</v>
      </c>
    </row>
    <row r="20" spans="1:4" s="1314" customFormat="1" ht="27" thickTop="1" thickBot="1" x14ac:dyDescent="0.25">
      <c r="A20" s="1322" t="s">
        <v>1568</v>
      </c>
      <c r="B20" s="1324"/>
      <c r="C20" s="1324" t="s">
        <v>324</v>
      </c>
      <c r="D20" s="1325" t="s">
        <v>1567</v>
      </c>
    </row>
    <row r="21" spans="1:4" s="1314" customFormat="1" ht="27" thickTop="1" thickBot="1" x14ac:dyDescent="0.25">
      <c r="A21" s="1318" t="s">
        <v>1569</v>
      </c>
      <c r="B21" s="1320"/>
      <c r="C21" s="1320" t="s">
        <v>325</v>
      </c>
      <c r="D21" s="1321" t="s">
        <v>1566</v>
      </c>
    </row>
    <row r="22" spans="1:4" s="1314" customFormat="1" ht="27" thickTop="1" thickBot="1" x14ac:dyDescent="0.25">
      <c r="A22" s="1322" t="s">
        <v>1570</v>
      </c>
      <c r="B22" s="1324"/>
      <c r="C22" s="1324" t="s">
        <v>326</v>
      </c>
      <c r="D22" s="1325" t="s">
        <v>1565</v>
      </c>
    </row>
    <row r="23" spans="1:4" s="1314" customFormat="1" ht="27" thickTop="1" thickBot="1" x14ac:dyDescent="0.25">
      <c r="A23" s="1318" t="s">
        <v>1294</v>
      </c>
      <c r="B23" s="1320"/>
      <c r="C23" s="1320" t="s">
        <v>9</v>
      </c>
      <c r="D23" s="1321" t="s">
        <v>1295</v>
      </c>
    </row>
    <row r="24" spans="1:4" s="1314" customFormat="1" ht="27" thickTop="1" thickBot="1" x14ac:dyDescent="0.25">
      <c r="A24" s="1322" t="s">
        <v>1296</v>
      </c>
      <c r="B24" s="1324"/>
      <c r="C24" s="1324" t="s">
        <v>10</v>
      </c>
      <c r="D24" s="1325" t="s">
        <v>1297</v>
      </c>
    </row>
    <row r="25" spans="1:4" s="1314" customFormat="1" ht="27" thickTop="1" thickBot="1" x14ac:dyDescent="0.25">
      <c r="A25" s="1318" t="s">
        <v>1378</v>
      </c>
      <c r="B25" s="1320"/>
      <c r="C25" s="1320" t="s">
        <v>11</v>
      </c>
      <c r="D25" s="1321" t="s">
        <v>1379</v>
      </c>
    </row>
    <row r="26" spans="1:4" s="1314" customFormat="1" ht="27" thickTop="1" thickBot="1" x14ac:dyDescent="0.25">
      <c r="A26" s="1328" t="s">
        <v>1298</v>
      </c>
      <c r="B26" s="1329"/>
      <c r="C26" s="1329" t="s">
        <v>12</v>
      </c>
      <c r="D26" s="1325" t="s">
        <v>1299</v>
      </c>
    </row>
    <row r="27" spans="1:4" s="1314" customFormat="1" ht="27" thickTop="1" thickBot="1" x14ac:dyDescent="0.25">
      <c r="A27" s="1318" t="s">
        <v>1300</v>
      </c>
      <c r="B27" s="1320"/>
      <c r="C27" s="1320" t="s">
        <v>114</v>
      </c>
      <c r="D27" s="1321" t="s">
        <v>1301</v>
      </c>
    </row>
    <row r="28" spans="1:4" s="1314" customFormat="1" ht="26.25" thickTop="1" x14ac:dyDescent="0.2">
      <c r="A28" s="1331" t="s">
        <v>1302</v>
      </c>
      <c r="B28" s="1332"/>
      <c r="C28" s="1332" t="s">
        <v>13</v>
      </c>
      <c r="D28" s="1333" t="s">
        <v>1571</v>
      </c>
    </row>
    <row r="29" spans="1:4" s="1314" customFormat="1" ht="26.25" thickBot="1" x14ac:dyDescent="0.25">
      <c r="A29" s="1334" t="s">
        <v>1303</v>
      </c>
      <c r="B29" s="1335"/>
      <c r="C29" s="1335" t="s">
        <v>14</v>
      </c>
      <c r="D29" s="1336" t="s">
        <v>1572</v>
      </c>
    </row>
    <row r="30" spans="1:4" s="1314" customFormat="1" ht="27" thickTop="1" thickBot="1" x14ac:dyDescent="0.25">
      <c r="A30" s="1322" t="s">
        <v>1304</v>
      </c>
      <c r="B30" s="1324"/>
      <c r="C30" s="1324" t="s">
        <v>15</v>
      </c>
      <c r="D30" s="1325" t="s">
        <v>1573</v>
      </c>
    </row>
    <row r="31" spans="1:4" s="1314" customFormat="1" ht="27" thickTop="1" thickBot="1" x14ac:dyDescent="0.25">
      <c r="A31" s="1318" t="s">
        <v>1305</v>
      </c>
      <c r="B31" s="1320"/>
      <c r="C31" s="1320" t="s">
        <v>16</v>
      </c>
      <c r="D31" s="1321" t="s">
        <v>1574</v>
      </c>
    </row>
    <row r="32" spans="1:4" s="1314" customFormat="1" ht="27" thickTop="1" thickBot="1" x14ac:dyDescent="0.25">
      <c r="A32" s="1322" t="s">
        <v>1306</v>
      </c>
      <c r="B32" s="1324"/>
      <c r="C32" s="1324" t="s">
        <v>17</v>
      </c>
      <c r="D32" s="1325" t="s">
        <v>1575</v>
      </c>
    </row>
    <row r="33" spans="1:4" s="1314" customFormat="1" ht="27" thickTop="1" thickBot="1" x14ac:dyDescent="0.25">
      <c r="A33" s="1318" t="s">
        <v>1307</v>
      </c>
      <c r="B33" s="1320"/>
      <c r="C33" s="1320" t="s">
        <v>18</v>
      </c>
      <c r="D33" s="1321" t="s">
        <v>1576</v>
      </c>
    </row>
    <row r="34" spans="1:4" s="1314" customFormat="1" ht="27" thickTop="1" thickBot="1" x14ac:dyDescent="0.25">
      <c r="A34" s="1322" t="s">
        <v>1308</v>
      </c>
      <c r="B34" s="1324"/>
      <c r="C34" s="1324" t="s">
        <v>327</v>
      </c>
      <c r="D34" s="1325" t="s">
        <v>1577</v>
      </c>
    </row>
    <row r="35" spans="1:4" s="1314" customFormat="1" ht="27" thickTop="1" thickBot="1" x14ac:dyDescent="0.25">
      <c r="A35" s="1318" t="s">
        <v>1309</v>
      </c>
      <c r="B35" s="1320"/>
      <c r="C35" s="1320" t="s">
        <v>328</v>
      </c>
      <c r="D35" s="1321" t="s">
        <v>1578</v>
      </c>
    </row>
    <row r="36" spans="1:4" s="1314" customFormat="1" ht="27" thickTop="1" thickBot="1" x14ac:dyDescent="0.25">
      <c r="A36" s="1322" t="s">
        <v>1310</v>
      </c>
      <c r="B36" s="1324"/>
      <c r="C36" s="1324" t="s">
        <v>19</v>
      </c>
      <c r="D36" s="1325" t="s">
        <v>1579</v>
      </c>
    </row>
    <row r="37" spans="1:4" s="1314" customFormat="1" ht="27" thickTop="1" thickBot="1" x14ac:dyDescent="0.25">
      <c r="A37" s="1318" t="s">
        <v>1311</v>
      </c>
      <c r="B37" s="1320"/>
      <c r="C37" s="1320" t="s">
        <v>20</v>
      </c>
      <c r="D37" s="1321" t="s">
        <v>1580</v>
      </c>
    </row>
    <row r="38" spans="1:4" s="1314" customFormat="1" ht="27" thickTop="1" thickBot="1" x14ac:dyDescent="0.25">
      <c r="A38" s="1322" t="s">
        <v>1312</v>
      </c>
      <c r="B38" s="1324"/>
      <c r="C38" s="1324" t="s">
        <v>21</v>
      </c>
      <c r="D38" s="1325" t="s">
        <v>1581</v>
      </c>
    </row>
    <row r="39" spans="1:4" s="1314" customFormat="1" ht="27" thickTop="1" thickBot="1" x14ac:dyDescent="0.25">
      <c r="A39" s="1318" t="s">
        <v>1313</v>
      </c>
      <c r="B39" s="1320"/>
      <c r="C39" s="1320" t="s">
        <v>22</v>
      </c>
      <c r="D39" s="1321" t="s">
        <v>1582</v>
      </c>
    </row>
    <row r="40" spans="1:4" s="1314" customFormat="1" ht="27" thickTop="1" thickBot="1" x14ac:dyDescent="0.25">
      <c r="A40" s="1322" t="s">
        <v>1314</v>
      </c>
      <c r="B40" s="1324"/>
      <c r="C40" s="1324" t="s">
        <v>23</v>
      </c>
      <c r="D40" s="1325" t="s">
        <v>1583</v>
      </c>
    </row>
    <row r="41" spans="1:4" s="1314" customFormat="1" ht="27" thickTop="1" thickBot="1" x14ac:dyDescent="0.25">
      <c r="A41" s="1337" t="s">
        <v>1315</v>
      </c>
      <c r="B41" s="1338"/>
      <c r="C41" s="1338" t="s">
        <v>24</v>
      </c>
      <c r="D41" s="1339" t="s">
        <v>1584</v>
      </c>
    </row>
    <row r="42" spans="1:4" s="1314" customFormat="1" ht="27" thickTop="1" thickBot="1" x14ac:dyDescent="0.25">
      <c r="A42" s="1322" t="s">
        <v>1316</v>
      </c>
      <c r="B42" s="1324"/>
      <c r="C42" s="1324" t="s">
        <v>29</v>
      </c>
      <c r="D42" s="1325" t="s">
        <v>1585</v>
      </c>
    </row>
    <row r="43" spans="1:4" s="1314" customFormat="1" ht="27" thickTop="1" thickBot="1" x14ac:dyDescent="0.25">
      <c r="A43" s="1337" t="s">
        <v>1317</v>
      </c>
      <c r="B43" s="1338"/>
      <c r="C43" s="1338" t="s">
        <v>30</v>
      </c>
      <c r="D43" s="1339" t="s">
        <v>1586</v>
      </c>
    </row>
    <row r="44" spans="1:4" s="1314" customFormat="1" ht="27" thickTop="1" thickBot="1" x14ac:dyDescent="0.25">
      <c r="A44" s="1322" t="s">
        <v>1318</v>
      </c>
      <c r="B44" s="1324"/>
      <c r="C44" s="1324" t="s">
        <v>31</v>
      </c>
      <c r="D44" s="1325" t="s">
        <v>1587</v>
      </c>
    </row>
    <row r="45" spans="1:4" s="1314" customFormat="1" ht="27" thickTop="1" thickBot="1" x14ac:dyDescent="0.25">
      <c r="A45" s="1337" t="s">
        <v>1319</v>
      </c>
      <c r="B45" s="1338"/>
      <c r="C45" s="1338" t="s">
        <v>25</v>
      </c>
      <c r="D45" s="1339" t="s">
        <v>1320</v>
      </c>
    </row>
    <row r="46" spans="1:4" s="1314" customFormat="1" ht="27" thickTop="1" thickBot="1" x14ac:dyDescent="0.25">
      <c r="A46" s="1322" t="s">
        <v>1321</v>
      </c>
      <c r="B46" s="1324"/>
      <c r="C46" s="1324" t="s">
        <v>26</v>
      </c>
      <c r="D46" s="1325" t="s">
        <v>1322</v>
      </c>
    </row>
    <row r="47" spans="1:4" s="1314" customFormat="1" ht="27" thickTop="1" thickBot="1" x14ac:dyDescent="0.25">
      <c r="A47" s="1337" t="s">
        <v>1323</v>
      </c>
      <c r="B47" s="1338"/>
      <c r="C47" s="1338" t="s">
        <v>32</v>
      </c>
      <c r="D47" s="1339" t="s">
        <v>1324</v>
      </c>
    </row>
    <row r="48" spans="1:4" s="1314" customFormat="1" ht="29.25" customHeight="1" thickTop="1" thickBot="1" x14ac:dyDescent="0.25">
      <c r="A48" s="1378" t="s">
        <v>1519</v>
      </c>
      <c r="B48" s="1379"/>
      <c r="C48" s="1380"/>
      <c r="D48" s="1381" t="s">
        <v>1518</v>
      </c>
    </row>
    <row r="49" spans="1:4" s="1314" customFormat="1" ht="27" thickTop="1" thickBot="1" x14ac:dyDescent="0.25">
      <c r="A49" s="1318" t="s">
        <v>1520</v>
      </c>
      <c r="B49" s="1320"/>
      <c r="C49" s="1320" t="s">
        <v>3</v>
      </c>
      <c r="D49" s="1321" t="s">
        <v>1521</v>
      </c>
    </row>
    <row r="50" spans="1:4" s="1314" customFormat="1" ht="27" thickTop="1" thickBot="1" x14ac:dyDescent="0.25">
      <c r="A50" s="1322" t="s">
        <v>1523</v>
      </c>
      <c r="B50" s="1324"/>
      <c r="C50" s="1324" t="s">
        <v>4</v>
      </c>
      <c r="D50" s="1325" t="s">
        <v>1522</v>
      </c>
    </row>
    <row r="51" spans="1:4" s="1314" customFormat="1" ht="27" thickTop="1" thickBot="1" x14ac:dyDescent="0.25">
      <c r="A51" s="1318" t="s">
        <v>1525</v>
      </c>
      <c r="B51" s="1320"/>
      <c r="C51" s="1320" t="s">
        <v>5</v>
      </c>
      <c r="D51" s="1321" t="s">
        <v>1524</v>
      </c>
    </row>
    <row r="52" spans="1:4" s="1314" customFormat="1" ht="26.25" thickTop="1" x14ac:dyDescent="0.2">
      <c r="A52" s="1331" t="s">
        <v>1526</v>
      </c>
      <c r="B52" s="1332"/>
      <c r="C52" s="1332" t="s">
        <v>6</v>
      </c>
      <c r="D52" s="1333" t="s">
        <v>1527</v>
      </c>
    </row>
    <row r="53" spans="1:4" s="1314" customFormat="1" ht="26.25" thickBot="1" x14ac:dyDescent="0.25">
      <c r="A53" s="1334" t="s">
        <v>1529</v>
      </c>
      <c r="B53" s="1335"/>
      <c r="C53" s="1335" t="s">
        <v>7</v>
      </c>
      <c r="D53" s="1336" t="s">
        <v>1528</v>
      </c>
    </row>
    <row r="54" spans="1:4" s="1314" customFormat="1" ht="27" thickTop="1" thickBot="1" x14ac:dyDescent="0.25">
      <c r="A54" s="1322" t="s">
        <v>1539</v>
      </c>
      <c r="B54" s="1324"/>
      <c r="C54" s="1324" t="s">
        <v>8</v>
      </c>
      <c r="D54" s="1325" t="s">
        <v>1538</v>
      </c>
    </row>
    <row r="55" spans="1:4" s="1314" customFormat="1" ht="27" thickTop="1" thickBot="1" x14ac:dyDescent="0.25">
      <c r="A55" s="1318" t="s">
        <v>1541</v>
      </c>
      <c r="B55" s="1320"/>
      <c r="C55" s="1320" t="s">
        <v>9</v>
      </c>
      <c r="D55" s="1321" t="s">
        <v>1540</v>
      </c>
    </row>
    <row r="56" spans="1:4" s="1314" customFormat="1" ht="27" thickTop="1" thickBot="1" x14ac:dyDescent="0.25">
      <c r="A56" s="1322" t="s">
        <v>1542</v>
      </c>
      <c r="B56" s="1324"/>
      <c r="C56" s="1324" t="s">
        <v>951</v>
      </c>
      <c r="D56" s="1325" t="s">
        <v>1588</v>
      </c>
    </row>
    <row r="57" spans="1:4" s="1314" customFormat="1" ht="27" thickTop="1" thickBot="1" x14ac:dyDescent="0.25">
      <c r="A57" s="1337" t="s">
        <v>1543</v>
      </c>
      <c r="B57" s="1320"/>
      <c r="C57" s="1320" t="s">
        <v>952</v>
      </c>
      <c r="D57" s="1339" t="s">
        <v>1589</v>
      </c>
    </row>
    <row r="58" spans="1:4" s="1314" customFormat="1" ht="27" thickTop="1" thickBot="1" x14ac:dyDescent="0.25">
      <c r="A58" s="1322" t="s">
        <v>1544</v>
      </c>
      <c r="B58" s="1324"/>
      <c r="C58" s="1324" t="s">
        <v>953</v>
      </c>
      <c r="D58" s="1325" t="s">
        <v>1590</v>
      </c>
    </row>
    <row r="59" spans="1:4" s="1314" customFormat="1" ht="4.5" customHeight="1" thickTop="1" thickBot="1" x14ac:dyDescent="0.25">
      <c r="A59" s="1326"/>
      <c r="B59" s="1319"/>
      <c r="C59" s="1320"/>
      <c r="D59" s="1327"/>
    </row>
    <row r="60" spans="1:4" s="1314" customFormat="1" ht="29.25" customHeight="1" thickTop="1" thickBot="1" x14ac:dyDescent="0.25">
      <c r="A60" s="1378" t="s">
        <v>1531</v>
      </c>
      <c r="B60" s="1379"/>
      <c r="C60" s="1380"/>
      <c r="D60" s="1381" t="s">
        <v>1530</v>
      </c>
    </row>
    <row r="61" spans="1:4" s="1314" customFormat="1" ht="24" thickTop="1" thickBot="1" x14ac:dyDescent="0.25">
      <c r="A61" s="1337" t="s">
        <v>1372</v>
      </c>
      <c r="B61" s="1340"/>
      <c r="C61" s="1338" t="s">
        <v>3</v>
      </c>
      <c r="D61" s="1339" t="s">
        <v>1373</v>
      </c>
    </row>
    <row r="62" spans="1:4" s="1314" customFormat="1" ht="24" thickTop="1" thickBot="1" x14ac:dyDescent="0.25">
      <c r="A62" s="1322" t="s">
        <v>1325</v>
      </c>
      <c r="B62" s="1323"/>
      <c r="C62" s="1324" t="s">
        <v>4</v>
      </c>
      <c r="D62" s="1325" t="s">
        <v>1326</v>
      </c>
    </row>
    <row r="63" spans="1:4" s="1314" customFormat="1" ht="24" thickTop="1" thickBot="1" x14ac:dyDescent="0.25">
      <c r="A63" s="1337" t="s">
        <v>1327</v>
      </c>
      <c r="B63" s="1340"/>
      <c r="C63" s="1338" t="s">
        <v>5</v>
      </c>
      <c r="D63" s="1339" t="s">
        <v>1328</v>
      </c>
    </row>
    <row r="64" spans="1:4" s="1314" customFormat="1" ht="24" thickTop="1" thickBot="1" x14ac:dyDescent="0.25">
      <c r="A64" s="1322" t="s">
        <v>1329</v>
      </c>
      <c r="B64" s="1323"/>
      <c r="C64" s="1324" t="s">
        <v>6</v>
      </c>
      <c r="D64" s="1325" t="s">
        <v>1330</v>
      </c>
    </row>
    <row r="65" spans="1:4" s="1314" customFormat="1" ht="27" thickTop="1" thickBot="1" x14ac:dyDescent="0.25">
      <c r="A65" s="1342" t="s">
        <v>1331</v>
      </c>
      <c r="B65" s="1343"/>
      <c r="C65" s="1344" t="s">
        <v>7</v>
      </c>
      <c r="D65" s="1345" t="s">
        <v>1332</v>
      </c>
    </row>
    <row r="66" spans="1:4" s="1314" customFormat="1" ht="27" thickTop="1" thickBot="1" x14ac:dyDescent="0.25">
      <c r="A66" s="1322" t="s">
        <v>1333</v>
      </c>
      <c r="B66" s="1323"/>
      <c r="C66" s="1324" t="s">
        <v>8</v>
      </c>
      <c r="D66" s="1325" t="s">
        <v>1334</v>
      </c>
    </row>
    <row r="67" spans="1:4" s="1314" customFormat="1" ht="27" thickTop="1" thickBot="1" x14ac:dyDescent="0.25">
      <c r="A67" s="1337" t="s">
        <v>1335</v>
      </c>
      <c r="B67" s="1340"/>
      <c r="C67" s="1338" t="s">
        <v>9</v>
      </c>
      <c r="D67" s="1339" t="s">
        <v>1560</v>
      </c>
    </row>
    <row r="68" spans="1:4" s="1314" customFormat="1" ht="27" thickTop="1" thickBot="1" x14ac:dyDescent="0.25">
      <c r="A68" s="1322" t="s">
        <v>1336</v>
      </c>
      <c r="B68" s="1323"/>
      <c r="C68" s="1324" t="s">
        <v>951</v>
      </c>
      <c r="D68" s="1325" t="s">
        <v>1591</v>
      </c>
    </row>
    <row r="69" spans="1:4" s="1314" customFormat="1" ht="27" thickTop="1" thickBot="1" x14ac:dyDescent="0.25">
      <c r="A69" s="1337" t="s">
        <v>1337</v>
      </c>
      <c r="B69" s="1340"/>
      <c r="C69" s="1338" t="s">
        <v>952</v>
      </c>
      <c r="D69" s="1339" t="s">
        <v>1594</v>
      </c>
    </row>
    <row r="70" spans="1:4" s="1314" customFormat="1" ht="27" thickTop="1" thickBot="1" x14ac:dyDescent="0.25">
      <c r="A70" s="1322" t="s">
        <v>1338</v>
      </c>
      <c r="B70" s="1323"/>
      <c r="C70" s="1324" t="s">
        <v>953</v>
      </c>
      <c r="D70" s="1325" t="s">
        <v>1593</v>
      </c>
    </row>
    <row r="71" spans="1:4" s="1314" customFormat="1" ht="24" thickTop="1" thickBot="1" x14ac:dyDescent="0.25">
      <c r="A71" s="1337" t="s">
        <v>1380</v>
      </c>
      <c r="B71" s="1340"/>
      <c r="C71" s="1338" t="s">
        <v>11</v>
      </c>
      <c r="D71" s="1339" t="s">
        <v>1381</v>
      </c>
    </row>
    <row r="72" spans="1:4" s="1314" customFormat="1" ht="27" thickTop="1" thickBot="1" x14ac:dyDescent="0.25">
      <c r="A72" s="1322" t="s">
        <v>1339</v>
      </c>
      <c r="B72" s="1323"/>
      <c r="C72" s="1324" t="s">
        <v>954</v>
      </c>
      <c r="D72" s="1346" t="s">
        <v>1592</v>
      </c>
    </row>
    <row r="73" spans="1:4" s="1314" customFormat="1" ht="27" thickTop="1" thickBot="1" x14ac:dyDescent="0.25">
      <c r="A73" s="1337" t="s">
        <v>1340</v>
      </c>
      <c r="B73" s="1340"/>
      <c r="C73" s="1338" t="s">
        <v>955</v>
      </c>
      <c r="D73" s="1339" t="s">
        <v>1595</v>
      </c>
    </row>
    <row r="74" spans="1:4" s="1314" customFormat="1" ht="27" thickTop="1" thickBot="1" x14ac:dyDescent="0.25">
      <c r="A74" s="1322" t="s">
        <v>1341</v>
      </c>
      <c r="B74" s="1323"/>
      <c r="C74" s="1324" t="s">
        <v>989</v>
      </c>
      <c r="D74" s="1325" t="s">
        <v>1596</v>
      </c>
    </row>
    <row r="75" spans="1:4" s="1314" customFormat="1" ht="27" thickTop="1" thickBot="1" x14ac:dyDescent="0.25">
      <c r="A75" s="1337" t="s">
        <v>1342</v>
      </c>
      <c r="B75" s="1340"/>
      <c r="C75" s="1338" t="s">
        <v>114</v>
      </c>
      <c r="D75" s="1339" t="s">
        <v>1597</v>
      </c>
    </row>
    <row r="76" spans="1:4" s="1314" customFormat="1" ht="27" thickTop="1" thickBot="1" x14ac:dyDescent="0.25">
      <c r="A76" s="1322" t="s">
        <v>1608</v>
      </c>
      <c r="B76" s="1323"/>
      <c r="C76" s="1324" t="s">
        <v>13</v>
      </c>
      <c r="D76" s="1325" t="s">
        <v>1598</v>
      </c>
    </row>
    <row r="77" spans="1:4" s="1314" customFormat="1" ht="39.75" thickTop="1" thickBot="1" x14ac:dyDescent="0.25">
      <c r="A77" s="1337" t="s">
        <v>1609</v>
      </c>
      <c r="B77" s="1340"/>
      <c r="C77" s="1338" t="s">
        <v>14</v>
      </c>
      <c r="D77" s="1339" t="s">
        <v>1599</v>
      </c>
    </row>
    <row r="78" spans="1:4" s="1314" customFormat="1" ht="26.25" thickTop="1" x14ac:dyDescent="0.2">
      <c r="A78" s="1331" t="s">
        <v>1343</v>
      </c>
      <c r="B78" s="1341"/>
      <c r="C78" s="1332" t="s">
        <v>15</v>
      </c>
      <c r="D78" s="1333" t="s">
        <v>1600</v>
      </c>
    </row>
    <row r="79" spans="1:4" s="1314" customFormat="1" ht="13.5" thickBot="1" x14ac:dyDescent="0.25">
      <c r="A79" s="1385"/>
      <c r="B79" s="1386"/>
      <c r="C79" s="1335"/>
      <c r="D79" s="1387"/>
    </row>
    <row r="80" spans="1:4" s="1314" customFormat="1" ht="29.25" customHeight="1" thickTop="1" thickBot="1" x14ac:dyDescent="0.25">
      <c r="A80" s="1378" t="s">
        <v>1532</v>
      </c>
      <c r="B80" s="1379"/>
      <c r="C80" s="1380"/>
      <c r="D80" s="1381" t="s">
        <v>1533</v>
      </c>
    </row>
    <row r="81" spans="1:4" s="1314" customFormat="1" ht="27" thickTop="1" thickBot="1" x14ac:dyDescent="0.25">
      <c r="A81" s="1322" t="s">
        <v>1374</v>
      </c>
      <c r="B81" s="1323"/>
      <c r="C81" s="1324" t="s">
        <v>3</v>
      </c>
      <c r="D81" s="1325" t="s">
        <v>1375</v>
      </c>
    </row>
    <row r="82" spans="1:4" s="1314" customFormat="1" ht="27" thickTop="1" thickBot="1" x14ac:dyDescent="0.25">
      <c r="A82" s="1337" t="s">
        <v>1344</v>
      </c>
      <c r="B82" s="1340"/>
      <c r="C82" s="1338" t="s">
        <v>4</v>
      </c>
      <c r="D82" s="1339" t="s">
        <v>1345</v>
      </c>
    </row>
    <row r="83" spans="1:4" s="1314" customFormat="1" ht="27" thickTop="1" thickBot="1" x14ac:dyDescent="0.25">
      <c r="A83" s="1322" t="s">
        <v>1346</v>
      </c>
      <c r="B83" s="1323"/>
      <c r="C83" s="1324" t="s">
        <v>5</v>
      </c>
      <c r="D83" s="1325" t="s">
        <v>1347</v>
      </c>
    </row>
    <row r="84" spans="1:4" s="1314" customFormat="1" ht="27" thickTop="1" thickBot="1" x14ac:dyDescent="0.25">
      <c r="A84" s="1337" t="s">
        <v>1348</v>
      </c>
      <c r="B84" s="1340"/>
      <c r="C84" s="1338" t="s">
        <v>6</v>
      </c>
      <c r="D84" s="1339" t="s">
        <v>1349</v>
      </c>
    </row>
    <row r="85" spans="1:4" s="1314" customFormat="1" ht="27" thickTop="1" thickBot="1" x14ac:dyDescent="0.25">
      <c r="A85" s="1322" t="s">
        <v>1350</v>
      </c>
      <c r="B85" s="1323"/>
      <c r="C85" s="1324" t="s">
        <v>522</v>
      </c>
      <c r="D85" s="1325" t="s">
        <v>1605</v>
      </c>
    </row>
    <row r="86" spans="1:4" s="1314" customFormat="1" ht="27" thickTop="1" thickBot="1" x14ac:dyDescent="0.25">
      <c r="A86" s="1337" t="s">
        <v>1351</v>
      </c>
      <c r="B86" s="1340"/>
      <c r="C86" s="1338" t="s">
        <v>523</v>
      </c>
      <c r="D86" s="1339" t="s">
        <v>1604</v>
      </c>
    </row>
    <row r="87" spans="1:4" s="1314" customFormat="1" ht="27" thickTop="1" thickBot="1" x14ac:dyDescent="0.25">
      <c r="A87" s="1328" t="s">
        <v>1352</v>
      </c>
      <c r="B87" s="1347"/>
      <c r="C87" s="1329" t="s">
        <v>524</v>
      </c>
      <c r="D87" s="1330" t="s">
        <v>1607</v>
      </c>
    </row>
    <row r="88" spans="1:4" s="1314" customFormat="1" ht="27" thickTop="1" thickBot="1" x14ac:dyDescent="0.25">
      <c r="A88" s="1337" t="s">
        <v>1353</v>
      </c>
      <c r="B88" s="1340"/>
      <c r="C88" s="1338" t="s">
        <v>8</v>
      </c>
      <c r="D88" s="1339" t="s">
        <v>1354</v>
      </c>
    </row>
    <row r="89" spans="1:4" s="1314" customFormat="1" ht="27" thickTop="1" thickBot="1" x14ac:dyDescent="0.25">
      <c r="A89" s="1331" t="s">
        <v>1355</v>
      </c>
      <c r="B89" s="1341"/>
      <c r="C89" s="1332" t="s">
        <v>9</v>
      </c>
      <c r="D89" s="1333" t="s">
        <v>1606</v>
      </c>
    </row>
    <row r="90" spans="1:4" s="1314" customFormat="1" ht="14.25" thickTop="1" thickBot="1" x14ac:dyDescent="0.25">
      <c r="A90" s="1326"/>
      <c r="B90" s="1319"/>
      <c r="C90" s="1320"/>
      <c r="D90" s="1327"/>
    </row>
    <row r="91" spans="1:4" s="1314" customFormat="1" ht="40.5" customHeight="1" thickTop="1" thickBot="1" x14ac:dyDescent="0.25">
      <c r="A91" s="1378" t="s">
        <v>1535</v>
      </c>
      <c r="B91" s="1379"/>
      <c r="C91" s="1380"/>
      <c r="D91" s="1381" t="s">
        <v>1534</v>
      </c>
    </row>
    <row r="92" spans="1:4" s="1314" customFormat="1" ht="35.25" thickTop="1" thickBot="1" x14ac:dyDescent="0.25">
      <c r="A92" s="1348" t="s">
        <v>1610</v>
      </c>
      <c r="B92" s="1349"/>
      <c r="C92" s="1350" t="s">
        <v>3</v>
      </c>
      <c r="D92" s="1351" t="s">
        <v>1603</v>
      </c>
    </row>
    <row r="93" spans="1:4" s="1314" customFormat="1" ht="27" thickTop="1" thickBot="1" x14ac:dyDescent="0.25">
      <c r="A93" s="1352" t="s">
        <v>1561</v>
      </c>
      <c r="B93" s="1353"/>
      <c r="C93" s="1354" t="s">
        <v>4</v>
      </c>
      <c r="D93" s="1355" t="s">
        <v>1602</v>
      </c>
    </row>
    <row r="94" spans="1:4" s="1314" customFormat="1" ht="27" thickTop="1" thickBot="1" x14ac:dyDescent="0.25">
      <c r="A94" s="1356" t="s">
        <v>1562</v>
      </c>
      <c r="B94" s="1349"/>
      <c r="C94" s="1350" t="s">
        <v>5</v>
      </c>
      <c r="D94" s="1351" t="s">
        <v>1601</v>
      </c>
    </row>
    <row r="95" spans="1:4" s="1314" customFormat="1" ht="14.25" thickTop="1" thickBot="1" x14ac:dyDescent="0.25">
      <c r="A95" s="1326"/>
      <c r="B95" s="1319"/>
      <c r="C95" s="1320"/>
      <c r="D95" s="1327"/>
    </row>
    <row r="96" spans="1:4" s="1314" customFormat="1" ht="29.25" customHeight="1" thickTop="1" thickBot="1" x14ac:dyDescent="0.25">
      <c r="A96" s="1315" t="s">
        <v>444</v>
      </c>
      <c r="B96" s="1316"/>
      <c r="C96" s="1317"/>
      <c r="D96" s="1359" t="s">
        <v>33</v>
      </c>
    </row>
    <row r="97" spans="1:4" s="1314" customFormat="1" ht="3.75" customHeight="1" thickTop="1" thickBot="1" x14ac:dyDescent="0.25">
      <c r="A97" s="1326"/>
      <c r="B97" s="1319"/>
      <c r="C97" s="1320"/>
      <c r="D97" s="1327"/>
    </row>
    <row r="98" spans="1:4" s="1314" customFormat="1" ht="16.5" customHeight="1" thickTop="1" thickBot="1" x14ac:dyDescent="0.25">
      <c r="A98" s="1356" t="s">
        <v>475</v>
      </c>
      <c r="B98" s="1349"/>
      <c r="C98" s="1350"/>
      <c r="D98" s="1357" t="s">
        <v>34</v>
      </c>
    </row>
    <row r="99" spans="1:4" s="1314" customFormat="1" ht="16.5" customHeight="1" thickTop="1" x14ac:dyDescent="0.2">
      <c r="A99" s="1331" t="s">
        <v>988</v>
      </c>
      <c r="B99" s="1341"/>
      <c r="C99" s="1332"/>
      <c r="D99" s="1388" t="s">
        <v>987</v>
      </c>
    </row>
    <row r="100" spans="1:4" x14ac:dyDescent="0.2">
      <c r="B100" s="1306"/>
      <c r="C100" s="1306"/>
    </row>
    <row r="101" spans="1:4" x14ac:dyDescent="0.2">
      <c r="B101" s="1306"/>
      <c r="C101" s="1306"/>
    </row>
    <row r="102" spans="1:4" x14ac:dyDescent="0.2">
      <c r="B102" s="1306"/>
      <c r="C102" s="1306"/>
    </row>
    <row r="103" spans="1:4" x14ac:dyDescent="0.2">
      <c r="B103" s="1306"/>
      <c r="C103" s="1306"/>
    </row>
    <row r="114" spans="2:4" x14ac:dyDescent="0.2">
      <c r="B114" s="1306"/>
      <c r="D114" s="1358"/>
    </row>
    <row r="115" spans="2:4" x14ac:dyDescent="0.2">
      <c r="B115" s="1306"/>
      <c r="D115" s="1358"/>
    </row>
    <row r="116" spans="2:4" x14ac:dyDescent="0.2">
      <c r="B116" s="1306"/>
      <c r="D116" s="1358"/>
    </row>
    <row r="117" spans="2:4" x14ac:dyDescent="0.2">
      <c r="B117" s="1306"/>
      <c r="D117" s="1358"/>
    </row>
    <row r="118" spans="2:4" x14ac:dyDescent="0.2">
      <c r="B118" s="1306"/>
      <c r="D118" s="1358"/>
    </row>
    <row r="119" spans="2:4" x14ac:dyDescent="0.2">
      <c r="B119" s="1306"/>
      <c r="D119" s="1358"/>
    </row>
    <row r="120" spans="2:4" x14ac:dyDescent="0.2">
      <c r="B120" s="1306"/>
      <c r="D120" s="1358"/>
    </row>
    <row r="121" spans="2:4" x14ac:dyDescent="0.2">
      <c r="B121" s="1306"/>
      <c r="D121" s="1358"/>
    </row>
    <row r="122" spans="2:4" x14ac:dyDescent="0.2">
      <c r="B122" s="1306"/>
      <c r="D122" s="1358"/>
    </row>
    <row r="123" spans="2:4" x14ac:dyDescent="0.2">
      <c r="B123" s="1306"/>
      <c r="D123" s="1358"/>
    </row>
    <row r="124" spans="2:4" x14ac:dyDescent="0.2">
      <c r="B124" s="1306"/>
      <c r="D124" s="1358"/>
    </row>
    <row r="125" spans="2:4" x14ac:dyDescent="0.2">
      <c r="B125" s="1306"/>
      <c r="D125" s="1358"/>
    </row>
    <row r="126" spans="2:4" x14ac:dyDescent="0.2">
      <c r="B126" s="1306"/>
      <c r="D126" s="1358"/>
    </row>
    <row r="127" spans="2:4" x14ac:dyDescent="0.2">
      <c r="B127" s="1306"/>
      <c r="D127" s="1358"/>
    </row>
    <row r="128" spans="2:4" x14ac:dyDescent="0.2">
      <c r="B128" s="1306"/>
      <c r="D128" s="1358"/>
    </row>
    <row r="129" spans="2:4" x14ac:dyDescent="0.2">
      <c r="B129" s="1306"/>
      <c r="D129" s="1358"/>
    </row>
    <row r="130" spans="2:4" x14ac:dyDescent="0.2">
      <c r="B130" s="1306"/>
      <c r="D130" s="1358"/>
    </row>
    <row r="131" spans="2:4" x14ac:dyDescent="0.2">
      <c r="B131" s="1306"/>
      <c r="D131" s="1358"/>
    </row>
    <row r="132" spans="2:4" x14ac:dyDescent="0.2">
      <c r="B132" s="1306"/>
      <c r="D132" s="1358"/>
    </row>
    <row r="133" spans="2:4" x14ac:dyDescent="0.2">
      <c r="B133" s="1306"/>
      <c r="D133" s="1358"/>
    </row>
    <row r="134" spans="2:4" x14ac:dyDescent="0.2">
      <c r="B134" s="1306"/>
      <c r="D134" s="1358"/>
    </row>
    <row r="135" spans="2:4" x14ac:dyDescent="0.2">
      <c r="B135" s="1306"/>
      <c r="D135" s="1358"/>
    </row>
    <row r="136" spans="2:4" x14ac:dyDescent="0.2">
      <c r="B136" s="1306"/>
      <c r="D136" s="1358"/>
    </row>
    <row r="137" spans="2:4" x14ac:dyDescent="0.2">
      <c r="B137" s="1306"/>
      <c r="D137" s="1358"/>
    </row>
    <row r="138" spans="2:4" x14ac:dyDescent="0.2">
      <c r="B138" s="1306"/>
      <c r="D138" s="1358"/>
    </row>
    <row r="139" spans="2:4" x14ac:dyDescent="0.2">
      <c r="B139" s="1306"/>
      <c r="D139" s="1358"/>
    </row>
    <row r="140" spans="2:4" x14ac:dyDescent="0.2">
      <c r="B140" s="1306"/>
      <c r="D140" s="1358"/>
    </row>
    <row r="141" spans="2:4" x14ac:dyDescent="0.2">
      <c r="B141" s="1306"/>
      <c r="D141" s="1358"/>
    </row>
    <row r="142" spans="2:4" x14ac:dyDescent="0.2">
      <c r="B142" s="1306"/>
      <c r="D142" s="1358"/>
    </row>
    <row r="143" spans="2:4" x14ac:dyDescent="0.2">
      <c r="B143" s="1306"/>
      <c r="D143" s="1358"/>
    </row>
    <row r="144" spans="2:4" x14ac:dyDescent="0.2">
      <c r="B144" s="1306"/>
      <c r="D144" s="1358"/>
    </row>
    <row r="145" spans="2:4" x14ac:dyDescent="0.2">
      <c r="B145" s="1306"/>
      <c r="D145" s="1358"/>
    </row>
    <row r="146" spans="2:4" x14ac:dyDescent="0.2">
      <c r="B146" s="1306"/>
      <c r="D146" s="1358"/>
    </row>
    <row r="147" spans="2:4" x14ac:dyDescent="0.2">
      <c r="B147" s="1306"/>
      <c r="D147" s="1358"/>
    </row>
    <row r="148" spans="2:4" x14ac:dyDescent="0.2">
      <c r="B148" s="1306"/>
      <c r="D148" s="1358"/>
    </row>
    <row r="149" spans="2:4" x14ac:dyDescent="0.2">
      <c r="B149" s="1306"/>
      <c r="D149" s="1358"/>
    </row>
    <row r="150" spans="2:4" x14ac:dyDescent="0.2">
      <c r="B150" s="1306"/>
      <c r="D150" s="1358"/>
    </row>
    <row r="151" spans="2:4" x14ac:dyDescent="0.2">
      <c r="B151" s="1306"/>
      <c r="D151" s="1358"/>
    </row>
    <row r="152" spans="2:4" x14ac:dyDescent="0.2">
      <c r="B152" s="1306"/>
      <c r="D152" s="1358"/>
    </row>
    <row r="153" spans="2:4" x14ac:dyDescent="0.2">
      <c r="B153" s="1306"/>
      <c r="D153" s="1358"/>
    </row>
    <row r="154" spans="2:4" x14ac:dyDescent="0.2">
      <c r="B154" s="1306"/>
      <c r="D154" s="1358"/>
    </row>
    <row r="155" spans="2:4" x14ac:dyDescent="0.2">
      <c r="B155" s="1306"/>
      <c r="D155" s="1358"/>
    </row>
    <row r="156" spans="2:4" x14ac:dyDescent="0.2">
      <c r="B156" s="1306"/>
      <c r="D156" s="1358"/>
    </row>
    <row r="157" spans="2:4" x14ac:dyDescent="0.2">
      <c r="B157" s="1306"/>
      <c r="D157" s="1358"/>
    </row>
    <row r="158" spans="2:4" x14ac:dyDescent="0.2">
      <c r="B158" s="1306"/>
      <c r="D158" s="1358"/>
    </row>
    <row r="159" spans="2:4" x14ac:dyDescent="0.2">
      <c r="B159" s="1306"/>
      <c r="D159" s="1358"/>
    </row>
  </sheetData>
  <printOptions horizontalCentered="1"/>
  <pageMargins left="0.43" right="0" top="0.59055118110236227" bottom="0.39370078740157483" header="0.51181102362204722" footer="0.51181102362204722"/>
  <pageSetup scale="95" orientation="portrait" r:id="rId1"/>
  <headerFooter alignWithMargins="0"/>
  <rowBreaks count="3" manualBreakCount="3">
    <brk id="28" max="5" man="1"/>
    <brk id="52" max="5" man="1"/>
    <brk id="78" max="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Q218"/>
  <sheetViews>
    <sheetView view="pageBreakPreview" zoomScaleNormal="100" zoomScaleSheetLayoutView="100" workbookViewId="0">
      <selection activeCell="J49" sqref="J49"/>
    </sheetView>
  </sheetViews>
  <sheetFormatPr defaultRowHeight="15" x14ac:dyDescent="0.25"/>
  <cols>
    <col min="1" max="1" width="15.85546875" style="47" customWidth="1"/>
    <col min="2" max="2" width="8" style="49" customWidth="1"/>
    <col min="3" max="3" width="8.7109375" style="47" customWidth="1"/>
    <col min="4" max="15" width="7.42578125" style="47" customWidth="1"/>
    <col min="16" max="16" width="6.7109375" style="49" customWidth="1"/>
    <col min="17" max="17" width="12.5703125" style="47" customWidth="1"/>
    <col min="18" max="256" width="9.140625" style="29"/>
    <col min="257" max="257" width="18.7109375" style="29" customWidth="1"/>
    <col min="258" max="258" width="5.5703125" style="29" bestFit="1" customWidth="1"/>
    <col min="259" max="259" width="8.7109375" style="29" customWidth="1"/>
    <col min="260" max="271" width="6.7109375" style="29" customWidth="1"/>
    <col min="272" max="272" width="7" style="29" bestFit="1" customWidth="1"/>
    <col min="273" max="273" width="18.7109375" style="29" customWidth="1"/>
    <col min="274" max="512" width="9.140625" style="29"/>
    <col min="513" max="513" width="18.7109375" style="29" customWidth="1"/>
    <col min="514" max="514" width="5.5703125" style="29" bestFit="1" customWidth="1"/>
    <col min="515" max="515" width="8.7109375" style="29" customWidth="1"/>
    <col min="516" max="527" width="6.7109375" style="29" customWidth="1"/>
    <col min="528" max="528" width="7" style="29" bestFit="1" customWidth="1"/>
    <col min="529" max="529" width="18.7109375" style="29" customWidth="1"/>
    <col min="530" max="768" width="9.140625" style="29"/>
    <col min="769" max="769" width="18.7109375" style="29" customWidth="1"/>
    <col min="770" max="770" width="5.5703125" style="29" bestFit="1" customWidth="1"/>
    <col min="771" max="771" width="8.7109375" style="29" customWidth="1"/>
    <col min="772" max="783" width="6.7109375" style="29" customWidth="1"/>
    <col min="784" max="784" width="7" style="29" bestFit="1" customWidth="1"/>
    <col min="785" max="785" width="18.7109375" style="29" customWidth="1"/>
    <col min="786" max="1024" width="9.140625" style="29"/>
    <col min="1025" max="1025" width="18.7109375" style="29" customWidth="1"/>
    <col min="1026" max="1026" width="5.5703125" style="29" bestFit="1" customWidth="1"/>
    <col min="1027" max="1027" width="8.7109375" style="29" customWidth="1"/>
    <col min="1028" max="1039" width="6.7109375" style="29" customWidth="1"/>
    <col min="1040" max="1040" width="7" style="29" bestFit="1" customWidth="1"/>
    <col min="1041" max="1041" width="18.7109375" style="29" customWidth="1"/>
    <col min="1042" max="1280" width="9.140625" style="29"/>
    <col min="1281" max="1281" width="18.7109375" style="29" customWidth="1"/>
    <col min="1282" max="1282" width="5.5703125" style="29" bestFit="1" customWidth="1"/>
    <col min="1283" max="1283" width="8.7109375" style="29" customWidth="1"/>
    <col min="1284" max="1295" width="6.7109375" style="29" customWidth="1"/>
    <col min="1296" max="1296" width="7" style="29" bestFit="1" customWidth="1"/>
    <col min="1297" max="1297" width="18.7109375" style="29" customWidth="1"/>
    <col min="1298" max="1536" width="9.140625" style="29"/>
    <col min="1537" max="1537" width="18.7109375" style="29" customWidth="1"/>
    <col min="1538" max="1538" width="5.5703125" style="29" bestFit="1" customWidth="1"/>
    <col min="1539" max="1539" width="8.7109375" style="29" customWidth="1"/>
    <col min="1540" max="1551" width="6.7109375" style="29" customWidth="1"/>
    <col min="1552" max="1552" width="7" style="29" bestFit="1" customWidth="1"/>
    <col min="1553" max="1553" width="18.7109375" style="29" customWidth="1"/>
    <col min="1554" max="1792" width="9.140625" style="29"/>
    <col min="1793" max="1793" width="18.7109375" style="29" customWidth="1"/>
    <col min="1794" max="1794" width="5.5703125" style="29" bestFit="1" customWidth="1"/>
    <col min="1795" max="1795" width="8.7109375" style="29" customWidth="1"/>
    <col min="1796" max="1807" width="6.7109375" style="29" customWidth="1"/>
    <col min="1808" max="1808" width="7" style="29" bestFit="1" customWidth="1"/>
    <col min="1809" max="1809" width="18.7109375" style="29" customWidth="1"/>
    <col min="1810" max="2048" width="9.140625" style="29"/>
    <col min="2049" max="2049" width="18.7109375" style="29" customWidth="1"/>
    <col min="2050" max="2050" width="5.5703125" style="29" bestFit="1" customWidth="1"/>
    <col min="2051" max="2051" width="8.7109375" style="29" customWidth="1"/>
    <col min="2052" max="2063" width="6.7109375" style="29" customWidth="1"/>
    <col min="2064" max="2064" width="7" style="29" bestFit="1" customWidth="1"/>
    <col min="2065" max="2065" width="18.7109375" style="29" customWidth="1"/>
    <col min="2066" max="2304" width="9.140625" style="29"/>
    <col min="2305" max="2305" width="18.7109375" style="29" customWidth="1"/>
    <col min="2306" max="2306" width="5.5703125" style="29" bestFit="1" customWidth="1"/>
    <col min="2307" max="2307" width="8.7109375" style="29" customWidth="1"/>
    <col min="2308" max="2319" width="6.7109375" style="29" customWidth="1"/>
    <col min="2320" max="2320" width="7" style="29" bestFit="1" customWidth="1"/>
    <col min="2321" max="2321" width="18.7109375" style="29" customWidth="1"/>
    <col min="2322" max="2560" width="9.140625" style="29"/>
    <col min="2561" max="2561" width="18.7109375" style="29" customWidth="1"/>
    <col min="2562" max="2562" width="5.5703125" style="29" bestFit="1" customWidth="1"/>
    <col min="2563" max="2563" width="8.7109375" style="29" customWidth="1"/>
    <col min="2564" max="2575" width="6.7109375" style="29" customWidth="1"/>
    <col min="2576" max="2576" width="7" style="29" bestFit="1" customWidth="1"/>
    <col min="2577" max="2577" width="18.7109375" style="29" customWidth="1"/>
    <col min="2578" max="2816" width="9.140625" style="29"/>
    <col min="2817" max="2817" width="18.7109375" style="29" customWidth="1"/>
    <col min="2818" max="2818" width="5.5703125" style="29" bestFit="1" customWidth="1"/>
    <col min="2819" max="2819" width="8.7109375" style="29" customWidth="1"/>
    <col min="2820" max="2831" width="6.7109375" style="29" customWidth="1"/>
    <col min="2832" max="2832" width="7" style="29" bestFit="1" customWidth="1"/>
    <col min="2833" max="2833" width="18.7109375" style="29" customWidth="1"/>
    <col min="2834" max="3072" width="9.140625" style="29"/>
    <col min="3073" max="3073" width="18.7109375" style="29" customWidth="1"/>
    <col min="3074" max="3074" width="5.5703125" style="29" bestFit="1" customWidth="1"/>
    <col min="3075" max="3075" width="8.7109375" style="29" customWidth="1"/>
    <col min="3076" max="3087" width="6.7109375" style="29" customWidth="1"/>
    <col min="3088" max="3088" width="7" style="29" bestFit="1" customWidth="1"/>
    <col min="3089" max="3089" width="18.7109375" style="29" customWidth="1"/>
    <col min="3090" max="3328" width="9.140625" style="29"/>
    <col min="3329" max="3329" width="18.7109375" style="29" customWidth="1"/>
    <col min="3330" max="3330" width="5.5703125" style="29" bestFit="1" customWidth="1"/>
    <col min="3331" max="3331" width="8.7109375" style="29" customWidth="1"/>
    <col min="3332" max="3343" width="6.7109375" style="29" customWidth="1"/>
    <col min="3344" max="3344" width="7" style="29" bestFit="1" customWidth="1"/>
    <col min="3345" max="3345" width="18.7109375" style="29" customWidth="1"/>
    <col min="3346" max="3584" width="9.140625" style="29"/>
    <col min="3585" max="3585" width="18.7109375" style="29" customWidth="1"/>
    <col min="3586" max="3586" width="5.5703125" style="29" bestFit="1" customWidth="1"/>
    <col min="3587" max="3587" width="8.7109375" style="29" customWidth="1"/>
    <col min="3588" max="3599" width="6.7109375" style="29" customWidth="1"/>
    <col min="3600" max="3600" width="7" style="29" bestFit="1" customWidth="1"/>
    <col min="3601" max="3601" width="18.7109375" style="29" customWidth="1"/>
    <col min="3602" max="3840" width="9.140625" style="29"/>
    <col min="3841" max="3841" width="18.7109375" style="29" customWidth="1"/>
    <col min="3842" max="3842" width="5.5703125" style="29" bestFit="1" customWidth="1"/>
    <col min="3843" max="3843" width="8.7109375" style="29" customWidth="1"/>
    <col min="3844" max="3855" width="6.7109375" style="29" customWidth="1"/>
    <col min="3856" max="3856" width="7" style="29" bestFit="1" customWidth="1"/>
    <col min="3857" max="3857" width="18.7109375" style="29" customWidth="1"/>
    <col min="3858" max="4096" width="9.140625" style="29"/>
    <col min="4097" max="4097" width="18.7109375" style="29" customWidth="1"/>
    <col min="4098" max="4098" width="5.5703125" style="29" bestFit="1" customWidth="1"/>
    <col min="4099" max="4099" width="8.7109375" style="29" customWidth="1"/>
    <col min="4100" max="4111" width="6.7109375" style="29" customWidth="1"/>
    <col min="4112" max="4112" width="7" style="29" bestFit="1" customWidth="1"/>
    <col min="4113" max="4113" width="18.7109375" style="29" customWidth="1"/>
    <col min="4114" max="4352" width="9.140625" style="29"/>
    <col min="4353" max="4353" width="18.7109375" style="29" customWidth="1"/>
    <col min="4354" max="4354" width="5.5703125" style="29" bestFit="1" customWidth="1"/>
    <col min="4355" max="4355" width="8.7109375" style="29" customWidth="1"/>
    <col min="4356" max="4367" width="6.7109375" style="29" customWidth="1"/>
    <col min="4368" max="4368" width="7" style="29" bestFit="1" customWidth="1"/>
    <col min="4369" max="4369" width="18.7109375" style="29" customWidth="1"/>
    <col min="4370" max="4608" width="9.140625" style="29"/>
    <col min="4609" max="4609" width="18.7109375" style="29" customWidth="1"/>
    <col min="4610" max="4610" width="5.5703125" style="29" bestFit="1" customWidth="1"/>
    <col min="4611" max="4611" width="8.7109375" style="29" customWidth="1"/>
    <col min="4612" max="4623" width="6.7109375" style="29" customWidth="1"/>
    <col min="4624" max="4624" width="7" style="29" bestFit="1" customWidth="1"/>
    <col min="4625" max="4625" width="18.7109375" style="29" customWidth="1"/>
    <col min="4626" max="4864" width="9.140625" style="29"/>
    <col min="4865" max="4865" width="18.7109375" style="29" customWidth="1"/>
    <col min="4866" max="4866" width="5.5703125" style="29" bestFit="1" customWidth="1"/>
    <col min="4867" max="4867" width="8.7109375" style="29" customWidth="1"/>
    <col min="4868" max="4879" width="6.7109375" style="29" customWidth="1"/>
    <col min="4880" max="4880" width="7" style="29" bestFit="1" customWidth="1"/>
    <col min="4881" max="4881" width="18.7109375" style="29" customWidth="1"/>
    <col min="4882" max="5120" width="9.140625" style="29"/>
    <col min="5121" max="5121" width="18.7109375" style="29" customWidth="1"/>
    <col min="5122" max="5122" width="5.5703125" style="29" bestFit="1" customWidth="1"/>
    <col min="5123" max="5123" width="8.7109375" style="29" customWidth="1"/>
    <col min="5124" max="5135" width="6.7109375" style="29" customWidth="1"/>
    <col min="5136" max="5136" width="7" style="29" bestFit="1" customWidth="1"/>
    <col min="5137" max="5137" width="18.7109375" style="29" customWidth="1"/>
    <col min="5138" max="5376" width="9.140625" style="29"/>
    <col min="5377" max="5377" width="18.7109375" style="29" customWidth="1"/>
    <col min="5378" max="5378" width="5.5703125" style="29" bestFit="1" customWidth="1"/>
    <col min="5379" max="5379" width="8.7109375" style="29" customWidth="1"/>
    <col min="5380" max="5391" width="6.7109375" style="29" customWidth="1"/>
    <col min="5392" max="5392" width="7" style="29" bestFit="1" customWidth="1"/>
    <col min="5393" max="5393" width="18.7109375" style="29" customWidth="1"/>
    <col min="5394" max="5632" width="9.140625" style="29"/>
    <col min="5633" max="5633" width="18.7109375" style="29" customWidth="1"/>
    <col min="5634" max="5634" width="5.5703125" style="29" bestFit="1" customWidth="1"/>
    <col min="5635" max="5635" width="8.7109375" style="29" customWidth="1"/>
    <col min="5636" max="5647" width="6.7109375" style="29" customWidth="1"/>
    <col min="5648" max="5648" width="7" style="29" bestFit="1" customWidth="1"/>
    <col min="5649" max="5649" width="18.7109375" style="29" customWidth="1"/>
    <col min="5650" max="5888" width="9.140625" style="29"/>
    <col min="5889" max="5889" width="18.7109375" style="29" customWidth="1"/>
    <col min="5890" max="5890" width="5.5703125" style="29" bestFit="1" customWidth="1"/>
    <col min="5891" max="5891" width="8.7109375" style="29" customWidth="1"/>
    <col min="5892" max="5903" width="6.7109375" style="29" customWidth="1"/>
    <col min="5904" max="5904" width="7" style="29" bestFit="1" customWidth="1"/>
    <col min="5905" max="5905" width="18.7109375" style="29" customWidth="1"/>
    <col min="5906" max="6144" width="9.140625" style="29"/>
    <col min="6145" max="6145" width="18.7109375" style="29" customWidth="1"/>
    <col min="6146" max="6146" width="5.5703125" style="29" bestFit="1" customWidth="1"/>
    <col min="6147" max="6147" width="8.7109375" style="29" customWidth="1"/>
    <col min="6148" max="6159" width="6.7109375" style="29" customWidth="1"/>
    <col min="6160" max="6160" width="7" style="29" bestFit="1" customWidth="1"/>
    <col min="6161" max="6161" width="18.7109375" style="29" customWidth="1"/>
    <col min="6162" max="6400" width="9.140625" style="29"/>
    <col min="6401" max="6401" width="18.7109375" style="29" customWidth="1"/>
    <col min="6402" max="6402" width="5.5703125" style="29" bestFit="1" customWidth="1"/>
    <col min="6403" max="6403" width="8.7109375" style="29" customWidth="1"/>
    <col min="6404" max="6415" width="6.7109375" style="29" customWidth="1"/>
    <col min="6416" max="6416" width="7" style="29" bestFit="1" customWidth="1"/>
    <col min="6417" max="6417" width="18.7109375" style="29" customWidth="1"/>
    <col min="6418" max="6656" width="9.140625" style="29"/>
    <col min="6657" max="6657" width="18.7109375" style="29" customWidth="1"/>
    <col min="6658" max="6658" width="5.5703125" style="29" bestFit="1" customWidth="1"/>
    <col min="6659" max="6659" width="8.7109375" style="29" customWidth="1"/>
    <col min="6660" max="6671" width="6.7109375" style="29" customWidth="1"/>
    <col min="6672" max="6672" width="7" style="29" bestFit="1" customWidth="1"/>
    <col min="6673" max="6673" width="18.7109375" style="29" customWidth="1"/>
    <col min="6674" max="6912" width="9.140625" style="29"/>
    <col min="6913" max="6913" width="18.7109375" style="29" customWidth="1"/>
    <col min="6914" max="6914" width="5.5703125" style="29" bestFit="1" customWidth="1"/>
    <col min="6915" max="6915" width="8.7109375" style="29" customWidth="1"/>
    <col min="6916" max="6927" width="6.7109375" style="29" customWidth="1"/>
    <col min="6928" max="6928" width="7" style="29" bestFit="1" customWidth="1"/>
    <col min="6929" max="6929" width="18.7109375" style="29" customWidth="1"/>
    <col min="6930" max="7168" width="9.140625" style="29"/>
    <col min="7169" max="7169" width="18.7109375" style="29" customWidth="1"/>
    <col min="7170" max="7170" width="5.5703125" style="29" bestFit="1" customWidth="1"/>
    <col min="7171" max="7171" width="8.7109375" style="29" customWidth="1"/>
    <col min="7172" max="7183" width="6.7109375" style="29" customWidth="1"/>
    <col min="7184" max="7184" width="7" style="29" bestFit="1" customWidth="1"/>
    <col min="7185" max="7185" width="18.7109375" style="29" customWidth="1"/>
    <col min="7186" max="7424" width="9.140625" style="29"/>
    <col min="7425" max="7425" width="18.7109375" style="29" customWidth="1"/>
    <col min="7426" max="7426" width="5.5703125" style="29" bestFit="1" customWidth="1"/>
    <col min="7427" max="7427" width="8.7109375" style="29" customWidth="1"/>
    <col min="7428" max="7439" width="6.7109375" style="29" customWidth="1"/>
    <col min="7440" max="7440" width="7" style="29" bestFit="1" customWidth="1"/>
    <col min="7441" max="7441" width="18.7109375" style="29" customWidth="1"/>
    <col min="7442" max="7680" width="9.140625" style="29"/>
    <col min="7681" max="7681" width="18.7109375" style="29" customWidth="1"/>
    <col min="7682" max="7682" width="5.5703125" style="29" bestFit="1" customWidth="1"/>
    <col min="7683" max="7683" width="8.7109375" style="29" customWidth="1"/>
    <col min="7684" max="7695" width="6.7109375" style="29" customWidth="1"/>
    <col min="7696" max="7696" width="7" style="29" bestFit="1" customWidth="1"/>
    <col min="7697" max="7697" width="18.7109375" style="29" customWidth="1"/>
    <col min="7698" max="7936" width="9.140625" style="29"/>
    <col min="7937" max="7937" width="18.7109375" style="29" customWidth="1"/>
    <col min="7938" max="7938" width="5.5703125" style="29" bestFit="1" customWidth="1"/>
    <col min="7939" max="7939" width="8.7109375" style="29" customWidth="1"/>
    <col min="7940" max="7951" width="6.7109375" style="29" customWidth="1"/>
    <col min="7952" max="7952" width="7" style="29" bestFit="1" customWidth="1"/>
    <col min="7953" max="7953" width="18.7109375" style="29" customWidth="1"/>
    <col min="7954" max="8192" width="9.140625" style="29"/>
    <col min="8193" max="8193" width="18.7109375" style="29" customWidth="1"/>
    <col min="8194" max="8194" width="5.5703125" style="29" bestFit="1" customWidth="1"/>
    <col min="8195" max="8195" width="8.7109375" style="29" customWidth="1"/>
    <col min="8196" max="8207" width="6.7109375" style="29" customWidth="1"/>
    <col min="8208" max="8208" width="7" style="29" bestFit="1" customWidth="1"/>
    <col min="8209" max="8209" width="18.7109375" style="29" customWidth="1"/>
    <col min="8210" max="8448" width="9.140625" style="29"/>
    <col min="8449" max="8449" width="18.7109375" style="29" customWidth="1"/>
    <col min="8450" max="8450" width="5.5703125" style="29" bestFit="1" customWidth="1"/>
    <col min="8451" max="8451" width="8.7109375" style="29" customWidth="1"/>
    <col min="8452" max="8463" width="6.7109375" style="29" customWidth="1"/>
    <col min="8464" max="8464" width="7" style="29" bestFit="1" customWidth="1"/>
    <col min="8465" max="8465" width="18.7109375" style="29" customWidth="1"/>
    <col min="8466" max="8704" width="9.140625" style="29"/>
    <col min="8705" max="8705" width="18.7109375" style="29" customWidth="1"/>
    <col min="8706" max="8706" width="5.5703125" style="29" bestFit="1" customWidth="1"/>
    <col min="8707" max="8707" width="8.7109375" style="29" customWidth="1"/>
    <col min="8708" max="8719" width="6.7109375" style="29" customWidth="1"/>
    <col min="8720" max="8720" width="7" style="29" bestFit="1" customWidth="1"/>
    <col min="8721" max="8721" width="18.7109375" style="29" customWidth="1"/>
    <col min="8722" max="8960" width="9.140625" style="29"/>
    <col min="8961" max="8961" width="18.7109375" style="29" customWidth="1"/>
    <col min="8962" max="8962" width="5.5703125" style="29" bestFit="1" customWidth="1"/>
    <col min="8963" max="8963" width="8.7109375" style="29" customWidth="1"/>
    <col min="8964" max="8975" width="6.7109375" style="29" customWidth="1"/>
    <col min="8976" max="8976" width="7" style="29" bestFit="1" customWidth="1"/>
    <col min="8977" max="8977" width="18.7109375" style="29" customWidth="1"/>
    <col min="8978" max="9216" width="9.140625" style="29"/>
    <col min="9217" max="9217" width="18.7109375" style="29" customWidth="1"/>
    <col min="9218" max="9218" width="5.5703125" style="29" bestFit="1" customWidth="1"/>
    <col min="9219" max="9219" width="8.7109375" style="29" customWidth="1"/>
    <col min="9220" max="9231" width="6.7109375" style="29" customWidth="1"/>
    <col min="9232" max="9232" width="7" style="29" bestFit="1" customWidth="1"/>
    <col min="9233" max="9233" width="18.7109375" style="29" customWidth="1"/>
    <col min="9234" max="9472" width="9.140625" style="29"/>
    <col min="9473" max="9473" width="18.7109375" style="29" customWidth="1"/>
    <col min="9474" max="9474" width="5.5703125" style="29" bestFit="1" customWidth="1"/>
    <col min="9475" max="9475" width="8.7109375" style="29" customWidth="1"/>
    <col min="9476" max="9487" width="6.7109375" style="29" customWidth="1"/>
    <col min="9488" max="9488" width="7" style="29" bestFit="1" customWidth="1"/>
    <col min="9489" max="9489" width="18.7109375" style="29" customWidth="1"/>
    <col min="9490" max="9728" width="9.140625" style="29"/>
    <col min="9729" max="9729" width="18.7109375" style="29" customWidth="1"/>
    <col min="9730" max="9730" width="5.5703125" style="29" bestFit="1" customWidth="1"/>
    <col min="9731" max="9731" width="8.7109375" style="29" customWidth="1"/>
    <col min="9732" max="9743" width="6.7109375" style="29" customWidth="1"/>
    <col min="9744" max="9744" width="7" style="29" bestFit="1" customWidth="1"/>
    <col min="9745" max="9745" width="18.7109375" style="29" customWidth="1"/>
    <col min="9746" max="9984" width="9.140625" style="29"/>
    <col min="9985" max="9985" width="18.7109375" style="29" customWidth="1"/>
    <col min="9986" max="9986" width="5.5703125" style="29" bestFit="1" customWidth="1"/>
    <col min="9987" max="9987" width="8.7109375" style="29" customWidth="1"/>
    <col min="9988" max="9999" width="6.7109375" style="29" customWidth="1"/>
    <col min="10000" max="10000" width="7" style="29" bestFit="1" customWidth="1"/>
    <col min="10001" max="10001" width="18.7109375" style="29" customWidth="1"/>
    <col min="10002" max="10240" width="9.140625" style="29"/>
    <col min="10241" max="10241" width="18.7109375" style="29" customWidth="1"/>
    <col min="10242" max="10242" width="5.5703125" style="29" bestFit="1" customWidth="1"/>
    <col min="10243" max="10243" width="8.7109375" style="29" customWidth="1"/>
    <col min="10244" max="10255" width="6.7109375" style="29" customWidth="1"/>
    <col min="10256" max="10256" width="7" style="29" bestFit="1" customWidth="1"/>
    <col min="10257" max="10257" width="18.7109375" style="29" customWidth="1"/>
    <col min="10258" max="10496" width="9.140625" style="29"/>
    <col min="10497" max="10497" width="18.7109375" style="29" customWidth="1"/>
    <col min="10498" max="10498" width="5.5703125" style="29" bestFit="1" customWidth="1"/>
    <col min="10499" max="10499" width="8.7109375" style="29" customWidth="1"/>
    <col min="10500" max="10511" width="6.7109375" style="29" customWidth="1"/>
    <col min="10512" max="10512" width="7" style="29" bestFit="1" customWidth="1"/>
    <col min="10513" max="10513" width="18.7109375" style="29" customWidth="1"/>
    <col min="10514" max="10752" width="9.140625" style="29"/>
    <col min="10753" max="10753" width="18.7109375" style="29" customWidth="1"/>
    <col min="10754" max="10754" width="5.5703125" style="29" bestFit="1" customWidth="1"/>
    <col min="10755" max="10755" width="8.7109375" style="29" customWidth="1"/>
    <col min="10756" max="10767" width="6.7109375" style="29" customWidth="1"/>
    <col min="10768" max="10768" width="7" style="29" bestFit="1" customWidth="1"/>
    <col min="10769" max="10769" width="18.7109375" style="29" customWidth="1"/>
    <col min="10770" max="11008" width="9.140625" style="29"/>
    <col min="11009" max="11009" width="18.7109375" style="29" customWidth="1"/>
    <col min="11010" max="11010" width="5.5703125" style="29" bestFit="1" customWidth="1"/>
    <col min="11011" max="11011" width="8.7109375" style="29" customWidth="1"/>
    <col min="11012" max="11023" width="6.7109375" style="29" customWidth="1"/>
    <col min="11024" max="11024" width="7" style="29" bestFit="1" customWidth="1"/>
    <col min="11025" max="11025" width="18.7109375" style="29" customWidth="1"/>
    <col min="11026" max="11264" width="9.140625" style="29"/>
    <col min="11265" max="11265" width="18.7109375" style="29" customWidth="1"/>
    <col min="11266" max="11266" width="5.5703125" style="29" bestFit="1" customWidth="1"/>
    <col min="11267" max="11267" width="8.7109375" style="29" customWidth="1"/>
    <col min="11268" max="11279" width="6.7109375" style="29" customWidth="1"/>
    <col min="11280" max="11280" width="7" style="29" bestFit="1" customWidth="1"/>
    <col min="11281" max="11281" width="18.7109375" style="29" customWidth="1"/>
    <col min="11282" max="11520" width="9.140625" style="29"/>
    <col min="11521" max="11521" width="18.7109375" style="29" customWidth="1"/>
    <col min="11522" max="11522" width="5.5703125" style="29" bestFit="1" customWidth="1"/>
    <col min="11523" max="11523" width="8.7109375" style="29" customWidth="1"/>
    <col min="11524" max="11535" width="6.7109375" style="29" customWidth="1"/>
    <col min="11536" max="11536" width="7" style="29" bestFit="1" customWidth="1"/>
    <col min="11537" max="11537" width="18.7109375" style="29" customWidth="1"/>
    <col min="11538" max="11776" width="9.140625" style="29"/>
    <col min="11777" max="11777" width="18.7109375" style="29" customWidth="1"/>
    <col min="11778" max="11778" width="5.5703125" style="29" bestFit="1" customWidth="1"/>
    <col min="11779" max="11779" width="8.7109375" style="29" customWidth="1"/>
    <col min="11780" max="11791" width="6.7109375" style="29" customWidth="1"/>
    <col min="11792" max="11792" width="7" style="29" bestFit="1" customWidth="1"/>
    <col min="11793" max="11793" width="18.7109375" style="29" customWidth="1"/>
    <col min="11794" max="12032" width="9.140625" style="29"/>
    <col min="12033" max="12033" width="18.7109375" style="29" customWidth="1"/>
    <col min="12034" max="12034" width="5.5703125" style="29" bestFit="1" customWidth="1"/>
    <col min="12035" max="12035" width="8.7109375" style="29" customWidth="1"/>
    <col min="12036" max="12047" width="6.7109375" style="29" customWidth="1"/>
    <col min="12048" max="12048" width="7" style="29" bestFit="1" customWidth="1"/>
    <col min="12049" max="12049" width="18.7109375" style="29" customWidth="1"/>
    <col min="12050" max="12288" width="9.140625" style="29"/>
    <col min="12289" max="12289" width="18.7109375" style="29" customWidth="1"/>
    <col min="12290" max="12290" width="5.5703125" style="29" bestFit="1" customWidth="1"/>
    <col min="12291" max="12291" width="8.7109375" style="29" customWidth="1"/>
    <col min="12292" max="12303" width="6.7109375" style="29" customWidth="1"/>
    <col min="12304" max="12304" width="7" style="29" bestFit="1" customWidth="1"/>
    <col min="12305" max="12305" width="18.7109375" style="29" customWidth="1"/>
    <col min="12306" max="12544" width="9.140625" style="29"/>
    <col min="12545" max="12545" width="18.7109375" style="29" customWidth="1"/>
    <col min="12546" max="12546" width="5.5703125" style="29" bestFit="1" customWidth="1"/>
    <col min="12547" max="12547" width="8.7109375" style="29" customWidth="1"/>
    <col min="12548" max="12559" width="6.7109375" style="29" customWidth="1"/>
    <col min="12560" max="12560" width="7" style="29" bestFit="1" customWidth="1"/>
    <col min="12561" max="12561" width="18.7109375" style="29" customWidth="1"/>
    <col min="12562" max="12800" width="9.140625" style="29"/>
    <col min="12801" max="12801" width="18.7109375" style="29" customWidth="1"/>
    <col min="12802" max="12802" width="5.5703125" style="29" bestFit="1" customWidth="1"/>
    <col min="12803" max="12803" width="8.7109375" style="29" customWidth="1"/>
    <col min="12804" max="12815" width="6.7109375" style="29" customWidth="1"/>
    <col min="12816" max="12816" width="7" style="29" bestFit="1" customWidth="1"/>
    <col min="12817" max="12817" width="18.7109375" style="29" customWidth="1"/>
    <col min="12818" max="13056" width="9.140625" style="29"/>
    <col min="13057" max="13057" width="18.7109375" style="29" customWidth="1"/>
    <col min="13058" max="13058" width="5.5703125" style="29" bestFit="1" customWidth="1"/>
    <col min="13059" max="13059" width="8.7109375" style="29" customWidth="1"/>
    <col min="13060" max="13071" width="6.7109375" style="29" customWidth="1"/>
    <col min="13072" max="13072" width="7" style="29" bestFit="1" customWidth="1"/>
    <col min="13073" max="13073" width="18.7109375" style="29" customWidth="1"/>
    <col min="13074" max="13312" width="9.140625" style="29"/>
    <col min="13313" max="13313" width="18.7109375" style="29" customWidth="1"/>
    <col min="13314" max="13314" width="5.5703125" style="29" bestFit="1" customWidth="1"/>
    <col min="13315" max="13315" width="8.7109375" style="29" customWidth="1"/>
    <col min="13316" max="13327" width="6.7109375" style="29" customWidth="1"/>
    <col min="13328" max="13328" width="7" style="29" bestFit="1" customWidth="1"/>
    <col min="13329" max="13329" width="18.7109375" style="29" customWidth="1"/>
    <col min="13330" max="13568" width="9.140625" style="29"/>
    <col min="13569" max="13569" width="18.7109375" style="29" customWidth="1"/>
    <col min="13570" max="13570" width="5.5703125" style="29" bestFit="1" customWidth="1"/>
    <col min="13571" max="13571" width="8.7109375" style="29" customWidth="1"/>
    <col min="13572" max="13583" width="6.7109375" style="29" customWidth="1"/>
    <col min="13584" max="13584" width="7" style="29" bestFit="1" customWidth="1"/>
    <col min="13585" max="13585" width="18.7109375" style="29" customWidth="1"/>
    <col min="13586" max="13824" width="9.140625" style="29"/>
    <col min="13825" max="13825" width="18.7109375" style="29" customWidth="1"/>
    <col min="13826" max="13826" width="5.5703125" style="29" bestFit="1" customWidth="1"/>
    <col min="13827" max="13827" width="8.7109375" style="29" customWidth="1"/>
    <col min="13828" max="13839" width="6.7109375" style="29" customWidth="1"/>
    <col min="13840" max="13840" width="7" style="29" bestFit="1" customWidth="1"/>
    <col min="13841" max="13841" width="18.7109375" style="29" customWidth="1"/>
    <col min="13842" max="14080" width="9.140625" style="29"/>
    <col min="14081" max="14081" width="18.7109375" style="29" customWidth="1"/>
    <col min="14082" max="14082" width="5.5703125" style="29" bestFit="1" customWidth="1"/>
    <col min="14083" max="14083" width="8.7109375" style="29" customWidth="1"/>
    <col min="14084" max="14095" width="6.7109375" style="29" customWidth="1"/>
    <col min="14096" max="14096" width="7" style="29" bestFit="1" customWidth="1"/>
    <col min="14097" max="14097" width="18.7109375" style="29" customWidth="1"/>
    <col min="14098" max="14336" width="9.140625" style="29"/>
    <col min="14337" max="14337" width="18.7109375" style="29" customWidth="1"/>
    <col min="14338" max="14338" width="5.5703125" style="29" bestFit="1" customWidth="1"/>
    <col min="14339" max="14339" width="8.7109375" style="29" customWidth="1"/>
    <col min="14340" max="14351" width="6.7109375" style="29" customWidth="1"/>
    <col min="14352" max="14352" width="7" style="29" bestFit="1" customWidth="1"/>
    <col min="14353" max="14353" width="18.7109375" style="29" customWidth="1"/>
    <col min="14354" max="14592" width="9.140625" style="29"/>
    <col min="14593" max="14593" width="18.7109375" style="29" customWidth="1"/>
    <col min="14594" max="14594" width="5.5703125" style="29" bestFit="1" customWidth="1"/>
    <col min="14595" max="14595" width="8.7109375" style="29" customWidth="1"/>
    <col min="14596" max="14607" width="6.7109375" style="29" customWidth="1"/>
    <col min="14608" max="14608" width="7" style="29" bestFit="1" customWidth="1"/>
    <col min="14609" max="14609" width="18.7109375" style="29" customWidth="1"/>
    <col min="14610" max="14848" width="9.140625" style="29"/>
    <col min="14849" max="14849" width="18.7109375" style="29" customWidth="1"/>
    <col min="14850" max="14850" width="5.5703125" style="29" bestFit="1" customWidth="1"/>
    <col min="14851" max="14851" width="8.7109375" style="29" customWidth="1"/>
    <col min="14852" max="14863" width="6.7109375" style="29" customWidth="1"/>
    <col min="14864" max="14864" width="7" style="29" bestFit="1" customWidth="1"/>
    <col min="14865" max="14865" width="18.7109375" style="29" customWidth="1"/>
    <col min="14866" max="15104" width="9.140625" style="29"/>
    <col min="15105" max="15105" width="18.7109375" style="29" customWidth="1"/>
    <col min="15106" max="15106" width="5.5703125" style="29" bestFit="1" customWidth="1"/>
    <col min="15107" max="15107" width="8.7109375" style="29" customWidth="1"/>
    <col min="15108" max="15119" width="6.7109375" style="29" customWidth="1"/>
    <col min="15120" max="15120" width="7" style="29" bestFit="1" customWidth="1"/>
    <col min="15121" max="15121" width="18.7109375" style="29" customWidth="1"/>
    <col min="15122" max="15360" width="9.140625" style="29"/>
    <col min="15361" max="15361" width="18.7109375" style="29" customWidth="1"/>
    <col min="15362" max="15362" width="5.5703125" style="29" bestFit="1" customWidth="1"/>
    <col min="15363" max="15363" width="8.7109375" style="29" customWidth="1"/>
    <col min="15364" max="15375" width="6.7109375" style="29" customWidth="1"/>
    <col min="15376" max="15376" width="7" style="29" bestFit="1" customWidth="1"/>
    <col min="15377" max="15377" width="18.7109375" style="29" customWidth="1"/>
    <col min="15378" max="15616" width="9.140625" style="29"/>
    <col min="15617" max="15617" width="18.7109375" style="29" customWidth="1"/>
    <col min="15618" max="15618" width="5.5703125" style="29" bestFit="1" customWidth="1"/>
    <col min="15619" max="15619" width="8.7109375" style="29" customWidth="1"/>
    <col min="15620" max="15631" width="6.7109375" style="29" customWidth="1"/>
    <col min="15632" max="15632" width="7" style="29" bestFit="1" customWidth="1"/>
    <col min="15633" max="15633" width="18.7109375" style="29" customWidth="1"/>
    <col min="15634" max="15872" width="9.140625" style="29"/>
    <col min="15873" max="15873" width="18.7109375" style="29" customWidth="1"/>
    <col min="15874" max="15874" width="5.5703125" style="29" bestFit="1" customWidth="1"/>
    <col min="15875" max="15875" width="8.7109375" style="29" customWidth="1"/>
    <col min="15876" max="15887" width="6.7109375" style="29" customWidth="1"/>
    <col min="15888" max="15888" width="7" style="29" bestFit="1" customWidth="1"/>
    <col min="15889" max="15889" width="18.7109375" style="29" customWidth="1"/>
    <col min="15890" max="16128" width="9.140625" style="29"/>
    <col min="16129" max="16129" width="18.7109375" style="29" customWidth="1"/>
    <col min="16130" max="16130" width="5.5703125" style="29" bestFit="1" customWidth="1"/>
    <col min="16131" max="16131" width="8.7109375" style="29" customWidth="1"/>
    <col min="16132" max="16143" width="6.7109375" style="29" customWidth="1"/>
    <col min="16144" max="16144" width="7" style="29" bestFit="1" customWidth="1"/>
    <col min="16145" max="16145" width="18.7109375" style="29" customWidth="1"/>
    <col min="16146" max="16384" width="9.140625" style="29"/>
  </cols>
  <sheetData>
    <row r="1" spans="1:17" s="97" customFormat="1" ht="23.25" x14ac:dyDescent="0.5">
      <c r="A1" s="1486" t="s">
        <v>736</v>
      </c>
      <c r="B1" s="1486"/>
      <c r="C1" s="1486"/>
      <c r="D1" s="1486"/>
      <c r="E1" s="1486"/>
      <c r="F1" s="1486"/>
      <c r="G1" s="1486"/>
      <c r="H1" s="1486"/>
      <c r="I1" s="1486"/>
      <c r="J1" s="1486"/>
      <c r="K1" s="1486"/>
      <c r="L1" s="1486"/>
      <c r="M1" s="1486"/>
      <c r="N1" s="1486"/>
      <c r="O1" s="1486"/>
      <c r="P1" s="1486"/>
      <c r="Q1" s="1486"/>
    </row>
    <row r="2" spans="1:17" s="96" customFormat="1" ht="15.75" x14ac:dyDescent="0.25">
      <c r="A2" s="1487" t="s">
        <v>779</v>
      </c>
      <c r="B2" s="1487"/>
      <c r="C2" s="1487"/>
      <c r="D2" s="1487"/>
      <c r="E2" s="1487"/>
      <c r="F2" s="1487"/>
      <c r="G2" s="1487"/>
      <c r="H2" s="1487"/>
      <c r="I2" s="1487"/>
      <c r="J2" s="1487"/>
      <c r="K2" s="1487"/>
      <c r="L2" s="1487"/>
      <c r="M2" s="1487"/>
      <c r="N2" s="1487"/>
      <c r="O2" s="1487"/>
      <c r="P2" s="1487"/>
      <c r="Q2" s="1487"/>
    </row>
    <row r="3" spans="1:17" s="96" customFormat="1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  <c r="N3" s="1487"/>
      <c r="O3" s="1487"/>
      <c r="P3" s="1487"/>
      <c r="Q3" s="1487"/>
    </row>
    <row r="4" spans="1:17" s="96" customFormat="1" ht="15.75" x14ac:dyDescent="0.25">
      <c r="A4" s="1487" t="s">
        <v>348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  <c r="N4" s="1487"/>
      <c r="O4" s="1487"/>
      <c r="P4" s="1487"/>
      <c r="Q4" s="1487"/>
    </row>
    <row r="5" spans="1:17" ht="15.75" x14ac:dyDescent="0.3">
      <c r="A5" s="431" t="s">
        <v>738</v>
      </c>
      <c r="B5" s="432"/>
      <c r="C5" s="308"/>
      <c r="D5" s="299"/>
      <c r="E5" s="299"/>
      <c r="F5" s="299"/>
      <c r="G5" s="299"/>
      <c r="H5" s="156"/>
      <c r="I5" s="308"/>
      <c r="J5" s="299"/>
      <c r="K5" s="299"/>
      <c r="L5" s="299"/>
      <c r="M5" s="299"/>
      <c r="N5" s="299"/>
      <c r="O5" s="299"/>
      <c r="P5" s="432"/>
      <c r="Q5" s="309" t="s">
        <v>182</v>
      </c>
    </row>
    <row r="6" spans="1:17" ht="45" customHeight="1" x14ac:dyDescent="0.2">
      <c r="A6" s="429" t="s">
        <v>91</v>
      </c>
      <c r="B6" s="429" t="s">
        <v>414</v>
      </c>
      <c r="C6" s="95" t="s">
        <v>395</v>
      </c>
      <c r="D6" s="44" t="s">
        <v>340</v>
      </c>
      <c r="E6" s="44" t="s">
        <v>339</v>
      </c>
      <c r="F6" s="44" t="s">
        <v>338</v>
      </c>
      <c r="G6" s="44" t="s">
        <v>337</v>
      </c>
      <c r="H6" s="44" t="s">
        <v>336</v>
      </c>
      <c r="I6" s="44" t="s">
        <v>335</v>
      </c>
      <c r="J6" s="44" t="s">
        <v>334</v>
      </c>
      <c r="K6" s="44" t="s">
        <v>333</v>
      </c>
      <c r="L6" s="44" t="s">
        <v>332</v>
      </c>
      <c r="M6" s="44" t="s">
        <v>331</v>
      </c>
      <c r="N6" s="44" t="s">
        <v>330</v>
      </c>
      <c r="O6" s="44" t="s">
        <v>329</v>
      </c>
      <c r="P6" s="436" t="s">
        <v>413</v>
      </c>
      <c r="Q6" s="436" t="s">
        <v>179</v>
      </c>
    </row>
    <row r="7" spans="1:17" ht="13.5" customHeight="1" thickBot="1" x14ac:dyDescent="0.25">
      <c r="A7" s="1488" t="s">
        <v>584</v>
      </c>
      <c r="B7" s="134" t="s">
        <v>592</v>
      </c>
      <c r="C7" s="166">
        <f>SUM(D7:O7)</f>
        <v>4819</v>
      </c>
      <c r="D7" s="167">
        <f>'B6-1'!D7+'B6-2'!D7</f>
        <v>348</v>
      </c>
      <c r="E7" s="167">
        <f>'B6-1'!E7+'B6-2'!E7</f>
        <v>413</v>
      </c>
      <c r="F7" s="167">
        <f>'B6-1'!F7+'B6-2'!F7</f>
        <v>463</v>
      </c>
      <c r="G7" s="167">
        <f>'B6-1'!G7+'B6-2'!G7</f>
        <v>441</v>
      </c>
      <c r="H7" s="167">
        <f>'B6-1'!H7+'B6-2'!H7</f>
        <v>440</v>
      </c>
      <c r="I7" s="167">
        <f>'B6-1'!I7+'B6-2'!I7</f>
        <v>435</v>
      </c>
      <c r="J7" s="167">
        <f>'B6-1'!J7+'B6-2'!J7</f>
        <v>377</v>
      </c>
      <c r="K7" s="167">
        <f>'B6-1'!K7+'B6-2'!K7</f>
        <v>401</v>
      </c>
      <c r="L7" s="167">
        <f>'B6-1'!L7+'B6-2'!L7</f>
        <v>346</v>
      </c>
      <c r="M7" s="167">
        <f>'B6-1'!M7+'B6-2'!M7</f>
        <v>397</v>
      </c>
      <c r="N7" s="167">
        <f>'B6-1'!N7+'B6-2'!N7</f>
        <v>357</v>
      </c>
      <c r="O7" s="167">
        <f>'B6-1'!O7+'B6-2'!O7</f>
        <v>401</v>
      </c>
      <c r="P7" s="50" t="s">
        <v>180</v>
      </c>
      <c r="Q7" s="1490" t="s">
        <v>37</v>
      </c>
    </row>
    <row r="8" spans="1:17" ht="13.5" customHeight="1" thickTop="1" thickBot="1" x14ac:dyDescent="0.25">
      <c r="A8" s="1489"/>
      <c r="B8" s="146" t="s">
        <v>593</v>
      </c>
      <c r="C8" s="168">
        <f t="shared" ref="C8:C33" si="0">SUM(D8:O8)</f>
        <v>4537</v>
      </c>
      <c r="D8" s="167">
        <f>'B6-1'!D8+'B6-2'!D8</f>
        <v>343</v>
      </c>
      <c r="E8" s="167">
        <f>'B6-1'!E8+'B6-2'!E8</f>
        <v>366</v>
      </c>
      <c r="F8" s="167">
        <f>'B6-1'!F8+'B6-2'!F8</f>
        <v>441</v>
      </c>
      <c r="G8" s="167">
        <f>'B6-1'!G8+'B6-2'!G8</f>
        <v>363</v>
      </c>
      <c r="H8" s="167">
        <f>'B6-1'!H8+'B6-2'!H8</f>
        <v>416</v>
      </c>
      <c r="I8" s="167">
        <f>'B6-1'!I8+'B6-2'!I8</f>
        <v>370</v>
      </c>
      <c r="J8" s="167">
        <f>'B6-1'!J8+'B6-2'!J8</f>
        <v>425</v>
      </c>
      <c r="K8" s="167">
        <f>'B6-1'!K8+'B6-2'!K8</f>
        <v>387</v>
      </c>
      <c r="L8" s="167">
        <f>'B6-1'!L8+'B6-2'!L8</f>
        <v>350</v>
      </c>
      <c r="M8" s="167">
        <f>'B6-1'!M8+'B6-2'!M8</f>
        <v>326</v>
      </c>
      <c r="N8" s="167">
        <f>'B6-1'!N8+'B6-2'!N8</f>
        <v>353</v>
      </c>
      <c r="O8" s="167">
        <f>'B6-1'!O8+'B6-2'!O8</f>
        <v>397</v>
      </c>
      <c r="P8" s="441" t="s">
        <v>434</v>
      </c>
      <c r="Q8" s="1491"/>
    </row>
    <row r="9" spans="1:17" s="26" customFormat="1" ht="13.5" customHeight="1" thickTop="1" thickBot="1" x14ac:dyDescent="0.25">
      <c r="A9" s="1489"/>
      <c r="B9" s="146" t="s">
        <v>44</v>
      </c>
      <c r="C9" s="168">
        <f t="shared" si="0"/>
        <v>9356</v>
      </c>
      <c r="D9" s="726">
        <f>'B6-1'!D9+'B6-2'!D9</f>
        <v>691</v>
      </c>
      <c r="E9" s="726">
        <f>'B6-1'!E9+'B6-2'!E9</f>
        <v>779</v>
      </c>
      <c r="F9" s="726">
        <f>'B6-1'!F9+'B6-2'!F9</f>
        <v>904</v>
      </c>
      <c r="G9" s="726">
        <f>'B6-1'!G9+'B6-2'!G9</f>
        <v>804</v>
      </c>
      <c r="H9" s="726">
        <f>'B6-1'!H9+'B6-2'!H9</f>
        <v>856</v>
      </c>
      <c r="I9" s="726">
        <f>'B6-1'!I9+'B6-2'!I9</f>
        <v>805</v>
      </c>
      <c r="J9" s="726">
        <f>'B6-1'!J9+'B6-2'!J9</f>
        <v>802</v>
      </c>
      <c r="K9" s="726">
        <f>'B6-1'!K9+'B6-2'!K9</f>
        <v>788</v>
      </c>
      <c r="L9" s="726">
        <f>'B6-1'!L9+'B6-2'!L9</f>
        <v>696</v>
      </c>
      <c r="M9" s="726">
        <f>'B6-1'!M9+'B6-2'!M9</f>
        <v>723</v>
      </c>
      <c r="N9" s="726">
        <f>'B6-1'!N9+'B6-2'!N9</f>
        <v>710</v>
      </c>
      <c r="O9" s="726">
        <f>'B6-1'!O9+'B6-2'!O9</f>
        <v>798</v>
      </c>
      <c r="P9" s="441" t="s">
        <v>45</v>
      </c>
      <c r="Q9" s="1491"/>
    </row>
    <row r="10" spans="1:17" ht="13.5" customHeight="1" thickTop="1" thickBot="1" x14ac:dyDescent="0.25">
      <c r="A10" s="1492" t="s">
        <v>585</v>
      </c>
      <c r="B10" s="558" t="s">
        <v>592</v>
      </c>
      <c r="C10" s="170">
        <f t="shared" si="0"/>
        <v>5073</v>
      </c>
      <c r="D10" s="561">
        <f>'B6-1'!D10+'B6-2'!D10</f>
        <v>366</v>
      </c>
      <c r="E10" s="561">
        <f>'B6-1'!E10+'B6-2'!E10</f>
        <v>476</v>
      </c>
      <c r="F10" s="561">
        <f>'B6-1'!F10+'B6-2'!F10</f>
        <v>498</v>
      </c>
      <c r="G10" s="561">
        <f>'B6-1'!G10+'B6-2'!G10</f>
        <v>466</v>
      </c>
      <c r="H10" s="561">
        <f>'B6-1'!H10+'B6-2'!H10</f>
        <v>468</v>
      </c>
      <c r="I10" s="561">
        <f>'B6-1'!I10+'B6-2'!I10</f>
        <v>424</v>
      </c>
      <c r="J10" s="561">
        <f>'B6-1'!J10+'B6-2'!J10</f>
        <v>409</v>
      </c>
      <c r="K10" s="561">
        <f>'B6-1'!K10+'B6-2'!K10</f>
        <v>408</v>
      </c>
      <c r="L10" s="561">
        <f>'B6-1'!L10+'B6-2'!L10</f>
        <v>398</v>
      </c>
      <c r="M10" s="561">
        <f>'B6-1'!M10+'B6-2'!M10</f>
        <v>382</v>
      </c>
      <c r="N10" s="561">
        <f>'B6-1'!N10+'B6-2'!N10</f>
        <v>371</v>
      </c>
      <c r="O10" s="561">
        <f>'B6-1'!O10+'B6-2'!O10</f>
        <v>407</v>
      </c>
      <c r="P10" s="442" t="s">
        <v>180</v>
      </c>
      <c r="Q10" s="1493" t="s">
        <v>38</v>
      </c>
    </row>
    <row r="11" spans="1:17" ht="13.5" customHeight="1" thickTop="1" thickBot="1" x14ac:dyDescent="0.25">
      <c r="A11" s="1492"/>
      <c r="B11" s="558" t="s">
        <v>593</v>
      </c>
      <c r="C11" s="170">
        <f t="shared" si="0"/>
        <v>4727</v>
      </c>
      <c r="D11" s="561">
        <f>'B6-1'!D11+'B6-2'!D11</f>
        <v>363</v>
      </c>
      <c r="E11" s="561">
        <f>'B6-1'!E11+'B6-2'!E11</f>
        <v>420</v>
      </c>
      <c r="F11" s="561">
        <f>'B6-1'!F11+'B6-2'!F11</f>
        <v>435</v>
      </c>
      <c r="G11" s="561">
        <f>'B6-1'!G11+'B6-2'!G11</f>
        <v>439</v>
      </c>
      <c r="H11" s="561">
        <f>'B6-1'!H11+'B6-2'!H11</f>
        <v>442</v>
      </c>
      <c r="I11" s="561">
        <f>'B6-1'!I11+'B6-2'!I11</f>
        <v>363</v>
      </c>
      <c r="J11" s="561">
        <f>'B6-1'!J11+'B6-2'!J11</f>
        <v>390</v>
      </c>
      <c r="K11" s="561">
        <f>'B6-1'!K11+'B6-2'!K11</f>
        <v>410</v>
      </c>
      <c r="L11" s="561">
        <f>'B6-1'!L11+'B6-2'!L11</f>
        <v>363</v>
      </c>
      <c r="M11" s="561">
        <f>'B6-1'!M11+'B6-2'!M11</f>
        <v>387</v>
      </c>
      <c r="N11" s="561">
        <f>'B6-1'!N11+'B6-2'!N11</f>
        <v>336</v>
      </c>
      <c r="O11" s="561">
        <f>'B6-1'!O11+'B6-2'!O11</f>
        <v>379</v>
      </c>
      <c r="P11" s="442" t="s">
        <v>434</v>
      </c>
      <c r="Q11" s="1493"/>
    </row>
    <row r="12" spans="1:17" s="26" customFormat="1" ht="13.5" customHeight="1" thickTop="1" thickBot="1" x14ac:dyDescent="0.25">
      <c r="A12" s="1492"/>
      <c r="B12" s="558" t="s">
        <v>44</v>
      </c>
      <c r="C12" s="170">
        <f t="shared" si="0"/>
        <v>9800</v>
      </c>
      <c r="D12" s="562">
        <f>'B6-1'!D12+'B6-2'!D12</f>
        <v>729</v>
      </c>
      <c r="E12" s="562">
        <f>'B6-1'!E12+'B6-2'!E12</f>
        <v>896</v>
      </c>
      <c r="F12" s="562">
        <f>'B6-1'!F12+'B6-2'!F12</f>
        <v>933</v>
      </c>
      <c r="G12" s="562">
        <f>'B6-1'!G12+'B6-2'!G12</f>
        <v>905</v>
      </c>
      <c r="H12" s="562">
        <f>'B6-1'!H12+'B6-2'!H12</f>
        <v>910</v>
      </c>
      <c r="I12" s="562">
        <f>'B6-1'!I12+'B6-2'!I12</f>
        <v>787</v>
      </c>
      <c r="J12" s="562">
        <f>'B6-1'!J12+'B6-2'!J12</f>
        <v>799</v>
      </c>
      <c r="K12" s="562">
        <f>'B6-1'!K12+'B6-2'!K12</f>
        <v>818</v>
      </c>
      <c r="L12" s="562">
        <f>'B6-1'!L12+'B6-2'!L12</f>
        <v>761</v>
      </c>
      <c r="M12" s="562">
        <f>'B6-1'!M12+'B6-2'!M12</f>
        <v>769</v>
      </c>
      <c r="N12" s="562">
        <f>'B6-1'!N12+'B6-2'!N12</f>
        <v>707</v>
      </c>
      <c r="O12" s="562">
        <f>'B6-1'!O12+'B6-2'!O12</f>
        <v>786</v>
      </c>
      <c r="P12" s="442" t="s">
        <v>45</v>
      </c>
      <c r="Q12" s="1493"/>
    </row>
    <row r="13" spans="1:17" ht="13.5" customHeight="1" thickTop="1" thickBot="1" x14ac:dyDescent="0.25">
      <c r="A13" s="1489" t="s">
        <v>586</v>
      </c>
      <c r="B13" s="146" t="s">
        <v>592</v>
      </c>
      <c r="C13" s="168">
        <f t="shared" si="0"/>
        <v>1364</v>
      </c>
      <c r="D13" s="167">
        <f>'B6-1'!D13+'B6-2'!D13</f>
        <v>96</v>
      </c>
      <c r="E13" s="167">
        <f>'B6-1'!E13+'B6-2'!E13</f>
        <v>112</v>
      </c>
      <c r="F13" s="167">
        <f>'B6-1'!F13+'B6-2'!F13</f>
        <v>111</v>
      </c>
      <c r="G13" s="167">
        <f>'B6-1'!G13+'B6-2'!G13</f>
        <v>132</v>
      </c>
      <c r="H13" s="167">
        <f>'B6-1'!H13+'B6-2'!H13</f>
        <v>139</v>
      </c>
      <c r="I13" s="167">
        <f>'B6-1'!I13+'B6-2'!I13</f>
        <v>124</v>
      </c>
      <c r="J13" s="167">
        <f>'B6-1'!J13+'B6-2'!J13</f>
        <v>106</v>
      </c>
      <c r="K13" s="167">
        <f>'B6-1'!K13+'B6-2'!K13</f>
        <v>118</v>
      </c>
      <c r="L13" s="167">
        <f>'B6-1'!L13+'B6-2'!L13</f>
        <v>100</v>
      </c>
      <c r="M13" s="167">
        <f>'B6-1'!M13+'B6-2'!M13</f>
        <v>115</v>
      </c>
      <c r="N13" s="167">
        <f>'B6-1'!N13+'B6-2'!N13</f>
        <v>92</v>
      </c>
      <c r="O13" s="167">
        <f>'B6-1'!O13+'B6-2'!O13</f>
        <v>119</v>
      </c>
      <c r="P13" s="441" t="s">
        <v>180</v>
      </c>
      <c r="Q13" s="1491" t="s">
        <v>39</v>
      </c>
    </row>
    <row r="14" spans="1:17" ht="13.5" customHeight="1" thickTop="1" thickBot="1" x14ac:dyDescent="0.25">
      <c r="A14" s="1489"/>
      <c r="B14" s="146" t="s">
        <v>593</v>
      </c>
      <c r="C14" s="168">
        <f t="shared" si="0"/>
        <v>1288</v>
      </c>
      <c r="D14" s="167">
        <f>'B6-1'!D14+'B6-2'!D14</f>
        <v>103</v>
      </c>
      <c r="E14" s="167">
        <f>'B6-1'!E14+'B6-2'!E14</f>
        <v>102</v>
      </c>
      <c r="F14" s="167">
        <f>'B6-1'!F14+'B6-2'!F14</f>
        <v>118</v>
      </c>
      <c r="G14" s="167">
        <f>'B6-1'!G14+'B6-2'!G14</f>
        <v>120</v>
      </c>
      <c r="H14" s="167">
        <f>'B6-1'!H14+'B6-2'!H14</f>
        <v>97</v>
      </c>
      <c r="I14" s="167">
        <f>'B6-1'!I14+'B6-2'!I14</f>
        <v>106</v>
      </c>
      <c r="J14" s="167">
        <f>'B6-1'!J14+'B6-2'!J14</f>
        <v>113</v>
      </c>
      <c r="K14" s="167">
        <f>'B6-1'!K14+'B6-2'!K14</f>
        <v>112</v>
      </c>
      <c r="L14" s="167">
        <f>'B6-1'!L14+'B6-2'!L14</f>
        <v>109</v>
      </c>
      <c r="M14" s="167">
        <f>'B6-1'!M14+'B6-2'!M14</f>
        <v>103</v>
      </c>
      <c r="N14" s="167">
        <f>'B6-1'!N14+'B6-2'!N14</f>
        <v>89</v>
      </c>
      <c r="O14" s="167">
        <f>'B6-1'!O14+'B6-2'!O14</f>
        <v>116</v>
      </c>
      <c r="P14" s="441" t="s">
        <v>434</v>
      </c>
      <c r="Q14" s="1491"/>
    </row>
    <row r="15" spans="1:17" s="26" customFormat="1" ht="13.5" customHeight="1" thickTop="1" thickBot="1" x14ac:dyDescent="0.25">
      <c r="A15" s="1489"/>
      <c r="B15" s="146" t="s">
        <v>44</v>
      </c>
      <c r="C15" s="168">
        <f t="shared" si="0"/>
        <v>2652</v>
      </c>
      <c r="D15" s="726">
        <f>'B6-1'!D15+'B6-2'!D15</f>
        <v>199</v>
      </c>
      <c r="E15" s="726">
        <f>'B6-1'!E15+'B6-2'!E15</f>
        <v>214</v>
      </c>
      <c r="F15" s="726">
        <f>'B6-1'!F15+'B6-2'!F15</f>
        <v>229</v>
      </c>
      <c r="G15" s="726">
        <f>'B6-1'!G15+'B6-2'!G15</f>
        <v>252</v>
      </c>
      <c r="H15" s="726">
        <f>'B6-1'!H15+'B6-2'!H15</f>
        <v>236</v>
      </c>
      <c r="I15" s="726">
        <f>'B6-1'!I15+'B6-2'!I15</f>
        <v>230</v>
      </c>
      <c r="J15" s="726">
        <f>'B6-1'!J15+'B6-2'!J15</f>
        <v>219</v>
      </c>
      <c r="K15" s="726">
        <f>'B6-1'!K15+'B6-2'!K15</f>
        <v>230</v>
      </c>
      <c r="L15" s="726">
        <f>'B6-1'!L15+'B6-2'!L15</f>
        <v>209</v>
      </c>
      <c r="M15" s="726">
        <f>'B6-1'!M15+'B6-2'!M15</f>
        <v>218</v>
      </c>
      <c r="N15" s="726">
        <f>'B6-1'!N15+'B6-2'!N15</f>
        <v>181</v>
      </c>
      <c r="O15" s="726">
        <f>'B6-1'!O15+'B6-2'!O15</f>
        <v>235</v>
      </c>
      <c r="P15" s="441" t="s">
        <v>45</v>
      </c>
      <c r="Q15" s="1491"/>
    </row>
    <row r="16" spans="1:17" ht="13.5" customHeight="1" thickTop="1" thickBot="1" x14ac:dyDescent="0.25">
      <c r="A16" s="1492" t="s">
        <v>587</v>
      </c>
      <c r="B16" s="147" t="s">
        <v>592</v>
      </c>
      <c r="C16" s="170">
        <f t="shared" si="0"/>
        <v>865</v>
      </c>
      <c r="D16" s="561">
        <f>'B6-1'!D16+'B6-2'!D16</f>
        <v>80</v>
      </c>
      <c r="E16" s="561">
        <f>'B6-1'!E16+'B6-2'!E16</f>
        <v>52</v>
      </c>
      <c r="F16" s="561">
        <f>'B6-1'!F16+'B6-2'!F16</f>
        <v>94</v>
      </c>
      <c r="G16" s="561">
        <f>'B6-1'!G16+'B6-2'!G16</f>
        <v>82</v>
      </c>
      <c r="H16" s="561">
        <f>'B6-1'!H16+'B6-2'!H16</f>
        <v>67</v>
      </c>
      <c r="I16" s="561">
        <f>'B6-1'!I16+'B6-2'!I16</f>
        <v>72</v>
      </c>
      <c r="J16" s="561">
        <f>'B6-1'!J16+'B6-2'!J16</f>
        <v>80</v>
      </c>
      <c r="K16" s="561">
        <f>'B6-1'!K16+'B6-2'!K16</f>
        <v>67</v>
      </c>
      <c r="L16" s="561">
        <f>'B6-1'!L16+'B6-2'!L16</f>
        <v>67</v>
      </c>
      <c r="M16" s="561">
        <f>'B6-1'!M16+'B6-2'!M16</f>
        <v>73</v>
      </c>
      <c r="N16" s="561">
        <f>'B6-1'!N16+'B6-2'!N16</f>
        <v>65</v>
      </c>
      <c r="O16" s="561">
        <f>'B6-1'!O16+'B6-2'!O16</f>
        <v>66</v>
      </c>
      <c r="P16" s="442" t="s">
        <v>180</v>
      </c>
      <c r="Q16" s="1493" t="s">
        <v>40</v>
      </c>
    </row>
    <row r="17" spans="1:17" ht="13.5" customHeight="1" thickTop="1" thickBot="1" x14ac:dyDescent="0.25">
      <c r="A17" s="1492"/>
      <c r="B17" s="147" t="s">
        <v>593</v>
      </c>
      <c r="C17" s="170">
        <f t="shared" si="0"/>
        <v>789</v>
      </c>
      <c r="D17" s="561">
        <f>'B6-1'!D17+'B6-2'!D17</f>
        <v>72</v>
      </c>
      <c r="E17" s="561">
        <f>'B6-1'!E17+'B6-2'!E17</f>
        <v>66</v>
      </c>
      <c r="F17" s="561">
        <f>'B6-1'!F17+'B6-2'!F17</f>
        <v>94</v>
      </c>
      <c r="G17" s="561">
        <f>'B6-1'!G17+'B6-2'!G17</f>
        <v>62</v>
      </c>
      <c r="H17" s="561">
        <f>'B6-1'!H17+'B6-2'!H17</f>
        <v>67</v>
      </c>
      <c r="I17" s="561">
        <f>'B6-1'!I17+'B6-2'!I17</f>
        <v>71</v>
      </c>
      <c r="J17" s="561">
        <f>'B6-1'!J17+'B6-2'!J17</f>
        <v>60</v>
      </c>
      <c r="K17" s="561">
        <f>'B6-1'!K17+'B6-2'!K17</f>
        <v>61</v>
      </c>
      <c r="L17" s="561">
        <f>'B6-1'!L17+'B6-2'!L17</f>
        <v>54</v>
      </c>
      <c r="M17" s="561">
        <f>'B6-1'!M17+'B6-2'!M17</f>
        <v>61</v>
      </c>
      <c r="N17" s="561">
        <f>'B6-1'!N17+'B6-2'!N17</f>
        <v>48</v>
      </c>
      <c r="O17" s="561">
        <f>'B6-1'!O17+'B6-2'!O17</f>
        <v>73</v>
      </c>
      <c r="P17" s="442" t="s">
        <v>434</v>
      </c>
      <c r="Q17" s="1493"/>
    </row>
    <row r="18" spans="1:17" s="26" customFormat="1" ht="13.5" customHeight="1" thickTop="1" thickBot="1" x14ac:dyDescent="0.25">
      <c r="A18" s="1492"/>
      <c r="B18" s="147" t="s">
        <v>44</v>
      </c>
      <c r="C18" s="170">
        <f t="shared" si="0"/>
        <v>1654</v>
      </c>
      <c r="D18" s="562">
        <f>'B6-1'!D18+'B6-2'!D18</f>
        <v>152</v>
      </c>
      <c r="E18" s="562">
        <f>'B6-1'!E18+'B6-2'!E18</f>
        <v>118</v>
      </c>
      <c r="F18" s="562">
        <f>'B6-1'!F18+'B6-2'!F18</f>
        <v>188</v>
      </c>
      <c r="G18" s="562">
        <f>'B6-1'!G18+'B6-2'!G18</f>
        <v>144</v>
      </c>
      <c r="H18" s="562">
        <f>'B6-1'!H18+'B6-2'!H18</f>
        <v>134</v>
      </c>
      <c r="I18" s="562">
        <f>'B6-1'!I18+'B6-2'!I18</f>
        <v>143</v>
      </c>
      <c r="J18" s="562">
        <f>'B6-1'!J18+'B6-2'!J18</f>
        <v>140</v>
      </c>
      <c r="K18" s="562">
        <f>'B6-1'!K18+'B6-2'!K18</f>
        <v>128</v>
      </c>
      <c r="L18" s="562">
        <f>'B6-1'!L18+'B6-2'!L18</f>
        <v>121</v>
      </c>
      <c r="M18" s="562">
        <f>'B6-1'!M18+'B6-2'!M18</f>
        <v>134</v>
      </c>
      <c r="N18" s="562">
        <f>'B6-1'!N18+'B6-2'!N18</f>
        <v>113</v>
      </c>
      <c r="O18" s="562">
        <f>'B6-1'!O18+'B6-2'!O18</f>
        <v>139</v>
      </c>
      <c r="P18" s="442" t="s">
        <v>45</v>
      </c>
      <c r="Q18" s="1493"/>
    </row>
    <row r="19" spans="1:17" ht="13.5" customHeight="1" thickTop="1" thickBot="1" x14ac:dyDescent="0.25">
      <c r="A19" s="1489" t="s">
        <v>588</v>
      </c>
      <c r="B19" s="146" t="s">
        <v>592</v>
      </c>
      <c r="C19" s="168">
        <f t="shared" si="0"/>
        <v>413</v>
      </c>
      <c r="D19" s="167">
        <f>'B6-1'!D19+'B6-2'!D19</f>
        <v>37</v>
      </c>
      <c r="E19" s="167">
        <f>'B6-1'!E19+'B6-2'!E19</f>
        <v>38</v>
      </c>
      <c r="F19" s="167">
        <f>'B6-1'!F19+'B6-2'!F19</f>
        <v>33</v>
      </c>
      <c r="G19" s="167">
        <f>'B6-1'!G19+'B6-2'!G19</f>
        <v>24</v>
      </c>
      <c r="H19" s="167">
        <f>'B6-1'!H19+'B6-2'!H19</f>
        <v>41</v>
      </c>
      <c r="I19" s="167">
        <f>'B6-1'!I19+'B6-2'!I19</f>
        <v>40</v>
      </c>
      <c r="J19" s="167">
        <f>'B6-1'!J19+'B6-2'!J19</f>
        <v>28</v>
      </c>
      <c r="K19" s="167">
        <f>'B6-1'!K19+'B6-2'!K19</f>
        <v>28</v>
      </c>
      <c r="L19" s="167">
        <f>'B6-1'!L19+'B6-2'!L19</f>
        <v>33</v>
      </c>
      <c r="M19" s="167">
        <f>'B6-1'!M19+'B6-2'!M19</f>
        <v>31</v>
      </c>
      <c r="N19" s="167">
        <f>'B6-1'!N19+'B6-2'!N19</f>
        <v>39</v>
      </c>
      <c r="O19" s="167">
        <f>'B6-1'!O19+'B6-2'!O19</f>
        <v>41</v>
      </c>
      <c r="P19" s="441" t="s">
        <v>180</v>
      </c>
      <c r="Q19" s="1491" t="s">
        <v>41</v>
      </c>
    </row>
    <row r="20" spans="1:17" ht="13.5" customHeight="1" thickTop="1" thickBot="1" x14ac:dyDescent="0.25">
      <c r="A20" s="1489"/>
      <c r="B20" s="146" t="s">
        <v>593</v>
      </c>
      <c r="C20" s="168">
        <f t="shared" si="0"/>
        <v>396</v>
      </c>
      <c r="D20" s="167">
        <f>'B6-1'!D20+'B6-2'!D20</f>
        <v>32</v>
      </c>
      <c r="E20" s="167">
        <f>'B6-1'!E20+'B6-2'!E20</f>
        <v>38</v>
      </c>
      <c r="F20" s="167">
        <f>'B6-1'!F20+'B6-2'!F20</f>
        <v>48</v>
      </c>
      <c r="G20" s="167">
        <f>'B6-1'!G20+'B6-2'!G20</f>
        <v>28</v>
      </c>
      <c r="H20" s="167">
        <f>'B6-1'!H20+'B6-2'!H20</f>
        <v>33</v>
      </c>
      <c r="I20" s="167">
        <f>'B6-1'!I20+'B6-2'!I20</f>
        <v>23</v>
      </c>
      <c r="J20" s="167">
        <f>'B6-1'!J20+'B6-2'!J20</f>
        <v>38</v>
      </c>
      <c r="K20" s="167">
        <f>'B6-1'!K20+'B6-2'!K20</f>
        <v>30</v>
      </c>
      <c r="L20" s="167">
        <f>'B6-1'!L20+'B6-2'!L20</f>
        <v>29</v>
      </c>
      <c r="M20" s="167">
        <f>'B6-1'!M20+'B6-2'!M20</f>
        <v>26</v>
      </c>
      <c r="N20" s="167">
        <f>'B6-1'!N20+'B6-2'!N20</f>
        <v>32</v>
      </c>
      <c r="O20" s="167">
        <f>'B6-1'!O20+'B6-2'!O20</f>
        <v>39</v>
      </c>
      <c r="P20" s="441" t="s">
        <v>434</v>
      </c>
      <c r="Q20" s="1491"/>
    </row>
    <row r="21" spans="1:17" s="26" customFormat="1" ht="13.5" customHeight="1" thickTop="1" thickBot="1" x14ac:dyDescent="0.25">
      <c r="A21" s="1489"/>
      <c r="B21" s="146" t="s">
        <v>44</v>
      </c>
      <c r="C21" s="168">
        <f t="shared" si="0"/>
        <v>809</v>
      </c>
      <c r="D21" s="726">
        <f>'B6-1'!D21+'B6-2'!D21</f>
        <v>69</v>
      </c>
      <c r="E21" s="726">
        <f>'B6-1'!E21+'B6-2'!E21</f>
        <v>76</v>
      </c>
      <c r="F21" s="726">
        <f>'B6-1'!F21+'B6-2'!F21</f>
        <v>81</v>
      </c>
      <c r="G21" s="726">
        <f>'B6-1'!G21+'B6-2'!G21</f>
        <v>52</v>
      </c>
      <c r="H21" s="726">
        <f>'B6-1'!H21+'B6-2'!H21</f>
        <v>74</v>
      </c>
      <c r="I21" s="726">
        <f>'B6-1'!I21+'B6-2'!I21</f>
        <v>63</v>
      </c>
      <c r="J21" s="726">
        <f>'B6-1'!J21+'B6-2'!J21</f>
        <v>66</v>
      </c>
      <c r="K21" s="726">
        <f>'B6-1'!K21+'B6-2'!K21</f>
        <v>58</v>
      </c>
      <c r="L21" s="726">
        <f>'B6-1'!L21+'B6-2'!L21</f>
        <v>62</v>
      </c>
      <c r="M21" s="726">
        <f>'B6-1'!M21+'B6-2'!M21</f>
        <v>57</v>
      </c>
      <c r="N21" s="726">
        <f>'B6-1'!N21+'B6-2'!N21</f>
        <v>71</v>
      </c>
      <c r="O21" s="726">
        <f>'B6-1'!O21+'B6-2'!O21</f>
        <v>80</v>
      </c>
      <c r="P21" s="441" t="s">
        <v>45</v>
      </c>
      <c r="Q21" s="1491"/>
    </row>
    <row r="22" spans="1:17" s="26" customFormat="1" ht="13.5" customHeight="1" thickTop="1" thickBot="1" x14ac:dyDescent="0.25">
      <c r="A22" s="1492" t="s">
        <v>589</v>
      </c>
      <c r="B22" s="147" t="s">
        <v>592</v>
      </c>
      <c r="C22" s="170">
        <f t="shared" si="0"/>
        <v>51</v>
      </c>
      <c r="D22" s="561">
        <f>'B6-1'!D22+'B6-2'!D22</f>
        <v>7</v>
      </c>
      <c r="E22" s="561">
        <f>'B6-1'!E22+'B6-2'!E22</f>
        <v>3</v>
      </c>
      <c r="F22" s="561">
        <f>'B6-1'!F22+'B6-2'!F22</f>
        <v>2</v>
      </c>
      <c r="G22" s="561">
        <f>'B6-1'!G22+'B6-2'!G22</f>
        <v>8</v>
      </c>
      <c r="H22" s="561">
        <f>'B6-1'!H22+'B6-2'!H22</f>
        <v>1</v>
      </c>
      <c r="I22" s="561">
        <f>'B6-1'!I22+'B6-2'!I22</f>
        <v>4</v>
      </c>
      <c r="J22" s="561">
        <f>'B6-1'!J22+'B6-2'!J22</f>
        <v>4</v>
      </c>
      <c r="K22" s="561">
        <f>'B6-1'!K22+'B6-2'!K22</f>
        <v>8</v>
      </c>
      <c r="L22" s="561">
        <f>'B6-1'!L22+'B6-2'!L22</f>
        <v>5</v>
      </c>
      <c r="M22" s="561">
        <f>'B6-1'!M22+'B6-2'!M22</f>
        <v>2</v>
      </c>
      <c r="N22" s="561">
        <f>'B6-1'!N22+'B6-2'!N22</f>
        <v>4</v>
      </c>
      <c r="O22" s="561">
        <f>'B6-1'!O22+'B6-2'!O22</f>
        <v>3</v>
      </c>
      <c r="P22" s="442" t="s">
        <v>180</v>
      </c>
      <c r="Q22" s="1493" t="s">
        <v>42</v>
      </c>
    </row>
    <row r="23" spans="1:17" s="26" customFormat="1" ht="13.5" customHeight="1" thickTop="1" thickBot="1" x14ac:dyDescent="0.25">
      <c r="A23" s="1492"/>
      <c r="B23" s="147" t="s">
        <v>593</v>
      </c>
      <c r="C23" s="170">
        <f t="shared" si="0"/>
        <v>38</v>
      </c>
      <c r="D23" s="561">
        <f>'B6-1'!D23+'B6-2'!D23</f>
        <v>1</v>
      </c>
      <c r="E23" s="561">
        <f>'B6-1'!E23+'B6-2'!E23</f>
        <v>2</v>
      </c>
      <c r="F23" s="561">
        <f>'B6-1'!F23+'B6-2'!F23</f>
        <v>4</v>
      </c>
      <c r="G23" s="561">
        <f>'B6-1'!G23+'B6-2'!G23</f>
        <v>3</v>
      </c>
      <c r="H23" s="561">
        <f>'B6-1'!H23+'B6-2'!H23</f>
        <v>4</v>
      </c>
      <c r="I23" s="561">
        <f>'B6-1'!I23+'B6-2'!I23</f>
        <v>3</v>
      </c>
      <c r="J23" s="561">
        <f>'B6-1'!J23+'B6-2'!J23</f>
        <v>3</v>
      </c>
      <c r="K23" s="561">
        <f>'B6-1'!K23+'B6-2'!K23</f>
        <v>5</v>
      </c>
      <c r="L23" s="561">
        <f>'B6-1'!L23+'B6-2'!L23</f>
        <v>4</v>
      </c>
      <c r="M23" s="561">
        <f>'B6-1'!M23+'B6-2'!M23</f>
        <v>5</v>
      </c>
      <c r="N23" s="561">
        <f>'B6-1'!N23+'B6-2'!N23</f>
        <v>4</v>
      </c>
      <c r="O23" s="561">
        <f>'B6-1'!O23+'B6-2'!O23</f>
        <v>0</v>
      </c>
      <c r="P23" s="442" t="s">
        <v>434</v>
      </c>
      <c r="Q23" s="1493"/>
    </row>
    <row r="24" spans="1:17" s="26" customFormat="1" ht="13.5" customHeight="1" thickTop="1" thickBot="1" x14ac:dyDescent="0.25">
      <c r="A24" s="1492"/>
      <c r="B24" s="147" t="s">
        <v>44</v>
      </c>
      <c r="C24" s="170">
        <f t="shared" si="0"/>
        <v>89</v>
      </c>
      <c r="D24" s="562">
        <f>'B6-1'!D24+'B6-2'!D24</f>
        <v>8</v>
      </c>
      <c r="E24" s="562">
        <f>'B6-1'!E24+'B6-2'!E24</f>
        <v>5</v>
      </c>
      <c r="F24" s="562">
        <f>'B6-1'!F24+'B6-2'!F24</f>
        <v>6</v>
      </c>
      <c r="G24" s="562">
        <f>'B6-1'!G24+'B6-2'!G24</f>
        <v>11</v>
      </c>
      <c r="H24" s="562">
        <f>'B6-1'!H24+'B6-2'!H24</f>
        <v>5</v>
      </c>
      <c r="I24" s="562">
        <f>'B6-1'!I24+'B6-2'!I24</f>
        <v>7</v>
      </c>
      <c r="J24" s="562">
        <f>'B6-1'!J24+'B6-2'!J24</f>
        <v>7</v>
      </c>
      <c r="K24" s="562">
        <f>'B6-1'!K24+'B6-2'!K24</f>
        <v>13</v>
      </c>
      <c r="L24" s="562">
        <f>'B6-1'!L24+'B6-2'!L24</f>
        <v>9</v>
      </c>
      <c r="M24" s="562">
        <f>'B6-1'!M24+'B6-2'!M24</f>
        <v>7</v>
      </c>
      <c r="N24" s="562">
        <f>'B6-1'!N24+'B6-2'!N24</f>
        <v>8</v>
      </c>
      <c r="O24" s="562">
        <f>'B6-1'!O24+'B6-2'!O24</f>
        <v>3</v>
      </c>
      <c r="P24" s="442" t="s">
        <v>45</v>
      </c>
      <c r="Q24" s="1493"/>
    </row>
    <row r="25" spans="1:17" ht="13.5" customHeight="1" thickTop="1" thickBot="1" x14ac:dyDescent="0.25">
      <c r="A25" s="1489" t="s">
        <v>590</v>
      </c>
      <c r="B25" s="146" t="s">
        <v>592</v>
      </c>
      <c r="C25" s="168">
        <f t="shared" si="0"/>
        <v>722</v>
      </c>
      <c r="D25" s="167">
        <f>'B6-1'!D25+'B6-2'!D25</f>
        <v>51</v>
      </c>
      <c r="E25" s="167">
        <f>'B6-1'!E25+'B6-2'!E25</f>
        <v>62</v>
      </c>
      <c r="F25" s="167">
        <f>'B6-1'!F25+'B6-2'!F25</f>
        <v>73</v>
      </c>
      <c r="G25" s="167">
        <f>'B6-1'!G25+'B6-2'!G25</f>
        <v>51</v>
      </c>
      <c r="H25" s="167">
        <f>'B6-1'!H25+'B6-2'!H25</f>
        <v>71</v>
      </c>
      <c r="I25" s="167">
        <f>'B6-1'!I25+'B6-2'!I25</f>
        <v>63</v>
      </c>
      <c r="J25" s="167">
        <f>'B6-1'!J25+'B6-2'!J25</f>
        <v>64</v>
      </c>
      <c r="K25" s="167">
        <f>'B6-1'!K25+'B6-2'!K25</f>
        <v>64</v>
      </c>
      <c r="L25" s="167">
        <f>'B6-1'!L25+'B6-2'!L25</f>
        <v>57</v>
      </c>
      <c r="M25" s="167">
        <f>'B6-1'!M25+'B6-2'!M25</f>
        <v>63</v>
      </c>
      <c r="N25" s="167">
        <f>'B6-1'!N25+'B6-2'!N25</f>
        <v>42</v>
      </c>
      <c r="O25" s="167">
        <f>'B6-1'!O25+'B6-2'!O25</f>
        <v>61</v>
      </c>
      <c r="P25" s="441" t="s">
        <v>180</v>
      </c>
      <c r="Q25" s="1491" t="s">
        <v>43</v>
      </c>
    </row>
    <row r="26" spans="1:17" ht="13.5" customHeight="1" thickTop="1" thickBot="1" x14ac:dyDescent="0.25">
      <c r="A26" s="1489"/>
      <c r="B26" s="146" t="s">
        <v>593</v>
      </c>
      <c r="C26" s="168">
        <f t="shared" si="0"/>
        <v>676</v>
      </c>
      <c r="D26" s="167">
        <f>'B6-1'!D26+'B6-2'!D26</f>
        <v>41</v>
      </c>
      <c r="E26" s="167">
        <f>'B6-1'!E26+'B6-2'!E26</f>
        <v>46</v>
      </c>
      <c r="F26" s="167">
        <f>'B6-1'!F26+'B6-2'!F26</f>
        <v>56</v>
      </c>
      <c r="G26" s="167">
        <f>'B6-1'!G26+'B6-2'!G26</f>
        <v>69</v>
      </c>
      <c r="H26" s="167">
        <f>'B6-1'!H26+'B6-2'!H26</f>
        <v>63</v>
      </c>
      <c r="I26" s="167">
        <f>'B6-1'!I26+'B6-2'!I26</f>
        <v>55</v>
      </c>
      <c r="J26" s="167">
        <f>'B6-1'!J26+'B6-2'!J26</f>
        <v>54</v>
      </c>
      <c r="K26" s="167">
        <f>'B6-1'!K26+'B6-2'!K26</f>
        <v>64</v>
      </c>
      <c r="L26" s="167">
        <f>'B6-1'!L26+'B6-2'!L26</f>
        <v>60</v>
      </c>
      <c r="M26" s="167">
        <f>'B6-1'!M26+'B6-2'!M26</f>
        <v>60</v>
      </c>
      <c r="N26" s="167">
        <f>'B6-1'!N26+'B6-2'!N26</f>
        <v>48</v>
      </c>
      <c r="O26" s="167">
        <f>'B6-1'!O26+'B6-2'!O26</f>
        <v>60</v>
      </c>
      <c r="P26" s="441" t="s">
        <v>434</v>
      </c>
      <c r="Q26" s="1491"/>
    </row>
    <row r="27" spans="1:17" s="26" customFormat="1" ht="13.5" customHeight="1" thickTop="1" thickBot="1" x14ac:dyDescent="0.25">
      <c r="A27" s="1489"/>
      <c r="B27" s="146" t="s">
        <v>44</v>
      </c>
      <c r="C27" s="168">
        <f t="shared" si="0"/>
        <v>1398</v>
      </c>
      <c r="D27" s="726">
        <f>'B6-1'!D27+'B6-2'!D27</f>
        <v>92</v>
      </c>
      <c r="E27" s="726">
        <f>'B6-1'!E27+'B6-2'!E27</f>
        <v>108</v>
      </c>
      <c r="F27" s="726">
        <f>'B6-1'!F27+'B6-2'!F27</f>
        <v>129</v>
      </c>
      <c r="G27" s="726">
        <f>'B6-1'!G27+'B6-2'!G27</f>
        <v>120</v>
      </c>
      <c r="H27" s="726">
        <f>'B6-1'!H27+'B6-2'!H27</f>
        <v>134</v>
      </c>
      <c r="I27" s="726">
        <f>'B6-1'!I27+'B6-2'!I27</f>
        <v>118</v>
      </c>
      <c r="J27" s="726">
        <f>'B6-1'!J27+'B6-2'!J27</f>
        <v>118</v>
      </c>
      <c r="K27" s="726">
        <f>'B6-1'!K27+'B6-2'!K27</f>
        <v>128</v>
      </c>
      <c r="L27" s="726">
        <f>'B6-1'!L27+'B6-2'!L27</f>
        <v>117</v>
      </c>
      <c r="M27" s="726">
        <f>'B6-1'!M27+'B6-2'!M27</f>
        <v>123</v>
      </c>
      <c r="N27" s="726">
        <f>'B6-1'!N27+'B6-2'!N27</f>
        <v>90</v>
      </c>
      <c r="O27" s="726">
        <f>'B6-1'!O27+'B6-2'!O27</f>
        <v>121</v>
      </c>
      <c r="P27" s="441" t="s">
        <v>45</v>
      </c>
      <c r="Q27" s="1494"/>
    </row>
    <row r="28" spans="1:17" s="26" customFormat="1" ht="13.5" customHeight="1" thickTop="1" thickBot="1" x14ac:dyDescent="0.25">
      <c r="A28" s="1492" t="s">
        <v>591</v>
      </c>
      <c r="B28" s="147" t="s">
        <v>592</v>
      </c>
      <c r="C28" s="170">
        <f>SUM(D28:O28)</f>
        <v>236</v>
      </c>
      <c r="D28" s="561">
        <f>'B6-1'!D28+'B6-2'!D28</f>
        <v>19</v>
      </c>
      <c r="E28" s="561">
        <f>'B6-1'!E28+'B6-2'!E28</f>
        <v>26</v>
      </c>
      <c r="F28" s="561">
        <f>'B6-1'!F28+'B6-2'!F28</f>
        <v>22</v>
      </c>
      <c r="G28" s="561">
        <f>'B6-1'!G28+'B6-2'!G28</f>
        <v>17</v>
      </c>
      <c r="H28" s="561">
        <f>'B6-1'!H28+'B6-2'!H28</f>
        <v>18</v>
      </c>
      <c r="I28" s="561">
        <f>'B6-1'!I28+'B6-2'!I28</f>
        <v>20</v>
      </c>
      <c r="J28" s="561">
        <f>'B6-1'!J28+'B6-2'!J28</f>
        <v>23</v>
      </c>
      <c r="K28" s="561">
        <f>'B6-1'!K28+'B6-2'!K28</f>
        <v>19</v>
      </c>
      <c r="L28" s="561">
        <f>'B6-1'!L28+'B6-2'!L28</f>
        <v>14</v>
      </c>
      <c r="M28" s="561">
        <f>'B6-1'!M28+'B6-2'!M28</f>
        <v>19</v>
      </c>
      <c r="N28" s="561">
        <f>'B6-1'!N28+'B6-2'!N28</f>
        <v>24</v>
      </c>
      <c r="O28" s="561">
        <f>'B6-1'!O28+'B6-2'!O28</f>
        <v>15</v>
      </c>
      <c r="P28" s="442" t="s">
        <v>180</v>
      </c>
      <c r="Q28" s="1493" t="s">
        <v>539</v>
      </c>
    </row>
    <row r="29" spans="1:17" s="26" customFormat="1" ht="13.5" customHeight="1" thickTop="1" thickBot="1" x14ac:dyDescent="0.25">
      <c r="A29" s="1492"/>
      <c r="B29" s="147" t="s">
        <v>593</v>
      </c>
      <c r="C29" s="170">
        <f>SUM(D29:O29)</f>
        <v>207</v>
      </c>
      <c r="D29" s="561">
        <f>'B6-1'!D29+'B6-2'!D29</f>
        <v>21</v>
      </c>
      <c r="E29" s="561">
        <f>'B6-1'!E29+'B6-2'!E29</f>
        <v>19</v>
      </c>
      <c r="F29" s="561">
        <f>'B6-1'!F29+'B6-2'!F29</f>
        <v>20</v>
      </c>
      <c r="G29" s="561">
        <f>'B6-1'!G29+'B6-2'!G29</f>
        <v>10</v>
      </c>
      <c r="H29" s="561">
        <f>'B6-1'!H29+'B6-2'!H29</f>
        <v>16</v>
      </c>
      <c r="I29" s="561">
        <f>'B6-1'!I29+'B6-2'!I29</f>
        <v>12</v>
      </c>
      <c r="J29" s="561">
        <f>'B6-1'!J29+'B6-2'!J29</f>
        <v>19</v>
      </c>
      <c r="K29" s="561">
        <f>'B6-1'!K29+'B6-2'!K29</f>
        <v>22</v>
      </c>
      <c r="L29" s="561">
        <f>'B6-1'!L29+'B6-2'!L29</f>
        <v>20</v>
      </c>
      <c r="M29" s="561">
        <f>'B6-1'!M29+'B6-2'!M29</f>
        <v>16</v>
      </c>
      <c r="N29" s="561">
        <f>'B6-1'!N29+'B6-2'!N29</f>
        <v>16</v>
      </c>
      <c r="O29" s="561">
        <f>'B6-1'!O29+'B6-2'!O29</f>
        <v>16</v>
      </c>
      <c r="P29" s="442" t="s">
        <v>434</v>
      </c>
      <c r="Q29" s="1493"/>
    </row>
    <row r="30" spans="1:17" s="26" customFormat="1" ht="13.5" customHeight="1" thickTop="1" thickBot="1" x14ac:dyDescent="0.25">
      <c r="A30" s="1492"/>
      <c r="B30" s="147" t="s">
        <v>44</v>
      </c>
      <c r="C30" s="170">
        <f>SUM(D30:O30)</f>
        <v>443</v>
      </c>
      <c r="D30" s="562">
        <f>'B6-1'!D30+'B6-2'!D30</f>
        <v>40</v>
      </c>
      <c r="E30" s="562">
        <f>'B6-1'!E30+'B6-2'!E30</f>
        <v>45</v>
      </c>
      <c r="F30" s="562">
        <f>'B6-1'!F30+'B6-2'!F30</f>
        <v>42</v>
      </c>
      <c r="G30" s="562">
        <f>'B6-1'!G30+'B6-2'!G30</f>
        <v>27</v>
      </c>
      <c r="H30" s="562">
        <f>'B6-1'!H30+'B6-2'!H30</f>
        <v>34</v>
      </c>
      <c r="I30" s="562">
        <f>'B6-1'!I30+'B6-2'!I30</f>
        <v>32</v>
      </c>
      <c r="J30" s="562">
        <f>'B6-1'!J30+'B6-2'!J30</f>
        <v>42</v>
      </c>
      <c r="K30" s="562">
        <f>'B6-1'!K30+'B6-2'!K30</f>
        <v>41</v>
      </c>
      <c r="L30" s="562">
        <f>'B6-1'!L30+'B6-2'!L30</f>
        <v>34</v>
      </c>
      <c r="M30" s="562">
        <f>'B6-1'!M30+'B6-2'!M30</f>
        <v>35</v>
      </c>
      <c r="N30" s="562">
        <f>'B6-1'!N30+'B6-2'!N30</f>
        <v>40</v>
      </c>
      <c r="O30" s="562">
        <f>'B6-1'!O30+'B6-2'!O30</f>
        <v>31</v>
      </c>
      <c r="P30" s="442" t="s">
        <v>45</v>
      </c>
      <c r="Q30" s="1493"/>
    </row>
    <row r="31" spans="1:17" ht="13.5" customHeight="1" thickTop="1" thickBot="1" x14ac:dyDescent="0.25">
      <c r="A31" s="1489" t="s">
        <v>598</v>
      </c>
      <c r="B31" s="146" t="s">
        <v>592</v>
      </c>
      <c r="C31" s="168">
        <f t="shared" si="0"/>
        <v>50</v>
      </c>
      <c r="D31" s="167">
        <f>'B6-1'!D31+'B6-2'!D31</f>
        <v>5</v>
      </c>
      <c r="E31" s="167">
        <f>'B6-1'!E31+'B6-2'!E31</f>
        <v>4</v>
      </c>
      <c r="F31" s="167">
        <f>'B6-1'!F31+'B6-2'!F31</f>
        <v>1</v>
      </c>
      <c r="G31" s="167">
        <f>'B6-1'!G31+'B6-2'!G31</f>
        <v>5</v>
      </c>
      <c r="H31" s="167">
        <f>'B6-1'!H31+'B6-2'!H31</f>
        <v>8</v>
      </c>
      <c r="I31" s="167">
        <f>'B6-1'!I31+'B6-2'!I31</f>
        <v>5</v>
      </c>
      <c r="J31" s="167">
        <f>'B6-1'!J31+'B6-2'!J31</f>
        <v>5</v>
      </c>
      <c r="K31" s="167">
        <f>'B6-1'!K31+'B6-2'!K31</f>
        <v>2</v>
      </c>
      <c r="L31" s="167">
        <f>'B6-1'!L31+'B6-2'!L31</f>
        <v>3</v>
      </c>
      <c r="M31" s="167">
        <f>'B6-1'!M31+'B6-2'!M31</f>
        <v>4</v>
      </c>
      <c r="N31" s="167">
        <f>'B6-1'!N31+'B6-2'!N31</f>
        <v>5</v>
      </c>
      <c r="O31" s="167">
        <f>'B6-1'!O31+'B6-2'!O31</f>
        <v>3</v>
      </c>
      <c r="P31" s="441" t="s">
        <v>180</v>
      </c>
      <c r="Q31" s="1491" t="s">
        <v>177</v>
      </c>
    </row>
    <row r="32" spans="1:17" ht="13.5" customHeight="1" thickTop="1" thickBot="1" x14ac:dyDescent="0.25">
      <c r="A32" s="1489"/>
      <c r="B32" s="146" t="s">
        <v>593</v>
      </c>
      <c r="C32" s="168">
        <f t="shared" si="0"/>
        <v>68</v>
      </c>
      <c r="D32" s="167">
        <f>'B6-1'!D32+'B6-2'!D32</f>
        <v>6</v>
      </c>
      <c r="E32" s="167">
        <f>'B6-1'!E32+'B6-2'!E32</f>
        <v>8</v>
      </c>
      <c r="F32" s="167">
        <f>'B6-1'!F32+'B6-2'!F32</f>
        <v>9</v>
      </c>
      <c r="G32" s="167">
        <f>'B6-1'!G32+'B6-2'!G32</f>
        <v>5</v>
      </c>
      <c r="H32" s="167">
        <f>'B6-1'!H32+'B6-2'!H32</f>
        <v>7</v>
      </c>
      <c r="I32" s="167">
        <f>'B6-1'!I32+'B6-2'!I32</f>
        <v>10</v>
      </c>
      <c r="J32" s="167">
        <f>'B6-1'!J32+'B6-2'!J32</f>
        <v>4</v>
      </c>
      <c r="K32" s="167">
        <f>'B6-1'!K32+'B6-2'!K32</f>
        <v>4</v>
      </c>
      <c r="L32" s="167">
        <f>'B6-1'!L32+'B6-2'!L32</f>
        <v>4</v>
      </c>
      <c r="M32" s="167">
        <f>'B6-1'!M32+'B6-2'!M32</f>
        <v>2</v>
      </c>
      <c r="N32" s="167">
        <f>'B6-1'!N32+'B6-2'!N32</f>
        <v>4</v>
      </c>
      <c r="O32" s="167">
        <f>'B6-1'!O32+'B6-2'!O32</f>
        <v>5</v>
      </c>
      <c r="P32" s="441" t="s">
        <v>434</v>
      </c>
      <c r="Q32" s="1491"/>
    </row>
    <row r="33" spans="1:17" s="26" customFormat="1" ht="13.5" customHeight="1" thickTop="1" x14ac:dyDescent="0.2">
      <c r="A33" s="1489"/>
      <c r="B33" s="135" t="s">
        <v>44</v>
      </c>
      <c r="C33" s="176">
        <f t="shared" si="0"/>
        <v>118</v>
      </c>
      <c r="D33" s="735">
        <f>'B6-1'!D33+'B6-2'!D33</f>
        <v>11</v>
      </c>
      <c r="E33" s="735">
        <f>'B6-1'!E33+'B6-2'!E33</f>
        <v>12</v>
      </c>
      <c r="F33" s="735">
        <f>'B6-1'!F33+'B6-2'!F33</f>
        <v>10</v>
      </c>
      <c r="G33" s="735">
        <f>'B6-1'!G33+'B6-2'!G33</f>
        <v>10</v>
      </c>
      <c r="H33" s="735">
        <f>'B6-1'!H33+'B6-2'!H33</f>
        <v>15</v>
      </c>
      <c r="I33" s="735">
        <f>'B6-1'!I33+'B6-2'!I33</f>
        <v>15</v>
      </c>
      <c r="J33" s="735">
        <f>'B6-1'!J33+'B6-2'!J33</f>
        <v>9</v>
      </c>
      <c r="K33" s="735">
        <f>'B6-1'!K33+'B6-2'!K33</f>
        <v>6</v>
      </c>
      <c r="L33" s="735">
        <f>'B6-1'!L33+'B6-2'!L33</f>
        <v>7</v>
      </c>
      <c r="M33" s="735">
        <f>'B6-1'!M33+'B6-2'!M33</f>
        <v>6</v>
      </c>
      <c r="N33" s="735">
        <f>'B6-1'!N33+'B6-2'!N33</f>
        <v>9</v>
      </c>
      <c r="O33" s="735">
        <f>'B6-1'!O33+'B6-2'!O33</f>
        <v>8</v>
      </c>
      <c r="P33" s="51" t="s">
        <v>45</v>
      </c>
      <c r="Q33" s="1494"/>
    </row>
    <row r="34" spans="1:17" ht="13.5" customHeight="1" thickBot="1" x14ac:dyDescent="0.25">
      <c r="A34" s="1495" t="s">
        <v>44</v>
      </c>
      <c r="B34" s="136" t="s">
        <v>592</v>
      </c>
      <c r="C34" s="562">
        <f>C7+C10+C13+C16+C19+C22+C25+C28+C31</f>
        <v>13593</v>
      </c>
      <c r="D34" s="562">
        <f t="shared" ref="D34:N34" si="1">D7+D10+D13+D16+D19+D22+D25+D28+D31</f>
        <v>1009</v>
      </c>
      <c r="E34" s="562">
        <f t="shared" si="1"/>
        <v>1186</v>
      </c>
      <c r="F34" s="562">
        <f t="shared" si="1"/>
        <v>1297</v>
      </c>
      <c r="G34" s="562">
        <f t="shared" si="1"/>
        <v>1226</v>
      </c>
      <c r="H34" s="562">
        <f t="shared" si="1"/>
        <v>1253</v>
      </c>
      <c r="I34" s="562">
        <f t="shared" si="1"/>
        <v>1187</v>
      </c>
      <c r="J34" s="562">
        <f t="shared" si="1"/>
        <v>1096</v>
      </c>
      <c r="K34" s="562">
        <f t="shared" si="1"/>
        <v>1115</v>
      </c>
      <c r="L34" s="562">
        <f t="shared" si="1"/>
        <v>1023</v>
      </c>
      <c r="M34" s="562">
        <f t="shared" si="1"/>
        <v>1086</v>
      </c>
      <c r="N34" s="562">
        <f t="shared" si="1"/>
        <v>999</v>
      </c>
      <c r="O34" s="562">
        <f>O7+O10+O13+O16+O19+O22+O25+O28+O31</f>
        <v>1116</v>
      </c>
      <c r="P34" s="444" t="s">
        <v>180</v>
      </c>
      <c r="Q34" s="1498" t="s">
        <v>45</v>
      </c>
    </row>
    <row r="35" spans="1:17" ht="13.5" customHeight="1" thickTop="1" thickBot="1" x14ac:dyDescent="0.25">
      <c r="A35" s="1496"/>
      <c r="B35" s="147" t="s">
        <v>593</v>
      </c>
      <c r="C35" s="456">
        <f>C8+C11+C14+C17+C20+C23+C26+C29+C32</f>
        <v>12726</v>
      </c>
      <c r="D35" s="456">
        <f t="shared" ref="D35:N35" si="2">D8+D11+D14+D17+D20+D23+D26+D29+D32</f>
        <v>982</v>
      </c>
      <c r="E35" s="456">
        <f t="shared" si="2"/>
        <v>1067</v>
      </c>
      <c r="F35" s="456">
        <f t="shared" si="2"/>
        <v>1225</v>
      </c>
      <c r="G35" s="456">
        <f t="shared" si="2"/>
        <v>1099</v>
      </c>
      <c r="H35" s="456">
        <f t="shared" si="2"/>
        <v>1145</v>
      </c>
      <c r="I35" s="456">
        <f t="shared" si="2"/>
        <v>1013</v>
      </c>
      <c r="J35" s="456">
        <f t="shared" si="2"/>
        <v>1106</v>
      </c>
      <c r="K35" s="456">
        <f t="shared" si="2"/>
        <v>1095</v>
      </c>
      <c r="L35" s="456">
        <f t="shared" si="2"/>
        <v>993</v>
      </c>
      <c r="M35" s="456">
        <f t="shared" si="2"/>
        <v>986</v>
      </c>
      <c r="N35" s="456">
        <f t="shared" si="2"/>
        <v>930</v>
      </c>
      <c r="O35" s="456">
        <f>O8+O11+O14+O17+O20+O23+O26+O29+O32</f>
        <v>1085</v>
      </c>
      <c r="P35" s="442" t="s">
        <v>434</v>
      </c>
      <c r="Q35" s="1499"/>
    </row>
    <row r="36" spans="1:17" ht="13.5" customHeight="1" thickTop="1" x14ac:dyDescent="0.2">
      <c r="A36" s="1497"/>
      <c r="B36" s="445" t="s">
        <v>44</v>
      </c>
      <c r="C36" s="457">
        <f>C34+C35</f>
        <v>26319</v>
      </c>
      <c r="D36" s="457">
        <f t="shared" ref="D36:N36" si="3">D34+D35</f>
        <v>1991</v>
      </c>
      <c r="E36" s="457">
        <f t="shared" si="3"/>
        <v>2253</v>
      </c>
      <c r="F36" s="457">
        <f t="shared" si="3"/>
        <v>2522</v>
      </c>
      <c r="G36" s="457">
        <f t="shared" si="3"/>
        <v>2325</v>
      </c>
      <c r="H36" s="457">
        <f t="shared" si="3"/>
        <v>2398</v>
      </c>
      <c r="I36" s="457">
        <f t="shared" si="3"/>
        <v>2200</v>
      </c>
      <c r="J36" s="457">
        <f t="shared" si="3"/>
        <v>2202</v>
      </c>
      <c r="K36" s="457">
        <f t="shared" si="3"/>
        <v>2210</v>
      </c>
      <c r="L36" s="457">
        <f t="shared" si="3"/>
        <v>2016</v>
      </c>
      <c r="M36" s="457">
        <f t="shared" si="3"/>
        <v>2072</v>
      </c>
      <c r="N36" s="457">
        <f t="shared" si="3"/>
        <v>1929</v>
      </c>
      <c r="O36" s="457">
        <f>O34+O35</f>
        <v>2201</v>
      </c>
      <c r="P36" s="446" t="s">
        <v>45</v>
      </c>
      <c r="Q36" s="1500"/>
    </row>
    <row r="37" spans="1:17" x14ac:dyDescent="0.25">
      <c r="A37" s="29"/>
      <c r="B37" s="47"/>
      <c r="P37" s="47"/>
      <c r="Q37" s="29"/>
    </row>
    <row r="38" spans="1:17" x14ac:dyDescent="0.25">
      <c r="A38" s="29"/>
      <c r="B38" s="47"/>
      <c r="P38" s="47"/>
      <c r="Q38" s="29"/>
    </row>
    <row r="39" spans="1:17" x14ac:dyDescent="0.25">
      <c r="A39" s="29"/>
      <c r="B39" s="47"/>
      <c r="P39" s="47"/>
      <c r="Q39" s="29"/>
    </row>
    <row r="40" spans="1:17" ht="45.75" thickBot="1" x14ac:dyDescent="0.3">
      <c r="A40" s="29"/>
      <c r="B40" s="47"/>
      <c r="G40" s="447" t="s">
        <v>145</v>
      </c>
      <c r="H40" s="447" t="s">
        <v>144</v>
      </c>
      <c r="P40" s="47"/>
      <c r="Q40" s="29"/>
    </row>
    <row r="41" spans="1:17" ht="60.75" thickBot="1" x14ac:dyDescent="0.3">
      <c r="A41" s="2"/>
      <c r="B41" s="448" t="s">
        <v>595</v>
      </c>
      <c r="C41" s="448" t="s">
        <v>596</v>
      </c>
      <c r="F41" s="44" t="s">
        <v>329</v>
      </c>
      <c r="G41" s="449">
        <f>O34</f>
        <v>1116</v>
      </c>
      <c r="H41" s="449">
        <f>O35</f>
        <v>1085</v>
      </c>
      <c r="P41" s="47"/>
      <c r="Q41" s="29"/>
    </row>
    <row r="42" spans="1:17" ht="27.75" thickBot="1" x14ac:dyDescent="0.3">
      <c r="A42" s="450" t="s">
        <v>599</v>
      </c>
      <c r="B42" s="454">
        <f>'B6-1'!C9</f>
        <v>1242</v>
      </c>
      <c r="C42" s="452">
        <f>'B6-2'!C9</f>
        <v>8114</v>
      </c>
      <c r="F42" s="44" t="s">
        <v>330</v>
      </c>
      <c r="G42" s="449">
        <f>N34</f>
        <v>999</v>
      </c>
      <c r="H42" s="449">
        <f>N35</f>
        <v>930</v>
      </c>
      <c r="P42" s="47"/>
      <c r="Q42" s="29"/>
    </row>
    <row r="43" spans="1:17" ht="27.75" thickBot="1" x14ac:dyDescent="0.3">
      <c r="A43" s="453" t="s">
        <v>600</v>
      </c>
      <c r="B43" s="451">
        <f>'B6-1'!C12</f>
        <v>3869</v>
      </c>
      <c r="C43" s="452">
        <f>'B6-2'!C12</f>
        <v>5931</v>
      </c>
      <c r="F43" s="44" t="s">
        <v>331</v>
      </c>
      <c r="G43" s="449">
        <f>M34</f>
        <v>1086</v>
      </c>
      <c r="H43" s="449">
        <f>M35</f>
        <v>986</v>
      </c>
      <c r="P43" s="47"/>
      <c r="Q43" s="29"/>
    </row>
    <row r="44" spans="1:17" ht="27.75" thickBot="1" x14ac:dyDescent="0.3">
      <c r="A44" s="453" t="s">
        <v>601</v>
      </c>
      <c r="B44" s="451">
        <f>'B6-1'!C15</f>
        <v>618</v>
      </c>
      <c r="C44" s="452">
        <f>'B6-2'!C15</f>
        <v>2034</v>
      </c>
      <c r="F44" s="44" t="s">
        <v>332</v>
      </c>
      <c r="G44" s="449">
        <f>L34</f>
        <v>1023</v>
      </c>
      <c r="H44" s="449">
        <f>L35</f>
        <v>993</v>
      </c>
      <c r="P44" s="47"/>
      <c r="Q44" s="29"/>
    </row>
    <row r="45" spans="1:17" ht="27.75" thickBot="1" x14ac:dyDescent="0.3">
      <c r="A45" s="453" t="s">
        <v>602</v>
      </c>
      <c r="B45" s="451">
        <f>'B6-1'!C18</f>
        <v>678</v>
      </c>
      <c r="C45" s="452">
        <f>'B6-2'!C18</f>
        <v>976</v>
      </c>
      <c r="F45" s="44" t="s">
        <v>333</v>
      </c>
      <c r="G45" s="449">
        <f>K34</f>
        <v>1115</v>
      </c>
      <c r="H45" s="449">
        <f>K35</f>
        <v>1095</v>
      </c>
      <c r="P45" s="47"/>
      <c r="Q45" s="29"/>
    </row>
    <row r="46" spans="1:17" ht="27.75" thickBot="1" x14ac:dyDescent="0.3">
      <c r="A46" s="453" t="s">
        <v>603</v>
      </c>
      <c r="B46" s="451">
        <f>'B6-1'!C21</f>
        <v>238</v>
      </c>
      <c r="C46" s="452">
        <f>'B6-2'!C21</f>
        <v>571</v>
      </c>
      <c r="F46" s="44" t="s">
        <v>334</v>
      </c>
      <c r="G46" s="449">
        <f>J34</f>
        <v>1096</v>
      </c>
      <c r="H46" s="449">
        <f>J35</f>
        <v>1106</v>
      </c>
      <c r="P46" s="47"/>
      <c r="Q46" s="29"/>
    </row>
    <row r="47" spans="1:17" ht="27.75" thickBot="1" x14ac:dyDescent="0.3">
      <c r="A47" s="453" t="s">
        <v>604</v>
      </c>
      <c r="B47" s="451">
        <f>'B6-1'!C24</f>
        <v>50</v>
      </c>
      <c r="C47" s="452">
        <f>'B6-2'!C24</f>
        <v>39</v>
      </c>
      <c r="F47" s="44" t="s">
        <v>335</v>
      </c>
      <c r="G47" s="449">
        <f>I34</f>
        <v>1187</v>
      </c>
      <c r="H47" s="449">
        <f>I35</f>
        <v>1013</v>
      </c>
      <c r="P47" s="47"/>
      <c r="Q47" s="29"/>
    </row>
    <row r="48" spans="1:17" ht="27.75" thickBot="1" x14ac:dyDescent="0.3">
      <c r="A48" s="453" t="s">
        <v>606</v>
      </c>
      <c r="B48" s="454">
        <f>'B6-1'!C27</f>
        <v>771</v>
      </c>
      <c r="C48" s="455">
        <f>'B6-2'!C27</f>
        <v>627</v>
      </c>
      <c r="F48" s="44" t="s">
        <v>336</v>
      </c>
      <c r="G48" s="449">
        <f>H34</f>
        <v>1253</v>
      </c>
      <c r="H48" s="449">
        <f>H35</f>
        <v>1145</v>
      </c>
      <c r="P48" s="47"/>
      <c r="Q48" s="29"/>
    </row>
    <row r="49" spans="1:17" ht="27.75" thickBot="1" x14ac:dyDescent="0.3">
      <c r="A49" s="458" t="s">
        <v>605</v>
      </c>
      <c r="B49" s="454">
        <f>'B6-1'!C30</f>
        <v>231</v>
      </c>
      <c r="C49" s="455">
        <f>'B6-2'!C30</f>
        <v>212</v>
      </c>
      <c r="F49" s="44" t="s">
        <v>337</v>
      </c>
      <c r="G49" s="449">
        <f>G34</f>
        <v>1226</v>
      </c>
      <c r="H49" s="449">
        <f>G35</f>
        <v>1099</v>
      </c>
      <c r="P49" s="47"/>
      <c r="Q49" s="29"/>
    </row>
    <row r="50" spans="1:17" ht="27" x14ac:dyDescent="0.25">
      <c r="A50" s="29"/>
      <c r="B50" s="449">
        <f>SUM(B42:B49)</f>
        <v>7697</v>
      </c>
      <c r="C50" s="47">
        <f>SUM(C42:C49)</f>
        <v>18504</v>
      </c>
      <c r="F50" s="44" t="s">
        <v>338</v>
      </c>
      <c r="G50" s="449">
        <f>F34</f>
        <v>1297</v>
      </c>
      <c r="H50" s="449">
        <f>F35</f>
        <v>1225</v>
      </c>
      <c r="P50" s="47"/>
      <c r="Q50" s="29"/>
    </row>
    <row r="51" spans="1:17" ht="27" x14ac:dyDescent="0.25">
      <c r="A51" s="29" t="s">
        <v>177</v>
      </c>
      <c r="B51" s="47">
        <f>'B6-1'!C33</f>
        <v>117</v>
      </c>
      <c r="C51" s="47">
        <v>1</v>
      </c>
      <c r="F51" s="44" t="s">
        <v>339</v>
      </c>
      <c r="G51" s="449">
        <f>E34</f>
        <v>1186</v>
      </c>
      <c r="H51" s="449">
        <f>E35</f>
        <v>1067</v>
      </c>
      <c r="P51" s="47"/>
      <c r="Q51" s="29"/>
    </row>
    <row r="52" spans="1:17" ht="27" x14ac:dyDescent="0.25">
      <c r="A52" s="29"/>
      <c r="B52" s="47">
        <f>SUM(B50:B51)</f>
        <v>7814</v>
      </c>
      <c r="C52" s="47">
        <f>SUM(C50:C51)</f>
        <v>18505</v>
      </c>
      <c r="F52" s="44" t="s">
        <v>340</v>
      </c>
      <c r="G52" s="449">
        <f>D34</f>
        <v>1009</v>
      </c>
      <c r="H52" s="449">
        <f>D35</f>
        <v>982</v>
      </c>
      <c r="P52" s="47"/>
      <c r="Q52" s="29"/>
    </row>
    <row r="53" spans="1:17" x14ac:dyDescent="0.25">
      <c r="A53" s="29"/>
      <c r="B53" s="47"/>
      <c r="G53" s="47">
        <f>SUM(G41:G52)</f>
        <v>13593</v>
      </c>
      <c r="H53" s="47">
        <f>SUM(H41:H52)</f>
        <v>12726</v>
      </c>
      <c r="P53" s="47"/>
      <c r="Q53" s="29"/>
    </row>
    <row r="54" spans="1:17" ht="15.75" thickBot="1" x14ac:dyDescent="0.3">
      <c r="A54" s="29"/>
      <c r="B54" s="47"/>
      <c r="P54" s="47"/>
      <c r="Q54" s="29"/>
    </row>
    <row r="55" spans="1:17" ht="26.25" thickBot="1" x14ac:dyDescent="0.3">
      <c r="A55" s="453" t="s">
        <v>597</v>
      </c>
      <c r="B55" s="47"/>
      <c r="P55" s="47"/>
      <c r="Q55" s="29"/>
    </row>
    <row r="56" spans="1:17" x14ac:dyDescent="0.25">
      <c r="A56" s="29"/>
      <c r="B56" s="47"/>
      <c r="P56" s="47"/>
      <c r="Q56" s="29"/>
    </row>
    <row r="57" spans="1:17" x14ac:dyDescent="0.25">
      <c r="A57" s="29"/>
      <c r="B57" s="47"/>
      <c r="P57" s="47"/>
      <c r="Q57" s="29"/>
    </row>
    <row r="58" spans="1:17" x14ac:dyDescent="0.25">
      <c r="A58" s="29"/>
      <c r="B58" s="47"/>
      <c r="P58" s="47"/>
      <c r="Q58" s="29"/>
    </row>
    <row r="59" spans="1:17" x14ac:dyDescent="0.25">
      <c r="A59" s="29"/>
      <c r="B59" s="47"/>
      <c r="P59" s="47"/>
      <c r="Q59" s="29"/>
    </row>
    <row r="60" spans="1:17" x14ac:dyDescent="0.25">
      <c r="A60" s="29"/>
      <c r="B60" s="47"/>
      <c r="P60" s="47"/>
      <c r="Q60" s="29"/>
    </row>
    <row r="61" spans="1:17" x14ac:dyDescent="0.25">
      <c r="A61" s="29"/>
      <c r="B61" s="47"/>
      <c r="P61" s="47"/>
      <c r="Q61" s="29"/>
    </row>
    <row r="62" spans="1:17" x14ac:dyDescent="0.25">
      <c r="A62" s="29"/>
      <c r="B62" s="47"/>
      <c r="P62" s="47"/>
      <c r="Q62" s="29"/>
    </row>
    <row r="63" spans="1:17" x14ac:dyDescent="0.25">
      <c r="A63" s="29"/>
      <c r="B63" s="47"/>
      <c r="P63" s="47"/>
      <c r="Q63" s="29"/>
    </row>
    <row r="64" spans="1:17" x14ac:dyDescent="0.25">
      <c r="A64" s="29"/>
      <c r="B64" s="47"/>
      <c r="P64" s="47"/>
      <c r="Q64" s="29"/>
    </row>
    <row r="65" spans="1:17" x14ac:dyDescent="0.25">
      <c r="A65" s="29"/>
      <c r="B65" s="47"/>
      <c r="P65" s="47"/>
      <c r="Q65" s="29"/>
    </row>
    <row r="66" spans="1:17" x14ac:dyDescent="0.25">
      <c r="A66" s="29"/>
      <c r="B66" s="47"/>
      <c r="P66" s="47"/>
      <c r="Q66" s="29"/>
    </row>
    <row r="67" spans="1:17" x14ac:dyDescent="0.25">
      <c r="A67" s="29"/>
      <c r="B67" s="47"/>
      <c r="P67" s="47"/>
      <c r="Q67" s="29"/>
    </row>
    <row r="68" spans="1:17" x14ac:dyDescent="0.25">
      <c r="A68" s="29"/>
      <c r="B68" s="47"/>
      <c r="P68" s="47"/>
      <c r="Q68" s="29"/>
    </row>
    <row r="69" spans="1:17" x14ac:dyDescent="0.25">
      <c r="A69" s="29"/>
      <c r="B69" s="47"/>
      <c r="P69" s="47"/>
      <c r="Q69" s="29"/>
    </row>
    <row r="70" spans="1:17" x14ac:dyDescent="0.25">
      <c r="A70" s="29"/>
      <c r="B70" s="47"/>
      <c r="P70" s="47"/>
      <c r="Q70" s="29"/>
    </row>
    <row r="71" spans="1:17" x14ac:dyDescent="0.25">
      <c r="A71" s="29"/>
      <c r="B71" s="47"/>
      <c r="P71" s="47"/>
      <c r="Q71" s="29"/>
    </row>
    <row r="72" spans="1:17" x14ac:dyDescent="0.25">
      <c r="A72" s="29"/>
      <c r="B72" s="47"/>
      <c r="P72" s="47"/>
      <c r="Q72" s="29"/>
    </row>
    <row r="73" spans="1:17" x14ac:dyDescent="0.25">
      <c r="A73" s="29"/>
      <c r="B73" s="47"/>
      <c r="P73" s="47"/>
      <c r="Q73" s="29"/>
    </row>
    <row r="74" spans="1:17" x14ac:dyDescent="0.25">
      <c r="A74" s="29"/>
      <c r="B74" s="47"/>
      <c r="P74" s="47"/>
      <c r="Q74" s="29"/>
    </row>
    <row r="75" spans="1:17" x14ac:dyDescent="0.25">
      <c r="A75" s="29"/>
      <c r="B75" s="47"/>
      <c r="P75" s="47"/>
      <c r="Q75" s="29"/>
    </row>
    <row r="76" spans="1:17" x14ac:dyDescent="0.25">
      <c r="A76" s="29"/>
      <c r="B76" s="47"/>
      <c r="P76" s="47"/>
      <c r="Q76" s="29"/>
    </row>
    <row r="77" spans="1:17" x14ac:dyDescent="0.25">
      <c r="A77" s="29"/>
      <c r="B77" s="47"/>
      <c r="P77" s="47"/>
      <c r="Q77" s="29"/>
    </row>
    <row r="78" spans="1:17" x14ac:dyDescent="0.25">
      <c r="A78" s="29"/>
      <c r="B78" s="47"/>
      <c r="P78" s="47"/>
      <c r="Q78" s="29"/>
    </row>
    <row r="79" spans="1:17" x14ac:dyDescent="0.25">
      <c r="A79" s="29"/>
      <c r="B79" s="47"/>
      <c r="P79" s="47"/>
      <c r="Q79" s="29"/>
    </row>
    <row r="80" spans="1:17" x14ac:dyDescent="0.25">
      <c r="A80" s="29"/>
      <c r="B80" s="47"/>
      <c r="P80" s="47"/>
      <c r="Q80" s="29"/>
    </row>
    <row r="81" spans="1:17" x14ac:dyDescent="0.25">
      <c r="A81" s="29"/>
      <c r="B81" s="47"/>
      <c r="P81" s="47"/>
      <c r="Q81" s="29"/>
    </row>
    <row r="82" spans="1:17" x14ac:dyDescent="0.25">
      <c r="A82" s="29"/>
      <c r="B82" s="47"/>
      <c r="P82" s="47"/>
      <c r="Q82" s="29"/>
    </row>
    <row r="83" spans="1:17" x14ac:dyDescent="0.25">
      <c r="A83" s="29"/>
      <c r="B83" s="47"/>
      <c r="P83" s="47"/>
      <c r="Q83" s="29"/>
    </row>
    <row r="84" spans="1:17" x14ac:dyDescent="0.25">
      <c r="A84" s="29"/>
      <c r="B84" s="47"/>
      <c r="P84" s="47"/>
      <c r="Q84" s="29"/>
    </row>
    <row r="85" spans="1:17" x14ac:dyDescent="0.25">
      <c r="A85" s="29"/>
      <c r="B85" s="47"/>
      <c r="P85" s="47"/>
      <c r="Q85" s="29"/>
    </row>
    <row r="86" spans="1:17" x14ac:dyDescent="0.25">
      <c r="A86" s="29"/>
      <c r="B86" s="47"/>
      <c r="P86" s="47"/>
      <c r="Q86" s="29"/>
    </row>
    <row r="87" spans="1:17" x14ac:dyDescent="0.25">
      <c r="A87" s="29"/>
      <c r="B87" s="47"/>
      <c r="P87" s="47"/>
      <c r="Q87" s="29"/>
    </row>
    <row r="88" spans="1:17" x14ac:dyDescent="0.25">
      <c r="A88" s="29"/>
      <c r="B88" s="47"/>
      <c r="P88" s="47"/>
      <c r="Q88" s="29"/>
    </row>
    <row r="89" spans="1:17" x14ac:dyDescent="0.25">
      <c r="A89" s="29"/>
      <c r="B89" s="47"/>
      <c r="P89" s="47"/>
      <c r="Q89" s="29"/>
    </row>
    <row r="90" spans="1:17" x14ac:dyDescent="0.25">
      <c r="A90" s="29"/>
      <c r="B90" s="47"/>
      <c r="P90" s="47"/>
      <c r="Q90" s="29"/>
    </row>
    <row r="91" spans="1:17" x14ac:dyDescent="0.25">
      <c r="A91" s="29"/>
      <c r="B91" s="47"/>
      <c r="P91" s="47"/>
      <c r="Q91" s="29"/>
    </row>
    <row r="92" spans="1:17" x14ac:dyDescent="0.25">
      <c r="A92" s="29"/>
      <c r="B92" s="47"/>
      <c r="P92" s="47"/>
      <c r="Q92" s="29"/>
    </row>
    <row r="93" spans="1:17" x14ac:dyDescent="0.25">
      <c r="A93" s="29"/>
      <c r="B93" s="47"/>
      <c r="P93" s="47"/>
      <c r="Q93" s="29"/>
    </row>
    <row r="94" spans="1:17" x14ac:dyDescent="0.25">
      <c r="A94" s="29"/>
      <c r="B94" s="47"/>
      <c r="P94" s="47"/>
      <c r="Q94" s="29"/>
    </row>
    <row r="95" spans="1:17" x14ac:dyDescent="0.25">
      <c r="A95" s="29"/>
      <c r="B95" s="47"/>
      <c r="P95" s="47"/>
      <c r="Q95" s="29"/>
    </row>
    <row r="96" spans="1:17" x14ac:dyDescent="0.25">
      <c r="A96" s="29"/>
      <c r="B96" s="47"/>
      <c r="P96" s="47"/>
      <c r="Q96" s="29"/>
    </row>
    <row r="97" spans="1:17" x14ac:dyDescent="0.25">
      <c r="A97" s="29"/>
      <c r="B97" s="47"/>
      <c r="P97" s="47"/>
      <c r="Q97" s="29"/>
    </row>
    <row r="98" spans="1:17" x14ac:dyDescent="0.25">
      <c r="A98" s="29"/>
      <c r="B98" s="47"/>
      <c r="P98" s="47"/>
      <c r="Q98" s="29"/>
    </row>
    <row r="99" spans="1:17" x14ac:dyDescent="0.25">
      <c r="A99" s="29"/>
      <c r="B99" s="47"/>
      <c r="P99" s="47"/>
      <c r="Q99" s="29"/>
    </row>
    <row r="100" spans="1:17" x14ac:dyDescent="0.25">
      <c r="A100" s="29"/>
      <c r="B100" s="47"/>
      <c r="P100" s="47"/>
      <c r="Q100" s="29"/>
    </row>
    <row r="101" spans="1:17" x14ac:dyDescent="0.25">
      <c r="A101" s="29"/>
      <c r="B101" s="47"/>
      <c r="P101" s="47"/>
      <c r="Q101" s="29"/>
    </row>
    <row r="102" spans="1:17" x14ac:dyDescent="0.25">
      <c r="A102" s="29"/>
      <c r="B102" s="47"/>
      <c r="P102" s="47"/>
      <c r="Q102" s="29"/>
    </row>
    <row r="103" spans="1:17" x14ac:dyDescent="0.25">
      <c r="A103" s="29"/>
      <c r="B103" s="47"/>
      <c r="P103" s="47"/>
      <c r="Q103" s="29"/>
    </row>
    <row r="104" spans="1:17" x14ac:dyDescent="0.25">
      <c r="A104" s="29"/>
      <c r="B104" s="47"/>
      <c r="P104" s="47"/>
      <c r="Q104" s="29"/>
    </row>
    <row r="105" spans="1:17" x14ac:dyDescent="0.25">
      <c r="A105" s="29"/>
      <c r="B105" s="47"/>
      <c r="P105" s="47"/>
      <c r="Q105" s="29"/>
    </row>
    <row r="106" spans="1:17" x14ac:dyDescent="0.25">
      <c r="A106" s="29"/>
      <c r="B106" s="47"/>
      <c r="P106" s="47"/>
      <c r="Q106" s="29"/>
    </row>
    <row r="107" spans="1:17" x14ac:dyDescent="0.25">
      <c r="A107" s="29"/>
      <c r="B107" s="47"/>
      <c r="P107" s="47"/>
      <c r="Q107" s="29"/>
    </row>
    <row r="108" spans="1:17" x14ac:dyDescent="0.25">
      <c r="A108" s="29"/>
      <c r="B108" s="47"/>
      <c r="P108" s="47"/>
      <c r="Q108" s="29"/>
    </row>
    <row r="109" spans="1:17" x14ac:dyDescent="0.25">
      <c r="A109" s="29"/>
      <c r="B109" s="47"/>
      <c r="P109" s="47"/>
      <c r="Q109" s="29"/>
    </row>
    <row r="110" spans="1:17" x14ac:dyDescent="0.25">
      <c r="A110" s="29"/>
      <c r="B110" s="47"/>
      <c r="P110" s="47"/>
      <c r="Q110" s="29"/>
    </row>
    <row r="111" spans="1:17" x14ac:dyDescent="0.25">
      <c r="A111" s="29"/>
      <c r="B111" s="47"/>
      <c r="P111" s="47"/>
      <c r="Q111" s="29"/>
    </row>
    <row r="112" spans="1:17" x14ac:dyDescent="0.25">
      <c r="A112" s="29"/>
      <c r="B112" s="47"/>
      <c r="P112" s="47"/>
      <c r="Q112" s="29"/>
    </row>
    <row r="113" spans="1:17" x14ac:dyDescent="0.25">
      <c r="A113" s="29"/>
      <c r="B113" s="47"/>
      <c r="P113" s="47"/>
      <c r="Q113" s="29"/>
    </row>
    <row r="114" spans="1:17" x14ac:dyDescent="0.25">
      <c r="A114" s="29"/>
      <c r="B114" s="47"/>
      <c r="P114" s="47"/>
      <c r="Q114" s="29"/>
    </row>
    <row r="115" spans="1:17" x14ac:dyDescent="0.25">
      <c r="A115" s="29"/>
      <c r="B115" s="47"/>
      <c r="P115" s="47"/>
      <c r="Q115" s="29"/>
    </row>
    <row r="116" spans="1:17" x14ac:dyDescent="0.25">
      <c r="A116" s="29"/>
      <c r="B116" s="47"/>
      <c r="P116" s="47"/>
      <c r="Q116" s="29"/>
    </row>
    <row r="117" spans="1:17" x14ac:dyDescent="0.25">
      <c r="A117" s="29"/>
      <c r="B117" s="47"/>
      <c r="P117" s="47"/>
      <c r="Q117" s="29"/>
    </row>
    <row r="118" spans="1:17" x14ac:dyDescent="0.25">
      <c r="A118" s="29"/>
      <c r="B118" s="47"/>
      <c r="P118" s="47"/>
      <c r="Q118" s="29"/>
    </row>
    <row r="119" spans="1:17" x14ac:dyDescent="0.25">
      <c r="A119" s="29"/>
      <c r="B119" s="47"/>
      <c r="P119" s="47"/>
      <c r="Q119" s="29"/>
    </row>
    <row r="120" spans="1:17" x14ac:dyDescent="0.25">
      <c r="A120" s="29"/>
      <c r="B120" s="47"/>
      <c r="P120" s="47"/>
      <c r="Q120" s="29"/>
    </row>
    <row r="121" spans="1:17" x14ac:dyDescent="0.25">
      <c r="A121" s="29"/>
      <c r="B121" s="47"/>
      <c r="P121" s="47"/>
      <c r="Q121" s="29"/>
    </row>
    <row r="122" spans="1:17" x14ac:dyDescent="0.25">
      <c r="A122" s="29"/>
      <c r="B122" s="47"/>
      <c r="P122" s="47"/>
      <c r="Q122" s="29"/>
    </row>
    <row r="123" spans="1:17" x14ac:dyDescent="0.25">
      <c r="A123" s="29"/>
      <c r="B123" s="47"/>
      <c r="P123" s="47"/>
      <c r="Q123" s="29"/>
    </row>
    <row r="124" spans="1:17" x14ac:dyDescent="0.25">
      <c r="A124" s="29"/>
      <c r="B124" s="47"/>
      <c r="P124" s="47"/>
      <c r="Q124" s="29"/>
    </row>
    <row r="125" spans="1:17" x14ac:dyDescent="0.25">
      <c r="A125" s="29"/>
      <c r="B125" s="47"/>
      <c r="P125" s="47"/>
      <c r="Q125" s="29"/>
    </row>
    <row r="126" spans="1:17" x14ac:dyDescent="0.25">
      <c r="A126" s="29"/>
      <c r="B126" s="47"/>
      <c r="P126" s="47"/>
      <c r="Q126" s="29"/>
    </row>
    <row r="127" spans="1:17" x14ac:dyDescent="0.25">
      <c r="A127" s="29"/>
      <c r="B127" s="47"/>
      <c r="P127" s="47"/>
      <c r="Q127" s="29"/>
    </row>
    <row r="128" spans="1:17" x14ac:dyDescent="0.25">
      <c r="A128" s="29"/>
      <c r="B128" s="47"/>
      <c r="P128" s="47"/>
      <c r="Q128" s="29"/>
    </row>
    <row r="129" spans="1:17" x14ac:dyDescent="0.25">
      <c r="A129" s="29"/>
      <c r="B129" s="47"/>
      <c r="P129" s="47"/>
      <c r="Q129" s="29"/>
    </row>
    <row r="130" spans="1:17" x14ac:dyDescent="0.25">
      <c r="A130" s="29"/>
      <c r="B130" s="47"/>
      <c r="P130" s="47"/>
      <c r="Q130" s="29"/>
    </row>
    <row r="131" spans="1:17" x14ac:dyDescent="0.25">
      <c r="A131" s="29"/>
      <c r="B131" s="47"/>
      <c r="P131" s="47"/>
      <c r="Q131" s="29"/>
    </row>
    <row r="132" spans="1:17" x14ac:dyDescent="0.25">
      <c r="A132" s="29"/>
      <c r="B132" s="47"/>
      <c r="P132" s="47"/>
      <c r="Q132" s="29"/>
    </row>
    <row r="133" spans="1:17" x14ac:dyDescent="0.25">
      <c r="A133" s="29"/>
      <c r="B133" s="47"/>
      <c r="P133" s="47"/>
      <c r="Q133" s="29"/>
    </row>
    <row r="134" spans="1:17" x14ac:dyDescent="0.25">
      <c r="A134" s="29"/>
      <c r="B134" s="47"/>
      <c r="P134" s="47"/>
      <c r="Q134" s="29"/>
    </row>
    <row r="135" spans="1:17" x14ac:dyDescent="0.25">
      <c r="A135" s="29"/>
      <c r="B135" s="47"/>
      <c r="P135" s="47"/>
      <c r="Q135" s="29"/>
    </row>
    <row r="136" spans="1:17" x14ac:dyDescent="0.25">
      <c r="A136" s="29"/>
      <c r="B136" s="47"/>
      <c r="P136" s="47"/>
      <c r="Q136" s="29"/>
    </row>
    <row r="137" spans="1:17" x14ac:dyDescent="0.25">
      <c r="A137" s="29"/>
      <c r="B137" s="47"/>
      <c r="P137" s="47"/>
      <c r="Q137" s="29"/>
    </row>
    <row r="138" spans="1:17" x14ac:dyDescent="0.25">
      <c r="A138" s="29"/>
      <c r="B138" s="47"/>
      <c r="P138" s="47"/>
      <c r="Q138" s="29"/>
    </row>
    <row r="139" spans="1:17" x14ac:dyDescent="0.25">
      <c r="A139" s="29"/>
      <c r="B139" s="47"/>
      <c r="P139" s="47"/>
      <c r="Q139" s="29"/>
    </row>
    <row r="140" spans="1:17" x14ac:dyDescent="0.25">
      <c r="A140" s="29"/>
      <c r="B140" s="47"/>
      <c r="P140" s="47"/>
      <c r="Q140" s="29"/>
    </row>
    <row r="141" spans="1:17" x14ac:dyDescent="0.25">
      <c r="A141" s="29"/>
      <c r="B141" s="47"/>
      <c r="P141" s="47"/>
      <c r="Q141" s="29"/>
    </row>
    <row r="142" spans="1:17" x14ac:dyDescent="0.25">
      <c r="A142" s="29"/>
      <c r="B142" s="47"/>
      <c r="P142" s="47"/>
      <c r="Q142" s="29"/>
    </row>
    <row r="143" spans="1:17" x14ac:dyDescent="0.25">
      <c r="A143" s="29"/>
      <c r="B143" s="47"/>
      <c r="P143" s="47"/>
      <c r="Q143" s="29"/>
    </row>
    <row r="144" spans="1:17" x14ac:dyDescent="0.25">
      <c r="A144" s="29"/>
      <c r="B144" s="47"/>
      <c r="P144" s="47"/>
      <c r="Q144" s="29"/>
    </row>
    <row r="145" spans="1:17" x14ac:dyDescent="0.25">
      <c r="A145" s="29"/>
      <c r="B145" s="47"/>
      <c r="P145" s="47"/>
      <c r="Q145" s="29"/>
    </row>
    <row r="146" spans="1:17" x14ac:dyDescent="0.25">
      <c r="A146" s="29"/>
      <c r="B146" s="47"/>
      <c r="P146" s="47"/>
      <c r="Q146" s="29"/>
    </row>
    <row r="147" spans="1:17" x14ac:dyDescent="0.25">
      <c r="A147" s="29"/>
      <c r="B147" s="47"/>
      <c r="P147" s="47"/>
      <c r="Q147" s="29"/>
    </row>
    <row r="148" spans="1:17" x14ac:dyDescent="0.25">
      <c r="A148" s="29"/>
      <c r="B148" s="47"/>
      <c r="P148" s="47"/>
      <c r="Q148" s="29"/>
    </row>
    <row r="149" spans="1:17" x14ac:dyDescent="0.25">
      <c r="A149" s="29"/>
      <c r="B149" s="47"/>
      <c r="P149" s="47"/>
      <c r="Q149" s="29"/>
    </row>
    <row r="150" spans="1:17" x14ac:dyDescent="0.25">
      <c r="A150" s="29"/>
      <c r="B150" s="47"/>
      <c r="P150" s="47"/>
      <c r="Q150" s="29"/>
    </row>
    <row r="151" spans="1:17" x14ac:dyDescent="0.25">
      <c r="A151" s="29"/>
      <c r="B151" s="47"/>
      <c r="P151" s="47"/>
      <c r="Q151" s="29"/>
    </row>
    <row r="152" spans="1:17" x14ac:dyDescent="0.25">
      <c r="A152" s="29"/>
      <c r="B152" s="47"/>
      <c r="P152" s="47"/>
      <c r="Q152" s="29"/>
    </row>
    <row r="153" spans="1:17" x14ac:dyDescent="0.25">
      <c r="A153" s="29"/>
      <c r="B153" s="47"/>
      <c r="P153" s="47"/>
      <c r="Q153" s="29"/>
    </row>
    <row r="154" spans="1:17" x14ac:dyDescent="0.25">
      <c r="A154" s="29"/>
      <c r="B154" s="47"/>
      <c r="P154" s="47"/>
      <c r="Q154" s="29"/>
    </row>
    <row r="155" spans="1:17" x14ac:dyDescent="0.25">
      <c r="A155" s="29"/>
      <c r="B155" s="47"/>
      <c r="P155" s="47"/>
      <c r="Q155" s="29"/>
    </row>
    <row r="156" spans="1:17" x14ac:dyDescent="0.25">
      <c r="A156" s="29"/>
      <c r="B156" s="47"/>
      <c r="P156" s="47"/>
      <c r="Q156" s="29"/>
    </row>
    <row r="157" spans="1:17" x14ac:dyDescent="0.25">
      <c r="A157" s="29"/>
      <c r="B157" s="47"/>
      <c r="P157" s="47"/>
      <c r="Q157" s="29"/>
    </row>
    <row r="158" spans="1:17" x14ac:dyDescent="0.25">
      <c r="A158" s="29"/>
      <c r="B158" s="47"/>
      <c r="P158" s="47"/>
      <c r="Q158" s="29"/>
    </row>
    <row r="159" spans="1:17" x14ac:dyDescent="0.25">
      <c r="A159" s="29"/>
      <c r="B159" s="47"/>
      <c r="P159" s="47"/>
      <c r="Q159" s="29"/>
    </row>
    <row r="160" spans="1:17" x14ac:dyDescent="0.25">
      <c r="A160" s="29"/>
      <c r="B160" s="47"/>
      <c r="P160" s="47"/>
      <c r="Q160" s="29"/>
    </row>
    <row r="161" spans="1:17" x14ac:dyDescent="0.25">
      <c r="A161" s="29"/>
      <c r="B161" s="47"/>
      <c r="P161" s="47"/>
      <c r="Q161" s="29"/>
    </row>
    <row r="162" spans="1:17" x14ac:dyDescent="0.25">
      <c r="A162" s="29"/>
      <c r="B162" s="47"/>
      <c r="P162" s="47"/>
      <c r="Q162" s="29"/>
    </row>
    <row r="163" spans="1:17" x14ac:dyDescent="0.25">
      <c r="A163" s="29"/>
      <c r="B163" s="47"/>
      <c r="P163" s="47"/>
      <c r="Q163" s="29"/>
    </row>
    <row r="164" spans="1:17" x14ac:dyDescent="0.25">
      <c r="A164" s="29"/>
      <c r="B164" s="47"/>
      <c r="P164" s="47"/>
      <c r="Q164" s="29"/>
    </row>
    <row r="165" spans="1:17" x14ac:dyDescent="0.25">
      <c r="A165" s="29"/>
      <c r="B165" s="47"/>
      <c r="P165" s="47"/>
      <c r="Q165" s="29"/>
    </row>
    <row r="166" spans="1:17" x14ac:dyDescent="0.25">
      <c r="A166" s="29"/>
      <c r="B166" s="47"/>
      <c r="P166" s="47"/>
      <c r="Q166" s="29"/>
    </row>
    <row r="167" spans="1:17" x14ac:dyDescent="0.25">
      <c r="A167" s="29"/>
      <c r="B167" s="47"/>
      <c r="P167" s="47"/>
      <c r="Q167" s="29"/>
    </row>
    <row r="168" spans="1:17" x14ac:dyDescent="0.25">
      <c r="A168" s="29"/>
      <c r="B168" s="47"/>
      <c r="P168" s="47"/>
      <c r="Q168" s="29"/>
    </row>
    <row r="169" spans="1:17" x14ac:dyDescent="0.25">
      <c r="A169" s="29"/>
      <c r="B169" s="47"/>
      <c r="P169" s="47"/>
      <c r="Q169" s="29"/>
    </row>
    <row r="170" spans="1:17" x14ac:dyDescent="0.25">
      <c r="A170" s="29"/>
      <c r="B170" s="47"/>
      <c r="P170" s="47"/>
      <c r="Q170" s="29"/>
    </row>
    <row r="171" spans="1:17" x14ac:dyDescent="0.25">
      <c r="A171" s="29"/>
      <c r="B171" s="47"/>
      <c r="P171" s="47"/>
      <c r="Q171" s="29"/>
    </row>
    <row r="172" spans="1:17" x14ac:dyDescent="0.25">
      <c r="A172" s="29"/>
      <c r="B172" s="47"/>
      <c r="P172" s="47"/>
      <c r="Q172" s="29"/>
    </row>
    <row r="173" spans="1:17" x14ac:dyDescent="0.25">
      <c r="A173" s="29"/>
      <c r="B173" s="47"/>
      <c r="P173" s="47"/>
      <c r="Q173" s="29"/>
    </row>
    <row r="174" spans="1:17" x14ac:dyDescent="0.25">
      <c r="A174" s="29"/>
      <c r="B174" s="47"/>
      <c r="P174" s="47"/>
      <c r="Q174" s="29"/>
    </row>
    <row r="175" spans="1:17" x14ac:dyDescent="0.25">
      <c r="A175" s="29"/>
      <c r="B175" s="47"/>
      <c r="P175" s="47"/>
      <c r="Q175" s="29"/>
    </row>
    <row r="176" spans="1:17" x14ac:dyDescent="0.25">
      <c r="A176" s="29"/>
      <c r="B176" s="47"/>
      <c r="P176" s="47"/>
      <c r="Q176" s="29"/>
    </row>
    <row r="177" spans="1:17" x14ac:dyDescent="0.25">
      <c r="A177" s="29"/>
      <c r="B177" s="47"/>
      <c r="P177" s="47"/>
      <c r="Q177" s="29"/>
    </row>
    <row r="178" spans="1:17" x14ac:dyDescent="0.25">
      <c r="A178" s="29"/>
      <c r="B178" s="47"/>
      <c r="P178" s="47"/>
      <c r="Q178" s="29"/>
    </row>
    <row r="179" spans="1:17" x14ac:dyDescent="0.25">
      <c r="A179" s="29"/>
      <c r="B179" s="47"/>
      <c r="P179" s="47"/>
      <c r="Q179" s="29"/>
    </row>
    <row r="180" spans="1:17" x14ac:dyDescent="0.25">
      <c r="A180" s="29"/>
      <c r="B180" s="47"/>
      <c r="P180" s="47"/>
      <c r="Q180" s="29"/>
    </row>
    <row r="181" spans="1:17" x14ac:dyDescent="0.25">
      <c r="A181" s="29"/>
      <c r="B181" s="47"/>
      <c r="P181" s="47"/>
      <c r="Q181" s="29"/>
    </row>
    <row r="182" spans="1:17" x14ac:dyDescent="0.25">
      <c r="A182" s="29"/>
      <c r="B182" s="47"/>
      <c r="P182" s="47"/>
      <c r="Q182" s="29"/>
    </row>
    <row r="183" spans="1:17" x14ac:dyDescent="0.25">
      <c r="A183" s="29"/>
      <c r="B183" s="47"/>
      <c r="P183" s="47"/>
      <c r="Q183" s="29"/>
    </row>
    <row r="184" spans="1:17" x14ac:dyDescent="0.25">
      <c r="A184" s="29"/>
      <c r="B184" s="47"/>
      <c r="P184" s="47"/>
      <c r="Q184" s="29"/>
    </row>
    <row r="185" spans="1:17" x14ac:dyDescent="0.25">
      <c r="A185" s="29"/>
      <c r="B185" s="47"/>
      <c r="P185" s="47"/>
      <c r="Q185" s="29"/>
    </row>
    <row r="186" spans="1:17" x14ac:dyDescent="0.25">
      <c r="A186" s="29"/>
      <c r="B186" s="47"/>
      <c r="P186" s="47"/>
      <c r="Q186" s="29"/>
    </row>
    <row r="187" spans="1:17" x14ac:dyDescent="0.25">
      <c r="A187" s="29"/>
      <c r="B187" s="47"/>
      <c r="P187" s="47"/>
      <c r="Q187" s="29"/>
    </row>
    <row r="188" spans="1:17" x14ac:dyDescent="0.25">
      <c r="A188" s="29"/>
      <c r="B188" s="47"/>
      <c r="P188" s="47"/>
      <c r="Q188" s="29"/>
    </row>
    <row r="189" spans="1:17" x14ac:dyDescent="0.25">
      <c r="A189" s="29"/>
      <c r="B189" s="47"/>
      <c r="P189" s="47"/>
      <c r="Q189" s="29"/>
    </row>
    <row r="190" spans="1:17" x14ac:dyDescent="0.25">
      <c r="A190" s="29"/>
      <c r="B190" s="47"/>
      <c r="P190" s="47"/>
      <c r="Q190" s="29"/>
    </row>
    <row r="191" spans="1:17" x14ac:dyDescent="0.25">
      <c r="A191" s="29"/>
      <c r="B191" s="47"/>
      <c r="P191" s="47"/>
      <c r="Q191" s="29"/>
    </row>
    <row r="192" spans="1:17" x14ac:dyDescent="0.25">
      <c r="A192" s="29"/>
      <c r="B192" s="47"/>
      <c r="P192" s="47"/>
      <c r="Q192" s="29"/>
    </row>
    <row r="193" spans="1:17" x14ac:dyDescent="0.25">
      <c r="A193" s="29"/>
      <c r="B193" s="47"/>
      <c r="P193" s="47"/>
      <c r="Q193" s="29"/>
    </row>
    <row r="194" spans="1:17" x14ac:dyDescent="0.25">
      <c r="A194" s="29"/>
      <c r="B194" s="47"/>
      <c r="P194" s="47"/>
      <c r="Q194" s="29"/>
    </row>
    <row r="195" spans="1:17" x14ac:dyDescent="0.25">
      <c r="A195" s="29"/>
      <c r="B195" s="47"/>
      <c r="P195" s="47"/>
      <c r="Q195" s="29"/>
    </row>
    <row r="196" spans="1:17" x14ac:dyDescent="0.25">
      <c r="A196" s="29"/>
      <c r="B196" s="47"/>
      <c r="P196" s="47"/>
      <c r="Q196" s="29"/>
    </row>
    <row r="197" spans="1:17" x14ac:dyDescent="0.25">
      <c r="A197" s="29"/>
      <c r="B197" s="47"/>
      <c r="P197" s="47"/>
      <c r="Q197" s="29"/>
    </row>
    <row r="198" spans="1:17" x14ac:dyDescent="0.25">
      <c r="A198" s="29"/>
      <c r="B198" s="47"/>
      <c r="P198" s="47"/>
      <c r="Q198" s="29"/>
    </row>
    <row r="199" spans="1:17" x14ac:dyDescent="0.25">
      <c r="A199" s="29"/>
      <c r="B199" s="47"/>
      <c r="P199" s="47"/>
      <c r="Q199" s="29"/>
    </row>
    <row r="200" spans="1:17" x14ac:dyDescent="0.25">
      <c r="A200" s="29"/>
      <c r="B200" s="47"/>
      <c r="P200" s="47"/>
      <c r="Q200" s="29"/>
    </row>
    <row r="201" spans="1:17" x14ac:dyDescent="0.25">
      <c r="A201" s="29"/>
      <c r="B201" s="47"/>
      <c r="P201" s="47"/>
      <c r="Q201" s="29"/>
    </row>
    <row r="202" spans="1:17" x14ac:dyDescent="0.25">
      <c r="A202" s="29"/>
      <c r="B202" s="47"/>
      <c r="P202" s="47"/>
      <c r="Q202" s="29"/>
    </row>
    <row r="203" spans="1:17" x14ac:dyDescent="0.25">
      <c r="A203" s="29"/>
      <c r="B203" s="47"/>
      <c r="P203" s="47"/>
      <c r="Q203" s="29"/>
    </row>
    <row r="204" spans="1:17" x14ac:dyDescent="0.25">
      <c r="A204" s="29"/>
      <c r="B204" s="47"/>
      <c r="P204" s="47"/>
      <c r="Q204" s="29"/>
    </row>
    <row r="205" spans="1:17" x14ac:dyDescent="0.25">
      <c r="A205" s="29"/>
      <c r="B205" s="47"/>
      <c r="P205" s="47"/>
      <c r="Q205" s="29"/>
    </row>
    <row r="206" spans="1:17" x14ac:dyDescent="0.25">
      <c r="A206" s="29"/>
      <c r="B206" s="47"/>
      <c r="P206" s="47"/>
      <c r="Q206" s="29"/>
    </row>
    <row r="207" spans="1:17" x14ac:dyDescent="0.25">
      <c r="A207" s="29"/>
      <c r="B207" s="47"/>
      <c r="P207" s="47"/>
      <c r="Q207" s="29"/>
    </row>
    <row r="208" spans="1:17" x14ac:dyDescent="0.25">
      <c r="A208" s="29"/>
      <c r="B208" s="47"/>
      <c r="P208" s="47"/>
      <c r="Q208" s="29"/>
    </row>
    <row r="209" spans="1:17" x14ac:dyDescent="0.25">
      <c r="A209" s="29"/>
      <c r="B209" s="47"/>
      <c r="P209" s="47"/>
      <c r="Q209" s="29"/>
    </row>
    <row r="210" spans="1:17" x14ac:dyDescent="0.25">
      <c r="A210" s="29"/>
      <c r="B210" s="47"/>
      <c r="P210" s="47"/>
      <c r="Q210" s="29"/>
    </row>
    <row r="211" spans="1:17" x14ac:dyDescent="0.25">
      <c r="A211" s="29"/>
      <c r="B211" s="47"/>
      <c r="P211" s="47"/>
      <c r="Q211" s="29"/>
    </row>
    <row r="212" spans="1:17" x14ac:dyDescent="0.25">
      <c r="A212" s="29"/>
      <c r="B212" s="47"/>
      <c r="P212" s="47"/>
      <c r="Q212" s="29"/>
    </row>
    <row r="213" spans="1:17" x14ac:dyDescent="0.25">
      <c r="A213" s="29"/>
      <c r="B213" s="47"/>
      <c r="P213" s="47"/>
      <c r="Q213" s="29"/>
    </row>
    <row r="214" spans="1:17" x14ac:dyDescent="0.25">
      <c r="A214" s="29"/>
      <c r="B214" s="47"/>
      <c r="P214" s="47"/>
      <c r="Q214" s="29"/>
    </row>
    <row r="215" spans="1:17" x14ac:dyDescent="0.25">
      <c r="A215" s="29"/>
      <c r="B215" s="47"/>
      <c r="P215" s="47"/>
      <c r="Q215" s="29"/>
    </row>
    <row r="216" spans="1:17" x14ac:dyDescent="0.25">
      <c r="A216" s="29"/>
      <c r="Q216" s="29"/>
    </row>
    <row r="217" spans="1:17" x14ac:dyDescent="0.25">
      <c r="A217" s="29"/>
      <c r="Q217" s="29"/>
    </row>
    <row r="218" spans="1:17" x14ac:dyDescent="0.25">
      <c r="A218" s="29"/>
      <c r="Q218" s="29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O17"/>
  <sheetViews>
    <sheetView view="pageBreakPreview" zoomScaleNormal="100" zoomScaleSheetLayoutView="100" workbookViewId="0">
      <selection activeCell="I20" sqref="I20"/>
    </sheetView>
  </sheetViews>
  <sheetFormatPr defaultRowHeight="15" x14ac:dyDescent="0.25"/>
  <cols>
    <col min="1" max="1" width="21.42578125" style="47" customWidth="1"/>
    <col min="2" max="2" width="8.7109375" style="47" customWidth="1"/>
    <col min="3" max="4" width="7.28515625" style="47" customWidth="1"/>
    <col min="5" max="5" width="8" style="47" customWidth="1"/>
    <col min="6" max="6" width="8.28515625" style="47" bestFit="1" customWidth="1"/>
    <col min="7" max="8" width="7.28515625" style="47" customWidth="1"/>
    <col min="9" max="9" width="8.28515625" style="47" bestFit="1" customWidth="1"/>
    <col min="10" max="13" width="7.28515625" style="47" customWidth="1"/>
    <col min="14" max="14" width="24.5703125" style="47" customWidth="1"/>
    <col min="15" max="260" width="9.140625" style="29"/>
    <col min="261" max="261" width="25.7109375" style="29" customWidth="1"/>
    <col min="262" max="269" width="9.7109375" style="29" customWidth="1"/>
    <col min="270" max="270" width="25.7109375" style="29" customWidth="1"/>
    <col min="271" max="516" width="9.140625" style="29"/>
    <col min="517" max="517" width="25.7109375" style="29" customWidth="1"/>
    <col min="518" max="525" width="9.7109375" style="29" customWidth="1"/>
    <col min="526" max="526" width="25.7109375" style="29" customWidth="1"/>
    <col min="527" max="772" width="9.140625" style="29"/>
    <col min="773" max="773" width="25.7109375" style="29" customWidth="1"/>
    <col min="774" max="781" width="9.7109375" style="29" customWidth="1"/>
    <col min="782" max="782" width="25.7109375" style="29" customWidth="1"/>
    <col min="783" max="1028" width="9.140625" style="29"/>
    <col min="1029" max="1029" width="25.7109375" style="29" customWidth="1"/>
    <col min="1030" max="1037" width="9.7109375" style="29" customWidth="1"/>
    <col min="1038" max="1038" width="25.7109375" style="29" customWidth="1"/>
    <col min="1039" max="1284" width="9.140625" style="29"/>
    <col min="1285" max="1285" width="25.7109375" style="29" customWidth="1"/>
    <col min="1286" max="1293" width="9.7109375" style="29" customWidth="1"/>
    <col min="1294" max="1294" width="25.7109375" style="29" customWidth="1"/>
    <col min="1295" max="1540" width="9.140625" style="29"/>
    <col min="1541" max="1541" width="25.7109375" style="29" customWidth="1"/>
    <col min="1542" max="1549" width="9.7109375" style="29" customWidth="1"/>
    <col min="1550" max="1550" width="25.7109375" style="29" customWidth="1"/>
    <col min="1551" max="1796" width="9.140625" style="29"/>
    <col min="1797" max="1797" width="25.7109375" style="29" customWidth="1"/>
    <col min="1798" max="1805" width="9.7109375" style="29" customWidth="1"/>
    <col min="1806" max="1806" width="25.7109375" style="29" customWidth="1"/>
    <col min="1807" max="2052" width="9.140625" style="29"/>
    <col min="2053" max="2053" width="25.7109375" style="29" customWidth="1"/>
    <col min="2054" max="2061" width="9.7109375" style="29" customWidth="1"/>
    <col min="2062" max="2062" width="25.7109375" style="29" customWidth="1"/>
    <col min="2063" max="2308" width="9.140625" style="29"/>
    <col min="2309" max="2309" width="25.7109375" style="29" customWidth="1"/>
    <col min="2310" max="2317" width="9.7109375" style="29" customWidth="1"/>
    <col min="2318" max="2318" width="25.7109375" style="29" customWidth="1"/>
    <col min="2319" max="2564" width="9.140625" style="29"/>
    <col min="2565" max="2565" width="25.7109375" style="29" customWidth="1"/>
    <col min="2566" max="2573" width="9.7109375" style="29" customWidth="1"/>
    <col min="2574" max="2574" width="25.7109375" style="29" customWidth="1"/>
    <col min="2575" max="2820" width="9.140625" style="29"/>
    <col min="2821" max="2821" width="25.7109375" style="29" customWidth="1"/>
    <col min="2822" max="2829" width="9.7109375" style="29" customWidth="1"/>
    <col min="2830" max="2830" width="25.7109375" style="29" customWidth="1"/>
    <col min="2831" max="3076" width="9.140625" style="29"/>
    <col min="3077" max="3077" width="25.7109375" style="29" customWidth="1"/>
    <col min="3078" max="3085" width="9.7109375" style="29" customWidth="1"/>
    <col min="3086" max="3086" width="25.7109375" style="29" customWidth="1"/>
    <col min="3087" max="3332" width="9.140625" style="29"/>
    <col min="3333" max="3333" width="25.7109375" style="29" customWidth="1"/>
    <col min="3334" max="3341" width="9.7109375" style="29" customWidth="1"/>
    <col min="3342" max="3342" width="25.7109375" style="29" customWidth="1"/>
    <col min="3343" max="3588" width="9.140625" style="29"/>
    <col min="3589" max="3589" width="25.7109375" style="29" customWidth="1"/>
    <col min="3590" max="3597" width="9.7109375" style="29" customWidth="1"/>
    <col min="3598" max="3598" width="25.7109375" style="29" customWidth="1"/>
    <col min="3599" max="3844" width="9.140625" style="29"/>
    <col min="3845" max="3845" width="25.7109375" style="29" customWidth="1"/>
    <col min="3846" max="3853" width="9.7109375" style="29" customWidth="1"/>
    <col min="3854" max="3854" width="25.7109375" style="29" customWidth="1"/>
    <col min="3855" max="4100" width="9.140625" style="29"/>
    <col min="4101" max="4101" width="25.7109375" style="29" customWidth="1"/>
    <col min="4102" max="4109" width="9.7109375" style="29" customWidth="1"/>
    <col min="4110" max="4110" width="25.7109375" style="29" customWidth="1"/>
    <col min="4111" max="4356" width="9.140625" style="29"/>
    <col min="4357" max="4357" width="25.7109375" style="29" customWidth="1"/>
    <col min="4358" max="4365" width="9.7109375" style="29" customWidth="1"/>
    <col min="4366" max="4366" width="25.7109375" style="29" customWidth="1"/>
    <col min="4367" max="4612" width="9.140625" style="29"/>
    <col min="4613" max="4613" width="25.7109375" style="29" customWidth="1"/>
    <col min="4614" max="4621" width="9.7109375" style="29" customWidth="1"/>
    <col min="4622" max="4622" width="25.7109375" style="29" customWidth="1"/>
    <col min="4623" max="4868" width="9.140625" style="29"/>
    <col min="4869" max="4869" width="25.7109375" style="29" customWidth="1"/>
    <col min="4870" max="4877" width="9.7109375" style="29" customWidth="1"/>
    <col min="4878" max="4878" width="25.7109375" style="29" customWidth="1"/>
    <col min="4879" max="5124" width="9.140625" style="29"/>
    <col min="5125" max="5125" width="25.7109375" style="29" customWidth="1"/>
    <col min="5126" max="5133" width="9.7109375" style="29" customWidth="1"/>
    <col min="5134" max="5134" width="25.7109375" style="29" customWidth="1"/>
    <col min="5135" max="5380" width="9.140625" style="29"/>
    <col min="5381" max="5381" width="25.7109375" style="29" customWidth="1"/>
    <col min="5382" max="5389" width="9.7109375" style="29" customWidth="1"/>
    <col min="5390" max="5390" width="25.7109375" style="29" customWidth="1"/>
    <col min="5391" max="5636" width="9.140625" style="29"/>
    <col min="5637" max="5637" width="25.7109375" style="29" customWidth="1"/>
    <col min="5638" max="5645" width="9.7109375" style="29" customWidth="1"/>
    <col min="5646" max="5646" width="25.7109375" style="29" customWidth="1"/>
    <col min="5647" max="5892" width="9.140625" style="29"/>
    <col min="5893" max="5893" width="25.7109375" style="29" customWidth="1"/>
    <col min="5894" max="5901" width="9.7109375" style="29" customWidth="1"/>
    <col min="5902" max="5902" width="25.7109375" style="29" customWidth="1"/>
    <col min="5903" max="6148" width="9.140625" style="29"/>
    <col min="6149" max="6149" width="25.7109375" style="29" customWidth="1"/>
    <col min="6150" max="6157" width="9.7109375" style="29" customWidth="1"/>
    <col min="6158" max="6158" width="25.7109375" style="29" customWidth="1"/>
    <col min="6159" max="6404" width="9.140625" style="29"/>
    <col min="6405" max="6405" width="25.7109375" style="29" customWidth="1"/>
    <col min="6406" max="6413" width="9.7109375" style="29" customWidth="1"/>
    <col min="6414" max="6414" width="25.7109375" style="29" customWidth="1"/>
    <col min="6415" max="6660" width="9.140625" style="29"/>
    <col min="6661" max="6661" width="25.7109375" style="29" customWidth="1"/>
    <col min="6662" max="6669" width="9.7109375" style="29" customWidth="1"/>
    <col min="6670" max="6670" width="25.7109375" style="29" customWidth="1"/>
    <col min="6671" max="6916" width="9.140625" style="29"/>
    <col min="6917" max="6917" width="25.7109375" style="29" customWidth="1"/>
    <col min="6918" max="6925" width="9.7109375" style="29" customWidth="1"/>
    <col min="6926" max="6926" width="25.7109375" style="29" customWidth="1"/>
    <col min="6927" max="7172" width="9.140625" style="29"/>
    <col min="7173" max="7173" width="25.7109375" style="29" customWidth="1"/>
    <col min="7174" max="7181" width="9.7109375" style="29" customWidth="1"/>
    <col min="7182" max="7182" width="25.7109375" style="29" customWidth="1"/>
    <col min="7183" max="7428" width="9.140625" style="29"/>
    <col min="7429" max="7429" width="25.7109375" style="29" customWidth="1"/>
    <col min="7430" max="7437" width="9.7109375" style="29" customWidth="1"/>
    <col min="7438" max="7438" width="25.7109375" style="29" customWidth="1"/>
    <col min="7439" max="7684" width="9.140625" style="29"/>
    <col min="7685" max="7685" width="25.7109375" style="29" customWidth="1"/>
    <col min="7686" max="7693" width="9.7109375" style="29" customWidth="1"/>
    <col min="7694" max="7694" width="25.7109375" style="29" customWidth="1"/>
    <col min="7695" max="7940" width="9.140625" style="29"/>
    <col min="7941" max="7941" width="25.7109375" style="29" customWidth="1"/>
    <col min="7942" max="7949" width="9.7109375" style="29" customWidth="1"/>
    <col min="7950" max="7950" width="25.7109375" style="29" customWidth="1"/>
    <col min="7951" max="8196" width="9.140625" style="29"/>
    <col min="8197" max="8197" width="25.7109375" style="29" customWidth="1"/>
    <col min="8198" max="8205" width="9.7109375" style="29" customWidth="1"/>
    <col min="8206" max="8206" width="25.7109375" style="29" customWidth="1"/>
    <col min="8207" max="8452" width="9.140625" style="29"/>
    <col min="8453" max="8453" width="25.7109375" style="29" customWidth="1"/>
    <col min="8454" max="8461" width="9.7109375" style="29" customWidth="1"/>
    <col min="8462" max="8462" width="25.7109375" style="29" customWidth="1"/>
    <col min="8463" max="8708" width="9.140625" style="29"/>
    <col min="8709" max="8709" width="25.7109375" style="29" customWidth="1"/>
    <col min="8710" max="8717" width="9.7109375" style="29" customWidth="1"/>
    <col min="8718" max="8718" width="25.7109375" style="29" customWidth="1"/>
    <col min="8719" max="8964" width="9.140625" style="29"/>
    <col min="8965" max="8965" width="25.7109375" style="29" customWidth="1"/>
    <col min="8966" max="8973" width="9.7109375" style="29" customWidth="1"/>
    <col min="8974" max="8974" width="25.7109375" style="29" customWidth="1"/>
    <col min="8975" max="9220" width="9.140625" style="29"/>
    <col min="9221" max="9221" width="25.7109375" style="29" customWidth="1"/>
    <col min="9222" max="9229" width="9.7109375" style="29" customWidth="1"/>
    <col min="9230" max="9230" width="25.7109375" style="29" customWidth="1"/>
    <col min="9231" max="9476" width="9.140625" style="29"/>
    <col min="9477" max="9477" width="25.7109375" style="29" customWidth="1"/>
    <col min="9478" max="9485" width="9.7109375" style="29" customWidth="1"/>
    <col min="9486" max="9486" width="25.7109375" style="29" customWidth="1"/>
    <col min="9487" max="9732" width="9.140625" style="29"/>
    <col min="9733" max="9733" width="25.7109375" style="29" customWidth="1"/>
    <col min="9734" max="9741" width="9.7109375" style="29" customWidth="1"/>
    <col min="9742" max="9742" width="25.7109375" style="29" customWidth="1"/>
    <col min="9743" max="9988" width="9.140625" style="29"/>
    <col min="9989" max="9989" width="25.7109375" style="29" customWidth="1"/>
    <col min="9990" max="9997" width="9.7109375" style="29" customWidth="1"/>
    <col min="9998" max="9998" width="25.7109375" style="29" customWidth="1"/>
    <col min="9999" max="10244" width="9.140625" style="29"/>
    <col min="10245" max="10245" width="25.7109375" style="29" customWidth="1"/>
    <col min="10246" max="10253" width="9.7109375" style="29" customWidth="1"/>
    <col min="10254" max="10254" width="25.7109375" style="29" customWidth="1"/>
    <col min="10255" max="10500" width="9.140625" style="29"/>
    <col min="10501" max="10501" width="25.7109375" style="29" customWidth="1"/>
    <col min="10502" max="10509" width="9.7109375" style="29" customWidth="1"/>
    <col min="10510" max="10510" width="25.7109375" style="29" customWidth="1"/>
    <col min="10511" max="10756" width="9.140625" style="29"/>
    <col min="10757" max="10757" width="25.7109375" style="29" customWidth="1"/>
    <col min="10758" max="10765" width="9.7109375" style="29" customWidth="1"/>
    <col min="10766" max="10766" width="25.7109375" style="29" customWidth="1"/>
    <col min="10767" max="11012" width="9.140625" style="29"/>
    <col min="11013" max="11013" width="25.7109375" style="29" customWidth="1"/>
    <col min="11014" max="11021" width="9.7109375" style="29" customWidth="1"/>
    <col min="11022" max="11022" width="25.7109375" style="29" customWidth="1"/>
    <col min="11023" max="11268" width="9.140625" style="29"/>
    <col min="11269" max="11269" width="25.7109375" style="29" customWidth="1"/>
    <col min="11270" max="11277" width="9.7109375" style="29" customWidth="1"/>
    <col min="11278" max="11278" width="25.7109375" style="29" customWidth="1"/>
    <col min="11279" max="11524" width="9.140625" style="29"/>
    <col min="11525" max="11525" width="25.7109375" style="29" customWidth="1"/>
    <col min="11526" max="11533" width="9.7109375" style="29" customWidth="1"/>
    <col min="11534" max="11534" width="25.7109375" style="29" customWidth="1"/>
    <col min="11535" max="11780" width="9.140625" style="29"/>
    <col min="11781" max="11781" width="25.7109375" style="29" customWidth="1"/>
    <col min="11782" max="11789" width="9.7109375" style="29" customWidth="1"/>
    <col min="11790" max="11790" width="25.7109375" style="29" customWidth="1"/>
    <col min="11791" max="12036" width="9.140625" style="29"/>
    <col min="12037" max="12037" width="25.7109375" style="29" customWidth="1"/>
    <col min="12038" max="12045" width="9.7109375" style="29" customWidth="1"/>
    <col min="12046" max="12046" width="25.7109375" style="29" customWidth="1"/>
    <col min="12047" max="12292" width="9.140625" style="29"/>
    <col min="12293" max="12293" width="25.7109375" style="29" customWidth="1"/>
    <col min="12294" max="12301" width="9.7109375" style="29" customWidth="1"/>
    <col min="12302" max="12302" width="25.7109375" style="29" customWidth="1"/>
    <col min="12303" max="12548" width="9.140625" style="29"/>
    <col min="12549" max="12549" width="25.7109375" style="29" customWidth="1"/>
    <col min="12550" max="12557" width="9.7109375" style="29" customWidth="1"/>
    <col min="12558" max="12558" width="25.7109375" style="29" customWidth="1"/>
    <col min="12559" max="12804" width="9.140625" style="29"/>
    <col min="12805" max="12805" width="25.7109375" style="29" customWidth="1"/>
    <col min="12806" max="12813" width="9.7109375" style="29" customWidth="1"/>
    <col min="12814" max="12814" width="25.7109375" style="29" customWidth="1"/>
    <col min="12815" max="13060" width="9.140625" style="29"/>
    <col min="13061" max="13061" width="25.7109375" style="29" customWidth="1"/>
    <col min="13062" max="13069" width="9.7109375" style="29" customWidth="1"/>
    <col min="13070" max="13070" width="25.7109375" style="29" customWidth="1"/>
    <col min="13071" max="13316" width="9.140625" style="29"/>
    <col min="13317" max="13317" width="25.7109375" style="29" customWidth="1"/>
    <col min="13318" max="13325" width="9.7109375" style="29" customWidth="1"/>
    <col min="13326" max="13326" width="25.7109375" style="29" customWidth="1"/>
    <col min="13327" max="13572" width="9.140625" style="29"/>
    <col min="13573" max="13573" width="25.7109375" style="29" customWidth="1"/>
    <col min="13574" max="13581" width="9.7109375" style="29" customWidth="1"/>
    <col min="13582" max="13582" width="25.7109375" style="29" customWidth="1"/>
    <col min="13583" max="13828" width="9.140625" style="29"/>
    <col min="13829" max="13829" width="25.7109375" style="29" customWidth="1"/>
    <col min="13830" max="13837" width="9.7109375" style="29" customWidth="1"/>
    <col min="13838" max="13838" width="25.7109375" style="29" customWidth="1"/>
    <col min="13839" max="14084" width="9.140625" style="29"/>
    <col min="14085" max="14085" width="25.7109375" style="29" customWidth="1"/>
    <col min="14086" max="14093" width="9.7109375" style="29" customWidth="1"/>
    <col min="14094" max="14094" width="25.7109375" style="29" customWidth="1"/>
    <col min="14095" max="14340" width="9.140625" style="29"/>
    <col min="14341" max="14341" width="25.7109375" style="29" customWidth="1"/>
    <col min="14342" max="14349" width="9.7109375" style="29" customWidth="1"/>
    <col min="14350" max="14350" width="25.7109375" style="29" customWidth="1"/>
    <col min="14351" max="14596" width="9.140625" style="29"/>
    <col min="14597" max="14597" width="25.7109375" style="29" customWidth="1"/>
    <col min="14598" max="14605" width="9.7109375" style="29" customWidth="1"/>
    <col min="14606" max="14606" width="25.7109375" style="29" customWidth="1"/>
    <col min="14607" max="14852" width="9.140625" style="29"/>
    <col min="14853" max="14853" width="25.7109375" style="29" customWidth="1"/>
    <col min="14854" max="14861" width="9.7109375" style="29" customWidth="1"/>
    <col min="14862" max="14862" width="25.7109375" style="29" customWidth="1"/>
    <col min="14863" max="15108" width="9.140625" style="29"/>
    <col min="15109" max="15109" width="25.7109375" style="29" customWidth="1"/>
    <col min="15110" max="15117" width="9.7109375" style="29" customWidth="1"/>
    <col min="15118" max="15118" width="25.7109375" style="29" customWidth="1"/>
    <col min="15119" max="15364" width="9.140625" style="29"/>
    <col min="15365" max="15365" width="25.7109375" style="29" customWidth="1"/>
    <col min="15366" max="15373" width="9.7109375" style="29" customWidth="1"/>
    <col min="15374" max="15374" width="25.7109375" style="29" customWidth="1"/>
    <col min="15375" max="15620" width="9.140625" style="29"/>
    <col min="15621" max="15621" width="25.7109375" style="29" customWidth="1"/>
    <col min="15622" max="15629" width="9.7109375" style="29" customWidth="1"/>
    <col min="15630" max="15630" width="25.7109375" style="29" customWidth="1"/>
    <col min="15631" max="15876" width="9.140625" style="29"/>
    <col min="15877" max="15877" width="25.7109375" style="29" customWidth="1"/>
    <col min="15878" max="15885" width="9.7109375" style="29" customWidth="1"/>
    <col min="15886" max="15886" width="25.7109375" style="29" customWidth="1"/>
    <col min="15887" max="16132" width="9.140625" style="29"/>
    <col min="16133" max="16133" width="25.7109375" style="29" customWidth="1"/>
    <col min="16134" max="16141" width="9.7109375" style="29" customWidth="1"/>
    <col min="16142" max="16142" width="25.7109375" style="29" customWidth="1"/>
    <col min="16143" max="16384" width="9.140625" style="29"/>
  </cols>
  <sheetData>
    <row r="1" spans="1:15" ht="25.5" customHeight="1" x14ac:dyDescent="0.5">
      <c r="A1" s="1501" t="s">
        <v>483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  <c r="N1" s="1501"/>
    </row>
    <row r="2" spans="1:15" ht="19.5" customHeight="1" x14ac:dyDescent="0.25">
      <c r="A2" s="1502" t="s">
        <v>849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  <c r="N2" s="1502"/>
    </row>
    <row r="3" spans="1:15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  <c r="N3" s="1487"/>
    </row>
    <row r="4" spans="1:15" s="756" customFormat="1" ht="27.75" customHeight="1" x14ac:dyDescent="0.3">
      <c r="A4" s="753" t="s">
        <v>703</v>
      </c>
      <c r="B4" s="754"/>
      <c r="C4" s="308"/>
      <c r="D4" s="308"/>
      <c r="E4" s="308"/>
      <c r="F4" s="754"/>
      <c r="G4" s="308"/>
      <c r="H4" s="308"/>
      <c r="I4" s="308"/>
      <c r="J4" s="308"/>
      <c r="K4" s="308"/>
      <c r="L4" s="308"/>
      <c r="M4" s="308"/>
      <c r="N4" s="755" t="s">
        <v>79</v>
      </c>
    </row>
    <row r="5" spans="1:15" ht="30.75" customHeight="1" x14ac:dyDescent="0.2">
      <c r="A5" s="1503" t="s">
        <v>844</v>
      </c>
      <c r="B5" s="1510" t="s">
        <v>608</v>
      </c>
      <c r="C5" s="1511"/>
      <c r="D5" s="1511"/>
      <c r="E5" s="1511"/>
      <c r="F5" s="1505" t="s">
        <v>609</v>
      </c>
      <c r="G5" s="1506"/>
      <c r="H5" s="1506"/>
      <c r="I5" s="1506"/>
      <c r="J5" s="1506" t="s">
        <v>607</v>
      </c>
      <c r="K5" s="1506"/>
      <c r="L5" s="1506"/>
      <c r="M5" s="1507"/>
      <c r="N5" s="1508" t="s">
        <v>843</v>
      </c>
    </row>
    <row r="6" spans="1:15" ht="39" customHeight="1" x14ac:dyDescent="0.2">
      <c r="A6" s="1504"/>
      <c r="B6" s="361" t="s">
        <v>396</v>
      </c>
      <c r="C6" s="361" t="s">
        <v>344</v>
      </c>
      <c r="D6" s="361" t="s">
        <v>343</v>
      </c>
      <c r="E6" s="361" t="s">
        <v>342</v>
      </c>
      <c r="F6" s="88" t="s">
        <v>396</v>
      </c>
      <c r="G6" s="88" t="s">
        <v>344</v>
      </c>
      <c r="H6" s="88" t="s">
        <v>343</v>
      </c>
      <c r="I6" s="88" t="s">
        <v>342</v>
      </c>
      <c r="J6" s="88" t="s">
        <v>396</v>
      </c>
      <c r="K6" s="88" t="s">
        <v>344</v>
      </c>
      <c r="L6" s="88" t="s">
        <v>343</v>
      </c>
      <c r="M6" s="88" t="s">
        <v>342</v>
      </c>
      <c r="N6" s="1509"/>
    </row>
    <row r="7" spans="1:15" ht="24.95" customHeight="1" thickBot="1" x14ac:dyDescent="0.25">
      <c r="A7" s="599" t="s">
        <v>584</v>
      </c>
      <c r="B7" s="178">
        <f>SUM(C7:E7)</f>
        <v>9356</v>
      </c>
      <c r="C7" s="158">
        <f>K7+G7</f>
        <v>42</v>
      </c>
      <c r="D7" s="158">
        <f>L7+H7</f>
        <v>254</v>
      </c>
      <c r="E7" s="158">
        <f>M7+I7</f>
        <v>9060</v>
      </c>
      <c r="F7" s="178">
        <f>I7+H7+G7</f>
        <v>8114</v>
      </c>
      <c r="G7" s="159">
        <v>27</v>
      </c>
      <c r="H7" s="159">
        <v>218</v>
      </c>
      <c r="I7" s="159">
        <v>7869</v>
      </c>
      <c r="J7" s="178">
        <f>M7+L7+K7</f>
        <v>1242</v>
      </c>
      <c r="K7" s="159">
        <v>15</v>
      </c>
      <c r="L7" s="159">
        <v>36</v>
      </c>
      <c r="M7" s="159">
        <v>1191</v>
      </c>
      <c r="N7" s="577" t="s">
        <v>37</v>
      </c>
    </row>
    <row r="8" spans="1:15" ht="24.95" customHeight="1" thickBot="1" x14ac:dyDescent="0.25">
      <c r="A8" s="600" t="s">
        <v>585</v>
      </c>
      <c r="B8" s="365">
        <f t="shared" ref="B8:B15" si="0">SUM(C8:E8)</f>
        <v>9800</v>
      </c>
      <c r="C8" s="560">
        <f t="shared" ref="C8:C15" si="1">K8+G8</f>
        <v>24</v>
      </c>
      <c r="D8" s="560">
        <f t="shared" ref="D8:D15" si="2">L8+H8</f>
        <v>368</v>
      </c>
      <c r="E8" s="560">
        <f t="shared" ref="E8:E15" si="3">M8+I8</f>
        <v>9408</v>
      </c>
      <c r="F8" s="365">
        <f t="shared" ref="F8:F15" si="4">I8+H8+G8</f>
        <v>5931</v>
      </c>
      <c r="G8" s="161">
        <v>15</v>
      </c>
      <c r="H8" s="161">
        <v>172</v>
      </c>
      <c r="I8" s="161">
        <v>5744</v>
      </c>
      <c r="J8" s="365">
        <f t="shared" ref="J8:J15" si="5">M8+L8+K8</f>
        <v>3869</v>
      </c>
      <c r="K8" s="161">
        <v>9</v>
      </c>
      <c r="L8" s="161">
        <v>196</v>
      </c>
      <c r="M8" s="161">
        <v>3664</v>
      </c>
      <c r="N8" s="579" t="s">
        <v>38</v>
      </c>
      <c r="O8" s="104"/>
    </row>
    <row r="9" spans="1:15" ht="24.95" customHeight="1" thickBot="1" x14ac:dyDescent="0.25">
      <c r="A9" s="599" t="s">
        <v>586</v>
      </c>
      <c r="B9" s="178">
        <f t="shared" si="0"/>
        <v>2652</v>
      </c>
      <c r="C9" s="158">
        <f t="shared" si="1"/>
        <v>3</v>
      </c>
      <c r="D9" s="158">
        <f t="shared" si="2"/>
        <v>82</v>
      </c>
      <c r="E9" s="158">
        <f t="shared" si="3"/>
        <v>2567</v>
      </c>
      <c r="F9" s="178">
        <f t="shared" si="4"/>
        <v>2034</v>
      </c>
      <c r="G9" s="162">
        <v>3</v>
      </c>
      <c r="H9" s="162">
        <v>58</v>
      </c>
      <c r="I9" s="162">
        <v>1973</v>
      </c>
      <c r="J9" s="178">
        <f t="shared" si="5"/>
        <v>618</v>
      </c>
      <c r="K9" s="162">
        <v>0</v>
      </c>
      <c r="L9" s="162">
        <v>24</v>
      </c>
      <c r="M9" s="162">
        <v>594</v>
      </c>
      <c r="N9" s="578" t="s">
        <v>39</v>
      </c>
    </row>
    <row r="10" spans="1:15" ht="24.95" customHeight="1" thickBot="1" x14ac:dyDescent="0.25">
      <c r="A10" s="600" t="s">
        <v>587</v>
      </c>
      <c r="B10" s="365">
        <f t="shared" si="0"/>
        <v>1654</v>
      </c>
      <c r="C10" s="560">
        <f t="shared" si="1"/>
        <v>0</v>
      </c>
      <c r="D10" s="560">
        <f t="shared" si="2"/>
        <v>50</v>
      </c>
      <c r="E10" s="560">
        <f t="shared" si="3"/>
        <v>1604</v>
      </c>
      <c r="F10" s="365">
        <f t="shared" si="4"/>
        <v>976</v>
      </c>
      <c r="G10" s="161">
        <v>0</v>
      </c>
      <c r="H10" s="161">
        <v>28</v>
      </c>
      <c r="I10" s="161">
        <v>948</v>
      </c>
      <c r="J10" s="365">
        <f t="shared" si="5"/>
        <v>678</v>
      </c>
      <c r="K10" s="161">
        <v>0</v>
      </c>
      <c r="L10" s="161">
        <v>22</v>
      </c>
      <c r="M10" s="161">
        <v>656</v>
      </c>
      <c r="N10" s="579" t="s">
        <v>535</v>
      </c>
    </row>
    <row r="11" spans="1:15" ht="24.95" customHeight="1" thickBot="1" x14ac:dyDescent="0.25">
      <c r="A11" s="599" t="s">
        <v>588</v>
      </c>
      <c r="B11" s="178">
        <f t="shared" si="0"/>
        <v>809</v>
      </c>
      <c r="C11" s="158">
        <f t="shared" si="1"/>
        <v>6</v>
      </c>
      <c r="D11" s="158">
        <f t="shared" si="2"/>
        <v>24</v>
      </c>
      <c r="E11" s="158">
        <f t="shared" si="3"/>
        <v>779</v>
      </c>
      <c r="F11" s="178">
        <f t="shared" si="4"/>
        <v>571</v>
      </c>
      <c r="G11" s="162">
        <v>3</v>
      </c>
      <c r="H11" s="162">
        <v>10</v>
      </c>
      <c r="I11" s="162">
        <v>558</v>
      </c>
      <c r="J11" s="178">
        <f t="shared" si="5"/>
        <v>238</v>
      </c>
      <c r="K11" s="162">
        <v>3</v>
      </c>
      <c r="L11" s="162">
        <v>14</v>
      </c>
      <c r="M11" s="162">
        <v>221</v>
      </c>
      <c r="N11" s="578" t="s">
        <v>41</v>
      </c>
    </row>
    <row r="12" spans="1:15" ht="24.95" customHeight="1" thickBot="1" x14ac:dyDescent="0.25">
      <c r="A12" s="600" t="s">
        <v>589</v>
      </c>
      <c r="B12" s="365">
        <f t="shared" si="0"/>
        <v>89</v>
      </c>
      <c r="C12" s="560">
        <f t="shared" si="1"/>
        <v>3</v>
      </c>
      <c r="D12" s="560">
        <f t="shared" si="2"/>
        <v>6</v>
      </c>
      <c r="E12" s="560">
        <f t="shared" si="3"/>
        <v>80</v>
      </c>
      <c r="F12" s="365">
        <f t="shared" si="4"/>
        <v>39</v>
      </c>
      <c r="G12" s="161">
        <v>3</v>
      </c>
      <c r="H12" s="161">
        <v>2</v>
      </c>
      <c r="I12" s="161">
        <v>34</v>
      </c>
      <c r="J12" s="365">
        <f t="shared" si="5"/>
        <v>50</v>
      </c>
      <c r="K12" s="161">
        <v>0</v>
      </c>
      <c r="L12" s="161">
        <v>4</v>
      </c>
      <c r="M12" s="161">
        <v>46</v>
      </c>
      <c r="N12" s="579" t="s">
        <v>42</v>
      </c>
    </row>
    <row r="13" spans="1:15" ht="24.95" customHeight="1" thickBot="1" x14ac:dyDescent="0.25">
      <c r="A13" s="599" t="s">
        <v>590</v>
      </c>
      <c r="B13" s="178">
        <f t="shared" si="0"/>
        <v>1398</v>
      </c>
      <c r="C13" s="158">
        <f t="shared" si="1"/>
        <v>3</v>
      </c>
      <c r="D13" s="158">
        <f t="shared" si="2"/>
        <v>40</v>
      </c>
      <c r="E13" s="158">
        <f t="shared" si="3"/>
        <v>1355</v>
      </c>
      <c r="F13" s="178">
        <f t="shared" si="4"/>
        <v>627</v>
      </c>
      <c r="G13" s="162">
        <v>3</v>
      </c>
      <c r="H13" s="162">
        <v>12</v>
      </c>
      <c r="I13" s="162">
        <v>612</v>
      </c>
      <c r="J13" s="178">
        <f t="shared" si="5"/>
        <v>771</v>
      </c>
      <c r="K13" s="162">
        <v>0</v>
      </c>
      <c r="L13" s="162">
        <v>28</v>
      </c>
      <c r="M13" s="162">
        <v>743</v>
      </c>
      <c r="N13" s="578" t="s">
        <v>43</v>
      </c>
    </row>
    <row r="14" spans="1:15" ht="24.95" customHeight="1" thickBot="1" x14ac:dyDescent="0.25">
      <c r="A14" s="601" t="s">
        <v>591</v>
      </c>
      <c r="B14" s="365">
        <f t="shared" si="0"/>
        <v>443</v>
      </c>
      <c r="C14" s="560">
        <f t="shared" si="1"/>
        <v>0</v>
      </c>
      <c r="D14" s="560">
        <f t="shared" si="2"/>
        <v>12</v>
      </c>
      <c r="E14" s="560">
        <f t="shared" si="3"/>
        <v>431</v>
      </c>
      <c r="F14" s="365">
        <f t="shared" si="4"/>
        <v>212</v>
      </c>
      <c r="G14" s="161">
        <v>0</v>
      </c>
      <c r="H14" s="161">
        <v>0</v>
      </c>
      <c r="I14" s="161">
        <v>212</v>
      </c>
      <c r="J14" s="365">
        <f t="shared" si="5"/>
        <v>231</v>
      </c>
      <c r="K14" s="161">
        <v>0</v>
      </c>
      <c r="L14" s="161">
        <v>12</v>
      </c>
      <c r="M14" s="161">
        <v>219</v>
      </c>
      <c r="N14" s="579" t="s">
        <v>539</v>
      </c>
    </row>
    <row r="15" spans="1:15" ht="24.95" customHeight="1" x14ac:dyDescent="0.2">
      <c r="A15" s="602" t="s">
        <v>598</v>
      </c>
      <c r="B15" s="563">
        <f t="shared" si="0"/>
        <v>118</v>
      </c>
      <c r="C15" s="564">
        <f t="shared" si="1"/>
        <v>0</v>
      </c>
      <c r="D15" s="564">
        <f t="shared" si="2"/>
        <v>8</v>
      </c>
      <c r="E15" s="564">
        <f t="shared" si="3"/>
        <v>110</v>
      </c>
      <c r="F15" s="191">
        <f t="shared" si="4"/>
        <v>1</v>
      </c>
      <c r="G15" s="165">
        <v>0</v>
      </c>
      <c r="H15" s="165">
        <v>0</v>
      </c>
      <c r="I15" s="165">
        <v>1</v>
      </c>
      <c r="J15" s="191">
        <f t="shared" si="5"/>
        <v>117</v>
      </c>
      <c r="K15" s="165">
        <v>0</v>
      </c>
      <c r="L15" s="165">
        <v>8</v>
      </c>
      <c r="M15" s="165">
        <v>109</v>
      </c>
      <c r="N15" s="580" t="s">
        <v>177</v>
      </c>
    </row>
    <row r="16" spans="1:15" ht="30" customHeight="1" x14ac:dyDescent="0.2">
      <c r="A16" s="603" t="s">
        <v>44</v>
      </c>
      <c r="B16" s="238">
        <f t="shared" ref="B16:K16" si="6">SUM(B7:B15)</f>
        <v>26319</v>
      </c>
      <c r="C16" s="238">
        <f t="shared" si="6"/>
        <v>81</v>
      </c>
      <c r="D16" s="238">
        <f t="shared" si="6"/>
        <v>844</v>
      </c>
      <c r="E16" s="238">
        <f t="shared" si="6"/>
        <v>25394</v>
      </c>
      <c r="F16" s="238">
        <f t="shared" si="6"/>
        <v>18505</v>
      </c>
      <c r="G16" s="238">
        <f t="shared" si="6"/>
        <v>54</v>
      </c>
      <c r="H16" s="238">
        <f t="shared" si="6"/>
        <v>500</v>
      </c>
      <c r="I16" s="238">
        <f t="shared" si="6"/>
        <v>17951</v>
      </c>
      <c r="J16" s="238">
        <f t="shared" si="6"/>
        <v>7814</v>
      </c>
      <c r="K16" s="238">
        <f t="shared" si="6"/>
        <v>27</v>
      </c>
      <c r="L16" s="238">
        <f>SUM(L7:L15)</f>
        <v>344</v>
      </c>
      <c r="M16" s="238">
        <f>SUM(M7:M15)</f>
        <v>7443</v>
      </c>
      <c r="N16" s="598" t="s">
        <v>45</v>
      </c>
    </row>
    <row r="17" ht="16.5" customHeight="1" x14ac:dyDescent="0.25"/>
  </sheetData>
  <mergeCells count="8">
    <mergeCell ref="A1:N1"/>
    <mergeCell ref="A2:N2"/>
    <mergeCell ref="A3:N3"/>
    <mergeCell ref="A5:A6"/>
    <mergeCell ref="F5:I5"/>
    <mergeCell ref="J5:M5"/>
    <mergeCell ref="N5:N6"/>
    <mergeCell ref="B5:E5"/>
  </mergeCells>
  <printOptions horizontalCentered="1" verticalCentered="1"/>
  <pageMargins left="0.74803149606299213" right="0.74803149606299213" top="0.59055118110236227" bottom="0" header="0.51181102362204722" footer="0.51181102362204722"/>
  <pageSetup paperSize="9" scale="9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M36"/>
  <sheetViews>
    <sheetView view="pageBreakPreview" zoomScaleNormal="100" zoomScaleSheetLayoutView="100" workbookViewId="0">
      <selection activeCell="G33" sqref="G33"/>
    </sheetView>
  </sheetViews>
  <sheetFormatPr defaultRowHeight="15" x14ac:dyDescent="0.25"/>
  <cols>
    <col min="1" max="1" width="20" style="47" customWidth="1"/>
    <col min="2" max="2" width="9" style="49" customWidth="1"/>
    <col min="3" max="10" width="8.7109375" style="47" customWidth="1"/>
    <col min="11" max="11" width="8.28515625" style="47" customWidth="1"/>
    <col min="12" max="12" width="9.7109375" style="47" customWidth="1"/>
    <col min="13" max="13" width="20" style="47" customWidth="1"/>
    <col min="14" max="256" width="9.140625" style="29"/>
    <col min="257" max="257" width="23.28515625" style="29" bestFit="1" customWidth="1"/>
    <col min="258" max="258" width="7.7109375" style="29" customWidth="1"/>
    <col min="259" max="267" width="8.7109375" style="29" customWidth="1"/>
    <col min="268" max="268" width="7.7109375" style="29" customWidth="1"/>
    <col min="269" max="269" width="20.28515625" style="29" bestFit="1" customWidth="1"/>
    <col min="270" max="512" width="9.140625" style="29"/>
    <col min="513" max="513" width="23.28515625" style="29" bestFit="1" customWidth="1"/>
    <col min="514" max="514" width="7.7109375" style="29" customWidth="1"/>
    <col min="515" max="523" width="8.7109375" style="29" customWidth="1"/>
    <col min="524" max="524" width="7.7109375" style="29" customWidth="1"/>
    <col min="525" max="525" width="20.28515625" style="29" bestFit="1" customWidth="1"/>
    <col min="526" max="768" width="9.140625" style="29"/>
    <col min="769" max="769" width="23.28515625" style="29" bestFit="1" customWidth="1"/>
    <col min="770" max="770" width="7.7109375" style="29" customWidth="1"/>
    <col min="771" max="779" width="8.7109375" style="29" customWidth="1"/>
    <col min="780" max="780" width="7.7109375" style="29" customWidth="1"/>
    <col min="781" max="781" width="20.28515625" style="29" bestFit="1" customWidth="1"/>
    <col min="782" max="1024" width="9.140625" style="29"/>
    <col min="1025" max="1025" width="23.28515625" style="29" bestFit="1" customWidth="1"/>
    <col min="1026" max="1026" width="7.7109375" style="29" customWidth="1"/>
    <col min="1027" max="1035" width="8.7109375" style="29" customWidth="1"/>
    <col min="1036" max="1036" width="7.7109375" style="29" customWidth="1"/>
    <col min="1037" max="1037" width="20.28515625" style="29" bestFit="1" customWidth="1"/>
    <col min="1038" max="1280" width="9.140625" style="29"/>
    <col min="1281" max="1281" width="23.28515625" style="29" bestFit="1" customWidth="1"/>
    <col min="1282" max="1282" width="7.7109375" style="29" customWidth="1"/>
    <col min="1283" max="1291" width="8.7109375" style="29" customWidth="1"/>
    <col min="1292" max="1292" width="7.7109375" style="29" customWidth="1"/>
    <col min="1293" max="1293" width="20.28515625" style="29" bestFit="1" customWidth="1"/>
    <col min="1294" max="1536" width="9.140625" style="29"/>
    <col min="1537" max="1537" width="23.28515625" style="29" bestFit="1" customWidth="1"/>
    <col min="1538" max="1538" width="7.7109375" style="29" customWidth="1"/>
    <col min="1539" max="1547" width="8.7109375" style="29" customWidth="1"/>
    <col min="1548" max="1548" width="7.7109375" style="29" customWidth="1"/>
    <col min="1549" max="1549" width="20.28515625" style="29" bestFit="1" customWidth="1"/>
    <col min="1550" max="1792" width="9.140625" style="29"/>
    <col min="1793" max="1793" width="23.28515625" style="29" bestFit="1" customWidth="1"/>
    <col min="1794" max="1794" width="7.7109375" style="29" customWidth="1"/>
    <col min="1795" max="1803" width="8.7109375" style="29" customWidth="1"/>
    <col min="1804" max="1804" width="7.7109375" style="29" customWidth="1"/>
    <col min="1805" max="1805" width="20.28515625" style="29" bestFit="1" customWidth="1"/>
    <col min="1806" max="2048" width="9.140625" style="29"/>
    <col min="2049" max="2049" width="23.28515625" style="29" bestFit="1" customWidth="1"/>
    <col min="2050" max="2050" width="7.7109375" style="29" customWidth="1"/>
    <col min="2051" max="2059" width="8.7109375" style="29" customWidth="1"/>
    <col min="2060" max="2060" width="7.7109375" style="29" customWidth="1"/>
    <col min="2061" max="2061" width="20.28515625" style="29" bestFit="1" customWidth="1"/>
    <col min="2062" max="2304" width="9.140625" style="29"/>
    <col min="2305" max="2305" width="23.28515625" style="29" bestFit="1" customWidth="1"/>
    <col min="2306" max="2306" width="7.7109375" style="29" customWidth="1"/>
    <col min="2307" max="2315" width="8.7109375" style="29" customWidth="1"/>
    <col min="2316" max="2316" width="7.7109375" style="29" customWidth="1"/>
    <col min="2317" max="2317" width="20.28515625" style="29" bestFit="1" customWidth="1"/>
    <col min="2318" max="2560" width="9.140625" style="29"/>
    <col min="2561" max="2561" width="23.28515625" style="29" bestFit="1" customWidth="1"/>
    <col min="2562" max="2562" width="7.7109375" style="29" customWidth="1"/>
    <col min="2563" max="2571" width="8.7109375" style="29" customWidth="1"/>
    <col min="2572" max="2572" width="7.7109375" style="29" customWidth="1"/>
    <col min="2573" max="2573" width="20.28515625" style="29" bestFit="1" customWidth="1"/>
    <col min="2574" max="2816" width="9.140625" style="29"/>
    <col min="2817" max="2817" width="23.28515625" style="29" bestFit="1" customWidth="1"/>
    <col min="2818" max="2818" width="7.7109375" style="29" customWidth="1"/>
    <col min="2819" max="2827" width="8.7109375" style="29" customWidth="1"/>
    <col min="2828" max="2828" width="7.7109375" style="29" customWidth="1"/>
    <col min="2829" max="2829" width="20.28515625" style="29" bestFit="1" customWidth="1"/>
    <col min="2830" max="3072" width="9.140625" style="29"/>
    <col min="3073" max="3073" width="23.28515625" style="29" bestFit="1" customWidth="1"/>
    <col min="3074" max="3074" width="7.7109375" style="29" customWidth="1"/>
    <col min="3075" max="3083" width="8.7109375" style="29" customWidth="1"/>
    <col min="3084" max="3084" width="7.7109375" style="29" customWidth="1"/>
    <col min="3085" max="3085" width="20.28515625" style="29" bestFit="1" customWidth="1"/>
    <col min="3086" max="3328" width="9.140625" style="29"/>
    <col min="3329" max="3329" width="23.28515625" style="29" bestFit="1" customWidth="1"/>
    <col min="3330" max="3330" width="7.7109375" style="29" customWidth="1"/>
    <col min="3331" max="3339" width="8.7109375" style="29" customWidth="1"/>
    <col min="3340" max="3340" width="7.7109375" style="29" customWidth="1"/>
    <col min="3341" max="3341" width="20.28515625" style="29" bestFit="1" customWidth="1"/>
    <col min="3342" max="3584" width="9.140625" style="29"/>
    <col min="3585" max="3585" width="23.28515625" style="29" bestFit="1" customWidth="1"/>
    <col min="3586" max="3586" width="7.7109375" style="29" customWidth="1"/>
    <col min="3587" max="3595" width="8.7109375" style="29" customWidth="1"/>
    <col min="3596" max="3596" width="7.7109375" style="29" customWidth="1"/>
    <col min="3597" max="3597" width="20.28515625" style="29" bestFit="1" customWidth="1"/>
    <col min="3598" max="3840" width="9.140625" style="29"/>
    <col min="3841" max="3841" width="23.28515625" style="29" bestFit="1" customWidth="1"/>
    <col min="3842" max="3842" width="7.7109375" style="29" customWidth="1"/>
    <col min="3843" max="3851" width="8.7109375" style="29" customWidth="1"/>
    <col min="3852" max="3852" width="7.7109375" style="29" customWidth="1"/>
    <col min="3853" max="3853" width="20.28515625" style="29" bestFit="1" customWidth="1"/>
    <col min="3854" max="4096" width="9.140625" style="29"/>
    <col min="4097" max="4097" width="23.28515625" style="29" bestFit="1" customWidth="1"/>
    <col min="4098" max="4098" width="7.7109375" style="29" customWidth="1"/>
    <col min="4099" max="4107" width="8.7109375" style="29" customWidth="1"/>
    <col min="4108" max="4108" width="7.7109375" style="29" customWidth="1"/>
    <col min="4109" max="4109" width="20.28515625" style="29" bestFit="1" customWidth="1"/>
    <col min="4110" max="4352" width="9.140625" style="29"/>
    <col min="4353" max="4353" width="23.28515625" style="29" bestFit="1" customWidth="1"/>
    <col min="4354" max="4354" width="7.7109375" style="29" customWidth="1"/>
    <col min="4355" max="4363" width="8.7109375" style="29" customWidth="1"/>
    <col min="4364" max="4364" width="7.7109375" style="29" customWidth="1"/>
    <col min="4365" max="4365" width="20.28515625" style="29" bestFit="1" customWidth="1"/>
    <col min="4366" max="4608" width="9.140625" style="29"/>
    <col min="4609" max="4609" width="23.28515625" style="29" bestFit="1" customWidth="1"/>
    <col min="4610" max="4610" width="7.7109375" style="29" customWidth="1"/>
    <col min="4611" max="4619" width="8.7109375" style="29" customWidth="1"/>
    <col min="4620" max="4620" width="7.7109375" style="29" customWidth="1"/>
    <col min="4621" max="4621" width="20.28515625" style="29" bestFit="1" customWidth="1"/>
    <col min="4622" max="4864" width="9.140625" style="29"/>
    <col min="4865" max="4865" width="23.28515625" style="29" bestFit="1" customWidth="1"/>
    <col min="4866" max="4866" width="7.7109375" style="29" customWidth="1"/>
    <col min="4867" max="4875" width="8.7109375" style="29" customWidth="1"/>
    <col min="4876" max="4876" width="7.7109375" style="29" customWidth="1"/>
    <col min="4877" max="4877" width="20.28515625" style="29" bestFit="1" customWidth="1"/>
    <col min="4878" max="5120" width="9.140625" style="29"/>
    <col min="5121" max="5121" width="23.28515625" style="29" bestFit="1" customWidth="1"/>
    <col min="5122" max="5122" width="7.7109375" style="29" customWidth="1"/>
    <col min="5123" max="5131" width="8.7109375" style="29" customWidth="1"/>
    <col min="5132" max="5132" width="7.7109375" style="29" customWidth="1"/>
    <col min="5133" max="5133" width="20.28515625" style="29" bestFit="1" customWidth="1"/>
    <col min="5134" max="5376" width="9.140625" style="29"/>
    <col min="5377" max="5377" width="23.28515625" style="29" bestFit="1" customWidth="1"/>
    <col min="5378" max="5378" width="7.7109375" style="29" customWidth="1"/>
    <col min="5379" max="5387" width="8.7109375" style="29" customWidth="1"/>
    <col min="5388" max="5388" width="7.7109375" style="29" customWidth="1"/>
    <col min="5389" max="5389" width="20.28515625" style="29" bestFit="1" customWidth="1"/>
    <col min="5390" max="5632" width="9.140625" style="29"/>
    <col min="5633" max="5633" width="23.28515625" style="29" bestFit="1" customWidth="1"/>
    <col min="5634" max="5634" width="7.7109375" style="29" customWidth="1"/>
    <col min="5635" max="5643" width="8.7109375" style="29" customWidth="1"/>
    <col min="5644" max="5644" width="7.7109375" style="29" customWidth="1"/>
    <col min="5645" max="5645" width="20.28515625" style="29" bestFit="1" customWidth="1"/>
    <col min="5646" max="5888" width="9.140625" style="29"/>
    <col min="5889" max="5889" width="23.28515625" style="29" bestFit="1" customWidth="1"/>
    <col min="5890" max="5890" width="7.7109375" style="29" customWidth="1"/>
    <col min="5891" max="5899" width="8.7109375" style="29" customWidth="1"/>
    <col min="5900" max="5900" width="7.7109375" style="29" customWidth="1"/>
    <col min="5901" max="5901" width="20.28515625" style="29" bestFit="1" customWidth="1"/>
    <col min="5902" max="6144" width="9.140625" style="29"/>
    <col min="6145" max="6145" width="23.28515625" style="29" bestFit="1" customWidth="1"/>
    <col min="6146" max="6146" width="7.7109375" style="29" customWidth="1"/>
    <col min="6147" max="6155" width="8.7109375" style="29" customWidth="1"/>
    <col min="6156" max="6156" width="7.7109375" style="29" customWidth="1"/>
    <col min="6157" max="6157" width="20.28515625" style="29" bestFit="1" customWidth="1"/>
    <col min="6158" max="6400" width="9.140625" style="29"/>
    <col min="6401" max="6401" width="23.28515625" style="29" bestFit="1" customWidth="1"/>
    <col min="6402" max="6402" width="7.7109375" style="29" customWidth="1"/>
    <col min="6403" max="6411" width="8.7109375" style="29" customWidth="1"/>
    <col min="6412" max="6412" width="7.7109375" style="29" customWidth="1"/>
    <col min="6413" max="6413" width="20.28515625" style="29" bestFit="1" customWidth="1"/>
    <col min="6414" max="6656" width="9.140625" style="29"/>
    <col min="6657" max="6657" width="23.28515625" style="29" bestFit="1" customWidth="1"/>
    <col min="6658" max="6658" width="7.7109375" style="29" customWidth="1"/>
    <col min="6659" max="6667" width="8.7109375" style="29" customWidth="1"/>
    <col min="6668" max="6668" width="7.7109375" style="29" customWidth="1"/>
    <col min="6669" max="6669" width="20.28515625" style="29" bestFit="1" customWidth="1"/>
    <col min="6670" max="6912" width="9.140625" style="29"/>
    <col min="6913" max="6913" width="23.28515625" style="29" bestFit="1" customWidth="1"/>
    <col min="6914" max="6914" width="7.7109375" style="29" customWidth="1"/>
    <col min="6915" max="6923" width="8.7109375" style="29" customWidth="1"/>
    <col min="6924" max="6924" width="7.7109375" style="29" customWidth="1"/>
    <col min="6925" max="6925" width="20.28515625" style="29" bestFit="1" customWidth="1"/>
    <col min="6926" max="7168" width="9.140625" style="29"/>
    <col min="7169" max="7169" width="23.28515625" style="29" bestFit="1" customWidth="1"/>
    <col min="7170" max="7170" width="7.7109375" style="29" customWidth="1"/>
    <col min="7171" max="7179" width="8.7109375" style="29" customWidth="1"/>
    <col min="7180" max="7180" width="7.7109375" style="29" customWidth="1"/>
    <col min="7181" max="7181" width="20.28515625" style="29" bestFit="1" customWidth="1"/>
    <col min="7182" max="7424" width="9.140625" style="29"/>
    <col min="7425" max="7425" width="23.28515625" style="29" bestFit="1" customWidth="1"/>
    <col min="7426" max="7426" width="7.7109375" style="29" customWidth="1"/>
    <col min="7427" max="7435" width="8.7109375" style="29" customWidth="1"/>
    <col min="7436" max="7436" width="7.7109375" style="29" customWidth="1"/>
    <col min="7437" max="7437" width="20.28515625" style="29" bestFit="1" customWidth="1"/>
    <col min="7438" max="7680" width="9.140625" style="29"/>
    <col min="7681" max="7681" width="23.28515625" style="29" bestFit="1" customWidth="1"/>
    <col min="7682" max="7682" width="7.7109375" style="29" customWidth="1"/>
    <col min="7683" max="7691" width="8.7109375" style="29" customWidth="1"/>
    <col min="7692" max="7692" width="7.7109375" style="29" customWidth="1"/>
    <col min="7693" max="7693" width="20.28515625" style="29" bestFit="1" customWidth="1"/>
    <col min="7694" max="7936" width="9.140625" style="29"/>
    <col min="7937" max="7937" width="23.28515625" style="29" bestFit="1" customWidth="1"/>
    <col min="7938" max="7938" width="7.7109375" style="29" customWidth="1"/>
    <col min="7939" max="7947" width="8.7109375" style="29" customWidth="1"/>
    <col min="7948" max="7948" width="7.7109375" style="29" customWidth="1"/>
    <col min="7949" max="7949" width="20.28515625" style="29" bestFit="1" customWidth="1"/>
    <col min="7950" max="8192" width="9.140625" style="29"/>
    <col min="8193" max="8193" width="23.28515625" style="29" bestFit="1" customWidth="1"/>
    <col min="8194" max="8194" width="7.7109375" style="29" customWidth="1"/>
    <col min="8195" max="8203" width="8.7109375" style="29" customWidth="1"/>
    <col min="8204" max="8204" width="7.7109375" style="29" customWidth="1"/>
    <col min="8205" max="8205" width="20.28515625" style="29" bestFit="1" customWidth="1"/>
    <col min="8206" max="8448" width="9.140625" style="29"/>
    <col min="8449" max="8449" width="23.28515625" style="29" bestFit="1" customWidth="1"/>
    <col min="8450" max="8450" width="7.7109375" style="29" customWidth="1"/>
    <col min="8451" max="8459" width="8.7109375" style="29" customWidth="1"/>
    <col min="8460" max="8460" width="7.7109375" style="29" customWidth="1"/>
    <col min="8461" max="8461" width="20.28515625" style="29" bestFit="1" customWidth="1"/>
    <col min="8462" max="8704" width="9.140625" style="29"/>
    <col min="8705" max="8705" width="23.28515625" style="29" bestFit="1" customWidth="1"/>
    <col min="8706" max="8706" width="7.7109375" style="29" customWidth="1"/>
    <col min="8707" max="8715" width="8.7109375" style="29" customWidth="1"/>
    <col min="8716" max="8716" width="7.7109375" style="29" customWidth="1"/>
    <col min="8717" max="8717" width="20.28515625" style="29" bestFit="1" customWidth="1"/>
    <col min="8718" max="8960" width="9.140625" style="29"/>
    <col min="8961" max="8961" width="23.28515625" style="29" bestFit="1" customWidth="1"/>
    <col min="8962" max="8962" width="7.7109375" style="29" customWidth="1"/>
    <col min="8963" max="8971" width="8.7109375" style="29" customWidth="1"/>
    <col min="8972" max="8972" width="7.7109375" style="29" customWidth="1"/>
    <col min="8973" max="8973" width="20.28515625" style="29" bestFit="1" customWidth="1"/>
    <col min="8974" max="9216" width="9.140625" style="29"/>
    <col min="9217" max="9217" width="23.28515625" style="29" bestFit="1" customWidth="1"/>
    <col min="9218" max="9218" width="7.7109375" style="29" customWidth="1"/>
    <col min="9219" max="9227" width="8.7109375" style="29" customWidth="1"/>
    <col min="9228" max="9228" width="7.7109375" style="29" customWidth="1"/>
    <col min="9229" max="9229" width="20.28515625" style="29" bestFit="1" customWidth="1"/>
    <col min="9230" max="9472" width="9.140625" style="29"/>
    <col min="9473" max="9473" width="23.28515625" style="29" bestFit="1" customWidth="1"/>
    <col min="9474" max="9474" width="7.7109375" style="29" customWidth="1"/>
    <col min="9475" max="9483" width="8.7109375" style="29" customWidth="1"/>
    <col min="9484" max="9484" width="7.7109375" style="29" customWidth="1"/>
    <col min="9485" max="9485" width="20.28515625" style="29" bestFit="1" customWidth="1"/>
    <col min="9486" max="9728" width="9.140625" style="29"/>
    <col min="9729" max="9729" width="23.28515625" style="29" bestFit="1" customWidth="1"/>
    <col min="9730" max="9730" width="7.7109375" style="29" customWidth="1"/>
    <col min="9731" max="9739" width="8.7109375" style="29" customWidth="1"/>
    <col min="9740" max="9740" width="7.7109375" style="29" customWidth="1"/>
    <col min="9741" max="9741" width="20.28515625" style="29" bestFit="1" customWidth="1"/>
    <col min="9742" max="9984" width="9.140625" style="29"/>
    <col min="9985" max="9985" width="23.28515625" style="29" bestFit="1" customWidth="1"/>
    <col min="9986" max="9986" width="7.7109375" style="29" customWidth="1"/>
    <col min="9987" max="9995" width="8.7109375" style="29" customWidth="1"/>
    <col min="9996" max="9996" width="7.7109375" style="29" customWidth="1"/>
    <col min="9997" max="9997" width="20.28515625" style="29" bestFit="1" customWidth="1"/>
    <col min="9998" max="10240" width="9.140625" style="29"/>
    <col min="10241" max="10241" width="23.28515625" style="29" bestFit="1" customWidth="1"/>
    <col min="10242" max="10242" width="7.7109375" style="29" customWidth="1"/>
    <col min="10243" max="10251" width="8.7109375" style="29" customWidth="1"/>
    <col min="10252" max="10252" width="7.7109375" style="29" customWidth="1"/>
    <col min="10253" max="10253" width="20.28515625" style="29" bestFit="1" customWidth="1"/>
    <col min="10254" max="10496" width="9.140625" style="29"/>
    <col min="10497" max="10497" width="23.28515625" style="29" bestFit="1" customWidth="1"/>
    <col min="10498" max="10498" width="7.7109375" style="29" customWidth="1"/>
    <col min="10499" max="10507" width="8.7109375" style="29" customWidth="1"/>
    <col min="10508" max="10508" width="7.7109375" style="29" customWidth="1"/>
    <col min="10509" max="10509" width="20.28515625" style="29" bestFit="1" customWidth="1"/>
    <col min="10510" max="10752" width="9.140625" style="29"/>
    <col min="10753" max="10753" width="23.28515625" style="29" bestFit="1" customWidth="1"/>
    <col min="10754" max="10754" width="7.7109375" style="29" customWidth="1"/>
    <col min="10755" max="10763" width="8.7109375" style="29" customWidth="1"/>
    <col min="10764" max="10764" width="7.7109375" style="29" customWidth="1"/>
    <col min="10765" max="10765" width="20.28515625" style="29" bestFit="1" customWidth="1"/>
    <col min="10766" max="11008" width="9.140625" style="29"/>
    <col min="11009" max="11009" width="23.28515625" style="29" bestFit="1" customWidth="1"/>
    <col min="11010" max="11010" width="7.7109375" style="29" customWidth="1"/>
    <col min="11011" max="11019" width="8.7109375" style="29" customWidth="1"/>
    <col min="11020" max="11020" width="7.7109375" style="29" customWidth="1"/>
    <col min="11021" max="11021" width="20.28515625" style="29" bestFit="1" customWidth="1"/>
    <col min="11022" max="11264" width="9.140625" style="29"/>
    <col min="11265" max="11265" width="23.28515625" style="29" bestFit="1" customWidth="1"/>
    <col min="11266" max="11266" width="7.7109375" style="29" customWidth="1"/>
    <col min="11267" max="11275" width="8.7109375" style="29" customWidth="1"/>
    <col min="11276" max="11276" width="7.7109375" style="29" customWidth="1"/>
    <col min="11277" max="11277" width="20.28515625" style="29" bestFit="1" customWidth="1"/>
    <col min="11278" max="11520" width="9.140625" style="29"/>
    <col min="11521" max="11521" width="23.28515625" style="29" bestFit="1" customWidth="1"/>
    <col min="11522" max="11522" width="7.7109375" style="29" customWidth="1"/>
    <col min="11523" max="11531" width="8.7109375" style="29" customWidth="1"/>
    <col min="11532" max="11532" width="7.7109375" style="29" customWidth="1"/>
    <col min="11533" max="11533" width="20.28515625" style="29" bestFit="1" customWidth="1"/>
    <col min="11534" max="11776" width="9.140625" style="29"/>
    <col min="11777" max="11777" width="23.28515625" style="29" bestFit="1" customWidth="1"/>
    <col min="11778" max="11778" width="7.7109375" style="29" customWidth="1"/>
    <col min="11779" max="11787" width="8.7109375" style="29" customWidth="1"/>
    <col min="11788" max="11788" width="7.7109375" style="29" customWidth="1"/>
    <col min="11789" max="11789" width="20.28515625" style="29" bestFit="1" customWidth="1"/>
    <col min="11790" max="12032" width="9.140625" style="29"/>
    <col min="12033" max="12033" width="23.28515625" style="29" bestFit="1" customWidth="1"/>
    <col min="12034" max="12034" width="7.7109375" style="29" customWidth="1"/>
    <col min="12035" max="12043" width="8.7109375" style="29" customWidth="1"/>
    <col min="12044" max="12044" width="7.7109375" style="29" customWidth="1"/>
    <col min="12045" max="12045" width="20.28515625" style="29" bestFit="1" customWidth="1"/>
    <col min="12046" max="12288" width="9.140625" style="29"/>
    <col min="12289" max="12289" width="23.28515625" style="29" bestFit="1" customWidth="1"/>
    <col min="12290" max="12290" width="7.7109375" style="29" customWidth="1"/>
    <col min="12291" max="12299" width="8.7109375" style="29" customWidth="1"/>
    <col min="12300" max="12300" width="7.7109375" style="29" customWidth="1"/>
    <col min="12301" max="12301" width="20.28515625" style="29" bestFit="1" customWidth="1"/>
    <col min="12302" max="12544" width="9.140625" style="29"/>
    <col min="12545" max="12545" width="23.28515625" style="29" bestFit="1" customWidth="1"/>
    <col min="12546" max="12546" width="7.7109375" style="29" customWidth="1"/>
    <col min="12547" max="12555" width="8.7109375" style="29" customWidth="1"/>
    <col min="12556" max="12556" width="7.7109375" style="29" customWidth="1"/>
    <col min="12557" max="12557" width="20.28515625" style="29" bestFit="1" customWidth="1"/>
    <col min="12558" max="12800" width="9.140625" style="29"/>
    <col min="12801" max="12801" width="23.28515625" style="29" bestFit="1" customWidth="1"/>
    <col min="12802" max="12802" width="7.7109375" style="29" customWidth="1"/>
    <col min="12803" max="12811" width="8.7109375" style="29" customWidth="1"/>
    <col min="12812" max="12812" width="7.7109375" style="29" customWidth="1"/>
    <col min="12813" max="12813" width="20.28515625" style="29" bestFit="1" customWidth="1"/>
    <col min="12814" max="13056" width="9.140625" style="29"/>
    <col min="13057" max="13057" width="23.28515625" style="29" bestFit="1" customWidth="1"/>
    <col min="13058" max="13058" width="7.7109375" style="29" customWidth="1"/>
    <col min="13059" max="13067" width="8.7109375" style="29" customWidth="1"/>
    <col min="13068" max="13068" width="7.7109375" style="29" customWidth="1"/>
    <col min="13069" max="13069" width="20.28515625" style="29" bestFit="1" customWidth="1"/>
    <col min="13070" max="13312" width="9.140625" style="29"/>
    <col min="13313" max="13313" width="23.28515625" style="29" bestFit="1" customWidth="1"/>
    <col min="13314" max="13314" width="7.7109375" style="29" customWidth="1"/>
    <col min="13315" max="13323" width="8.7109375" style="29" customWidth="1"/>
    <col min="13324" max="13324" width="7.7109375" style="29" customWidth="1"/>
    <col min="13325" max="13325" width="20.28515625" style="29" bestFit="1" customWidth="1"/>
    <col min="13326" max="13568" width="9.140625" style="29"/>
    <col min="13569" max="13569" width="23.28515625" style="29" bestFit="1" customWidth="1"/>
    <col min="13570" max="13570" width="7.7109375" style="29" customWidth="1"/>
    <col min="13571" max="13579" width="8.7109375" style="29" customWidth="1"/>
    <col min="13580" max="13580" width="7.7109375" style="29" customWidth="1"/>
    <col min="13581" max="13581" width="20.28515625" style="29" bestFit="1" customWidth="1"/>
    <col min="13582" max="13824" width="9.140625" style="29"/>
    <col min="13825" max="13825" width="23.28515625" style="29" bestFit="1" customWidth="1"/>
    <col min="13826" max="13826" width="7.7109375" style="29" customWidth="1"/>
    <col min="13827" max="13835" width="8.7109375" style="29" customWidth="1"/>
    <col min="13836" max="13836" width="7.7109375" style="29" customWidth="1"/>
    <col min="13837" max="13837" width="20.28515625" style="29" bestFit="1" customWidth="1"/>
    <col min="13838" max="14080" width="9.140625" style="29"/>
    <col min="14081" max="14081" width="23.28515625" style="29" bestFit="1" customWidth="1"/>
    <col min="14082" max="14082" width="7.7109375" style="29" customWidth="1"/>
    <col min="14083" max="14091" width="8.7109375" style="29" customWidth="1"/>
    <col min="14092" max="14092" width="7.7109375" style="29" customWidth="1"/>
    <col min="14093" max="14093" width="20.28515625" style="29" bestFit="1" customWidth="1"/>
    <col min="14094" max="14336" width="9.140625" style="29"/>
    <col min="14337" max="14337" width="23.28515625" style="29" bestFit="1" customWidth="1"/>
    <col min="14338" max="14338" width="7.7109375" style="29" customWidth="1"/>
    <col min="14339" max="14347" width="8.7109375" style="29" customWidth="1"/>
    <col min="14348" max="14348" width="7.7109375" style="29" customWidth="1"/>
    <col min="14349" max="14349" width="20.28515625" style="29" bestFit="1" customWidth="1"/>
    <col min="14350" max="14592" width="9.140625" style="29"/>
    <col min="14593" max="14593" width="23.28515625" style="29" bestFit="1" customWidth="1"/>
    <col min="14594" max="14594" width="7.7109375" style="29" customWidth="1"/>
    <col min="14595" max="14603" width="8.7109375" style="29" customWidth="1"/>
    <col min="14604" max="14604" width="7.7109375" style="29" customWidth="1"/>
    <col min="14605" max="14605" width="20.28515625" style="29" bestFit="1" customWidth="1"/>
    <col min="14606" max="14848" width="9.140625" style="29"/>
    <col min="14849" max="14849" width="23.28515625" style="29" bestFit="1" customWidth="1"/>
    <col min="14850" max="14850" width="7.7109375" style="29" customWidth="1"/>
    <col min="14851" max="14859" width="8.7109375" style="29" customWidth="1"/>
    <col min="14860" max="14860" width="7.7109375" style="29" customWidth="1"/>
    <col min="14861" max="14861" width="20.28515625" style="29" bestFit="1" customWidth="1"/>
    <col min="14862" max="15104" width="9.140625" style="29"/>
    <col min="15105" max="15105" width="23.28515625" style="29" bestFit="1" customWidth="1"/>
    <col min="15106" max="15106" width="7.7109375" style="29" customWidth="1"/>
    <col min="15107" max="15115" width="8.7109375" style="29" customWidth="1"/>
    <col min="15116" max="15116" width="7.7109375" style="29" customWidth="1"/>
    <col min="15117" max="15117" width="20.28515625" style="29" bestFit="1" customWidth="1"/>
    <col min="15118" max="15360" width="9.140625" style="29"/>
    <col min="15361" max="15361" width="23.28515625" style="29" bestFit="1" customWidth="1"/>
    <col min="15362" max="15362" width="7.7109375" style="29" customWidth="1"/>
    <col min="15363" max="15371" width="8.7109375" style="29" customWidth="1"/>
    <col min="15372" max="15372" width="7.7109375" style="29" customWidth="1"/>
    <col min="15373" max="15373" width="20.28515625" style="29" bestFit="1" customWidth="1"/>
    <col min="15374" max="15616" width="9.140625" style="29"/>
    <col min="15617" max="15617" width="23.28515625" style="29" bestFit="1" customWidth="1"/>
    <col min="15618" max="15618" width="7.7109375" style="29" customWidth="1"/>
    <col min="15619" max="15627" width="8.7109375" style="29" customWidth="1"/>
    <col min="15628" max="15628" width="7.7109375" style="29" customWidth="1"/>
    <col min="15629" max="15629" width="20.28515625" style="29" bestFit="1" customWidth="1"/>
    <col min="15630" max="15872" width="9.140625" style="29"/>
    <col min="15873" max="15873" width="23.28515625" style="29" bestFit="1" customWidth="1"/>
    <col min="15874" max="15874" width="7.7109375" style="29" customWidth="1"/>
    <col min="15875" max="15883" width="8.7109375" style="29" customWidth="1"/>
    <col min="15884" max="15884" width="7.7109375" style="29" customWidth="1"/>
    <col min="15885" max="15885" width="20.28515625" style="29" bestFit="1" customWidth="1"/>
    <col min="15886" max="16128" width="9.140625" style="29"/>
    <col min="16129" max="16129" width="23.28515625" style="29" bestFit="1" customWidth="1"/>
    <col min="16130" max="16130" width="7.7109375" style="29" customWidth="1"/>
    <col min="16131" max="16139" width="8.7109375" style="29" customWidth="1"/>
    <col min="16140" max="16140" width="7.7109375" style="29" customWidth="1"/>
    <col min="16141" max="16141" width="20.28515625" style="29" bestFit="1" customWidth="1"/>
    <col min="16142" max="16384" width="9.140625" style="29"/>
  </cols>
  <sheetData>
    <row r="1" spans="1:13" ht="27" customHeight="1" x14ac:dyDescent="0.5">
      <c r="A1" s="1501" t="s">
        <v>760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13" ht="34.5" customHeight="1" x14ac:dyDescent="0.25">
      <c r="A2" s="1502" t="s">
        <v>780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13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13" s="756" customFormat="1" ht="16.5" x14ac:dyDescent="0.3">
      <c r="A4" s="753" t="s">
        <v>739</v>
      </c>
      <c r="B4" s="741"/>
      <c r="C4" s="308"/>
      <c r="D4" s="308"/>
      <c r="E4" s="308"/>
      <c r="F4" s="308"/>
      <c r="G4" s="308"/>
      <c r="H4" s="308"/>
      <c r="I4" s="308"/>
      <c r="J4" s="308"/>
      <c r="K4" s="308"/>
      <c r="L4" s="300"/>
      <c r="M4" s="755" t="s">
        <v>183</v>
      </c>
    </row>
    <row r="5" spans="1:13" ht="24.75" customHeight="1" thickBot="1" x14ac:dyDescent="0.25">
      <c r="A5" s="1512" t="s">
        <v>91</v>
      </c>
      <c r="B5" s="1514" t="s">
        <v>781</v>
      </c>
      <c r="C5" s="1516" t="s">
        <v>610</v>
      </c>
      <c r="D5" s="1516"/>
      <c r="E5" s="1516"/>
      <c r="F5" s="1517" t="s">
        <v>611</v>
      </c>
      <c r="G5" s="1517"/>
      <c r="H5" s="1517"/>
      <c r="I5" s="1517" t="s">
        <v>607</v>
      </c>
      <c r="J5" s="1517"/>
      <c r="K5" s="1517"/>
      <c r="L5" s="1518" t="s">
        <v>184</v>
      </c>
      <c r="M5" s="1520" t="s">
        <v>179</v>
      </c>
    </row>
    <row r="6" spans="1:13" ht="30" customHeight="1" thickTop="1" x14ac:dyDescent="0.2">
      <c r="A6" s="1513"/>
      <c r="B6" s="1515"/>
      <c r="C6" s="53" t="s">
        <v>394</v>
      </c>
      <c r="D6" s="53" t="s">
        <v>612</v>
      </c>
      <c r="E6" s="53" t="s">
        <v>613</v>
      </c>
      <c r="F6" s="53" t="s">
        <v>394</v>
      </c>
      <c r="G6" s="53" t="s">
        <v>612</v>
      </c>
      <c r="H6" s="53" t="s">
        <v>613</v>
      </c>
      <c r="I6" s="53" t="s">
        <v>394</v>
      </c>
      <c r="J6" s="53" t="s">
        <v>612</v>
      </c>
      <c r="K6" s="53" t="s">
        <v>613</v>
      </c>
      <c r="L6" s="1519"/>
      <c r="M6" s="1521"/>
    </row>
    <row r="7" spans="1:13" ht="13.5" customHeight="1" thickBot="1" x14ac:dyDescent="0.25">
      <c r="A7" s="1488" t="s">
        <v>584</v>
      </c>
      <c r="B7" s="249" t="s">
        <v>185</v>
      </c>
      <c r="C7" s="178">
        <f>SUM(I7+F7)</f>
        <v>9354</v>
      </c>
      <c r="D7" s="178">
        <f>J7+G7</f>
        <v>0</v>
      </c>
      <c r="E7" s="178">
        <f>K7+H7</f>
        <v>9354</v>
      </c>
      <c r="F7" s="722">
        <f>H7+G7</f>
        <v>8112</v>
      </c>
      <c r="G7" s="722">
        <v>0</v>
      </c>
      <c r="H7" s="184">
        <v>8112</v>
      </c>
      <c r="I7" s="722">
        <f>K7+J7</f>
        <v>1242</v>
      </c>
      <c r="J7" s="722">
        <v>0</v>
      </c>
      <c r="K7" s="184">
        <v>1242</v>
      </c>
      <c r="L7" s="54" t="s">
        <v>186</v>
      </c>
      <c r="M7" s="1522" t="s">
        <v>37</v>
      </c>
    </row>
    <row r="8" spans="1:13" ht="13.5" thickBot="1" x14ac:dyDescent="0.25">
      <c r="A8" s="1489"/>
      <c r="B8" s="250" t="s">
        <v>187</v>
      </c>
      <c r="C8" s="180">
        <f t="shared" ref="C8:C32" si="0">SUM(I8+F8)</f>
        <v>2</v>
      </c>
      <c r="D8" s="178">
        <f t="shared" ref="D8:D32" si="1">J8+G8</f>
        <v>0</v>
      </c>
      <c r="E8" s="178">
        <f t="shared" ref="E8:E32" si="2">K8+H8</f>
        <v>2</v>
      </c>
      <c r="F8" s="722">
        <f t="shared" ref="F8:F32" si="3">H8+G8</f>
        <v>2</v>
      </c>
      <c r="G8" s="722">
        <v>0</v>
      </c>
      <c r="H8" s="185">
        <v>2</v>
      </c>
      <c r="I8" s="722">
        <f t="shared" ref="I8:I32" si="4">K8+J8</f>
        <v>0</v>
      </c>
      <c r="J8" s="722">
        <v>0</v>
      </c>
      <c r="K8" s="185">
        <v>0</v>
      </c>
      <c r="L8" s="55" t="s">
        <v>188</v>
      </c>
      <c r="M8" s="1523"/>
    </row>
    <row r="9" spans="1:13" ht="13.5" thickBot="1" x14ac:dyDescent="0.25">
      <c r="A9" s="1489"/>
      <c r="B9" s="250" t="s">
        <v>44</v>
      </c>
      <c r="C9" s="186">
        <f t="shared" ref="C9:J9" si="5">C7+C8</f>
        <v>9356</v>
      </c>
      <c r="D9" s="186">
        <f t="shared" si="5"/>
        <v>0</v>
      </c>
      <c r="E9" s="186">
        <f t="shared" si="5"/>
        <v>9356</v>
      </c>
      <c r="F9" s="186">
        <f t="shared" si="5"/>
        <v>8114</v>
      </c>
      <c r="G9" s="186">
        <f t="shared" si="5"/>
        <v>0</v>
      </c>
      <c r="H9" s="186">
        <f t="shared" si="5"/>
        <v>8114</v>
      </c>
      <c r="I9" s="186">
        <f t="shared" si="5"/>
        <v>1242</v>
      </c>
      <c r="J9" s="186">
        <f t="shared" si="5"/>
        <v>0</v>
      </c>
      <c r="K9" s="186">
        <f>K7+K8</f>
        <v>1242</v>
      </c>
      <c r="L9" s="55" t="s">
        <v>45</v>
      </c>
      <c r="M9" s="1523"/>
    </row>
    <row r="10" spans="1:13" ht="13.5" thickBot="1" x14ac:dyDescent="0.25">
      <c r="A10" s="1492" t="s">
        <v>585</v>
      </c>
      <c r="B10" s="251" t="s">
        <v>185</v>
      </c>
      <c r="C10" s="179">
        <f t="shared" si="0"/>
        <v>9800</v>
      </c>
      <c r="D10" s="365">
        <f t="shared" si="1"/>
        <v>0</v>
      </c>
      <c r="E10" s="365">
        <f t="shared" si="2"/>
        <v>9800</v>
      </c>
      <c r="F10" s="723">
        <f t="shared" si="3"/>
        <v>5931</v>
      </c>
      <c r="G10" s="723">
        <v>0</v>
      </c>
      <c r="H10" s="187">
        <v>5931</v>
      </c>
      <c r="I10" s="723">
        <f t="shared" si="4"/>
        <v>3869</v>
      </c>
      <c r="J10" s="723">
        <v>0</v>
      </c>
      <c r="K10" s="187">
        <v>3869</v>
      </c>
      <c r="L10" s="56" t="s">
        <v>186</v>
      </c>
      <c r="M10" s="1524" t="s">
        <v>38</v>
      </c>
    </row>
    <row r="11" spans="1:13" ht="13.5" thickBot="1" x14ac:dyDescent="0.25">
      <c r="A11" s="1492"/>
      <c r="B11" s="251" t="s">
        <v>187</v>
      </c>
      <c r="C11" s="179">
        <f t="shared" si="0"/>
        <v>0</v>
      </c>
      <c r="D11" s="365">
        <f t="shared" si="1"/>
        <v>0</v>
      </c>
      <c r="E11" s="365">
        <f t="shared" si="2"/>
        <v>0</v>
      </c>
      <c r="F11" s="723">
        <f t="shared" si="3"/>
        <v>0</v>
      </c>
      <c r="G11" s="723">
        <v>0</v>
      </c>
      <c r="H11" s="187">
        <v>0</v>
      </c>
      <c r="I11" s="723">
        <f t="shared" si="4"/>
        <v>0</v>
      </c>
      <c r="J11" s="723">
        <v>0</v>
      </c>
      <c r="K11" s="187">
        <v>0</v>
      </c>
      <c r="L11" s="56" t="s">
        <v>188</v>
      </c>
      <c r="M11" s="1524"/>
    </row>
    <row r="12" spans="1:13" ht="13.5" thickBot="1" x14ac:dyDescent="0.25">
      <c r="A12" s="1492"/>
      <c r="B12" s="251" t="s">
        <v>44</v>
      </c>
      <c r="C12" s="188">
        <f t="shared" ref="C12:J12" si="6">C10+C11</f>
        <v>9800</v>
      </c>
      <c r="D12" s="188">
        <f t="shared" si="6"/>
        <v>0</v>
      </c>
      <c r="E12" s="188">
        <f t="shared" si="6"/>
        <v>9800</v>
      </c>
      <c r="F12" s="188">
        <f t="shared" si="6"/>
        <v>5931</v>
      </c>
      <c r="G12" s="188">
        <f t="shared" si="6"/>
        <v>0</v>
      </c>
      <c r="H12" s="188">
        <f t="shared" si="6"/>
        <v>5931</v>
      </c>
      <c r="I12" s="188">
        <f t="shared" si="6"/>
        <v>3869</v>
      </c>
      <c r="J12" s="188">
        <f t="shared" si="6"/>
        <v>0</v>
      </c>
      <c r="K12" s="188">
        <f>K10+K11</f>
        <v>3869</v>
      </c>
      <c r="L12" s="56" t="s">
        <v>45</v>
      </c>
      <c r="M12" s="1524"/>
    </row>
    <row r="13" spans="1:13" ht="13.5" thickBot="1" x14ac:dyDescent="0.25">
      <c r="A13" s="1489" t="s">
        <v>586</v>
      </c>
      <c r="B13" s="250" t="s">
        <v>185</v>
      </c>
      <c r="C13" s="180">
        <f t="shared" si="0"/>
        <v>2652</v>
      </c>
      <c r="D13" s="178">
        <f t="shared" si="1"/>
        <v>0</v>
      </c>
      <c r="E13" s="178">
        <f t="shared" si="2"/>
        <v>2652</v>
      </c>
      <c r="F13" s="724">
        <f t="shared" si="3"/>
        <v>2034</v>
      </c>
      <c r="G13" s="724">
        <v>0</v>
      </c>
      <c r="H13" s="185">
        <v>2034</v>
      </c>
      <c r="I13" s="724">
        <f t="shared" si="4"/>
        <v>618</v>
      </c>
      <c r="J13" s="724">
        <v>0</v>
      </c>
      <c r="K13" s="185">
        <v>618</v>
      </c>
      <c r="L13" s="55" t="s">
        <v>186</v>
      </c>
      <c r="M13" s="1523" t="s">
        <v>39</v>
      </c>
    </row>
    <row r="14" spans="1:13" ht="13.5" thickBot="1" x14ac:dyDescent="0.25">
      <c r="A14" s="1489"/>
      <c r="B14" s="250" t="s">
        <v>187</v>
      </c>
      <c r="C14" s="180">
        <f t="shared" si="0"/>
        <v>0</v>
      </c>
      <c r="D14" s="178">
        <f t="shared" si="1"/>
        <v>0</v>
      </c>
      <c r="E14" s="178">
        <f t="shared" si="2"/>
        <v>0</v>
      </c>
      <c r="F14" s="724">
        <f t="shared" si="3"/>
        <v>0</v>
      </c>
      <c r="G14" s="724">
        <v>0</v>
      </c>
      <c r="H14" s="185">
        <v>0</v>
      </c>
      <c r="I14" s="724">
        <f t="shared" si="4"/>
        <v>0</v>
      </c>
      <c r="J14" s="724">
        <v>0</v>
      </c>
      <c r="K14" s="185">
        <v>0</v>
      </c>
      <c r="L14" s="55" t="s">
        <v>188</v>
      </c>
      <c r="M14" s="1523"/>
    </row>
    <row r="15" spans="1:13" ht="13.5" thickBot="1" x14ac:dyDescent="0.25">
      <c r="A15" s="1489"/>
      <c r="B15" s="250" t="s">
        <v>44</v>
      </c>
      <c r="C15" s="186">
        <f t="shared" ref="C15:J15" si="7">C13+C14</f>
        <v>2652</v>
      </c>
      <c r="D15" s="186">
        <f t="shared" si="7"/>
        <v>0</v>
      </c>
      <c r="E15" s="186">
        <f t="shared" si="7"/>
        <v>2652</v>
      </c>
      <c r="F15" s="186">
        <f t="shared" si="7"/>
        <v>2034</v>
      </c>
      <c r="G15" s="186">
        <f t="shared" si="7"/>
        <v>0</v>
      </c>
      <c r="H15" s="186">
        <f t="shared" si="7"/>
        <v>2034</v>
      </c>
      <c r="I15" s="186">
        <f t="shared" si="7"/>
        <v>618</v>
      </c>
      <c r="J15" s="186">
        <f t="shared" si="7"/>
        <v>0</v>
      </c>
      <c r="K15" s="186">
        <f>K13+K14</f>
        <v>618</v>
      </c>
      <c r="L15" s="55" t="s">
        <v>45</v>
      </c>
      <c r="M15" s="1523"/>
    </row>
    <row r="16" spans="1:13" ht="13.5" thickBot="1" x14ac:dyDescent="0.25">
      <c r="A16" s="1492" t="s">
        <v>587</v>
      </c>
      <c r="B16" s="251" t="s">
        <v>185</v>
      </c>
      <c r="C16" s="179">
        <f t="shared" si="0"/>
        <v>1654</v>
      </c>
      <c r="D16" s="365">
        <f t="shared" si="1"/>
        <v>0</v>
      </c>
      <c r="E16" s="365">
        <f t="shared" si="2"/>
        <v>1654</v>
      </c>
      <c r="F16" s="723">
        <f t="shared" si="3"/>
        <v>976</v>
      </c>
      <c r="G16" s="723">
        <v>0</v>
      </c>
      <c r="H16" s="187">
        <v>976</v>
      </c>
      <c r="I16" s="723">
        <f t="shared" si="4"/>
        <v>678</v>
      </c>
      <c r="J16" s="723">
        <v>0</v>
      </c>
      <c r="K16" s="187">
        <v>678</v>
      </c>
      <c r="L16" s="56" t="s">
        <v>186</v>
      </c>
      <c r="M16" s="1524" t="s">
        <v>535</v>
      </c>
    </row>
    <row r="17" spans="1:13" ht="13.5" thickBot="1" x14ac:dyDescent="0.25">
      <c r="A17" s="1492"/>
      <c r="B17" s="251" t="s">
        <v>187</v>
      </c>
      <c r="C17" s="179">
        <f t="shared" si="0"/>
        <v>0</v>
      </c>
      <c r="D17" s="365">
        <f t="shared" si="1"/>
        <v>0</v>
      </c>
      <c r="E17" s="365">
        <f t="shared" si="2"/>
        <v>0</v>
      </c>
      <c r="F17" s="723">
        <f t="shared" si="3"/>
        <v>0</v>
      </c>
      <c r="G17" s="723">
        <v>0</v>
      </c>
      <c r="H17" s="187">
        <v>0</v>
      </c>
      <c r="I17" s="723">
        <f t="shared" si="4"/>
        <v>0</v>
      </c>
      <c r="J17" s="723">
        <v>0</v>
      </c>
      <c r="K17" s="187">
        <v>0</v>
      </c>
      <c r="L17" s="56" t="s">
        <v>188</v>
      </c>
      <c r="M17" s="1524"/>
    </row>
    <row r="18" spans="1:13" ht="13.5" thickBot="1" x14ac:dyDescent="0.25">
      <c r="A18" s="1492"/>
      <c r="B18" s="251" t="s">
        <v>44</v>
      </c>
      <c r="C18" s="188">
        <f t="shared" ref="C18:J18" si="8">C16+C17</f>
        <v>1654</v>
      </c>
      <c r="D18" s="188">
        <f t="shared" si="8"/>
        <v>0</v>
      </c>
      <c r="E18" s="188">
        <f t="shared" si="8"/>
        <v>1654</v>
      </c>
      <c r="F18" s="188">
        <f t="shared" si="8"/>
        <v>976</v>
      </c>
      <c r="G18" s="188">
        <f t="shared" si="8"/>
        <v>0</v>
      </c>
      <c r="H18" s="188">
        <f t="shared" si="8"/>
        <v>976</v>
      </c>
      <c r="I18" s="188">
        <f t="shared" si="8"/>
        <v>678</v>
      </c>
      <c r="J18" s="188">
        <f t="shared" si="8"/>
        <v>0</v>
      </c>
      <c r="K18" s="188">
        <f>K16+K17</f>
        <v>678</v>
      </c>
      <c r="L18" s="56" t="s">
        <v>45</v>
      </c>
      <c r="M18" s="1524"/>
    </row>
    <row r="19" spans="1:13" ht="13.5" thickBot="1" x14ac:dyDescent="0.25">
      <c r="A19" s="1489" t="s">
        <v>588</v>
      </c>
      <c r="B19" s="250" t="s">
        <v>185</v>
      </c>
      <c r="C19" s="180">
        <f t="shared" si="0"/>
        <v>809</v>
      </c>
      <c r="D19" s="178">
        <f t="shared" si="1"/>
        <v>0</v>
      </c>
      <c r="E19" s="178">
        <f t="shared" si="2"/>
        <v>809</v>
      </c>
      <c r="F19" s="724">
        <f t="shared" si="3"/>
        <v>571</v>
      </c>
      <c r="G19" s="724">
        <v>0</v>
      </c>
      <c r="H19" s="185">
        <v>571</v>
      </c>
      <c r="I19" s="724">
        <f t="shared" si="4"/>
        <v>238</v>
      </c>
      <c r="J19" s="724">
        <v>0</v>
      </c>
      <c r="K19" s="185">
        <v>238</v>
      </c>
      <c r="L19" s="55" t="s">
        <v>186</v>
      </c>
      <c r="M19" s="1523" t="s">
        <v>41</v>
      </c>
    </row>
    <row r="20" spans="1:13" ht="13.5" thickBot="1" x14ac:dyDescent="0.25">
      <c r="A20" s="1489"/>
      <c r="B20" s="250" t="s">
        <v>187</v>
      </c>
      <c r="C20" s="180">
        <f t="shared" si="0"/>
        <v>0</v>
      </c>
      <c r="D20" s="178">
        <f t="shared" si="1"/>
        <v>0</v>
      </c>
      <c r="E20" s="178">
        <f t="shared" si="2"/>
        <v>0</v>
      </c>
      <c r="F20" s="724">
        <f t="shared" si="3"/>
        <v>0</v>
      </c>
      <c r="G20" s="724">
        <v>0</v>
      </c>
      <c r="H20" s="185">
        <v>0</v>
      </c>
      <c r="I20" s="724">
        <f t="shared" si="4"/>
        <v>0</v>
      </c>
      <c r="J20" s="724">
        <v>0</v>
      </c>
      <c r="K20" s="185">
        <v>0</v>
      </c>
      <c r="L20" s="55" t="s">
        <v>188</v>
      </c>
      <c r="M20" s="1523"/>
    </row>
    <row r="21" spans="1:13" ht="13.5" thickBot="1" x14ac:dyDescent="0.25">
      <c r="A21" s="1489"/>
      <c r="B21" s="250" t="s">
        <v>44</v>
      </c>
      <c r="C21" s="186">
        <f t="shared" ref="C21:J21" si="9">C19+C20</f>
        <v>809</v>
      </c>
      <c r="D21" s="186">
        <f t="shared" si="9"/>
        <v>0</v>
      </c>
      <c r="E21" s="186">
        <f t="shared" si="9"/>
        <v>809</v>
      </c>
      <c r="F21" s="186">
        <f t="shared" si="9"/>
        <v>571</v>
      </c>
      <c r="G21" s="186">
        <f t="shared" si="9"/>
        <v>0</v>
      </c>
      <c r="H21" s="186">
        <f t="shared" si="9"/>
        <v>571</v>
      </c>
      <c r="I21" s="186">
        <f t="shared" si="9"/>
        <v>238</v>
      </c>
      <c r="J21" s="186">
        <f t="shared" si="9"/>
        <v>0</v>
      </c>
      <c r="K21" s="186">
        <f>K19+K20</f>
        <v>238</v>
      </c>
      <c r="L21" s="55" t="s">
        <v>45</v>
      </c>
      <c r="M21" s="1523"/>
    </row>
    <row r="22" spans="1:13" ht="13.5" thickBot="1" x14ac:dyDescent="0.25">
      <c r="A22" s="1492" t="s">
        <v>589</v>
      </c>
      <c r="B22" s="251" t="s">
        <v>185</v>
      </c>
      <c r="C22" s="179">
        <f t="shared" si="0"/>
        <v>89</v>
      </c>
      <c r="D22" s="365">
        <f t="shared" si="1"/>
        <v>0</v>
      </c>
      <c r="E22" s="365">
        <f t="shared" si="2"/>
        <v>89</v>
      </c>
      <c r="F22" s="723">
        <f t="shared" si="3"/>
        <v>39</v>
      </c>
      <c r="G22" s="723">
        <v>0</v>
      </c>
      <c r="H22" s="187">
        <v>39</v>
      </c>
      <c r="I22" s="723">
        <f t="shared" si="4"/>
        <v>50</v>
      </c>
      <c r="J22" s="723">
        <v>0</v>
      </c>
      <c r="K22" s="187">
        <v>50</v>
      </c>
      <c r="L22" s="56" t="s">
        <v>186</v>
      </c>
      <c r="M22" s="1524" t="s">
        <v>42</v>
      </c>
    </row>
    <row r="23" spans="1:13" ht="13.5" thickBot="1" x14ac:dyDescent="0.25">
      <c r="A23" s="1492"/>
      <c r="B23" s="251" t="s">
        <v>187</v>
      </c>
      <c r="C23" s="179">
        <f t="shared" si="0"/>
        <v>0</v>
      </c>
      <c r="D23" s="365">
        <f t="shared" si="1"/>
        <v>0</v>
      </c>
      <c r="E23" s="365">
        <f t="shared" si="2"/>
        <v>0</v>
      </c>
      <c r="F23" s="723">
        <f t="shared" si="3"/>
        <v>0</v>
      </c>
      <c r="G23" s="723">
        <v>0</v>
      </c>
      <c r="H23" s="187">
        <v>0</v>
      </c>
      <c r="I23" s="723">
        <f t="shared" si="4"/>
        <v>0</v>
      </c>
      <c r="J23" s="723">
        <v>0</v>
      </c>
      <c r="K23" s="187">
        <v>0</v>
      </c>
      <c r="L23" s="56" t="s">
        <v>188</v>
      </c>
      <c r="M23" s="1524"/>
    </row>
    <row r="24" spans="1:13" ht="13.5" thickBot="1" x14ac:dyDescent="0.25">
      <c r="A24" s="1492"/>
      <c r="B24" s="251" t="s">
        <v>44</v>
      </c>
      <c r="C24" s="188">
        <f t="shared" ref="C24:J24" si="10">C22+C23</f>
        <v>89</v>
      </c>
      <c r="D24" s="188">
        <f t="shared" si="10"/>
        <v>0</v>
      </c>
      <c r="E24" s="188">
        <f t="shared" si="10"/>
        <v>89</v>
      </c>
      <c r="F24" s="188">
        <f t="shared" si="10"/>
        <v>39</v>
      </c>
      <c r="G24" s="188">
        <f t="shared" si="10"/>
        <v>0</v>
      </c>
      <c r="H24" s="188">
        <f t="shared" si="10"/>
        <v>39</v>
      </c>
      <c r="I24" s="188">
        <f t="shared" si="10"/>
        <v>50</v>
      </c>
      <c r="J24" s="188">
        <f t="shared" si="10"/>
        <v>0</v>
      </c>
      <c r="K24" s="188">
        <f>K22+K23</f>
        <v>50</v>
      </c>
      <c r="L24" s="56" t="s">
        <v>45</v>
      </c>
      <c r="M24" s="1524"/>
    </row>
    <row r="25" spans="1:13" ht="13.5" thickBot="1" x14ac:dyDescent="0.25">
      <c r="A25" s="1489" t="s">
        <v>590</v>
      </c>
      <c r="B25" s="250" t="s">
        <v>185</v>
      </c>
      <c r="C25" s="180">
        <f t="shared" si="0"/>
        <v>1398</v>
      </c>
      <c r="D25" s="178">
        <f t="shared" si="1"/>
        <v>0</v>
      </c>
      <c r="E25" s="178">
        <f t="shared" si="2"/>
        <v>1398</v>
      </c>
      <c r="F25" s="724">
        <f t="shared" si="3"/>
        <v>627</v>
      </c>
      <c r="G25" s="724">
        <v>0</v>
      </c>
      <c r="H25" s="185">
        <v>627</v>
      </c>
      <c r="I25" s="724">
        <f t="shared" si="4"/>
        <v>771</v>
      </c>
      <c r="J25" s="724">
        <v>0</v>
      </c>
      <c r="K25" s="185">
        <v>771</v>
      </c>
      <c r="L25" s="55" t="s">
        <v>186</v>
      </c>
      <c r="M25" s="1523" t="s">
        <v>43</v>
      </c>
    </row>
    <row r="26" spans="1:13" ht="13.5" thickBot="1" x14ac:dyDescent="0.25">
      <c r="A26" s="1489"/>
      <c r="B26" s="250" t="s">
        <v>187</v>
      </c>
      <c r="C26" s="180">
        <f t="shared" si="0"/>
        <v>0</v>
      </c>
      <c r="D26" s="178">
        <f t="shared" si="1"/>
        <v>0</v>
      </c>
      <c r="E26" s="178">
        <f t="shared" si="2"/>
        <v>0</v>
      </c>
      <c r="F26" s="724">
        <f t="shared" si="3"/>
        <v>0</v>
      </c>
      <c r="G26" s="724">
        <v>0</v>
      </c>
      <c r="H26" s="185">
        <v>0</v>
      </c>
      <c r="I26" s="724">
        <f t="shared" si="4"/>
        <v>0</v>
      </c>
      <c r="J26" s="724">
        <v>0</v>
      </c>
      <c r="K26" s="185">
        <v>0</v>
      </c>
      <c r="L26" s="55" t="s">
        <v>188</v>
      </c>
      <c r="M26" s="1523"/>
    </row>
    <row r="27" spans="1:13" ht="13.5" thickBot="1" x14ac:dyDescent="0.25">
      <c r="A27" s="1489"/>
      <c r="B27" s="250" t="s">
        <v>44</v>
      </c>
      <c r="C27" s="186">
        <f t="shared" ref="C27:J27" si="11">C25+C26</f>
        <v>1398</v>
      </c>
      <c r="D27" s="186">
        <f t="shared" si="11"/>
        <v>0</v>
      </c>
      <c r="E27" s="186">
        <f t="shared" si="11"/>
        <v>1398</v>
      </c>
      <c r="F27" s="186">
        <f t="shared" si="11"/>
        <v>627</v>
      </c>
      <c r="G27" s="186">
        <f t="shared" si="11"/>
        <v>0</v>
      </c>
      <c r="H27" s="186">
        <f t="shared" si="11"/>
        <v>627</v>
      </c>
      <c r="I27" s="186">
        <f t="shared" si="11"/>
        <v>771</v>
      </c>
      <c r="J27" s="186">
        <f t="shared" si="11"/>
        <v>0</v>
      </c>
      <c r="K27" s="186">
        <f>K25+K26</f>
        <v>771</v>
      </c>
      <c r="L27" s="55" t="s">
        <v>45</v>
      </c>
      <c r="M27" s="1523"/>
    </row>
    <row r="28" spans="1:13" ht="13.5" thickBot="1" x14ac:dyDescent="0.25">
      <c r="A28" s="1492" t="s">
        <v>591</v>
      </c>
      <c r="B28" s="251" t="s">
        <v>185</v>
      </c>
      <c r="C28" s="179">
        <f t="shared" ref="C28:C29" si="12">SUM(I28+F28)</f>
        <v>443</v>
      </c>
      <c r="D28" s="365">
        <f t="shared" si="1"/>
        <v>0</v>
      </c>
      <c r="E28" s="365">
        <f t="shared" si="2"/>
        <v>443</v>
      </c>
      <c r="F28" s="723">
        <f t="shared" si="3"/>
        <v>212</v>
      </c>
      <c r="G28" s="723">
        <v>0</v>
      </c>
      <c r="H28" s="187">
        <v>212</v>
      </c>
      <c r="I28" s="723">
        <f t="shared" si="4"/>
        <v>231</v>
      </c>
      <c r="J28" s="723">
        <v>0</v>
      </c>
      <c r="K28" s="187">
        <v>231</v>
      </c>
      <c r="L28" s="56" t="s">
        <v>186</v>
      </c>
      <c r="M28" s="1524" t="s">
        <v>539</v>
      </c>
    </row>
    <row r="29" spans="1:13" ht="13.5" thickBot="1" x14ac:dyDescent="0.25">
      <c r="A29" s="1492"/>
      <c r="B29" s="251" t="s">
        <v>187</v>
      </c>
      <c r="C29" s="179">
        <f t="shared" si="12"/>
        <v>0</v>
      </c>
      <c r="D29" s="365">
        <f t="shared" si="1"/>
        <v>0</v>
      </c>
      <c r="E29" s="365">
        <f t="shared" si="2"/>
        <v>0</v>
      </c>
      <c r="F29" s="723">
        <f t="shared" si="3"/>
        <v>0</v>
      </c>
      <c r="G29" s="723">
        <v>0</v>
      </c>
      <c r="H29" s="187">
        <v>0</v>
      </c>
      <c r="I29" s="723">
        <f t="shared" si="4"/>
        <v>0</v>
      </c>
      <c r="J29" s="723">
        <v>0</v>
      </c>
      <c r="K29" s="187">
        <v>0</v>
      </c>
      <c r="L29" s="56" t="s">
        <v>188</v>
      </c>
      <c r="M29" s="1524"/>
    </row>
    <row r="30" spans="1:13" ht="13.5" thickBot="1" x14ac:dyDescent="0.25">
      <c r="A30" s="1492"/>
      <c r="B30" s="251" t="s">
        <v>44</v>
      </c>
      <c r="C30" s="188">
        <f t="shared" ref="C30:J30" si="13">C28+C29</f>
        <v>443</v>
      </c>
      <c r="D30" s="188">
        <f t="shared" si="13"/>
        <v>0</v>
      </c>
      <c r="E30" s="188">
        <f t="shared" si="13"/>
        <v>443</v>
      </c>
      <c r="F30" s="188">
        <f t="shared" si="13"/>
        <v>212</v>
      </c>
      <c r="G30" s="188">
        <f t="shared" si="13"/>
        <v>0</v>
      </c>
      <c r="H30" s="188">
        <f t="shared" si="13"/>
        <v>212</v>
      </c>
      <c r="I30" s="188">
        <f t="shared" si="13"/>
        <v>231</v>
      </c>
      <c r="J30" s="188">
        <f t="shared" si="13"/>
        <v>0</v>
      </c>
      <c r="K30" s="188">
        <f>K28+K29</f>
        <v>231</v>
      </c>
      <c r="L30" s="56" t="s">
        <v>45</v>
      </c>
      <c r="M30" s="1524"/>
    </row>
    <row r="31" spans="1:13" ht="13.5" thickBot="1" x14ac:dyDescent="0.25">
      <c r="A31" s="1489" t="s">
        <v>598</v>
      </c>
      <c r="B31" s="250" t="s">
        <v>185</v>
      </c>
      <c r="C31" s="180">
        <f t="shared" si="0"/>
        <v>118</v>
      </c>
      <c r="D31" s="178">
        <f t="shared" si="1"/>
        <v>0</v>
      </c>
      <c r="E31" s="178">
        <f t="shared" si="2"/>
        <v>118</v>
      </c>
      <c r="F31" s="724">
        <f t="shared" si="3"/>
        <v>1</v>
      </c>
      <c r="G31" s="724">
        <v>0</v>
      </c>
      <c r="H31" s="185">
        <v>1</v>
      </c>
      <c r="I31" s="724">
        <f t="shared" si="4"/>
        <v>117</v>
      </c>
      <c r="J31" s="724">
        <v>0</v>
      </c>
      <c r="K31" s="185">
        <v>117</v>
      </c>
      <c r="L31" s="55" t="s">
        <v>186</v>
      </c>
      <c r="M31" s="1523" t="s">
        <v>177</v>
      </c>
    </row>
    <row r="32" spans="1:13" ht="13.5" thickBot="1" x14ac:dyDescent="0.25">
      <c r="A32" s="1489"/>
      <c r="B32" s="250" t="s">
        <v>187</v>
      </c>
      <c r="C32" s="180">
        <f t="shared" si="0"/>
        <v>0</v>
      </c>
      <c r="D32" s="180">
        <f t="shared" si="1"/>
        <v>0</v>
      </c>
      <c r="E32" s="180">
        <f t="shared" si="2"/>
        <v>0</v>
      </c>
      <c r="F32" s="724">
        <f t="shared" si="3"/>
        <v>0</v>
      </c>
      <c r="G32" s="724">
        <v>0</v>
      </c>
      <c r="H32" s="185">
        <v>0</v>
      </c>
      <c r="I32" s="724">
        <f t="shared" si="4"/>
        <v>0</v>
      </c>
      <c r="J32" s="724">
        <v>0</v>
      </c>
      <c r="K32" s="185">
        <v>0</v>
      </c>
      <c r="L32" s="55" t="s">
        <v>188</v>
      </c>
      <c r="M32" s="1523"/>
    </row>
    <row r="33" spans="1:13" ht="12.75" x14ac:dyDescent="0.2">
      <c r="A33" s="1489"/>
      <c r="B33" s="371" t="s">
        <v>44</v>
      </c>
      <c r="C33" s="372">
        <f t="shared" ref="C33:J33" si="14">C31+C32</f>
        <v>118</v>
      </c>
      <c r="D33" s="372">
        <f t="shared" si="14"/>
        <v>0</v>
      </c>
      <c r="E33" s="372">
        <f t="shared" si="14"/>
        <v>118</v>
      </c>
      <c r="F33" s="372">
        <f t="shared" si="14"/>
        <v>1</v>
      </c>
      <c r="G33" s="372">
        <f t="shared" si="14"/>
        <v>0</v>
      </c>
      <c r="H33" s="372">
        <f t="shared" si="14"/>
        <v>1</v>
      </c>
      <c r="I33" s="372">
        <f t="shared" si="14"/>
        <v>117</v>
      </c>
      <c r="J33" s="372">
        <f t="shared" si="14"/>
        <v>0</v>
      </c>
      <c r="K33" s="372">
        <f>K31+K32</f>
        <v>117</v>
      </c>
      <c r="L33" s="373" t="s">
        <v>45</v>
      </c>
      <c r="M33" s="1525"/>
    </row>
    <row r="34" spans="1:13" ht="13.5" thickBot="1" x14ac:dyDescent="0.25">
      <c r="A34" s="1526" t="s">
        <v>44</v>
      </c>
      <c r="B34" s="391" t="s">
        <v>185</v>
      </c>
      <c r="C34" s="392">
        <f t="shared" ref="C34:J36" si="15">C7+C10+C13+C16+C19+C22+C25+C28+C31</f>
        <v>26317</v>
      </c>
      <c r="D34" s="366">
        <f t="shared" si="15"/>
        <v>0</v>
      </c>
      <c r="E34" s="366">
        <f t="shared" si="15"/>
        <v>26317</v>
      </c>
      <c r="F34" s="366">
        <f t="shared" si="15"/>
        <v>18503</v>
      </c>
      <c r="G34" s="392">
        <f t="shared" si="15"/>
        <v>0</v>
      </c>
      <c r="H34" s="392">
        <f t="shared" si="15"/>
        <v>18503</v>
      </c>
      <c r="I34" s="392">
        <f t="shared" si="15"/>
        <v>7814</v>
      </c>
      <c r="J34" s="392">
        <f t="shared" si="15"/>
        <v>0</v>
      </c>
      <c r="K34" s="392">
        <f>K7+K10+K13+K16+K19+K22+K25+K28+K31</f>
        <v>7814</v>
      </c>
      <c r="L34" s="393" t="s">
        <v>186</v>
      </c>
      <c r="M34" s="1529" t="s">
        <v>45</v>
      </c>
    </row>
    <row r="35" spans="1:13" ht="13.5" thickBot="1" x14ac:dyDescent="0.25">
      <c r="A35" s="1527"/>
      <c r="B35" s="367" t="s">
        <v>187</v>
      </c>
      <c r="C35" s="366">
        <f t="shared" si="15"/>
        <v>2</v>
      </c>
      <c r="D35" s="366">
        <f t="shared" si="15"/>
        <v>0</v>
      </c>
      <c r="E35" s="366">
        <f t="shared" si="15"/>
        <v>2</v>
      </c>
      <c r="F35" s="366">
        <f t="shared" si="15"/>
        <v>2</v>
      </c>
      <c r="G35" s="366">
        <f t="shared" si="15"/>
        <v>0</v>
      </c>
      <c r="H35" s="366">
        <f t="shared" si="15"/>
        <v>2</v>
      </c>
      <c r="I35" s="366">
        <f t="shared" si="15"/>
        <v>0</v>
      </c>
      <c r="J35" s="366">
        <f t="shared" si="15"/>
        <v>0</v>
      </c>
      <c r="K35" s="366">
        <f>K8+K11+K14+K17+K20+K23+K26+K29+K32</f>
        <v>0</v>
      </c>
      <c r="L35" s="368" t="s">
        <v>188</v>
      </c>
      <c r="M35" s="1530"/>
    </row>
    <row r="36" spans="1:13" ht="12.75" x14ac:dyDescent="0.2">
      <c r="A36" s="1528"/>
      <c r="B36" s="369" t="s">
        <v>44</v>
      </c>
      <c r="C36" s="394">
        <f t="shared" si="15"/>
        <v>26319</v>
      </c>
      <c r="D36" s="394">
        <f t="shared" si="15"/>
        <v>0</v>
      </c>
      <c r="E36" s="394">
        <f t="shared" si="15"/>
        <v>26319</v>
      </c>
      <c r="F36" s="394">
        <f t="shared" si="15"/>
        <v>18505</v>
      </c>
      <c r="G36" s="394">
        <f t="shared" si="15"/>
        <v>0</v>
      </c>
      <c r="H36" s="394">
        <f t="shared" si="15"/>
        <v>18505</v>
      </c>
      <c r="I36" s="394">
        <f t="shared" si="15"/>
        <v>7814</v>
      </c>
      <c r="J36" s="394">
        <f t="shared" si="15"/>
        <v>0</v>
      </c>
      <c r="K36" s="394">
        <f>K9+K12+K15+K18+K21+K24+K27+K30+K33</f>
        <v>7814</v>
      </c>
      <c r="L36" s="370" t="s">
        <v>45</v>
      </c>
      <c r="M36" s="1531"/>
    </row>
  </sheetData>
  <mergeCells count="30">
    <mergeCell ref="A25:A27"/>
    <mergeCell ref="M25:M27"/>
    <mergeCell ref="A31:A33"/>
    <mergeCell ref="M31:M33"/>
    <mergeCell ref="A34:A36"/>
    <mergeCell ref="M34:M36"/>
    <mergeCell ref="A28:A30"/>
    <mergeCell ref="M28:M30"/>
    <mergeCell ref="A16:A18"/>
    <mergeCell ref="M16:M18"/>
    <mergeCell ref="A19:A21"/>
    <mergeCell ref="M19:M21"/>
    <mergeCell ref="A22:A24"/>
    <mergeCell ref="M22:M24"/>
    <mergeCell ref="A7:A9"/>
    <mergeCell ref="M7:M9"/>
    <mergeCell ref="A10:A12"/>
    <mergeCell ref="M10:M12"/>
    <mergeCell ref="A13:A15"/>
    <mergeCell ref="M13:M15"/>
    <mergeCell ref="A1:M1"/>
    <mergeCell ref="A2:M2"/>
    <mergeCell ref="A3:M3"/>
    <mergeCell ref="A5:A6"/>
    <mergeCell ref="B5:B6"/>
    <mergeCell ref="C5:E5"/>
    <mergeCell ref="F5:H5"/>
    <mergeCell ref="I5:K5"/>
    <mergeCell ref="L5:L6"/>
    <mergeCell ref="M5:M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Q29"/>
  <sheetViews>
    <sheetView view="pageBreakPreview" zoomScaleNormal="100" zoomScaleSheetLayoutView="100" workbookViewId="0">
      <selection activeCell="C13" sqref="C13"/>
    </sheetView>
  </sheetViews>
  <sheetFormatPr defaultRowHeight="15" x14ac:dyDescent="0.2"/>
  <cols>
    <col min="1" max="1" width="19.140625" style="3" customWidth="1"/>
    <col min="2" max="7" width="8.28515625" style="3" bestFit="1" customWidth="1"/>
    <col min="8" max="8" width="8.28515625" style="3" customWidth="1"/>
    <col min="9" max="16" width="8.28515625" style="3" bestFit="1" customWidth="1"/>
    <col min="17" max="17" width="16.140625" style="3" customWidth="1"/>
    <col min="18" max="256" width="9.140625" style="2"/>
    <col min="257" max="257" width="22.42578125" style="2" customWidth="1"/>
    <col min="258" max="272" width="7.28515625" style="2" customWidth="1"/>
    <col min="273" max="273" width="24.7109375" style="2" customWidth="1"/>
    <col min="274" max="512" width="9.140625" style="2"/>
    <col min="513" max="513" width="22.42578125" style="2" customWidth="1"/>
    <col min="514" max="528" width="7.28515625" style="2" customWidth="1"/>
    <col min="529" max="529" width="24.7109375" style="2" customWidth="1"/>
    <col min="530" max="768" width="9.140625" style="2"/>
    <col min="769" max="769" width="22.42578125" style="2" customWidth="1"/>
    <col min="770" max="784" width="7.28515625" style="2" customWidth="1"/>
    <col min="785" max="785" width="24.7109375" style="2" customWidth="1"/>
    <col min="786" max="1024" width="9.140625" style="2"/>
    <col min="1025" max="1025" width="22.42578125" style="2" customWidth="1"/>
    <col min="1026" max="1040" width="7.28515625" style="2" customWidth="1"/>
    <col min="1041" max="1041" width="24.7109375" style="2" customWidth="1"/>
    <col min="1042" max="1280" width="9.140625" style="2"/>
    <col min="1281" max="1281" width="22.42578125" style="2" customWidth="1"/>
    <col min="1282" max="1296" width="7.28515625" style="2" customWidth="1"/>
    <col min="1297" max="1297" width="24.7109375" style="2" customWidth="1"/>
    <col min="1298" max="1536" width="9.140625" style="2"/>
    <col min="1537" max="1537" width="22.42578125" style="2" customWidth="1"/>
    <col min="1538" max="1552" width="7.28515625" style="2" customWidth="1"/>
    <col min="1553" max="1553" width="24.7109375" style="2" customWidth="1"/>
    <col min="1554" max="1792" width="9.140625" style="2"/>
    <col min="1793" max="1793" width="22.42578125" style="2" customWidth="1"/>
    <col min="1794" max="1808" width="7.28515625" style="2" customWidth="1"/>
    <col min="1809" max="1809" width="24.7109375" style="2" customWidth="1"/>
    <col min="1810" max="2048" width="9.140625" style="2"/>
    <col min="2049" max="2049" width="22.42578125" style="2" customWidth="1"/>
    <col min="2050" max="2064" width="7.28515625" style="2" customWidth="1"/>
    <col min="2065" max="2065" width="24.7109375" style="2" customWidth="1"/>
    <col min="2066" max="2304" width="9.140625" style="2"/>
    <col min="2305" max="2305" width="22.42578125" style="2" customWidth="1"/>
    <col min="2306" max="2320" width="7.28515625" style="2" customWidth="1"/>
    <col min="2321" max="2321" width="24.7109375" style="2" customWidth="1"/>
    <col min="2322" max="2560" width="9.140625" style="2"/>
    <col min="2561" max="2561" width="22.42578125" style="2" customWidth="1"/>
    <col min="2562" max="2576" width="7.28515625" style="2" customWidth="1"/>
    <col min="2577" max="2577" width="24.7109375" style="2" customWidth="1"/>
    <col min="2578" max="2816" width="9.140625" style="2"/>
    <col min="2817" max="2817" width="22.42578125" style="2" customWidth="1"/>
    <col min="2818" max="2832" width="7.28515625" style="2" customWidth="1"/>
    <col min="2833" max="2833" width="24.7109375" style="2" customWidth="1"/>
    <col min="2834" max="3072" width="9.140625" style="2"/>
    <col min="3073" max="3073" width="22.42578125" style="2" customWidth="1"/>
    <col min="3074" max="3088" width="7.28515625" style="2" customWidth="1"/>
    <col min="3089" max="3089" width="24.7109375" style="2" customWidth="1"/>
    <col min="3090" max="3328" width="9.140625" style="2"/>
    <col min="3329" max="3329" width="22.42578125" style="2" customWidth="1"/>
    <col min="3330" max="3344" width="7.28515625" style="2" customWidth="1"/>
    <col min="3345" max="3345" width="24.7109375" style="2" customWidth="1"/>
    <col min="3346" max="3584" width="9.140625" style="2"/>
    <col min="3585" max="3585" width="22.42578125" style="2" customWidth="1"/>
    <col min="3586" max="3600" width="7.28515625" style="2" customWidth="1"/>
    <col min="3601" max="3601" width="24.7109375" style="2" customWidth="1"/>
    <col min="3602" max="3840" width="9.140625" style="2"/>
    <col min="3841" max="3841" width="22.42578125" style="2" customWidth="1"/>
    <col min="3842" max="3856" width="7.28515625" style="2" customWidth="1"/>
    <col min="3857" max="3857" width="24.7109375" style="2" customWidth="1"/>
    <col min="3858" max="4096" width="9.140625" style="2"/>
    <col min="4097" max="4097" width="22.42578125" style="2" customWidth="1"/>
    <col min="4098" max="4112" width="7.28515625" style="2" customWidth="1"/>
    <col min="4113" max="4113" width="24.7109375" style="2" customWidth="1"/>
    <col min="4114" max="4352" width="9.140625" style="2"/>
    <col min="4353" max="4353" width="22.42578125" style="2" customWidth="1"/>
    <col min="4354" max="4368" width="7.28515625" style="2" customWidth="1"/>
    <col min="4369" max="4369" width="24.7109375" style="2" customWidth="1"/>
    <col min="4370" max="4608" width="9.140625" style="2"/>
    <col min="4609" max="4609" width="22.42578125" style="2" customWidth="1"/>
    <col min="4610" max="4624" width="7.28515625" style="2" customWidth="1"/>
    <col min="4625" max="4625" width="24.7109375" style="2" customWidth="1"/>
    <col min="4626" max="4864" width="9.140625" style="2"/>
    <col min="4865" max="4865" width="22.42578125" style="2" customWidth="1"/>
    <col min="4866" max="4880" width="7.28515625" style="2" customWidth="1"/>
    <col min="4881" max="4881" width="24.7109375" style="2" customWidth="1"/>
    <col min="4882" max="5120" width="9.140625" style="2"/>
    <col min="5121" max="5121" width="22.42578125" style="2" customWidth="1"/>
    <col min="5122" max="5136" width="7.28515625" style="2" customWidth="1"/>
    <col min="5137" max="5137" width="24.7109375" style="2" customWidth="1"/>
    <col min="5138" max="5376" width="9.140625" style="2"/>
    <col min="5377" max="5377" width="22.42578125" style="2" customWidth="1"/>
    <col min="5378" max="5392" width="7.28515625" style="2" customWidth="1"/>
    <col min="5393" max="5393" width="24.7109375" style="2" customWidth="1"/>
    <col min="5394" max="5632" width="9.140625" style="2"/>
    <col min="5633" max="5633" width="22.42578125" style="2" customWidth="1"/>
    <col min="5634" max="5648" width="7.28515625" style="2" customWidth="1"/>
    <col min="5649" max="5649" width="24.7109375" style="2" customWidth="1"/>
    <col min="5650" max="5888" width="9.140625" style="2"/>
    <col min="5889" max="5889" width="22.42578125" style="2" customWidth="1"/>
    <col min="5890" max="5904" width="7.28515625" style="2" customWidth="1"/>
    <col min="5905" max="5905" width="24.7109375" style="2" customWidth="1"/>
    <col min="5906" max="6144" width="9.140625" style="2"/>
    <col min="6145" max="6145" width="22.42578125" style="2" customWidth="1"/>
    <col min="6146" max="6160" width="7.28515625" style="2" customWidth="1"/>
    <col min="6161" max="6161" width="24.7109375" style="2" customWidth="1"/>
    <col min="6162" max="6400" width="9.140625" style="2"/>
    <col min="6401" max="6401" width="22.42578125" style="2" customWidth="1"/>
    <col min="6402" max="6416" width="7.28515625" style="2" customWidth="1"/>
    <col min="6417" max="6417" width="24.7109375" style="2" customWidth="1"/>
    <col min="6418" max="6656" width="9.140625" style="2"/>
    <col min="6657" max="6657" width="22.42578125" style="2" customWidth="1"/>
    <col min="6658" max="6672" width="7.28515625" style="2" customWidth="1"/>
    <col min="6673" max="6673" width="24.7109375" style="2" customWidth="1"/>
    <col min="6674" max="6912" width="9.140625" style="2"/>
    <col min="6913" max="6913" width="22.42578125" style="2" customWidth="1"/>
    <col min="6914" max="6928" width="7.28515625" style="2" customWidth="1"/>
    <col min="6929" max="6929" width="24.7109375" style="2" customWidth="1"/>
    <col min="6930" max="7168" width="9.140625" style="2"/>
    <col min="7169" max="7169" width="22.42578125" style="2" customWidth="1"/>
    <col min="7170" max="7184" width="7.28515625" style="2" customWidth="1"/>
    <col min="7185" max="7185" width="24.7109375" style="2" customWidth="1"/>
    <col min="7186" max="7424" width="9.140625" style="2"/>
    <col min="7425" max="7425" width="22.42578125" style="2" customWidth="1"/>
    <col min="7426" max="7440" width="7.28515625" style="2" customWidth="1"/>
    <col min="7441" max="7441" width="24.7109375" style="2" customWidth="1"/>
    <col min="7442" max="7680" width="9.140625" style="2"/>
    <col min="7681" max="7681" width="22.42578125" style="2" customWidth="1"/>
    <col min="7682" max="7696" width="7.28515625" style="2" customWidth="1"/>
    <col min="7697" max="7697" width="24.7109375" style="2" customWidth="1"/>
    <col min="7698" max="7936" width="9.140625" style="2"/>
    <col min="7937" max="7937" width="22.42578125" style="2" customWidth="1"/>
    <col min="7938" max="7952" width="7.28515625" style="2" customWidth="1"/>
    <col min="7953" max="7953" width="24.7109375" style="2" customWidth="1"/>
    <col min="7954" max="8192" width="9.140625" style="2"/>
    <col min="8193" max="8193" width="22.42578125" style="2" customWidth="1"/>
    <col min="8194" max="8208" width="7.28515625" style="2" customWidth="1"/>
    <col min="8209" max="8209" width="24.7109375" style="2" customWidth="1"/>
    <col min="8210" max="8448" width="9.140625" style="2"/>
    <col min="8449" max="8449" width="22.42578125" style="2" customWidth="1"/>
    <col min="8450" max="8464" width="7.28515625" style="2" customWidth="1"/>
    <col min="8465" max="8465" width="24.7109375" style="2" customWidth="1"/>
    <col min="8466" max="8704" width="9.140625" style="2"/>
    <col min="8705" max="8705" width="22.42578125" style="2" customWidth="1"/>
    <col min="8706" max="8720" width="7.28515625" style="2" customWidth="1"/>
    <col min="8721" max="8721" width="24.7109375" style="2" customWidth="1"/>
    <col min="8722" max="8960" width="9.140625" style="2"/>
    <col min="8961" max="8961" width="22.42578125" style="2" customWidth="1"/>
    <col min="8962" max="8976" width="7.28515625" style="2" customWidth="1"/>
    <col min="8977" max="8977" width="24.7109375" style="2" customWidth="1"/>
    <col min="8978" max="9216" width="9.140625" style="2"/>
    <col min="9217" max="9217" width="22.42578125" style="2" customWidth="1"/>
    <col min="9218" max="9232" width="7.28515625" style="2" customWidth="1"/>
    <col min="9233" max="9233" width="24.7109375" style="2" customWidth="1"/>
    <col min="9234" max="9472" width="9.140625" style="2"/>
    <col min="9473" max="9473" width="22.42578125" style="2" customWidth="1"/>
    <col min="9474" max="9488" width="7.28515625" style="2" customWidth="1"/>
    <col min="9489" max="9489" width="24.7109375" style="2" customWidth="1"/>
    <col min="9490" max="9728" width="9.140625" style="2"/>
    <col min="9729" max="9729" width="22.42578125" style="2" customWidth="1"/>
    <col min="9730" max="9744" width="7.28515625" style="2" customWidth="1"/>
    <col min="9745" max="9745" width="24.7109375" style="2" customWidth="1"/>
    <col min="9746" max="9984" width="9.140625" style="2"/>
    <col min="9985" max="9985" width="22.42578125" style="2" customWidth="1"/>
    <col min="9986" max="10000" width="7.28515625" style="2" customWidth="1"/>
    <col min="10001" max="10001" width="24.7109375" style="2" customWidth="1"/>
    <col min="10002" max="10240" width="9.140625" style="2"/>
    <col min="10241" max="10241" width="22.42578125" style="2" customWidth="1"/>
    <col min="10242" max="10256" width="7.28515625" style="2" customWidth="1"/>
    <col min="10257" max="10257" width="24.7109375" style="2" customWidth="1"/>
    <col min="10258" max="10496" width="9.140625" style="2"/>
    <col min="10497" max="10497" width="22.42578125" style="2" customWidth="1"/>
    <col min="10498" max="10512" width="7.28515625" style="2" customWidth="1"/>
    <col min="10513" max="10513" width="24.7109375" style="2" customWidth="1"/>
    <col min="10514" max="10752" width="9.140625" style="2"/>
    <col min="10753" max="10753" width="22.42578125" style="2" customWidth="1"/>
    <col min="10754" max="10768" width="7.28515625" style="2" customWidth="1"/>
    <col min="10769" max="10769" width="24.7109375" style="2" customWidth="1"/>
    <col min="10770" max="11008" width="9.140625" style="2"/>
    <col min="11009" max="11009" width="22.42578125" style="2" customWidth="1"/>
    <col min="11010" max="11024" width="7.28515625" style="2" customWidth="1"/>
    <col min="11025" max="11025" width="24.7109375" style="2" customWidth="1"/>
    <col min="11026" max="11264" width="9.140625" style="2"/>
    <col min="11265" max="11265" width="22.42578125" style="2" customWidth="1"/>
    <col min="11266" max="11280" width="7.28515625" style="2" customWidth="1"/>
    <col min="11281" max="11281" width="24.7109375" style="2" customWidth="1"/>
    <col min="11282" max="11520" width="9.140625" style="2"/>
    <col min="11521" max="11521" width="22.42578125" style="2" customWidth="1"/>
    <col min="11522" max="11536" width="7.28515625" style="2" customWidth="1"/>
    <col min="11537" max="11537" width="24.7109375" style="2" customWidth="1"/>
    <col min="11538" max="11776" width="9.140625" style="2"/>
    <col min="11777" max="11777" width="22.42578125" style="2" customWidth="1"/>
    <col min="11778" max="11792" width="7.28515625" style="2" customWidth="1"/>
    <col min="11793" max="11793" width="24.7109375" style="2" customWidth="1"/>
    <col min="11794" max="12032" width="9.140625" style="2"/>
    <col min="12033" max="12033" width="22.42578125" style="2" customWidth="1"/>
    <col min="12034" max="12048" width="7.28515625" style="2" customWidth="1"/>
    <col min="12049" max="12049" width="24.7109375" style="2" customWidth="1"/>
    <col min="12050" max="12288" width="9.140625" style="2"/>
    <col min="12289" max="12289" width="22.42578125" style="2" customWidth="1"/>
    <col min="12290" max="12304" width="7.28515625" style="2" customWidth="1"/>
    <col min="12305" max="12305" width="24.7109375" style="2" customWidth="1"/>
    <col min="12306" max="12544" width="9.140625" style="2"/>
    <col min="12545" max="12545" width="22.42578125" style="2" customWidth="1"/>
    <col min="12546" max="12560" width="7.28515625" style="2" customWidth="1"/>
    <col min="12561" max="12561" width="24.7109375" style="2" customWidth="1"/>
    <col min="12562" max="12800" width="9.140625" style="2"/>
    <col min="12801" max="12801" width="22.42578125" style="2" customWidth="1"/>
    <col min="12802" max="12816" width="7.28515625" style="2" customWidth="1"/>
    <col min="12817" max="12817" width="24.7109375" style="2" customWidth="1"/>
    <col min="12818" max="13056" width="9.140625" style="2"/>
    <col min="13057" max="13057" width="22.42578125" style="2" customWidth="1"/>
    <col min="13058" max="13072" width="7.28515625" style="2" customWidth="1"/>
    <col min="13073" max="13073" width="24.7109375" style="2" customWidth="1"/>
    <col min="13074" max="13312" width="9.140625" style="2"/>
    <col min="13313" max="13313" width="22.42578125" style="2" customWidth="1"/>
    <col min="13314" max="13328" width="7.28515625" style="2" customWidth="1"/>
    <col min="13329" max="13329" width="24.7109375" style="2" customWidth="1"/>
    <col min="13330" max="13568" width="9.140625" style="2"/>
    <col min="13569" max="13569" width="22.42578125" style="2" customWidth="1"/>
    <col min="13570" max="13584" width="7.28515625" style="2" customWidth="1"/>
    <col min="13585" max="13585" width="24.7109375" style="2" customWidth="1"/>
    <col min="13586" max="13824" width="9.140625" style="2"/>
    <col min="13825" max="13825" width="22.42578125" style="2" customWidth="1"/>
    <col min="13826" max="13840" width="7.28515625" style="2" customWidth="1"/>
    <col min="13841" max="13841" width="24.7109375" style="2" customWidth="1"/>
    <col min="13842" max="14080" width="9.140625" style="2"/>
    <col min="14081" max="14081" width="22.42578125" style="2" customWidth="1"/>
    <col min="14082" max="14096" width="7.28515625" style="2" customWidth="1"/>
    <col min="14097" max="14097" width="24.7109375" style="2" customWidth="1"/>
    <col min="14098" max="14336" width="9.140625" style="2"/>
    <col min="14337" max="14337" width="22.42578125" style="2" customWidth="1"/>
    <col min="14338" max="14352" width="7.28515625" style="2" customWidth="1"/>
    <col min="14353" max="14353" width="24.7109375" style="2" customWidth="1"/>
    <col min="14354" max="14592" width="9.140625" style="2"/>
    <col min="14593" max="14593" width="22.42578125" style="2" customWidth="1"/>
    <col min="14594" max="14608" width="7.28515625" style="2" customWidth="1"/>
    <col min="14609" max="14609" width="24.7109375" style="2" customWidth="1"/>
    <col min="14610" max="14848" width="9.140625" style="2"/>
    <col min="14849" max="14849" width="22.42578125" style="2" customWidth="1"/>
    <col min="14850" max="14864" width="7.28515625" style="2" customWidth="1"/>
    <col min="14865" max="14865" width="24.7109375" style="2" customWidth="1"/>
    <col min="14866" max="15104" width="9.140625" style="2"/>
    <col min="15105" max="15105" width="22.42578125" style="2" customWidth="1"/>
    <col min="15106" max="15120" width="7.28515625" style="2" customWidth="1"/>
    <col min="15121" max="15121" width="24.7109375" style="2" customWidth="1"/>
    <col min="15122" max="15360" width="9.140625" style="2"/>
    <col min="15361" max="15361" width="22.42578125" style="2" customWidth="1"/>
    <col min="15362" max="15376" width="7.28515625" style="2" customWidth="1"/>
    <col min="15377" max="15377" width="24.7109375" style="2" customWidth="1"/>
    <col min="15378" max="15616" width="9.140625" style="2"/>
    <col min="15617" max="15617" width="22.42578125" style="2" customWidth="1"/>
    <col min="15618" max="15632" width="7.28515625" style="2" customWidth="1"/>
    <col min="15633" max="15633" width="24.7109375" style="2" customWidth="1"/>
    <col min="15634" max="15872" width="9.140625" style="2"/>
    <col min="15873" max="15873" width="22.42578125" style="2" customWidth="1"/>
    <col min="15874" max="15888" width="7.28515625" style="2" customWidth="1"/>
    <col min="15889" max="15889" width="24.7109375" style="2" customWidth="1"/>
    <col min="15890" max="16128" width="9.140625" style="2"/>
    <col min="16129" max="16129" width="22.42578125" style="2" customWidth="1"/>
    <col min="16130" max="16144" width="7.28515625" style="2" customWidth="1"/>
    <col min="16145" max="16145" width="24.7109375" style="2" customWidth="1"/>
    <col min="16146" max="16384" width="9.140625" style="2"/>
  </cols>
  <sheetData>
    <row r="1" spans="1:17" ht="23.25" x14ac:dyDescent="0.2">
      <c r="A1" s="1474" t="s">
        <v>484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  <c r="P1" s="1474"/>
      <c r="Q1" s="1474"/>
    </row>
    <row r="2" spans="1:17" ht="15.75" x14ac:dyDescent="0.2">
      <c r="A2" s="1475" t="s">
        <v>415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  <c r="O2" s="1475"/>
      <c r="P2" s="1475"/>
      <c r="Q2" s="1475"/>
    </row>
    <row r="3" spans="1:17" ht="15.75" x14ac:dyDescent="0.2">
      <c r="A3" s="1475" t="s">
        <v>1217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  <c r="P3" s="1475"/>
      <c r="Q3" s="1475"/>
    </row>
    <row r="4" spans="1:17" s="756" customFormat="1" ht="27.75" customHeight="1" x14ac:dyDescent="0.25">
      <c r="A4" s="753" t="s">
        <v>740</v>
      </c>
      <c r="B4" s="753"/>
      <c r="C4" s="753"/>
      <c r="D4" s="753"/>
      <c r="E4" s="753"/>
      <c r="F4" s="753"/>
      <c r="G4" s="753"/>
      <c r="H4" s="758"/>
      <c r="I4" s="758"/>
      <c r="J4" s="758"/>
      <c r="K4" s="758"/>
      <c r="L4" s="758"/>
      <c r="M4" s="758"/>
      <c r="N4" s="758"/>
      <c r="O4" s="758"/>
      <c r="P4" s="758"/>
      <c r="Q4" s="755" t="s">
        <v>189</v>
      </c>
    </row>
    <row r="5" spans="1:17" ht="22.15" customHeight="1" x14ac:dyDescent="0.2">
      <c r="A5" s="1532" t="s">
        <v>80</v>
      </c>
      <c r="B5" s="1536">
        <v>2021</v>
      </c>
      <c r="C5" s="1537"/>
      <c r="D5" s="1538"/>
      <c r="E5" s="1536">
        <v>2020</v>
      </c>
      <c r="F5" s="1537"/>
      <c r="G5" s="1538"/>
      <c r="H5" s="1536">
        <v>2019</v>
      </c>
      <c r="I5" s="1537"/>
      <c r="J5" s="1538"/>
      <c r="K5" s="1536">
        <v>2018</v>
      </c>
      <c r="L5" s="1537"/>
      <c r="M5" s="1538"/>
      <c r="N5" s="1536">
        <v>2017</v>
      </c>
      <c r="O5" s="1537"/>
      <c r="P5" s="1538"/>
      <c r="Q5" s="1534" t="s">
        <v>81</v>
      </c>
    </row>
    <row r="6" spans="1:17" ht="24" x14ac:dyDescent="0.2">
      <c r="A6" s="1533"/>
      <c r="B6" s="875" t="s">
        <v>394</v>
      </c>
      <c r="C6" s="876" t="s">
        <v>568</v>
      </c>
      <c r="D6" s="876" t="s">
        <v>567</v>
      </c>
      <c r="E6" s="426" t="s">
        <v>394</v>
      </c>
      <c r="F6" s="427" t="s">
        <v>568</v>
      </c>
      <c r="G6" s="427" t="s">
        <v>567</v>
      </c>
      <c r="H6" s="852" t="s">
        <v>394</v>
      </c>
      <c r="I6" s="853" t="s">
        <v>568</v>
      </c>
      <c r="J6" s="853" t="s">
        <v>567</v>
      </c>
      <c r="K6" s="852" t="s">
        <v>394</v>
      </c>
      <c r="L6" s="853" t="s">
        <v>568</v>
      </c>
      <c r="M6" s="853" t="s">
        <v>567</v>
      </c>
      <c r="N6" s="852" t="s">
        <v>394</v>
      </c>
      <c r="O6" s="853" t="s">
        <v>568</v>
      </c>
      <c r="P6" s="853" t="s">
        <v>567</v>
      </c>
      <c r="Q6" s="1535"/>
    </row>
    <row r="7" spans="1:17" ht="33.75" customHeight="1" thickBot="1" x14ac:dyDescent="0.25">
      <c r="A7" s="686" t="s">
        <v>278</v>
      </c>
      <c r="B7" s="190">
        <f>D7+C7</f>
        <v>7814</v>
      </c>
      <c r="C7" s="164">
        <v>3749</v>
      </c>
      <c r="D7" s="164">
        <v>4065</v>
      </c>
      <c r="E7" s="1049">
        <f>G7+F7</f>
        <v>7098</v>
      </c>
      <c r="F7" s="1050">
        <v>3521</v>
      </c>
      <c r="G7" s="1050">
        <v>3577</v>
      </c>
      <c r="H7" s="1049">
        <f>J7+I7</f>
        <v>7496</v>
      </c>
      <c r="I7" s="1050">
        <v>3700</v>
      </c>
      <c r="J7" s="1050">
        <v>3796</v>
      </c>
      <c r="K7" s="1049">
        <f>M7+L7</f>
        <v>7803</v>
      </c>
      <c r="L7" s="1050">
        <v>3854</v>
      </c>
      <c r="M7" s="1050">
        <v>3949</v>
      </c>
      <c r="N7" s="1049">
        <f>P7+O7</f>
        <v>7944</v>
      </c>
      <c r="O7" s="1050">
        <v>3858</v>
      </c>
      <c r="P7" s="1050">
        <v>4086</v>
      </c>
      <c r="Q7" s="681" t="s">
        <v>82</v>
      </c>
    </row>
    <row r="8" spans="1:17" ht="33.75" customHeight="1" thickBot="1" x14ac:dyDescent="0.25">
      <c r="A8" s="687" t="s">
        <v>485</v>
      </c>
      <c r="B8" s="179">
        <f t="shared" ref="B8:B12" si="0">D8+C8</f>
        <v>444</v>
      </c>
      <c r="C8" s="161">
        <v>207</v>
      </c>
      <c r="D8" s="161">
        <v>237</v>
      </c>
      <c r="E8" s="1051">
        <f t="shared" ref="E8:E12" si="1">G8+F8</f>
        <v>449</v>
      </c>
      <c r="F8" s="1052">
        <v>220</v>
      </c>
      <c r="G8" s="1052">
        <v>229</v>
      </c>
      <c r="H8" s="1051">
        <f t="shared" ref="H8:H12" si="2">J8+I8</f>
        <v>479</v>
      </c>
      <c r="I8" s="1052">
        <v>214</v>
      </c>
      <c r="J8" s="1052">
        <v>265</v>
      </c>
      <c r="K8" s="1051">
        <f t="shared" ref="K8:K12" si="3">M8+L8</f>
        <v>486</v>
      </c>
      <c r="L8" s="1052">
        <v>240</v>
      </c>
      <c r="M8" s="1052">
        <v>246</v>
      </c>
      <c r="N8" s="1051">
        <f t="shared" ref="N8:N12" si="4">P8+O8</f>
        <v>607</v>
      </c>
      <c r="O8" s="1052">
        <v>269</v>
      </c>
      <c r="P8" s="1052">
        <v>338</v>
      </c>
      <c r="Q8" s="682" t="s">
        <v>83</v>
      </c>
    </row>
    <row r="9" spans="1:17" ht="33.75" customHeight="1" thickBot="1" x14ac:dyDescent="0.25">
      <c r="A9" s="688" t="s">
        <v>190</v>
      </c>
      <c r="B9" s="180">
        <f t="shared" si="0"/>
        <v>8360</v>
      </c>
      <c r="C9" s="162">
        <v>4062</v>
      </c>
      <c r="D9" s="162">
        <v>4298</v>
      </c>
      <c r="E9" s="1053">
        <f t="shared" si="1"/>
        <v>10241</v>
      </c>
      <c r="F9" s="1054">
        <v>5029</v>
      </c>
      <c r="G9" s="1054">
        <v>5212</v>
      </c>
      <c r="H9" s="1053">
        <f t="shared" si="2"/>
        <v>10067</v>
      </c>
      <c r="I9" s="1054">
        <v>4832</v>
      </c>
      <c r="J9" s="1054">
        <v>5235</v>
      </c>
      <c r="K9" s="1053">
        <f t="shared" si="3"/>
        <v>9905</v>
      </c>
      <c r="L9" s="1054">
        <v>4856</v>
      </c>
      <c r="M9" s="1054">
        <v>5049</v>
      </c>
      <c r="N9" s="1053">
        <f t="shared" si="4"/>
        <v>10149</v>
      </c>
      <c r="O9" s="1054">
        <v>4962</v>
      </c>
      <c r="P9" s="1054">
        <v>5187</v>
      </c>
      <c r="Q9" s="683" t="s">
        <v>84</v>
      </c>
    </row>
    <row r="10" spans="1:17" ht="33.75" customHeight="1" thickBot="1" x14ac:dyDescent="0.25">
      <c r="A10" s="687" t="s">
        <v>85</v>
      </c>
      <c r="B10" s="179">
        <f t="shared" si="0"/>
        <v>8189</v>
      </c>
      <c r="C10" s="161">
        <v>3947</v>
      </c>
      <c r="D10" s="161">
        <v>4242</v>
      </c>
      <c r="E10" s="1051">
        <f t="shared" si="1"/>
        <v>9577</v>
      </c>
      <c r="F10" s="1052">
        <v>4664</v>
      </c>
      <c r="G10" s="1052">
        <v>4913</v>
      </c>
      <c r="H10" s="1051">
        <f t="shared" si="2"/>
        <v>8839</v>
      </c>
      <c r="I10" s="1052">
        <v>4351</v>
      </c>
      <c r="J10" s="1052">
        <v>4488</v>
      </c>
      <c r="K10" s="1051">
        <f t="shared" si="3"/>
        <v>8411</v>
      </c>
      <c r="L10" s="1052">
        <v>4205</v>
      </c>
      <c r="M10" s="1052">
        <v>4206</v>
      </c>
      <c r="N10" s="1051">
        <f t="shared" si="4"/>
        <v>7789</v>
      </c>
      <c r="O10" s="1052">
        <v>3825</v>
      </c>
      <c r="P10" s="1052">
        <v>3964</v>
      </c>
      <c r="Q10" s="682" t="s">
        <v>86</v>
      </c>
    </row>
    <row r="11" spans="1:17" ht="33.75" customHeight="1" thickBot="1" x14ac:dyDescent="0.25">
      <c r="A11" s="688" t="s">
        <v>87</v>
      </c>
      <c r="B11" s="180">
        <f t="shared" si="0"/>
        <v>497</v>
      </c>
      <c r="C11" s="162">
        <v>273</v>
      </c>
      <c r="D11" s="162">
        <v>224</v>
      </c>
      <c r="E11" s="1053">
        <f t="shared" si="1"/>
        <v>532</v>
      </c>
      <c r="F11" s="1054">
        <v>257</v>
      </c>
      <c r="G11" s="1054">
        <v>275</v>
      </c>
      <c r="H11" s="1053">
        <f t="shared" si="2"/>
        <v>523</v>
      </c>
      <c r="I11" s="1054">
        <v>263</v>
      </c>
      <c r="J11" s="1054">
        <v>260</v>
      </c>
      <c r="K11" s="1053">
        <f t="shared" si="3"/>
        <v>533</v>
      </c>
      <c r="L11" s="1054">
        <v>269</v>
      </c>
      <c r="M11" s="1054">
        <v>264</v>
      </c>
      <c r="N11" s="1053">
        <f t="shared" si="4"/>
        <v>514</v>
      </c>
      <c r="O11" s="1054">
        <v>234</v>
      </c>
      <c r="P11" s="1054">
        <v>280</v>
      </c>
      <c r="Q11" s="683" t="s">
        <v>88</v>
      </c>
    </row>
    <row r="12" spans="1:17" ht="33.75" customHeight="1" x14ac:dyDescent="0.2">
      <c r="A12" s="689" t="s">
        <v>89</v>
      </c>
      <c r="B12" s="181">
        <f t="shared" si="0"/>
        <v>1015</v>
      </c>
      <c r="C12" s="182">
        <v>488</v>
      </c>
      <c r="D12" s="182">
        <v>527</v>
      </c>
      <c r="E12" s="1055">
        <f t="shared" si="1"/>
        <v>1117</v>
      </c>
      <c r="F12" s="1056">
        <v>523</v>
      </c>
      <c r="G12" s="1056">
        <v>594</v>
      </c>
      <c r="H12" s="1055">
        <f t="shared" si="2"/>
        <v>1008</v>
      </c>
      <c r="I12" s="1056">
        <v>497</v>
      </c>
      <c r="J12" s="1056">
        <v>511</v>
      </c>
      <c r="K12" s="1055">
        <f t="shared" si="3"/>
        <v>931</v>
      </c>
      <c r="L12" s="1056">
        <v>462</v>
      </c>
      <c r="M12" s="1056">
        <v>469</v>
      </c>
      <c r="N12" s="1055">
        <f t="shared" si="4"/>
        <v>903</v>
      </c>
      <c r="O12" s="1056">
        <v>469</v>
      </c>
      <c r="P12" s="1056">
        <v>434</v>
      </c>
      <c r="Q12" s="684" t="s">
        <v>90</v>
      </c>
    </row>
    <row r="13" spans="1:17" ht="31.5" customHeight="1" x14ac:dyDescent="0.2">
      <c r="A13" s="690" t="s">
        <v>44</v>
      </c>
      <c r="B13" s="183">
        <f t="shared" ref="B13:G13" si="5">SUM(B7:B12)</f>
        <v>26319</v>
      </c>
      <c r="C13" s="183">
        <f t="shared" si="5"/>
        <v>12726</v>
      </c>
      <c r="D13" s="183">
        <f t="shared" si="5"/>
        <v>13593</v>
      </c>
      <c r="E13" s="183">
        <f t="shared" si="5"/>
        <v>29014</v>
      </c>
      <c r="F13" s="183">
        <f t="shared" si="5"/>
        <v>14214</v>
      </c>
      <c r="G13" s="183">
        <f t="shared" si="5"/>
        <v>14800</v>
      </c>
      <c r="H13" s="183">
        <f t="shared" ref="H13:M13" si="6">SUM(H7:H12)</f>
        <v>28412</v>
      </c>
      <c r="I13" s="183">
        <f t="shared" si="6"/>
        <v>13857</v>
      </c>
      <c r="J13" s="183">
        <f t="shared" si="6"/>
        <v>14555</v>
      </c>
      <c r="K13" s="183">
        <f t="shared" si="6"/>
        <v>28069</v>
      </c>
      <c r="L13" s="183">
        <f t="shared" si="6"/>
        <v>13886</v>
      </c>
      <c r="M13" s="183">
        <f t="shared" si="6"/>
        <v>14183</v>
      </c>
      <c r="N13" s="183">
        <f t="shared" ref="N13:P13" si="7">SUM(N7:N12)</f>
        <v>27906</v>
      </c>
      <c r="O13" s="183">
        <f t="shared" si="7"/>
        <v>13617</v>
      </c>
      <c r="P13" s="183">
        <f t="shared" si="7"/>
        <v>14289</v>
      </c>
      <c r="Q13" s="685" t="s">
        <v>45</v>
      </c>
    </row>
    <row r="15" spans="1:17" ht="12" customHeight="1" x14ac:dyDescent="0.2"/>
    <row r="22" spans="1:17" x14ac:dyDescent="0.2">
      <c r="A22" s="332" t="s">
        <v>616</v>
      </c>
      <c r="B22" s="270">
        <f>B7</f>
        <v>7814</v>
      </c>
      <c r="C22" s="126">
        <f>B22/$B$28%</f>
        <v>29.689577871499676</v>
      </c>
      <c r="E22" s="270"/>
      <c r="F22" s="126"/>
    </row>
    <row r="23" spans="1:17" x14ac:dyDescent="0.2">
      <c r="A23" s="15" t="s">
        <v>191</v>
      </c>
      <c r="B23" s="270">
        <f t="shared" ref="B23:B27" si="8">B8</f>
        <v>444</v>
      </c>
      <c r="C23" s="126">
        <f t="shared" ref="C23:C27" si="9">B23/$B$28%</f>
        <v>1.6869941867092215</v>
      </c>
      <c r="E23" s="270"/>
      <c r="F23" s="126"/>
      <c r="H23" s="15"/>
      <c r="I23" s="2"/>
      <c r="K23" s="2"/>
      <c r="L23" s="270"/>
      <c r="Q23" s="2"/>
    </row>
    <row r="24" spans="1:17" x14ac:dyDescent="0.2">
      <c r="A24" s="15" t="s">
        <v>192</v>
      </c>
      <c r="B24" s="270">
        <f t="shared" si="8"/>
        <v>8360</v>
      </c>
      <c r="C24" s="126">
        <f t="shared" si="9"/>
        <v>31.764124776777233</v>
      </c>
      <c r="E24" s="270"/>
      <c r="F24" s="126"/>
      <c r="H24" s="15"/>
      <c r="I24" s="2"/>
      <c r="K24" s="2"/>
      <c r="L24" s="270"/>
      <c r="Q24" s="2"/>
    </row>
    <row r="25" spans="1:17" x14ac:dyDescent="0.2">
      <c r="A25" s="15" t="s">
        <v>193</v>
      </c>
      <c r="B25" s="270">
        <f t="shared" si="8"/>
        <v>8189</v>
      </c>
      <c r="C25" s="126">
        <f t="shared" si="9"/>
        <v>31.114404042706791</v>
      </c>
      <c r="E25" s="270"/>
      <c r="F25" s="126"/>
      <c r="H25" s="15"/>
      <c r="I25" s="2"/>
      <c r="K25" s="2"/>
      <c r="L25" s="270"/>
      <c r="Q25" s="2"/>
    </row>
    <row r="26" spans="1:17" ht="42.75" x14ac:dyDescent="0.2">
      <c r="A26" s="332" t="s">
        <v>514</v>
      </c>
      <c r="B26" s="270">
        <f t="shared" si="8"/>
        <v>497</v>
      </c>
      <c r="C26" s="126">
        <f t="shared" si="9"/>
        <v>1.8883696189064934</v>
      </c>
      <c r="E26" s="270"/>
      <c r="F26" s="126"/>
      <c r="H26" s="15"/>
      <c r="I26" s="2"/>
      <c r="K26" s="2"/>
      <c r="L26" s="270"/>
      <c r="Q26" s="2"/>
    </row>
    <row r="27" spans="1:17" x14ac:dyDescent="0.2">
      <c r="A27" s="15" t="s">
        <v>194</v>
      </c>
      <c r="B27" s="270">
        <f t="shared" si="8"/>
        <v>1015</v>
      </c>
      <c r="C27" s="126">
        <f t="shared" si="9"/>
        <v>3.8565295034005853</v>
      </c>
      <c r="E27" s="270"/>
      <c r="F27" s="126"/>
      <c r="H27" s="332"/>
      <c r="I27" s="2"/>
      <c r="K27" s="2"/>
      <c r="L27" s="270"/>
      <c r="Q27" s="2"/>
    </row>
    <row r="28" spans="1:17" x14ac:dyDescent="0.2">
      <c r="B28" s="385">
        <f>SUM(B22:B27)</f>
        <v>26319</v>
      </c>
      <c r="C28" s="126">
        <f>SUM(C22:C27)</f>
        <v>100</v>
      </c>
      <c r="E28" s="385"/>
      <c r="F28" s="126"/>
      <c r="H28" s="15"/>
      <c r="I28" s="2"/>
      <c r="K28" s="2"/>
      <c r="L28" s="270"/>
      <c r="Q28" s="2"/>
    </row>
    <row r="29" spans="1:17" x14ac:dyDescent="0.2">
      <c r="I29" s="2"/>
      <c r="L29" s="385"/>
    </row>
  </sheetData>
  <mergeCells count="10">
    <mergeCell ref="A1:Q1"/>
    <mergeCell ref="A2:Q2"/>
    <mergeCell ref="A3:Q3"/>
    <mergeCell ref="A5:A6"/>
    <mergeCell ref="Q5:Q6"/>
    <mergeCell ref="N5:P5"/>
    <mergeCell ref="K5:M5"/>
    <mergeCell ref="H5:J5"/>
    <mergeCell ref="E5:G5"/>
    <mergeCell ref="B5:D5"/>
  </mergeCells>
  <printOptions horizontalCentered="1" verticalCentered="1"/>
  <pageMargins left="0" right="0" top="0" bottom="0" header="0.51181102362204722" footer="0.51181102362204722"/>
  <pageSetup paperSize="9" scale="88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W30"/>
  <sheetViews>
    <sheetView view="pageBreakPreview" zoomScaleNormal="100" zoomScaleSheetLayoutView="100" workbookViewId="0">
      <selection activeCell="H17" sqref="H17"/>
    </sheetView>
  </sheetViews>
  <sheetFormatPr defaultRowHeight="15" x14ac:dyDescent="0.2"/>
  <cols>
    <col min="1" max="1" width="24.5703125" style="3" customWidth="1"/>
    <col min="2" max="10" width="9.5703125" style="3" customWidth="1"/>
    <col min="11" max="11" width="24.7109375" style="3" customWidth="1"/>
    <col min="12" max="250" width="9.140625" style="2"/>
    <col min="251" max="251" width="22.42578125" style="2" customWidth="1"/>
    <col min="252" max="266" width="7.28515625" style="2" customWidth="1"/>
    <col min="267" max="267" width="24.7109375" style="2" customWidth="1"/>
    <col min="268" max="506" width="9.140625" style="2"/>
    <col min="507" max="507" width="22.42578125" style="2" customWidth="1"/>
    <col min="508" max="522" width="7.28515625" style="2" customWidth="1"/>
    <col min="523" max="523" width="24.7109375" style="2" customWidth="1"/>
    <col min="524" max="762" width="9.140625" style="2"/>
    <col min="763" max="763" width="22.42578125" style="2" customWidth="1"/>
    <col min="764" max="778" width="7.28515625" style="2" customWidth="1"/>
    <col min="779" max="779" width="24.7109375" style="2" customWidth="1"/>
    <col min="780" max="1018" width="9.140625" style="2"/>
    <col min="1019" max="1019" width="22.42578125" style="2" customWidth="1"/>
    <col min="1020" max="1034" width="7.28515625" style="2" customWidth="1"/>
    <col min="1035" max="1035" width="24.7109375" style="2" customWidth="1"/>
    <col min="1036" max="1274" width="9.140625" style="2"/>
    <col min="1275" max="1275" width="22.42578125" style="2" customWidth="1"/>
    <col min="1276" max="1290" width="7.28515625" style="2" customWidth="1"/>
    <col min="1291" max="1291" width="24.7109375" style="2" customWidth="1"/>
    <col min="1292" max="1530" width="9.140625" style="2"/>
    <col min="1531" max="1531" width="22.42578125" style="2" customWidth="1"/>
    <col min="1532" max="1546" width="7.28515625" style="2" customWidth="1"/>
    <col min="1547" max="1547" width="24.7109375" style="2" customWidth="1"/>
    <col min="1548" max="1786" width="9.140625" style="2"/>
    <col min="1787" max="1787" width="22.42578125" style="2" customWidth="1"/>
    <col min="1788" max="1802" width="7.28515625" style="2" customWidth="1"/>
    <col min="1803" max="1803" width="24.7109375" style="2" customWidth="1"/>
    <col min="1804" max="2042" width="9.140625" style="2"/>
    <col min="2043" max="2043" width="22.42578125" style="2" customWidth="1"/>
    <col min="2044" max="2058" width="7.28515625" style="2" customWidth="1"/>
    <col min="2059" max="2059" width="24.7109375" style="2" customWidth="1"/>
    <col min="2060" max="2298" width="9.140625" style="2"/>
    <col min="2299" max="2299" width="22.42578125" style="2" customWidth="1"/>
    <col min="2300" max="2314" width="7.28515625" style="2" customWidth="1"/>
    <col min="2315" max="2315" width="24.7109375" style="2" customWidth="1"/>
    <col min="2316" max="2554" width="9.140625" style="2"/>
    <col min="2555" max="2555" width="22.42578125" style="2" customWidth="1"/>
    <col min="2556" max="2570" width="7.28515625" style="2" customWidth="1"/>
    <col min="2571" max="2571" width="24.7109375" style="2" customWidth="1"/>
    <col min="2572" max="2810" width="9.140625" style="2"/>
    <col min="2811" max="2811" width="22.42578125" style="2" customWidth="1"/>
    <col min="2812" max="2826" width="7.28515625" style="2" customWidth="1"/>
    <col min="2827" max="2827" width="24.7109375" style="2" customWidth="1"/>
    <col min="2828" max="3066" width="9.140625" style="2"/>
    <col min="3067" max="3067" width="22.42578125" style="2" customWidth="1"/>
    <col min="3068" max="3082" width="7.28515625" style="2" customWidth="1"/>
    <col min="3083" max="3083" width="24.7109375" style="2" customWidth="1"/>
    <col min="3084" max="3322" width="9.140625" style="2"/>
    <col min="3323" max="3323" width="22.42578125" style="2" customWidth="1"/>
    <col min="3324" max="3338" width="7.28515625" style="2" customWidth="1"/>
    <col min="3339" max="3339" width="24.7109375" style="2" customWidth="1"/>
    <col min="3340" max="3578" width="9.140625" style="2"/>
    <col min="3579" max="3579" width="22.42578125" style="2" customWidth="1"/>
    <col min="3580" max="3594" width="7.28515625" style="2" customWidth="1"/>
    <col min="3595" max="3595" width="24.7109375" style="2" customWidth="1"/>
    <col min="3596" max="3834" width="9.140625" style="2"/>
    <col min="3835" max="3835" width="22.42578125" style="2" customWidth="1"/>
    <col min="3836" max="3850" width="7.28515625" style="2" customWidth="1"/>
    <col min="3851" max="3851" width="24.7109375" style="2" customWidth="1"/>
    <col min="3852" max="4090" width="9.140625" style="2"/>
    <col min="4091" max="4091" width="22.42578125" style="2" customWidth="1"/>
    <col min="4092" max="4106" width="7.28515625" style="2" customWidth="1"/>
    <col min="4107" max="4107" width="24.7109375" style="2" customWidth="1"/>
    <col min="4108" max="4346" width="9.140625" style="2"/>
    <col min="4347" max="4347" width="22.42578125" style="2" customWidth="1"/>
    <col min="4348" max="4362" width="7.28515625" style="2" customWidth="1"/>
    <col min="4363" max="4363" width="24.7109375" style="2" customWidth="1"/>
    <col min="4364" max="4602" width="9.140625" style="2"/>
    <col min="4603" max="4603" width="22.42578125" style="2" customWidth="1"/>
    <col min="4604" max="4618" width="7.28515625" style="2" customWidth="1"/>
    <col min="4619" max="4619" width="24.7109375" style="2" customWidth="1"/>
    <col min="4620" max="4858" width="9.140625" style="2"/>
    <col min="4859" max="4859" width="22.42578125" style="2" customWidth="1"/>
    <col min="4860" max="4874" width="7.28515625" style="2" customWidth="1"/>
    <col min="4875" max="4875" width="24.7109375" style="2" customWidth="1"/>
    <col min="4876" max="5114" width="9.140625" style="2"/>
    <col min="5115" max="5115" width="22.42578125" style="2" customWidth="1"/>
    <col min="5116" max="5130" width="7.28515625" style="2" customWidth="1"/>
    <col min="5131" max="5131" width="24.7109375" style="2" customWidth="1"/>
    <col min="5132" max="5370" width="9.140625" style="2"/>
    <col min="5371" max="5371" width="22.42578125" style="2" customWidth="1"/>
    <col min="5372" max="5386" width="7.28515625" style="2" customWidth="1"/>
    <col min="5387" max="5387" width="24.7109375" style="2" customWidth="1"/>
    <col min="5388" max="5626" width="9.140625" style="2"/>
    <col min="5627" max="5627" width="22.42578125" style="2" customWidth="1"/>
    <col min="5628" max="5642" width="7.28515625" style="2" customWidth="1"/>
    <col min="5643" max="5643" width="24.7109375" style="2" customWidth="1"/>
    <col min="5644" max="5882" width="9.140625" style="2"/>
    <col min="5883" max="5883" width="22.42578125" style="2" customWidth="1"/>
    <col min="5884" max="5898" width="7.28515625" style="2" customWidth="1"/>
    <col min="5899" max="5899" width="24.7109375" style="2" customWidth="1"/>
    <col min="5900" max="6138" width="9.140625" style="2"/>
    <col min="6139" max="6139" width="22.42578125" style="2" customWidth="1"/>
    <col min="6140" max="6154" width="7.28515625" style="2" customWidth="1"/>
    <col min="6155" max="6155" width="24.7109375" style="2" customWidth="1"/>
    <col min="6156" max="6394" width="9.140625" style="2"/>
    <col min="6395" max="6395" width="22.42578125" style="2" customWidth="1"/>
    <col min="6396" max="6410" width="7.28515625" style="2" customWidth="1"/>
    <col min="6411" max="6411" width="24.7109375" style="2" customWidth="1"/>
    <col min="6412" max="6650" width="9.140625" style="2"/>
    <col min="6651" max="6651" width="22.42578125" style="2" customWidth="1"/>
    <col min="6652" max="6666" width="7.28515625" style="2" customWidth="1"/>
    <col min="6667" max="6667" width="24.7109375" style="2" customWidth="1"/>
    <col min="6668" max="6906" width="9.140625" style="2"/>
    <col min="6907" max="6907" width="22.42578125" style="2" customWidth="1"/>
    <col min="6908" max="6922" width="7.28515625" style="2" customWidth="1"/>
    <col min="6923" max="6923" width="24.7109375" style="2" customWidth="1"/>
    <col min="6924" max="7162" width="9.140625" style="2"/>
    <col min="7163" max="7163" width="22.42578125" style="2" customWidth="1"/>
    <col min="7164" max="7178" width="7.28515625" style="2" customWidth="1"/>
    <col min="7179" max="7179" width="24.7109375" style="2" customWidth="1"/>
    <col min="7180" max="7418" width="9.140625" style="2"/>
    <col min="7419" max="7419" width="22.42578125" style="2" customWidth="1"/>
    <col min="7420" max="7434" width="7.28515625" style="2" customWidth="1"/>
    <col min="7435" max="7435" width="24.7109375" style="2" customWidth="1"/>
    <col min="7436" max="7674" width="9.140625" style="2"/>
    <col min="7675" max="7675" width="22.42578125" style="2" customWidth="1"/>
    <col min="7676" max="7690" width="7.28515625" style="2" customWidth="1"/>
    <col min="7691" max="7691" width="24.7109375" style="2" customWidth="1"/>
    <col min="7692" max="7930" width="9.140625" style="2"/>
    <col min="7931" max="7931" width="22.42578125" style="2" customWidth="1"/>
    <col min="7932" max="7946" width="7.28515625" style="2" customWidth="1"/>
    <col min="7947" max="7947" width="24.7109375" style="2" customWidth="1"/>
    <col min="7948" max="8186" width="9.140625" style="2"/>
    <col min="8187" max="8187" width="22.42578125" style="2" customWidth="1"/>
    <col min="8188" max="8202" width="7.28515625" style="2" customWidth="1"/>
    <col min="8203" max="8203" width="24.7109375" style="2" customWidth="1"/>
    <col min="8204" max="8442" width="9.140625" style="2"/>
    <col min="8443" max="8443" width="22.42578125" style="2" customWidth="1"/>
    <col min="8444" max="8458" width="7.28515625" style="2" customWidth="1"/>
    <col min="8459" max="8459" width="24.7109375" style="2" customWidth="1"/>
    <col min="8460" max="8698" width="9.140625" style="2"/>
    <col min="8699" max="8699" width="22.42578125" style="2" customWidth="1"/>
    <col min="8700" max="8714" width="7.28515625" style="2" customWidth="1"/>
    <col min="8715" max="8715" width="24.7109375" style="2" customWidth="1"/>
    <col min="8716" max="8954" width="9.140625" style="2"/>
    <col min="8955" max="8955" width="22.42578125" style="2" customWidth="1"/>
    <col min="8956" max="8970" width="7.28515625" style="2" customWidth="1"/>
    <col min="8971" max="8971" width="24.7109375" style="2" customWidth="1"/>
    <col min="8972" max="9210" width="9.140625" style="2"/>
    <col min="9211" max="9211" width="22.42578125" style="2" customWidth="1"/>
    <col min="9212" max="9226" width="7.28515625" style="2" customWidth="1"/>
    <col min="9227" max="9227" width="24.7109375" style="2" customWidth="1"/>
    <col min="9228" max="9466" width="9.140625" style="2"/>
    <col min="9467" max="9467" width="22.42578125" style="2" customWidth="1"/>
    <col min="9468" max="9482" width="7.28515625" style="2" customWidth="1"/>
    <col min="9483" max="9483" width="24.7109375" style="2" customWidth="1"/>
    <col min="9484" max="9722" width="9.140625" style="2"/>
    <col min="9723" max="9723" width="22.42578125" style="2" customWidth="1"/>
    <col min="9724" max="9738" width="7.28515625" style="2" customWidth="1"/>
    <col min="9739" max="9739" width="24.7109375" style="2" customWidth="1"/>
    <col min="9740" max="9978" width="9.140625" style="2"/>
    <col min="9979" max="9979" width="22.42578125" style="2" customWidth="1"/>
    <col min="9980" max="9994" width="7.28515625" style="2" customWidth="1"/>
    <col min="9995" max="9995" width="24.7109375" style="2" customWidth="1"/>
    <col min="9996" max="10234" width="9.140625" style="2"/>
    <col min="10235" max="10235" width="22.42578125" style="2" customWidth="1"/>
    <col min="10236" max="10250" width="7.28515625" style="2" customWidth="1"/>
    <col min="10251" max="10251" width="24.7109375" style="2" customWidth="1"/>
    <col min="10252" max="10490" width="9.140625" style="2"/>
    <col min="10491" max="10491" width="22.42578125" style="2" customWidth="1"/>
    <col min="10492" max="10506" width="7.28515625" style="2" customWidth="1"/>
    <col min="10507" max="10507" width="24.7109375" style="2" customWidth="1"/>
    <col min="10508" max="10746" width="9.140625" style="2"/>
    <col min="10747" max="10747" width="22.42578125" style="2" customWidth="1"/>
    <col min="10748" max="10762" width="7.28515625" style="2" customWidth="1"/>
    <col min="10763" max="10763" width="24.7109375" style="2" customWidth="1"/>
    <col min="10764" max="11002" width="9.140625" style="2"/>
    <col min="11003" max="11003" width="22.42578125" style="2" customWidth="1"/>
    <col min="11004" max="11018" width="7.28515625" style="2" customWidth="1"/>
    <col min="11019" max="11019" width="24.7109375" style="2" customWidth="1"/>
    <col min="11020" max="11258" width="9.140625" style="2"/>
    <col min="11259" max="11259" width="22.42578125" style="2" customWidth="1"/>
    <col min="11260" max="11274" width="7.28515625" style="2" customWidth="1"/>
    <col min="11275" max="11275" width="24.7109375" style="2" customWidth="1"/>
    <col min="11276" max="11514" width="9.140625" style="2"/>
    <col min="11515" max="11515" width="22.42578125" style="2" customWidth="1"/>
    <col min="11516" max="11530" width="7.28515625" style="2" customWidth="1"/>
    <col min="11531" max="11531" width="24.7109375" style="2" customWidth="1"/>
    <col min="11532" max="11770" width="9.140625" style="2"/>
    <col min="11771" max="11771" width="22.42578125" style="2" customWidth="1"/>
    <col min="11772" max="11786" width="7.28515625" style="2" customWidth="1"/>
    <col min="11787" max="11787" width="24.7109375" style="2" customWidth="1"/>
    <col min="11788" max="12026" width="9.140625" style="2"/>
    <col min="12027" max="12027" width="22.42578125" style="2" customWidth="1"/>
    <col min="12028" max="12042" width="7.28515625" style="2" customWidth="1"/>
    <col min="12043" max="12043" width="24.7109375" style="2" customWidth="1"/>
    <col min="12044" max="12282" width="9.140625" style="2"/>
    <col min="12283" max="12283" width="22.42578125" style="2" customWidth="1"/>
    <col min="12284" max="12298" width="7.28515625" style="2" customWidth="1"/>
    <col min="12299" max="12299" width="24.7109375" style="2" customWidth="1"/>
    <col min="12300" max="12538" width="9.140625" style="2"/>
    <col min="12539" max="12539" width="22.42578125" style="2" customWidth="1"/>
    <col min="12540" max="12554" width="7.28515625" style="2" customWidth="1"/>
    <col min="12555" max="12555" width="24.7109375" style="2" customWidth="1"/>
    <col min="12556" max="12794" width="9.140625" style="2"/>
    <col min="12795" max="12795" width="22.42578125" style="2" customWidth="1"/>
    <col min="12796" max="12810" width="7.28515625" style="2" customWidth="1"/>
    <col min="12811" max="12811" width="24.7109375" style="2" customWidth="1"/>
    <col min="12812" max="13050" width="9.140625" style="2"/>
    <col min="13051" max="13051" width="22.42578125" style="2" customWidth="1"/>
    <col min="13052" max="13066" width="7.28515625" style="2" customWidth="1"/>
    <col min="13067" max="13067" width="24.7109375" style="2" customWidth="1"/>
    <col min="13068" max="13306" width="9.140625" style="2"/>
    <col min="13307" max="13307" width="22.42578125" style="2" customWidth="1"/>
    <col min="13308" max="13322" width="7.28515625" style="2" customWidth="1"/>
    <col min="13323" max="13323" width="24.7109375" style="2" customWidth="1"/>
    <col min="13324" max="13562" width="9.140625" style="2"/>
    <col min="13563" max="13563" width="22.42578125" style="2" customWidth="1"/>
    <col min="13564" max="13578" width="7.28515625" style="2" customWidth="1"/>
    <col min="13579" max="13579" width="24.7109375" style="2" customWidth="1"/>
    <col min="13580" max="13818" width="9.140625" style="2"/>
    <col min="13819" max="13819" width="22.42578125" style="2" customWidth="1"/>
    <col min="13820" max="13834" width="7.28515625" style="2" customWidth="1"/>
    <col min="13835" max="13835" width="24.7109375" style="2" customWidth="1"/>
    <col min="13836" max="14074" width="9.140625" style="2"/>
    <col min="14075" max="14075" width="22.42578125" style="2" customWidth="1"/>
    <col min="14076" max="14090" width="7.28515625" style="2" customWidth="1"/>
    <col min="14091" max="14091" width="24.7109375" style="2" customWidth="1"/>
    <col min="14092" max="14330" width="9.140625" style="2"/>
    <col min="14331" max="14331" width="22.42578125" style="2" customWidth="1"/>
    <col min="14332" max="14346" width="7.28515625" style="2" customWidth="1"/>
    <col min="14347" max="14347" width="24.7109375" style="2" customWidth="1"/>
    <col min="14348" max="14586" width="9.140625" style="2"/>
    <col min="14587" max="14587" width="22.42578125" style="2" customWidth="1"/>
    <col min="14588" max="14602" width="7.28515625" style="2" customWidth="1"/>
    <col min="14603" max="14603" width="24.7109375" style="2" customWidth="1"/>
    <col min="14604" max="14842" width="9.140625" style="2"/>
    <col min="14843" max="14843" width="22.42578125" style="2" customWidth="1"/>
    <col min="14844" max="14858" width="7.28515625" style="2" customWidth="1"/>
    <col min="14859" max="14859" width="24.7109375" style="2" customWidth="1"/>
    <col min="14860" max="15098" width="9.140625" style="2"/>
    <col min="15099" max="15099" width="22.42578125" style="2" customWidth="1"/>
    <col min="15100" max="15114" width="7.28515625" style="2" customWidth="1"/>
    <col min="15115" max="15115" width="24.7109375" style="2" customWidth="1"/>
    <col min="15116" max="15354" width="9.140625" style="2"/>
    <col min="15355" max="15355" width="22.42578125" style="2" customWidth="1"/>
    <col min="15356" max="15370" width="7.28515625" style="2" customWidth="1"/>
    <col min="15371" max="15371" width="24.7109375" style="2" customWidth="1"/>
    <col min="15372" max="15610" width="9.140625" style="2"/>
    <col min="15611" max="15611" width="22.42578125" style="2" customWidth="1"/>
    <col min="15612" max="15626" width="7.28515625" style="2" customWidth="1"/>
    <col min="15627" max="15627" width="24.7109375" style="2" customWidth="1"/>
    <col min="15628" max="15866" width="9.140625" style="2"/>
    <col min="15867" max="15867" width="22.42578125" style="2" customWidth="1"/>
    <col min="15868" max="15882" width="7.28515625" style="2" customWidth="1"/>
    <col min="15883" max="15883" width="24.7109375" style="2" customWidth="1"/>
    <col min="15884" max="16122" width="9.140625" style="2"/>
    <col min="16123" max="16123" width="22.42578125" style="2" customWidth="1"/>
    <col min="16124" max="16138" width="7.28515625" style="2" customWidth="1"/>
    <col min="16139" max="16139" width="24.7109375" style="2" customWidth="1"/>
    <col min="16140" max="16384" width="9.140625" style="2"/>
  </cols>
  <sheetData>
    <row r="1" spans="1:23" ht="23.25" x14ac:dyDescent="0.2">
      <c r="A1" s="1474" t="s">
        <v>486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</row>
    <row r="2" spans="1:23" ht="15.75" x14ac:dyDescent="0.2">
      <c r="A2" s="1475" t="s">
        <v>782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</row>
    <row r="3" spans="1:23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23" s="756" customFormat="1" ht="27.75" customHeight="1" x14ac:dyDescent="0.25">
      <c r="A4" s="753" t="s">
        <v>673</v>
      </c>
      <c r="B4" s="758"/>
      <c r="C4" s="758"/>
      <c r="D4" s="758"/>
      <c r="E4" s="758"/>
      <c r="F4" s="758"/>
      <c r="G4" s="758"/>
      <c r="H4" s="758"/>
      <c r="I4" s="758"/>
      <c r="J4" s="758"/>
      <c r="K4" s="755" t="s">
        <v>195</v>
      </c>
    </row>
    <row r="5" spans="1:23" ht="33.75" customHeight="1" x14ac:dyDescent="0.2">
      <c r="A5" s="1539" t="s">
        <v>877</v>
      </c>
      <c r="B5" s="1541" t="s">
        <v>724</v>
      </c>
      <c r="C5" s="1542"/>
      <c r="D5" s="1543"/>
      <c r="E5" s="1544" t="s">
        <v>611</v>
      </c>
      <c r="F5" s="1542"/>
      <c r="G5" s="1543"/>
      <c r="H5" s="1545" t="s">
        <v>725</v>
      </c>
      <c r="I5" s="1545"/>
      <c r="J5" s="1546"/>
      <c r="K5" s="1547" t="s">
        <v>876</v>
      </c>
    </row>
    <row r="6" spans="1:23" ht="33" customHeight="1" x14ac:dyDescent="0.2">
      <c r="A6" s="1540"/>
      <c r="B6" s="426" t="s">
        <v>394</v>
      </c>
      <c r="C6" s="427" t="s">
        <v>568</v>
      </c>
      <c r="D6" s="427" t="s">
        <v>567</v>
      </c>
      <c r="E6" s="426" t="s">
        <v>394</v>
      </c>
      <c r="F6" s="427" t="s">
        <v>568</v>
      </c>
      <c r="G6" s="427" t="s">
        <v>567</v>
      </c>
      <c r="H6" s="426" t="s">
        <v>394</v>
      </c>
      <c r="I6" s="427" t="s">
        <v>568</v>
      </c>
      <c r="J6" s="427" t="s">
        <v>567</v>
      </c>
      <c r="K6" s="1548"/>
      <c r="U6" s="2">
        <f>W6+V6</f>
        <v>81</v>
      </c>
      <c r="V6" s="2">
        <v>30</v>
      </c>
      <c r="W6" s="2">
        <v>51</v>
      </c>
    </row>
    <row r="7" spans="1:23" ht="30" customHeight="1" thickBot="1" x14ac:dyDescent="0.25">
      <c r="A7" s="525" t="s">
        <v>845</v>
      </c>
      <c r="B7" s="190">
        <f>D7+C7</f>
        <v>194</v>
      </c>
      <c r="C7" s="190">
        <f>I7+F7</f>
        <v>89</v>
      </c>
      <c r="D7" s="190">
        <f>J7+G7</f>
        <v>105</v>
      </c>
      <c r="E7" s="190">
        <f>G7+F7</f>
        <v>141</v>
      </c>
      <c r="F7" s="362">
        <v>60</v>
      </c>
      <c r="G7" s="362">
        <v>81</v>
      </c>
      <c r="H7" s="190">
        <f>J7+I7</f>
        <v>53</v>
      </c>
      <c r="I7" s="164">
        <v>29</v>
      </c>
      <c r="J7" s="164">
        <v>24</v>
      </c>
      <c r="K7" s="127" t="s">
        <v>417</v>
      </c>
      <c r="N7" s="788">
        <f>P7+O7</f>
        <v>129</v>
      </c>
      <c r="O7" s="2">
        <v>44</v>
      </c>
      <c r="P7" s="788">
        <v>85</v>
      </c>
      <c r="Q7" s="788">
        <f>S7+R7</f>
        <v>144</v>
      </c>
      <c r="R7" s="788">
        <v>52</v>
      </c>
      <c r="S7" s="2">
        <v>92</v>
      </c>
      <c r="U7" s="2">
        <f t="shared" ref="U7:U13" si="0">W7+V7</f>
        <v>854</v>
      </c>
      <c r="V7" s="2">
        <v>435</v>
      </c>
      <c r="W7" s="2">
        <v>419</v>
      </c>
    </row>
    <row r="8" spans="1:23" ht="33.75" customHeight="1" thickBot="1" x14ac:dyDescent="0.25">
      <c r="A8" s="41" t="s">
        <v>61</v>
      </c>
      <c r="B8" s="263">
        <f t="shared" ref="B8:B14" si="1">D8+C8</f>
        <v>2779</v>
      </c>
      <c r="C8" s="263">
        <f t="shared" ref="C8:C14" si="2">I8+F8</f>
        <v>1361</v>
      </c>
      <c r="D8" s="263">
        <f t="shared" ref="D8:D14" si="3">J8+G8</f>
        <v>1418</v>
      </c>
      <c r="E8" s="263">
        <f>G8+F8</f>
        <v>1689</v>
      </c>
      <c r="F8" s="363">
        <v>835</v>
      </c>
      <c r="G8" s="363">
        <v>854</v>
      </c>
      <c r="H8" s="263">
        <f t="shared" ref="H8:H14" si="4">J8+I8</f>
        <v>1090</v>
      </c>
      <c r="I8" s="161">
        <v>526</v>
      </c>
      <c r="J8" s="161">
        <v>564</v>
      </c>
      <c r="K8" s="58" t="s">
        <v>62</v>
      </c>
      <c r="N8" s="788">
        <f t="shared" ref="N8:N15" si="5">P8+O8</f>
        <v>1067</v>
      </c>
      <c r="O8" s="2">
        <v>500</v>
      </c>
      <c r="P8" s="788">
        <v>567</v>
      </c>
      <c r="Q8" s="788">
        <f t="shared" ref="Q8:Q15" si="6">S8+R8</f>
        <v>1131</v>
      </c>
      <c r="R8" s="788">
        <v>513</v>
      </c>
      <c r="S8" s="2">
        <v>618</v>
      </c>
      <c r="U8" s="2">
        <f t="shared" si="0"/>
        <v>2595</v>
      </c>
      <c r="V8" s="2">
        <v>1289</v>
      </c>
      <c r="W8" s="2">
        <v>1306</v>
      </c>
    </row>
    <row r="9" spans="1:23" ht="33.75" customHeight="1" thickBot="1" x14ac:dyDescent="0.25">
      <c r="A9" s="42" t="s">
        <v>63</v>
      </c>
      <c r="B9" s="190">
        <f t="shared" si="1"/>
        <v>7450</v>
      </c>
      <c r="C9" s="190">
        <f t="shared" si="2"/>
        <v>3587</v>
      </c>
      <c r="D9" s="190">
        <f t="shared" si="3"/>
        <v>3863</v>
      </c>
      <c r="E9" s="190">
        <f>G9+F9</f>
        <v>5063</v>
      </c>
      <c r="F9" s="362">
        <v>2468</v>
      </c>
      <c r="G9" s="362">
        <v>2595</v>
      </c>
      <c r="H9" s="190">
        <f t="shared" si="4"/>
        <v>2387</v>
      </c>
      <c r="I9" s="162">
        <v>1119</v>
      </c>
      <c r="J9" s="162">
        <v>1268</v>
      </c>
      <c r="K9" s="59" t="s">
        <v>64</v>
      </c>
      <c r="N9" s="788">
        <f t="shared" si="5"/>
        <v>2865</v>
      </c>
      <c r="O9" s="2">
        <v>1357</v>
      </c>
      <c r="P9" s="788">
        <v>1508</v>
      </c>
      <c r="Q9" s="788">
        <f t="shared" si="6"/>
        <v>3173</v>
      </c>
      <c r="R9" s="788">
        <v>1476</v>
      </c>
      <c r="S9" s="2">
        <v>1697</v>
      </c>
      <c r="U9" s="2">
        <f t="shared" si="0"/>
        <v>3558</v>
      </c>
      <c r="V9" s="2">
        <v>1964</v>
      </c>
      <c r="W9" s="2">
        <v>1594</v>
      </c>
    </row>
    <row r="10" spans="1:23" ht="33.75" customHeight="1" thickBot="1" x14ac:dyDescent="0.25">
      <c r="A10" s="41" t="s">
        <v>65</v>
      </c>
      <c r="B10" s="263">
        <f t="shared" si="1"/>
        <v>9115</v>
      </c>
      <c r="C10" s="263">
        <f t="shared" si="2"/>
        <v>4410</v>
      </c>
      <c r="D10" s="263">
        <f t="shared" si="3"/>
        <v>4705</v>
      </c>
      <c r="E10" s="263">
        <f t="shared" ref="E10:E14" si="7">G10+F10</f>
        <v>6847</v>
      </c>
      <c r="F10" s="363">
        <v>3289</v>
      </c>
      <c r="G10" s="363">
        <v>3558</v>
      </c>
      <c r="H10" s="263">
        <f t="shared" si="4"/>
        <v>2268</v>
      </c>
      <c r="I10" s="161">
        <v>1121</v>
      </c>
      <c r="J10" s="161">
        <v>1147</v>
      </c>
      <c r="K10" s="58" t="s">
        <v>66</v>
      </c>
      <c r="N10" s="788">
        <f t="shared" si="5"/>
        <v>3742</v>
      </c>
      <c r="O10" s="2">
        <v>2067</v>
      </c>
      <c r="P10" s="788">
        <v>1675</v>
      </c>
      <c r="Q10" s="788">
        <f t="shared" si="6"/>
        <v>3785</v>
      </c>
      <c r="R10" s="788">
        <v>1981</v>
      </c>
      <c r="S10" s="2">
        <v>1804</v>
      </c>
      <c r="U10" s="2">
        <f t="shared" si="0"/>
        <v>1948</v>
      </c>
      <c r="V10" s="2">
        <v>1029</v>
      </c>
      <c r="W10" s="2">
        <v>919</v>
      </c>
    </row>
    <row r="11" spans="1:23" ht="33.75" customHeight="1" thickBot="1" x14ac:dyDescent="0.25">
      <c r="A11" s="42" t="s">
        <v>67</v>
      </c>
      <c r="B11" s="190">
        <f t="shared" si="1"/>
        <v>5282</v>
      </c>
      <c r="C11" s="190">
        <f t="shared" si="2"/>
        <v>2555</v>
      </c>
      <c r="D11" s="190">
        <f t="shared" si="3"/>
        <v>2727</v>
      </c>
      <c r="E11" s="190">
        <f>G11+F11</f>
        <v>3811</v>
      </c>
      <c r="F11" s="362">
        <v>1863</v>
      </c>
      <c r="G11" s="362">
        <v>1948</v>
      </c>
      <c r="H11" s="190">
        <f t="shared" si="4"/>
        <v>1471</v>
      </c>
      <c r="I11" s="162">
        <v>692</v>
      </c>
      <c r="J11" s="162">
        <v>779</v>
      </c>
      <c r="K11" s="59" t="s">
        <v>68</v>
      </c>
      <c r="N11" s="788">
        <f t="shared" si="5"/>
        <v>1886</v>
      </c>
      <c r="O11" s="2">
        <v>917</v>
      </c>
      <c r="P11" s="788">
        <v>969</v>
      </c>
      <c r="Q11" s="788">
        <f t="shared" si="6"/>
        <v>2029</v>
      </c>
      <c r="R11" s="788">
        <v>1015</v>
      </c>
      <c r="S11" s="2">
        <v>1014</v>
      </c>
      <c r="U11" s="2">
        <f t="shared" si="0"/>
        <v>455</v>
      </c>
      <c r="V11" s="2">
        <v>227</v>
      </c>
      <c r="W11" s="2">
        <v>228</v>
      </c>
    </row>
    <row r="12" spans="1:23" ht="33.75" customHeight="1" thickBot="1" x14ac:dyDescent="0.25">
      <c r="A12" s="41" t="s">
        <v>69</v>
      </c>
      <c r="B12" s="263">
        <f t="shared" si="1"/>
        <v>1382</v>
      </c>
      <c r="C12" s="263">
        <f t="shared" si="2"/>
        <v>666</v>
      </c>
      <c r="D12" s="263">
        <f t="shared" si="3"/>
        <v>716</v>
      </c>
      <c r="E12" s="263">
        <f t="shared" si="7"/>
        <v>876</v>
      </c>
      <c r="F12" s="363">
        <v>421</v>
      </c>
      <c r="G12" s="363">
        <v>455</v>
      </c>
      <c r="H12" s="263">
        <f t="shared" si="4"/>
        <v>506</v>
      </c>
      <c r="I12" s="161">
        <v>245</v>
      </c>
      <c r="J12" s="161">
        <v>261</v>
      </c>
      <c r="K12" s="58" t="s">
        <v>70</v>
      </c>
      <c r="N12" s="788">
        <f t="shared" si="5"/>
        <v>426</v>
      </c>
      <c r="O12" s="2">
        <v>201</v>
      </c>
      <c r="P12" s="788">
        <v>225</v>
      </c>
      <c r="Q12" s="788">
        <f t="shared" si="6"/>
        <v>457</v>
      </c>
      <c r="R12" s="788">
        <v>201</v>
      </c>
      <c r="S12" s="2">
        <v>256</v>
      </c>
      <c r="U12" s="2">
        <f t="shared" si="0"/>
        <v>35</v>
      </c>
      <c r="V12" s="2">
        <v>17</v>
      </c>
      <c r="W12" s="2">
        <v>18</v>
      </c>
    </row>
    <row r="13" spans="1:23" ht="31.5" customHeight="1" thickBot="1" x14ac:dyDescent="0.25">
      <c r="A13" s="42" t="s">
        <v>161</v>
      </c>
      <c r="B13" s="190">
        <f t="shared" si="1"/>
        <v>104</v>
      </c>
      <c r="C13" s="190">
        <f t="shared" si="2"/>
        <v>49</v>
      </c>
      <c r="D13" s="190">
        <f t="shared" si="3"/>
        <v>55</v>
      </c>
      <c r="E13" s="190">
        <f t="shared" si="7"/>
        <v>67</v>
      </c>
      <c r="F13" s="362">
        <v>32</v>
      </c>
      <c r="G13" s="362">
        <v>35</v>
      </c>
      <c r="H13" s="190">
        <f t="shared" si="4"/>
        <v>37</v>
      </c>
      <c r="I13" s="162">
        <v>17</v>
      </c>
      <c r="J13" s="162">
        <v>20</v>
      </c>
      <c r="K13" s="59" t="s">
        <v>196</v>
      </c>
      <c r="N13" s="788">
        <f t="shared" si="5"/>
        <v>38</v>
      </c>
      <c r="O13" s="2">
        <v>24</v>
      </c>
      <c r="P13" s="788">
        <v>14</v>
      </c>
      <c r="Q13" s="788">
        <f t="shared" si="6"/>
        <v>34</v>
      </c>
      <c r="R13" s="788">
        <v>16</v>
      </c>
      <c r="S13" s="2">
        <v>18</v>
      </c>
      <c r="U13" s="2">
        <f t="shared" si="0"/>
        <v>2</v>
      </c>
      <c r="V13" s="2">
        <v>2</v>
      </c>
      <c r="W13" s="2">
        <v>0</v>
      </c>
    </row>
    <row r="14" spans="1:23" ht="31.5" customHeight="1" x14ac:dyDescent="0.2">
      <c r="A14" s="312" t="s">
        <v>198</v>
      </c>
      <c r="B14" s="189">
        <f t="shared" si="1"/>
        <v>13</v>
      </c>
      <c r="C14" s="189">
        <f t="shared" si="2"/>
        <v>9</v>
      </c>
      <c r="D14" s="189">
        <f t="shared" si="3"/>
        <v>4</v>
      </c>
      <c r="E14" s="189">
        <f t="shared" si="7"/>
        <v>11</v>
      </c>
      <c r="F14" s="406">
        <v>9</v>
      </c>
      <c r="G14" s="406">
        <v>2</v>
      </c>
      <c r="H14" s="189">
        <f t="shared" si="4"/>
        <v>2</v>
      </c>
      <c r="I14" s="163">
        <v>0</v>
      </c>
      <c r="J14" s="163">
        <v>2</v>
      </c>
      <c r="K14" s="272" t="s">
        <v>198</v>
      </c>
      <c r="N14" s="788">
        <f t="shared" si="5"/>
        <v>3</v>
      </c>
      <c r="O14" s="2">
        <v>0</v>
      </c>
      <c r="P14" s="788">
        <v>3</v>
      </c>
      <c r="Q14" s="788">
        <f t="shared" si="6"/>
        <v>6</v>
      </c>
      <c r="R14" s="788">
        <v>5</v>
      </c>
      <c r="S14" s="2">
        <v>1</v>
      </c>
    </row>
    <row r="15" spans="1:23" ht="27" customHeight="1" x14ac:dyDescent="0.2">
      <c r="A15" s="459" t="s">
        <v>44</v>
      </c>
      <c r="B15" s="269">
        <f>SUM(B7:B14)</f>
        <v>26319</v>
      </c>
      <c r="C15" s="269">
        <f>SUM(C7:C14)</f>
        <v>12726</v>
      </c>
      <c r="D15" s="269">
        <f>SUM(D7:D14)</f>
        <v>13593</v>
      </c>
      <c r="E15" s="565">
        <f>SUM(E7:E14)</f>
        <v>18505</v>
      </c>
      <c r="F15" s="195">
        <f t="shared" ref="F15:J15" si="8">SUM(F7:F14)</f>
        <v>8977</v>
      </c>
      <c r="G15" s="195">
        <f>SUM(G7:G14)</f>
        <v>9528</v>
      </c>
      <c r="H15" s="269">
        <f t="shared" si="8"/>
        <v>7814</v>
      </c>
      <c r="I15" s="269">
        <f t="shared" si="8"/>
        <v>3749</v>
      </c>
      <c r="J15" s="269">
        <f t="shared" si="8"/>
        <v>4065</v>
      </c>
      <c r="K15" s="527" t="s">
        <v>45</v>
      </c>
      <c r="N15" s="788">
        <f t="shared" si="5"/>
        <v>0</v>
      </c>
      <c r="P15" s="788">
        <v>0</v>
      </c>
      <c r="Q15" s="788">
        <f t="shared" si="6"/>
        <v>0</v>
      </c>
      <c r="R15" s="788">
        <v>0</v>
      </c>
      <c r="S15" s="2">
        <v>0</v>
      </c>
    </row>
    <row r="16" spans="1:23" ht="12" customHeight="1" x14ac:dyDescent="0.2"/>
    <row r="18" spans="1:11" ht="42.75" x14ac:dyDescent="0.2">
      <c r="A18" s="109"/>
      <c r="B18" s="108" t="s">
        <v>402</v>
      </c>
      <c r="C18" s="108" t="s">
        <v>398</v>
      </c>
    </row>
    <row r="19" spans="1:11" ht="28.5" x14ac:dyDescent="0.2">
      <c r="A19" s="108" t="s">
        <v>416</v>
      </c>
      <c r="B19" s="271">
        <f>H7</f>
        <v>53</v>
      </c>
      <c r="C19" s="271">
        <f>E7</f>
        <v>141</v>
      </c>
    </row>
    <row r="20" spans="1:11" x14ac:dyDescent="0.2">
      <c r="A20" s="108" t="str">
        <f t="shared" ref="A20:A25" si="9">A8</f>
        <v>20-24</v>
      </c>
      <c r="B20" s="271">
        <f>H8</f>
        <v>1090</v>
      </c>
      <c r="C20" s="271">
        <f t="shared" ref="C20:C27" si="10">E8</f>
        <v>1689</v>
      </c>
    </row>
    <row r="21" spans="1:11" x14ac:dyDescent="0.2">
      <c r="A21" s="108" t="str">
        <f t="shared" si="9"/>
        <v>25-29</v>
      </c>
      <c r="B21" s="271">
        <f t="shared" ref="B21:B25" si="11">H9</f>
        <v>2387</v>
      </c>
      <c r="C21" s="271">
        <f t="shared" si="10"/>
        <v>5063</v>
      </c>
    </row>
    <row r="22" spans="1:11" x14ac:dyDescent="0.2">
      <c r="A22" s="108" t="str">
        <f t="shared" si="9"/>
        <v>30-34</v>
      </c>
      <c r="B22" s="271">
        <f t="shared" si="11"/>
        <v>2268</v>
      </c>
      <c r="C22" s="271">
        <f t="shared" si="10"/>
        <v>6847</v>
      </c>
    </row>
    <row r="23" spans="1:11" x14ac:dyDescent="0.2">
      <c r="A23" s="108" t="str">
        <f t="shared" si="9"/>
        <v>35-39</v>
      </c>
      <c r="B23" s="271">
        <f t="shared" si="11"/>
        <v>1471</v>
      </c>
      <c r="C23" s="271">
        <f t="shared" si="10"/>
        <v>3811</v>
      </c>
    </row>
    <row r="24" spans="1:11" x14ac:dyDescent="0.2">
      <c r="A24" s="108" t="str">
        <f t="shared" si="9"/>
        <v>40-44</v>
      </c>
      <c r="B24" s="271">
        <f t="shared" si="11"/>
        <v>506</v>
      </c>
      <c r="C24" s="271">
        <f t="shared" si="10"/>
        <v>876</v>
      </c>
      <c r="E24" s="15"/>
      <c r="H24" s="2"/>
      <c r="I24" s="2"/>
      <c r="J24" s="2"/>
      <c r="K24" s="2"/>
    </row>
    <row r="25" spans="1:11" x14ac:dyDescent="0.2">
      <c r="A25" s="108" t="str">
        <f t="shared" si="9"/>
        <v>45-49</v>
      </c>
      <c r="B25" s="271">
        <f t="shared" si="11"/>
        <v>37</v>
      </c>
      <c r="C25" s="271">
        <f t="shared" si="10"/>
        <v>67</v>
      </c>
      <c r="E25" s="15"/>
      <c r="H25" s="2"/>
      <c r="I25" s="2"/>
      <c r="J25" s="2"/>
      <c r="K25" s="2"/>
    </row>
    <row r="26" spans="1:11" x14ac:dyDescent="0.2">
      <c r="A26" s="108" t="s">
        <v>197</v>
      </c>
      <c r="B26" s="271">
        <f>H14</f>
        <v>2</v>
      </c>
      <c r="C26" s="271">
        <f t="shared" si="10"/>
        <v>11</v>
      </c>
      <c r="E26" s="15"/>
      <c r="H26" s="2"/>
      <c r="I26" s="2"/>
      <c r="J26" s="2"/>
      <c r="K26" s="2"/>
    </row>
    <row r="27" spans="1:11" x14ac:dyDescent="0.2">
      <c r="A27" s="108"/>
      <c r="B27" s="271">
        <f>SUM(B19:B26)</f>
        <v>7814</v>
      </c>
      <c r="C27" s="271">
        <f t="shared" si="10"/>
        <v>18505</v>
      </c>
      <c r="D27" s="385">
        <f>SUM(B27:C27)</f>
        <v>26319</v>
      </c>
      <c r="E27" s="15"/>
      <c r="F27" s="270"/>
      <c r="H27" s="2"/>
      <c r="I27" s="2"/>
      <c r="J27" s="2"/>
      <c r="K27" s="2"/>
    </row>
    <row r="28" spans="1:11" x14ac:dyDescent="0.2">
      <c r="B28" s="332"/>
      <c r="C28" s="270"/>
      <c r="E28" s="332"/>
      <c r="F28" s="270"/>
      <c r="H28" s="2"/>
      <c r="I28" s="2"/>
      <c r="J28" s="2"/>
      <c r="K28" s="2"/>
    </row>
    <row r="29" spans="1:11" x14ac:dyDescent="0.2">
      <c r="B29" s="15"/>
      <c r="C29" s="270"/>
      <c r="E29" s="15"/>
      <c r="F29" s="270"/>
      <c r="H29" s="2"/>
      <c r="I29" s="2"/>
      <c r="J29" s="2"/>
      <c r="K29" s="2"/>
    </row>
    <row r="30" spans="1:11" x14ac:dyDescent="0.2">
      <c r="C30" s="385"/>
      <c r="F30" s="385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K26"/>
  <sheetViews>
    <sheetView view="pageBreakPreview" zoomScaleNormal="100" zoomScaleSheetLayoutView="100" workbookViewId="0">
      <selection activeCell="H20" sqref="H20"/>
    </sheetView>
  </sheetViews>
  <sheetFormatPr defaultRowHeight="15" x14ac:dyDescent="0.2"/>
  <cols>
    <col min="1" max="1" width="26.140625" style="46" customWidth="1"/>
    <col min="2" max="2" width="8.42578125" style="46" customWidth="1"/>
    <col min="3" max="4" width="8" style="46" customWidth="1"/>
    <col min="5" max="6" width="8.42578125" style="46" customWidth="1"/>
    <col min="7" max="7" width="8.28515625" style="46" customWidth="1"/>
    <col min="8" max="10" width="7.7109375" style="46" customWidth="1"/>
    <col min="11" max="11" width="25.7109375" style="46" customWidth="1"/>
    <col min="12" max="256" width="9.140625" style="45"/>
    <col min="257" max="257" width="25.7109375" style="45" customWidth="1"/>
    <col min="258" max="258" width="8.42578125" style="45" customWidth="1"/>
    <col min="259" max="260" width="7.7109375" style="45" customWidth="1"/>
    <col min="261" max="261" width="8.5703125" style="45" customWidth="1"/>
    <col min="262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14" width="8.42578125" style="45" customWidth="1"/>
    <col min="515" max="516" width="7.7109375" style="45" customWidth="1"/>
    <col min="517" max="517" width="8.5703125" style="45" customWidth="1"/>
    <col min="518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0" width="8.42578125" style="45" customWidth="1"/>
    <col min="771" max="772" width="7.7109375" style="45" customWidth="1"/>
    <col min="773" max="773" width="8.5703125" style="45" customWidth="1"/>
    <col min="774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26" width="8.42578125" style="45" customWidth="1"/>
    <col min="1027" max="1028" width="7.7109375" style="45" customWidth="1"/>
    <col min="1029" max="1029" width="8.5703125" style="45" customWidth="1"/>
    <col min="1030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82" width="8.42578125" style="45" customWidth="1"/>
    <col min="1283" max="1284" width="7.7109375" style="45" customWidth="1"/>
    <col min="1285" max="1285" width="8.5703125" style="45" customWidth="1"/>
    <col min="1286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38" width="8.42578125" style="45" customWidth="1"/>
    <col min="1539" max="1540" width="7.7109375" style="45" customWidth="1"/>
    <col min="1541" max="1541" width="8.5703125" style="45" customWidth="1"/>
    <col min="1542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794" width="8.42578125" style="45" customWidth="1"/>
    <col min="1795" max="1796" width="7.7109375" style="45" customWidth="1"/>
    <col min="1797" max="1797" width="8.5703125" style="45" customWidth="1"/>
    <col min="1798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0" width="8.42578125" style="45" customWidth="1"/>
    <col min="2051" max="2052" width="7.7109375" style="45" customWidth="1"/>
    <col min="2053" max="2053" width="8.5703125" style="45" customWidth="1"/>
    <col min="2054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06" width="8.42578125" style="45" customWidth="1"/>
    <col min="2307" max="2308" width="7.7109375" style="45" customWidth="1"/>
    <col min="2309" max="2309" width="8.5703125" style="45" customWidth="1"/>
    <col min="2310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62" width="8.42578125" style="45" customWidth="1"/>
    <col min="2563" max="2564" width="7.7109375" style="45" customWidth="1"/>
    <col min="2565" max="2565" width="8.5703125" style="45" customWidth="1"/>
    <col min="2566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18" width="8.42578125" style="45" customWidth="1"/>
    <col min="2819" max="2820" width="7.7109375" style="45" customWidth="1"/>
    <col min="2821" max="2821" width="8.5703125" style="45" customWidth="1"/>
    <col min="2822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74" width="8.42578125" style="45" customWidth="1"/>
    <col min="3075" max="3076" width="7.7109375" style="45" customWidth="1"/>
    <col min="3077" max="3077" width="8.5703125" style="45" customWidth="1"/>
    <col min="3078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0" width="8.42578125" style="45" customWidth="1"/>
    <col min="3331" max="3332" width="7.7109375" style="45" customWidth="1"/>
    <col min="3333" max="3333" width="8.5703125" style="45" customWidth="1"/>
    <col min="3334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86" width="8.42578125" style="45" customWidth="1"/>
    <col min="3587" max="3588" width="7.7109375" style="45" customWidth="1"/>
    <col min="3589" max="3589" width="8.5703125" style="45" customWidth="1"/>
    <col min="3590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42" width="8.42578125" style="45" customWidth="1"/>
    <col min="3843" max="3844" width="7.7109375" style="45" customWidth="1"/>
    <col min="3845" max="3845" width="8.5703125" style="45" customWidth="1"/>
    <col min="3846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098" width="8.42578125" style="45" customWidth="1"/>
    <col min="4099" max="4100" width="7.7109375" style="45" customWidth="1"/>
    <col min="4101" max="4101" width="8.5703125" style="45" customWidth="1"/>
    <col min="4102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54" width="8.42578125" style="45" customWidth="1"/>
    <col min="4355" max="4356" width="7.7109375" style="45" customWidth="1"/>
    <col min="4357" max="4357" width="8.5703125" style="45" customWidth="1"/>
    <col min="4358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0" width="8.42578125" style="45" customWidth="1"/>
    <col min="4611" max="4612" width="7.7109375" style="45" customWidth="1"/>
    <col min="4613" max="4613" width="8.5703125" style="45" customWidth="1"/>
    <col min="4614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66" width="8.42578125" style="45" customWidth="1"/>
    <col min="4867" max="4868" width="7.7109375" style="45" customWidth="1"/>
    <col min="4869" max="4869" width="8.5703125" style="45" customWidth="1"/>
    <col min="4870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22" width="8.42578125" style="45" customWidth="1"/>
    <col min="5123" max="5124" width="7.7109375" style="45" customWidth="1"/>
    <col min="5125" max="5125" width="8.5703125" style="45" customWidth="1"/>
    <col min="5126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78" width="8.42578125" style="45" customWidth="1"/>
    <col min="5379" max="5380" width="7.7109375" style="45" customWidth="1"/>
    <col min="5381" max="5381" width="8.5703125" style="45" customWidth="1"/>
    <col min="5382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34" width="8.42578125" style="45" customWidth="1"/>
    <col min="5635" max="5636" width="7.7109375" style="45" customWidth="1"/>
    <col min="5637" max="5637" width="8.5703125" style="45" customWidth="1"/>
    <col min="5638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0" width="8.42578125" style="45" customWidth="1"/>
    <col min="5891" max="5892" width="7.7109375" style="45" customWidth="1"/>
    <col min="5893" max="5893" width="8.5703125" style="45" customWidth="1"/>
    <col min="5894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46" width="8.42578125" style="45" customWidth="1"/>
    <col min="6147" max="6148" width="7.7109375" style="45" customWidth="1"/>
    <col min="6149" max="6149" width="8.5703125" style="45" customWidth="1"/>
    <col min="6150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02" width="8.42578125" style="45" customWidth="1"/>
    <col min="6403" max="6404" width="7.7109375" style="45" customWidth="1"/>
    <col min="6405" max="6405" width="8.5703125" style="45" customWidth="1"/>
    <col min="6406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58" width="8.42578125" style="45" customWidth="1"/>
    <col min="6659" max="6660" width="7.7109375" style="45" customWidth="1"/>
    <col min="6661" max="6661" width="8.5703125" style="45" customWidth="1"/>
    <col min="6662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14" width="8.42578125" style="45" customWidth="1"/>
    <col min="6915" max="6916" width="7.7109375" style="45" customWidth="1"/>
    <col min="6917" max="6917" width="8.5703125" style="45" customWidth="1"/>
    <col min="6918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0" width="8.42578125" style="45" customWidth="1"/>
    <col min="7171" max="7172" width="7.7109375" style="45" customWidth="1"/>
    <col min="7173" max="7173" width="8.5703125" style="45" customWidth="1"/>
    <col min="7174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26" width="8.42578125" style="45" customWidth="1"/>
    <col min="7427" max="7428" width="7.7109375" style="45" customWidth="1"/>
    <col min="7429" max="7429" width="8.5703125" style="45" customWidth="1"/>
    <col min="7430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82" width="8.42578125" style="45" customWidth="1"/>
    <col min="7683" max="7684" width="7.7109375" style="45" customWidth="1"/>
    <col min="7685" max="7685" width="8.5703125" style="45" customWidth="1"/>
    <col min="7686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38" width="8.42578125" style="45" customWidth="1"/>
    <col min="7939" max="7940" width="7.7109375" style="45" customWidth="1"/>
    <col min="7941" max="7941" width="8.5703125" style="45" customWidth="1"/>
    <col min="7942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194" width="8.42578125" style="45" customWidth="1"/>
    <col min="8195" max="8196" width="7.7109375" style="45" customWidth="1"/>
    <col min="8197" max="8197" width="8.5703125" style="45" customWidth="1"/>
    <col min="8198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0" width="8.42578125" style="45" customWidth="1"/>
    <col min="8451" max="8452" width="7.7109375" style="45" customWidth="1"/>
    <col min="8453" max="8453" width="8.5703125" style="45" customWidth="1"/>
    <col min="8454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06" width="8.42578125" style="45" customWidth="1"/>
    <col min="8707" max="8708" width="7.7109375" style="45" customWidth="1"/>
    <col min="8709" max="8709" width="8.5703125" style="45" customWidth="1"/>
    <col min="8710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62" width="8.42578125" style="45" customWidth="1"/>
    <col min="8963" max="8964" width="7.7109375" style="45" customWidth="1"/>
    <col min="8965" max="8965" width="8.5703125" style="45" customWidth="1"/>
    <col min="8966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18" width="8.42578125" style="45" customWidth="1"/>
    <col min="9219" max="9220" width="7.7109375" style="45" customWidth="1"/>
    <col min="9221" max="9221" width="8.5703125" style="45" customWidth="1"/>
    <col min="9222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74" width="8.42578125" style="45" customWidth="1"/>
    <col min="9475" max="9476" width="7.7109375" style="45" customWidth="1"/>
    <col min="9477" max="9477" width="8.5703125" style="45" customWidth="1"/>
    <col min="9478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0" width="8.42578125" style="45" customWidth="1"/>
    <col min="9731" max="9732" width="7.7109375" style="45" customWidth="1"/>
    <col min="9733" max="9733" width="8.5703125" style="45" customWidth="1"/>
    <col min="9734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86" width="8.42578125" style="45" customWidth="1"/>
    <col min="9987" max="9988" width="7.7109375" style="45" customWidth="1"/>
    <col min="9989" max="9989" width="8.5703125" style="45" customWidth="1"/>
    <col min="9990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42" width="8.42578125" style="45" customWidth="1"/>
    <col min="10243" max="10244" width="7.7109375" style="45" customWidth="1"/>
    <col min="10245" max="10245" width="8.5703125" style="45" customWidth="1"/>
    <col min="10246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498" width="8.42578125" style="45" customWidth="1"/>
    <col min="10499" max="10500" width="7.7109375" style="45" customWidth="1"/>
    <col min="10501" max="10501" width="8.5703125" style="45" customWidth="1"/>
    <col min="10502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54" width="8.42578125" style="45" customWidth="1"/>
    <col min="10755" max="10756" width="7.7109375" style="45" customWidth="1"/>
    <col min="10757" max="10757" width="8.5703125" style="45" customWidth="1"/>
    <col min="10758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0" width="8.42578125" style="45" customWidth="1"/>
    <col min="11011" max="11012" width="7.7109375" style="45" customWidth="1"/>
    <col min="11013" max="11013" width="8.5703125" style="45" customWidth="1"/>
    <col min="11014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66" width="8.42578125" style="45" customWidth="1"/>
    <col min="11267" max="11268" width="7.7109375" style="45" customWidth="1"/>
    <col min="11269" max="11269" width="8.5703125" style="45" customWidth="1"/>
    <col min="11270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22" width="8.42578125" style="45" customWidth="1"/>
    <col min="11523" max="11524" width="7.7109375" style="45" customWidth="1"/>
    <col min="11525" max="11525" width="8.5703125" style="45" customWidth="1"/>
    <col min="11526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78" width="8.42578125" style="45" customWidth="1"/>
    <col min="11779" max="11780" width="7.7109375" style="45" customWidth="1"/>
    <col min="11781" max="11781" width="8.5703125" style="45" customWidth="1"/>
    <col min="11782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34" width="8.42578125" style="45" customWidth="1"/>
    <col min="12035" max="12036" width="7.7109375" style="45" customWidth="1"/>
    <col min="12037" max="12037" width="8.5703125" style="45" customWidth="1"/>
    <col min="12038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0" width="8.42578125" style="45" customWidth="1"/>
    <col min="12291" max="12292" width="7.7109375" style="45" customWidth="1"/>
    <col min="12293" max="12293" width="8.5703125" style="45" customWidth="1"/>
    <col min="12294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46" width="8.42578125" style="45" customWidth="1"/>
    <col min="12547" max="12548" width="7.7109375" style="45" customWidth="1"/>
    <col min="12549" max="12549" width="8.5703125" style="45" customWidth="1"/>
    <col min="12550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02" width="8.42578125" style="45" customWidth="1"/>
    <col min="12803" max="12804" width="7.7109375" style="45" customWidth="1"/>
    <col min="12805" max="12805" width="8.5703125" style="45" customWidth="1"/>
    <col min="12806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58" width="8.42578125" style="45" customWidth="1"/>
    <col min="13059" max="13060" width="7.7109375" style="45" customWidth="1"/>
    <col min="13061" max="13061" width="8.5703125" style="45" customWidth="1"/>
    <col min="13062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14" width="8.42578125" style="45" customWidth="1"/>
    <col min="13315" max="13316" width="7.7109375" style="45" customWidth="1"/>
    <col min="13317" max="13317" width="8.5703125" style="45" customWidth="1"/>
    <col min="13318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0" width="8.42578125" style="45" customWidth="1"/>
    <col min="13571" max="13572" width="7.7109375" style="45" customWidth="1"/>
    <col min="13573" max="13573" width="8.5703125" style="45" customWidth="1"/>
    <col min="13574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26" width="8.42578125" style="45" customWidth="1"/>
    <col min="13827" max="13828" width="7.7109375" style="45" customWidth="1"/>
    <col min="13829" max="13829" width="8.5703125" style="45" customWidth="1"/>
    <col min="13830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82" width="8.42578125" style="45" customWidth="1"/>
    <col min="14083" max="14084" width="7.7109375" style="45" customWidth="1"/>
    <col min="14085" max="14085" width="8.5703125" style="45" customWidth="1"/>
    <col min="14086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38" width="8.42578125" style="45" customWidth="1"/>
    <col min="14339" max="14340" width="7.7109375" style="45" customWidth="1"/>
    <col min="14341" max="14341" width="8.5703125" style="45" customWidth="1"/>
    <col min="14342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594" width="8.42578125" style="45" customWidth="1"/>
    <col min="14595" max="14596" width="7.7109375" style="45" customWidth="1"/>
    <col min="14597" max="14597" width="8.5703125" style="45" customWidth="1"/>
    <col min="14598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0" width="8.42578125" style="45" customWidth="1"/>
    <col min="14851" max="14852" width="7.7109375" style="45" customWidth="1"/>
    <col min="14853" max="14853" width="8.5703125" style="45" customWidth="1"/>
    <col min="14854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06" width="8.42578125" style="45" customWidth="1"/>
    <col min="15107" max="15108" width="7.7109375" style="45" customWidth="1"/>
    <col min="15109" max="15109" width="8.5703125" style="45" customWidth="1"/>
    <col min="15110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62" width="8.42578125" style="45" customWidth="1"/>
    <col min="15363" max="15364" width="7.7109375" style="45" customWidth="1"/>
    <col min="15365" max="15365" width="8.5703125" style="45" customWidth="1"/>
    <col min="15366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18" width="8.42578125" style="45" customWidth="1"/>
    <col min="15619" max="15620" width="7.7109375" style="45" customWidth="1"/>
    <col min="15621" max="15621" width="8.5703125" style="45" customWidth="1"/>
    <col min="15622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74" width="8.42578125" style="45" customWidth="1"/>
    <col min="15875" max="15876" width="7.7109375" style="45" customWidth="1"/>
    <col min="15877" max="15877" width="8.5703125" style="45" customWidth="1"/>
    <col min="15878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0" width="8.42578125" style="45" customWidth="1"/>
    <col min="16131" max="16132" width="7.7109375" style="45" customWidth="1"/>
    <col min="16133" max="16133" width="8.5703125" style="45" customWidth="1"/>
    <col min="16134" max="16138" width="7.7109375" style="45" customWidth="1"/>
    <col min="16139" max="16139" width="25.7109375" style="45" customWidth="1"/>
    <col min="16140" max="16384" width="9.140625" style="45"/>
  </cols>
  <sheetData>
    <row r="1" spans="1:11" ht="23.25" x14ac:dyDescent="0.2">
      <c r="A1" s="1427" t="s">
        <v>487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1" ht="38.25" customHeight="1" x14ac:dyDescent="0.2">
      <c r="A2" s="1428" t="s">
        <v>850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</row>
    <row r="3" spans="1:11" ht="15.75" x14ac:dyDescent="0.2">
      <c r="A3" s="1429">
        <v>2021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1" ht="15.75" x14ac:dyDescent="0.2">
      <c r="A4" s="304" t="s">
        <v>199</v>
      </c>
      <c r="B4" s="302"/>
      <c r="C4" s="302"/>
      <c r="D4" s="302"/>
      <c r="E4" s="302"/>
      <c r="F4" s="302"/>
      <c r="G4" s="302"/>
      <c r="H4" s="302"/>
      <c r="I4" s="302"/>
      <c r="J4" s="302"/>
      <c r="K4" s="303" t="s">
        <v>200</v>
      </c>
    </row>
    <row r="5" spans="1:11" ht="30" customHeight="1" x14ac:dyDescent="0.2">
      <c r="A5" s="1549" t="s">
        <v>783</v>
      </c>
      <c r="B5" s="1551" t="s">
        <v>610</v>
      </c>
      <c r="C5" s="1552"/>
      <c r="D5" s="1553"/>
      <c r="E5" s="1506" t="s">
        <v>723</v>
      </c>
      <c r="F5" s="1506"/>
      <c r="G5" s="1506"/>
      <c r="H5" s="1506" t="s">
        <v>722</v>
      </c>
      <c r="I5" s="1506"/>
      <c r="J5" s="1507"/>
      <c r="K5" s="1554" t="s">
        <v>618</v>
      </c>
    </row>
    <row r="6" spans="1:11" ht="30" customHeight="1" x14ac:dyDescent="0.2">
      <c r="A6" s="1550"/>
      <c r="B6" s="426" t="s">
        <v>394</v>
      </c>
      <c r="C6" s="427" t="s">
        <v>568</v>
      </c>
      <c r="D6" s="427" t="s">
        <v>567</v>
      </c>
      <c r="E6" s="426" t="s">
        <v>394</v>
      </c>
      <c r="F6" s="427" t="s">
        <v>568</v>
      </c>
      <c r="G6" s="427" t="s">
        <v>567</v>
      </c>
      <c r="H6" s="426" t="s">
        <v>394</v>
      </c>
      <c r="I6" s="427" t="s">
        <v>568</v>
      </c>
      <c r="J6" s="427" t="s">
        <v>567</v>
      </c>
      <c r="K6" s="1555"/>
    </row>
    <row r="7" spans="1:11" ht="27.75" customHeight="1" thickBot="1" x14ac:dyDescent="0.25">
      <c r="A7" s="525" t="s">
        <v>845</v>
      </c>
      <c r="B7" s="190">
        <f>D7+C7</f>
        <v>194</v>
      </c>
      <c r="C7" s="190">
        <f>I7+F7</f>
        <v>89</v>
      </c>
      <c r="D7" s="190">
        <f>J7+G7</f>
        <v>105</v>
      </c>
      <c r="E7" s="190">
        <f>G7+F7</f>
        <v>147</v>
      </c>
      <c r="F7" s="164">
        <v>62</v>
      </c>
      <c r="G7" s="164">
        <v>85</v>
      </c>
      <c r="H7" s="190">
        <f>J7+I7</f>
        <v>47</v>
      </c>
      <c r="I7" s="164">
        <v>27</v>
      </c>
      <c r="J7" s="164">
        <v>20</v>
      </c>
      <c r="K7" s="127" t="s">
        <v>417</v>
      </c>
    </row>
    <row r="8" spans="1:11" ht="27.75" customHeight="1" thickBot="1" x14ac:dyDescent="0.25">
      <c r="A8" s="41" t="s">
        <v>61</v>
      </c>
      <c r="B8" s="263">
        <f t="shared" ref="B8:B13" si="0">D8+C8</f>
        <v>2779</v>
      </c>
      <c r="C8" s="263">
        <f t="shared" ref="C8:C13" si="1">I8+F8</f>
        <v>1361</v>
      </c>
      <c r="D8" s="263">
        <f t="shared" ref="D8:D13" si="2">J8+G8</f>
        <v>1418</v>
      </c>
      <c r="E8" s="263">
        <f t="shared" ref="E8:E13" si="3">G8+F8</f>
        <v>1891</v>
      </c>
      <c r="F8" s="161">
        <v>929</v>
      </c>
      <c r="G8" s="161">
        <v>962</v>
      </c>
      <c r="H8" s="263">
        <f t="shared" ref="H8:H13" si="4">J8+I8</f>
        <v>888</v>
      </c>
      <c r="I8" s="161">
        <v>432</v>
      </c>
      <c r="J8" s="161">
        <v>456</v>
      </c>
      <c r="K8" s="58" t="s">
        <v>62</v>
      </c>
    </row>
    <row r="9" spans="1:11" ht="27.75" customHeight="1" thickBot="1" x14ac:dyDescent="0.25">
      <c r="A9" s="42" t="s">
        <v>63</v>
      </c>
      <c r="B9" s="190">
        <f t="shared" si="0"/>
        <v>7450</v>
      </c>
      <c r="C9" s="190">
        <f t="shared" si="1"/>
        <v>3587</v>
      </c>
      <c r="D9" s="190">
        <f t="shared" si="2"/>
        <v>3863</v>
      </c>
      <c r="E9" s="190">
        <f t="shared" si="3"/>
        <v>5438</v>
      </c>
      <c r="F9" s="162">
        <v>2643</v>
      </c>
      <c r="G9" s="162">
        <v>2795</v>
      </c>
      <c r="H9" s="190">
        <f t="shared" si="4"/>
        <v>2012</v>
      </c>
      <c r="I9" s="162">
        <v>944</v>
      </c>
      <c r="J9" s="162">
        <v>1068</v>
      </c>
      <c r="K9" s="59" t="s">
        <v>64</v>
      </c>
    </row>
    <row r="10" spans="1:11" ht="27.75" customHeight="1" thickBot="1" x14ac:dyDescent="0.25">
      <c r="A10" s="41" t="s">
        <v>65</v>
      </c>
      <c r="B10" s="263">
        <f t="shared" si="0"/>
        <v>9115</v>
      </c>
      <c r="C10" s="263">
        <f t="shared" si="1"/>
        <v>4410</v>
      </c>
      <c r="D10" s="263">
        <f>J10+G10</f>
        <v>4705</v>
      </c>
      <c r="E10" s="263">
        <f t="shared" si="3"/>
        <v>7205</v>
      </c>
      <c r="F10" s="161">
        <v>3474</v>
      </c>
      <c r="G10" s="161">
        <v>3731</v>
      </c>
      <c r="H10" s="263">
        <f t="shared" si="4"/>
        <v>1910</v>
      </c>
      <c r="I10" s="161">
        <v>936</v>
      </c>
      <c r="J10" s="161">
        <v>974</v>
      </c>
      <c r="K10" s="58" t="s">
        <v>66</v>
      </c>
    </row>
    <row r="11" spans="1:11" ht="27.75" customHeight="1" thickBot="1" x14ac:dyDescent="0.25">
      <c r="A11" s="42" t="s">
        <v>67</v>
      </c>
      <c r="B11" s="190">
        <f t="shared" si="0"/>
        <v>5282</v>
      </c>
      <c r="C11" s="190">
        <f t="shared" si="1"/>
        <v>2555</v>
      </c>
      <c r="D11" s="190">
        <f t="shared" si="2"/>
        <v>2727</v>
      </c>
      <c r="E11" s="190">
        <f t="shared" si="3"/>
        <v>4004</v>
      </c>
      <c r="F11" s="162">
        <v>1942</v>
      </c>
      <c r="G11" s="162">
        <v>2062</v>
      </c>
      <c r="H11" s="190">
        <f t="shared" si="4"/>
        <v>1278</v>
      </c>
      <c r="I11" s="162">
        <v>613</v>
      </c>
      <c r="J11" s="162">
        <v>665</v>
      </c>
      <c r="K11" s="59" t="s">
        <v>68</v>
      </c>
    </row>
    <row r="12" spans="1:11" ht="27.75" customHeight="1" thickBot="1" x14ac:dyDescent="0.25">
      <c r="A12" s="41" t="s">
        <v>69</v>
      </c>
      <c r="B12" s="263">
        <f t="shared" si="0"/>
        <v>1382</v>
      </c>
      <c r="C12" s="263">
        <f t="shared" si="1"/>
        <v>666</v>
      </c>
      <c r="D12" s="263">
        <f t="shared" si="2"/>
        <v>716</v>
      </c>
      <c r="E12" s="263">
        <f t="shared" si="3"/>
        <v>924</v>
      </c>
      <c r="F12" s="161">
        <v>435</v>
      </c>
      <c r="G12" s="161">
        <v>489</v>
      </c>
      <c r="H12" s="263">
        <f t="shared" si="4"/>
        <v>458</v>
      </c>
      <c r="I12" s="161">
        <v>231</v>
      </c>
      <c r="J12" s="161">
        <v>227</v>
      </c>
      <c r="K12" s="58" t="s">
        <v>70</v>
      </c>
    </row>
    <row r="13" spans="1:11" ht="27.75" customHeight="1" thickBot="1" x14ac:dyDescent="0.25">
      <c r="A13" s="42" t="s">
        <v>161</v>
      </c>
      <c r="B13" s="190">
        <f t="shared" si="0"/>
        <v>104</v>
      </c>
      <c r="C13" s="190">
        <f t="shared" si="1"/>
        <v>49</v>
      </c>
      <c r="D13" s="190">
        <f t="shared" si="2"/>
        <v>55</v>
      </c>
      <c r="E13" s="190">
        <f t="shared" si="3"/>
        <v>72</v>
      </c>
      <c r="F13" s="162">
        <v>35</v>
      </c>
      <c r="G13" s="162">
        <v>37</v>
      </c>
      <c r="H13" s="190">
        <f t="shared" si="4"/>
        <v>32</v>
      </c>
      <c r="I13" s="162">
        <v>14</v>
      </c>
      <c r="J13" s="162">
        <v>18</v>
      </c>
      <c r="K13" s="59" t="s">
        <v>196</v>
      </c>
    </row>
    <row r="14" spans="1:11" ht="27.75" customHeight="1" x14ac:dyDescent="0.2">
      <c r="A14" s="312" t="s">
        <v>198</v>
      </c>
      <c r="B14" s="189">
        <f t="shared" ref="B14" si="5">D14+C14</f>
        <v>13</v>
      </c>
      <c r="C14" s="189">
        <f t="shared" ref="C14" si="6">I14+F14</f>
        <v>9</v>
      </c>
      <c r="D14" s="189">
        <f t="shared" ref="D14" si="7">J14+G14</f>
        <v>4</v>
      </c>
      <c r="E14" s="189">
        <f t="shared" ref="E14" si="8">G14+F14</f>
        <v>12</v>
      </c>
      <c r="F14" s="182">
        <v>9</v>
      </c>
      <c r="G14" s="182">
        <v>3</v>
      </c>
      <c r="H14" s="189">
        <f t="shared" ref="H14" si="9">J14+I14</f>
        <v>1</v>
      </c>
      <c r="I14" s="182">
        <v>0</v>
      </c>
      <c r="J14" s="182">
        <v>1</v>
      </c>
      <c r="K14" s="272" t="s">
        <v>198</v>
      </c>
    </row>
    <row r="15" spans="1:11" ht="27.75" customHeight="1" x14ac:dyDescent="0.2">
      <c r="A15" s="459" t="s">
        <v>44</v>
      </c>
      <c r="B15" s="269">
        <f t="shared" ref="B15:J15" si="10">SUM(B7:B14)</f>
        <v>26319</v>
      </c>
      <c r="C15" s="269">
        <f t="shared" si="10"/>
        <v>12726</v>
      </c>
      <c r="D15" s="269">
        <f t="shared" si="10"/>
        <v>13593</v>
      </c>
      <c r="E15" s="269">
        <f t="shared" si="10"/>
        <v>19693</v>
      </c>
      <c r="F15" s="195">
        <f t="shared" si="10"/>
        <v>9529</v>
      </c>
      <c r="G15" s="195">
        <f t="shared" si="10"/>
        <v>10164</v>
      </c>
      <c r="H15" s="269">
        <f t="shared" si="10"/>
        <v>6626</v>
      </c>
      <c r="I15" s="195">
        <f t="shared" si="10"/>
        <v>3197</v>
      </c>
      <c r="J15" s="195">
        <f t="shared" si="10"/>
        <v>3429</v>
      </c>
      <c r="K15" s="527" t="s">
        <v>45</v>
      </c>
    </row>
    <row r="16" spans="1:11" ht="24.95" customHeight="1" x14ac:dyDescent="0.2">
      <c r="A16" s="110"/>
      <c r="B16" s="111"/>
      <c r="C16" s="111"/>
      <c r="D16" s="111"/>
      <c r="E16" s="111"/>
      <c r="F16" s="111"/>
      <c r="G16" s="111"/>
      <c r="H16" s="111"/>
      <c r="I16" s="111"/>
      <c r="J16" s="111"/>
      <c r="K16" s="112"/>
    </row>
    <row r="17" spans="1:4" ht="41.25" customHeight="1" x14ac:dyDescent="0.2">
      <c r="A17" s="109"/>
      <c r="B17" s="108" t="s">
        <v>400</v>
      </c>
      <c r="C17" s="108" t="s">
        <v>401</v>
      </c>
      <c r="D17" s="109"/>
    </row>
    <row r="18" spans="1:4" ht="21" customHeight="1" x14ac:dyDescent="0.2">
      <c r="A18" s="108" t="s">
        <v>416</v>
      </c>
      <c r="B18" s="271">
        <f t="shared" ref="B18:B25" si="11">H7</f>
        <v>47</v>
      </c>
      <c r="C18" s="271">
        <f t="shared" ref="C18:C25" si="12">E7</f>
        <v>147</v>
      </c>
      <c r="D18" s="109"/>
    </row>
    <row r="19" spans="1:4" x14ac:dyDescent="0.2">
      <c r="A19" s="108" t="s">
        <v>61</v>
      </c>
      <c r="B19" s="109">
        <f t="shared" si="11"/>
        <v>888</v>
      </c>
      <c r="C19" s="109">
        <f t="shared" si="12"/>
        <v>1891</v>
      </c>
      <c r="D19" s="109"/>
    </row>
    <row r="20" spans="1:4" x14ac:dyDescent="0.2">
      <c r="A20" s="108" t="s">
        <v>63</v>
      </c>
      <c r="B20" s="109">
        <f t="shared" si="11"/>
        <v>2012</v>
      </c>
      <c r="C20" s="109">
        <f t="shared" si="12"/>
        <v>5438</v>
      </c>
      <c r="D20" s="109"/>
    </row>
    <row r="21" spans="1:4" x14ac:dyDescent="0.2">
      <c r="A21" s="108" t="s">
        <v>65</v>
      </c>
      <c r="B21" s="109">
        <f t="shared" si="11"/>
        <v>1910</v>
      </c>
      <c r="C21" s="109">
        <f t="shared" si="12"/>
        <v>7205</v>
      </c>
      <c r="D21" s="109"/>
    </row>
    <row r="22" spans="1:4" x14ac:dyDescent="0.2">
      <c r="A22" s="108" t="s">
        <v>67</v>
      </c>
      <c r="B22" s="271">
        <f t="shared" si="11"/>
        <v>1278</v>
      </c>
      <c r="C22" s="109">
        <f t="shared" si="12"/>
        <v>4004</v>
      </c>
      <c r="D22" s="109"/>
    </row>
    <row r="23" spans="1:4" x14ac:dyDescent="0.2">
      <c r="A23" s="108" t="s">
        <v>69</v>
      </c>
      <c r="B23" s="109">
        <f t="shared" si="11"/>
        <v>458</v>
      </c>
      <c r="C23" s="109">
        <f t="shared" si="12"/>
        <v>924</v>
      </c>
      <c r="D23" s="109"/>
    </row>
    <row r="24" spans="1:4" x14ac:dyDescent="0.2">
      <c r="A24" s="108" t="s">
        <v>161</v>
      </c>
      <c r="B24" s="271">
        <f t="shared" si="11"/>
        <v>32</v>
      </c>
      <c r="C24" s="271">
        <f t="shared" si="12"/>
        <v>72</v>
      </c>
      <c r="D24" s="109"/>
    </row>
    <row r="25" spans="1:4" x14ac:dyDescent="0.2">
      <c r="A25" s="108" t="s">
        <v>198</v>
      </c>
      <c r="B25" s="271">
        <f t="shared" si="11"/>
        <v>1</v>
      </c>
      <c r="C25" s="271">
        <f t="shared" si="12"/>
        <v>12</v>
      </c>
      <c r="D25" s="109"/>
    </row>
    <row r="26" spans="1:4" x14ac:dyDescent="0.2">
      <c r="B26" s="334">
        <f>SUM(B18:B25)</f>
        <v>6626</v>
      </c>
      <c r="C26" s="334">
        <f>SUM(C18:C25)</f>
        <v>19693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I16"/>
  <sheetViews>
    <sheetView view="pageBreakPreview" zoomScaleNormal="100" workbookViewId="0">
      <selection activeCell="J22" sqref="J22"/>
    </sheetView>
  </sheetViews>
  <sheetFormatPr defaultRowHeight="15" x14ac:dyDescent="0.25"/>
  <cols>
    <col min="1" max="1" width="16.7109375" style="47" customWidth="1"/>
    <col min="2" max="12" width="8.7109375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243" ht="18.75" customHeight="1" x14ac:dyDescent="0.5">
      <c r="A1" s="1501" t="s">
        <v>488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243" ht="35.25" customHeight="1" x14ac:dyDescent="0.25">
      <c r="A2" s="1502" t="s">
        <v>851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243" ht="18.75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243" ht="18.75" customHeight="1" x14ac:dyDescent="0.25">
      <c r="A4" s="1487" t="s">
        <v>346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</row>
    <row r="5" spans="1:243" ht="15.75" x14ac:dyDescent="0.3">
      <c r="A5" s="297" t="s">
        <v>741</v>
      </c>
      <c r="B5" s="308"/>
      <c r="C5" s="308"/>
      <c r="D5" s="308"/>
      <c r="E5" s="308"/>
      <c r="F5" s="308"/>
      <c r="G5" s="308"/>
      <c r="H5" s="313"/>
      <c r="I5" s="308"/>
      <c r="J5" s="308"/>
      <c r="K5" s="308"/>
      <c r="L5" s="308"/>
      <c r="M5" s="306" t="s">
        <v>201</v>
      </c>
    </row>
    <row r="6" spans="1:243" ht="28.5" customHeight="1" x14ac:dyDescent="0.2">
      <c r="A6" s="1512" t="s">
        <v>784</v>
      </c>
      <c r="B6" s="1556" t="s">
        <v>785</v>
      </c>
      <c r="C6" s="1557"/>
      <c r="D6" s="1558"/>
      <c r="E6" s="1558"/>
      <c r="F6" s="1558"/>
      <c r="G6" s="1558"/>
      <c r="H6" s="1558"/>
      <c r="I6" s="1558"/>
      <c r="J6" s="1558"/>
      <c r="K6" s="1558"/>
      <c r="L6" s="1559"/>
      <c r="M6" s="1560" t="s">
        <v>532</v>
      </c>
    </row>
    <row r="7" spans="1:243" ht="40.5" customHeight="1" x14ac:dyDescent="0.2">
      <c r="A7" s="1513"/>
      <c r="B7" s="53" t="s">
        <v>394</v>
      </c>
      <c r="C7" s="1389" t="s">
        <v>345</v>
      </c>
      <c r="D7" s="253" t="s">
        <v>447</v>
      </c>
      <c r="E7" s="253" t="s">
        <v>62</v>
      </c>
      <c r="F7" s="253" t="s">
        <v>60</v>
      </c>
      <c r="G7" s="253" t="s">
        <v>446</v>
      </c>
      <c r="H7" s="253" t="s">
        <v>445</v>
      </c>
      <c r="I7" s="253">
        <v>4</v>
      </c>
      <c r="J7" s="253">
        <v>3</v>
      </c>
      <c r="K7" s="253">
        <v>2</v>
      </c>
      <c r="L7" s="253">
        <v>1</v>
      </c>
      <c r="M7" s="1561"/>
    </row>
    <row r="8" spans="1:243" ht="26.25" customHeight="1" thickBot="1" x14ac:dyDescent="0.25">
      <c r="A8" s="526" t="s">
        <v>846</v>
      </c>
      <c r="B8" s="178">
        <f>SUM(C8:L8)</f>
        <v>53</v>
      </c>
      <c r="C8" s="178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9</v>
      </c>
      <c r="K8" s="159">
        <v>13</v>
      </c>
      <c r="L8" s="159">
        <v>31</v>
      </c>
      <c r="M8" s="57" t="s">
        <v>417</v>
      </c>
    </row>
    <row r="9" spans="1:243" ht="26.25" customHeight="1" thickBot="1" x14ac:dyDescent="0.25">
      <c r="A9" s="41" t="s">
        <v>61</v>
      </c>
      <c r="B9" s="365">
        <f t="shared" ref="B9:B15" si="0">SUM(C9:L9)</f>
        <v>1090</v>
      </c>
      <c r="C9" s="179">
        <v>14</v>
      </c>
      <c r="D9" s="161">
        <v>0</v>
      </c>
      <c r="E9" s="161">
        <v>0</v>
      </c>
      <c r="F9" s="161">
        <v>0</v>
      </c>
      <c r="G9" s="161">
        <v>0</v>
      </c>
      <c r="H9" s="161">
        <v>138</v>
      </c>
      <c r="I9" s="161">
        <v>115</v>
      </c>
      <c r="J9" s="161">
        <v>184</v>
      </c>
      <c r="K9" s="161">
        <v>166</v>
      </c>
      <c r="L9" s="161">
        <v>473</v>
      </c>
      <c r="M9" s="58" t="s">
        <v>61</v>
      </c>
    </row>
    <row r="10" spans="1:243" ht="26.25" customHeight="1" thickBot="1" x14ac:dyDescent="0.25">
      <c r="A10" s="42" t="s">
        <v>63</v>
      </c>
      <c r="B10" s="178">
        <f t="shared" si="0"/>
        <v>2387</v>
      </c>
      <c r="C10" s="180">
        <v>90</v>
      </c>
      <c r="D10" s="162">
        <v>0</v>
      </c>
      <c r="E10" s="162">
        <v>0</v>
      </c>
      <c r="F10" s="162">
        <v>1</v>
      </c>
      <c r="G10" s="162">
        <v>175</v>
      </c>
      <c r="H10" s="162">
        <v>903</v>
      </c>
      <c r="I10" s="162">
        <v>301</v>
      </c>
      <c r="J10" s="162">
        <v>314</v>
      </c>
      <c r="K10" s="162">
        <v>220</v>
      </c>
      <c r="L10" s="162">
        <v>383</v>
      </c>
      <c r="M10" s="59" t="s">
        <v>63</v>
      </c>
    </row>
    <row r="11" spans="1:243" ht="26.25" customHeight="1" thickBot="1" x14ac:dyDescent="0.25">
      <c r="A11" s="41" t="s">
        <v>65</v>
      </c>
      <c r="B11" s="365">
        <f t="shared" si="0"/>
        <v>2268</v>
      </c>
      <c r="C11" s="179">
        <v>101</v>
      </c>
      <c r="D11" s="161">
        <v>0</v>
      </c>
      <c r="E11" s="161">
        <v>0</v>
      </c>
      <c r="F11" s="161">
        <v>119</v>
      </c>
      <c r="G11" s="161">
        <v>709</v>
      </c>
      <c r="H11" s="161">
        <v>804</v>
      </c>
      <c r="I11" s="161">
        <v>131</v>
      </c>
      <c r="J11" s="161">
        <v>145</v>
      </c>
      <c r="K11" s="161">
        <v>89</v>
      </c>
      <c r="L11" s="161">
        <v>170</v>
      </c>
      <c r="M11" s="58" t="s">
        <v>65</v>
      </c>
    </row>
    <row r="12" spans="1:243" ht="26.25" customHeight="1" thickBot="1" x14ac:dyDescent="0.25">
      <c r="A12" s="42" t="s">
        <v>67</v>
      </c>
      <c r="B12" s="178">
        <f t="shared" si="0"/>
        <v>1471</v>
      </c>
      <c r="C12" s="180">
        <v>100</v>
      </c>
      <c r="D12" s="162">
        <v>0</v>
      </c>
      <c r="E12" s="162">
        <v>59</v>
      </c>
      <c r="F12" s="162">
        <v>361</v>
      </c>
      <c r="G12" s="162">
        <v>443</v>
      </c>
      <c r="H12" s="162">
        <v>313</v>
      </c>
      <c r="I12" s="162">
        <v>47</v>
      </c>
      <c r="J12" s="162">
        <v>49</v>
      </c>
      <c r="K12" s="162">
        <v>39</v>
      </c>
      <c r="L12" s="162">
        <v>60</v>
      </c>
      <c r="M12" s="59" t="s">
        <v>67</v>
      </c>
    </row>
    <row r="13" spans="1:243" ht="26.25" customHeight="1" thickBot="1" x14ac:dyDescent="0.25">
      <c r="A13" s="41" t="s">
        <v>69</v>
      </c>
      <c r="B13" s="365">
        <f t="shared" si="0"/>
        <v>506</v>
      </c>
      <c r="C13" s="179">
        <v>37</v>
      </c>
      <c r="D13" s="161">
        <v>6</v>
      </c>
      <c r="E13" s="161">
        <v>94</v>
      </c>
      <c r="F13" s="161">
        <v>147</v>
      </c>
      <c r="G13" s="161">
        <v>96</v>
      </c>
      <c r="H13" s="161">
        <v>71</v>
      </c>
      <c r="I13" s="161">
        <v>14</v>
      </c>
      <c r="J13" s="161">
        <v>13</v>
      </c>
      <c r="K13" s="161">
        <v>10</v>
      </c>
      <c r="L13" s="161">
        <v>18</v>
      </c>
      <c r="M13" s="58" t="s">
        <v>69</v>
      </c>
    </row>
    <row r="14" spans="1:243" ht="26.25" customHeight="1" thickBot="1" x14ac:dyDescent="0.25">
      <c r="A14" s="42" t="s">
        <v>161</v>
      </c>
      <c r="B14" s="178">
        <f t="shared" si="0"/>
        <v>37</v>
      </c>
      <c r="C14" s="180">
        <v>7</v>
      </c>
      <c r="D14" s="162">
        <v>8</v>
      </c>
      <c r="E14" s="162">
        <v>9</v>
      </c>
      <c r="F14" s="162">
        <v>2</v>
      </c>
      <c r="G14" s="162">
        <v>6</v>
      </c>
      <c r="H14" s="162">
        <v>3</v>
      </c>
      <c r="I14" s="162">
        <v>2</v>
      </c>
      <c r="J14" s="162">
        <v>0</v>
      </c>
      <c r="K14" s="162">
        <v>0</v>
      </c>
      <c r="L14" s="162">
        <v>0</v>
      </c>
      <c r="M14" s="59" t="s">
        <v>161</v>
      </c>
    </row>
    <row r="15" spans="1:243" ht="26.25" customHeight="1" x14ac:dyDescent="0.2">
      <c r="A15" s="312" t="s">
        <v>198</v>
      </c>
      <c r="B15" s="189">
        <f t="shared" si="0"/>
        <v>2</v>
      </c>
      <c r="C15" s="181">
        <v>1</v>
      </c>
      <c r="D15" s="182">
        <v>0</v>
      </c>
      <c r="E15" s="182">
        <v>0</v>
      </c>
      <c r="F15" s="182">
        <v>0</v>
      </c>
      <c r="G15" s="182">
        <v>1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272" t="s">
        <v>198</v>
      </c>
    </row>
    <row r="16" spans="1:243" ht="26.25" customHeight="1" x14ac:dyDescent="0.2">
      <c r="A16" s="459" t="s">
        <v>44</v>
      </c>
      <c r="B16" s="269">
        <f>SUM(B8:B15)</f>
        <v>7814</v>
      </c>
      <c r="C16" s="195">
        <f t="shared" ref="C16:I16" si="1">SUM(C8:C15)</f>
        <v>350</v>
      </c>
      <c r="D16" s="195">
        <f t="shared" si="1"/>
        <v>14</v>
      </c>
      <c r="E16" s="195">
        <f>SUM(E8:E15)</f>
        <v>162</v>
      </c>
      <c r="F16" s="195">
        <f>SUM(F8:F15)</f>
        <v>630</v>
      </c>
      <c r="G16" s="195">
        <f t="shared" si="1"/>
        <v>1430</v>
      </c>
      <c r="H16" s="195">
        <f t="shared" si="1"/>
        <v>2232</v>
      </c>
      <c r="I16" s="195">
        <f t="shared" si="1"/>
        <v>610</v>
      </c>
      <c r="J16" s="195">
        <f>SUM(J8:J15)</f>
        <v>714</v>
      </c>
      <c r="K16" s="195">
        <f>SUM(K8:K15)</f>
        <v>537</v>
      </c>
      <c r="L16" s="195">
        <f>SUM(L8:L15)</f>
        <v>1135</v>
      </c>
      <c r="M16" s="527" t="s">
        <v>45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I16"/>
  <sheetViews>
    <sheetView view="pageBreakPreview" zoomScaleNormal="100" workbookViewId="0">
      <selection activeCell="C7" sqref="C7"/>
    </sheetView>
  </sheetViews>
  <sheetFormatPr defaultRowHeight="15" x14ac:dyDescent="0.25"/>
  <cols>
    <col min="1" max="1" width="16.7109375" style="47" customWidth="1"/>
    <col min="2" max="12" width="8.7109375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243" ht="18.75" customHeight="1" x14ac:dyDescent="0.5">
      <c r="A1" s="1501" t="s">
        <v>488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243" ht="38.25" customHeight="1" x14ac:dyDescent="0.25">
      <c r="A2" s="1502" t="s">
        <v>852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243" ht="18.75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243" ht="18.75" customHeight="1" x14ac:dyDescent="0.25">
      <c r="A4" s="1487" t="s">
        <v>347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</row>
    <row r="5" spans="1:243" ht="15.75" x14ac:dyDescent="0.3">
      <c r="A5" s="297" t="s">
        <v>742</v>
      </c>
      <c r="B5" s="308"/>
      <c r="C5" s="308"/>
      <c r="D5" s="308"/>
      <c r="E5" s="308"/>
      <c r="F5" s="308"/>
      <c r="G5" s="308"/>
      <c r="H5" s="313"/>
      <c r="I5" s="308"/>
      <c r="J5" s="308"/>
      <c r="K5" s="308"/>
      <c r="L5" s="308"/>
      <c r="M5" s="306" t="s">
        <v>202</v>
      </c>
    </row>
    <row r="6" spans="1:243" ht="28.5" customHeight="1" x14ac:dyDescent="0.2">
      <c r="A6" s="1512" t="s">
        <v>784</v>
      </c>
      <c r="B6" s="1556" t="s">
        <v>785</v>
      </c>
      <c r="C6" s="1557"/>
      <c r="D6" s="1558"/>
      <c r="E6" s="1558"/>
      <c r="F6" s="1558"/>
      <c r="G6" s="1558"/>
      <c r="H6" s="1558"/>
      <c r="I6" s="1558"/>
      <c r="J6" s="1558"/>
      <c r="K6" s="1558"/>
      <c r="L6" s="1559"/>
      <c r="M6" s="1560" t="s">
        <v>532</v>
      </c>
    </row>
    <row r="7" spans="1:243" ht="36" customHeight="1" x14ac:dyDescent="0.2">
      <c r="A7" s="1513"/>
      <c r="B7" s="53" t="s">
        <v>394</v>
      </c>
      <c r="C7" s="828" t="s">
        <v>345</v>
      </c>
      <c r="D7" s="253" t="s">
        <v>447</v>
      </c>
      <c r="E7" s="253" t="s">
        <v>62</v>
      </c>
      <c r="F7" s="253" t="s">
        <v>60</v>
      </c>
      <c r="G7" s="253" t="s">
        <v>446</v>
      </c>
      <c r="H7" s="253" t="s">
        <v>445</v>
      </c>
      <c r="I7" s="253">
        <v>4</v>
      </c>
      <c r="J7" s="253">
        <v>3</v>
      </c>
      <c r="K7" s="253">
        <v>2</v>
      </c>
      <c r="L7" s="253">
        <v>1</v>
      </c>
      <c r="M7" s="1561"/>
    </row>
    <row r="8" spans="1:243" ht="26.25" customHeight="1" thickBot="1" x14ac:dyDescent="0.25">
      <c r="A8" s="526" t="s">
        <v>617</v>
      </c>
      <c r="B8" s="178">
        <f t="shared" ref="B8:B15" si="0">SUM(C8:L8)</f>
        <v>141</v>
      </c>
      <c r="C8" s="178">
        <v>1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37</v>
      </c>
      <c r="K8" s="159">
        <v>38</v>
      </c>
      <c r="L8" s="159">
        <v>65</v>
      </c>
      <c r="M8" s="57" t="s">
        <v>417</v>
      </c>
    </row>
    <row r="9" spans="1:243" ht="26.25" customHeight="1" thickBot="1" x14ac:dyDescent="0.25">
      <c r="A9" s="41" t="s">
        <v>61</v>
      </c>
      <c r="B9" s="179">
        <f t="shared" si="0"/>
        <v>1689</v>
      </c>
      <c r="C9" s="179">
        <v>5</v>
      </c>
      <c r="D9" s="161">
        <v>0</v>
      </c>
      <c r="E9" s="161">
        <v>0</v>
      </c>
      <c r="F9" s="161">
        <v>0</v>
      </c>
      <c r="G9" s="161">
        <v>0</v>
      </c>
      <c r="H9" s="161">
        <v>419</v>
      </c>
      <c r="I9" s="161">
        <v>298</v>
      </c>
      <c r="J9" s="161">
        <v>361</v>
      </c>
      <c r="K9" s="161">
        <v>275</v>
      </c>
      <c r="L9" s="161">
        <v>331</v>
      </c>
      <c r="M9" s="58" t="s">
        <v>61</v>
      </c>
    </row>
    <row r="10" spans="1:243" ht="26.25" customHeight="1" thickBot="1" x14ac:dyDescent="0.25">
      <c r="A10" s="42" t="s">
        <v>63</v>
      </c>
      <c r="B10" s="180">
        <f t="shared" si="0"/>
        <v>5063</v>
      </c>
      <c r="C10" s="180">
        <v>59</v>
      </c>
      <c r="D10" s="162">
        <v>0</v>
      </c>
      <c r="E10" s="162">
        <v>0</v>
      </c>
      <c r="F10" s="162">
        <v>1</v>
      </c>
      <c r="G10" s="162">
        <v>362</v>
      </c>
      <c r="H10" s="162">
        <v>2129</v>
      </c>
      <c r="I10" s="162">
        <v>648</v>
      </c>
      <c r="J10" s="162">
        <v>720</v>
      </c>
      <c r="K10" s="162">
        <v>513</v>
      </c>
      <c r="L10" s="162">
        <v>631</v>
      </c>
      <c r="M10" s="59" t="s">
        <v>63</v>
      </c>
    </row>
    <row r="11" spans="1:243" ht="26.25" customHeight="1" thickBot="1" x14ac:dyDescent="0.25">
      <c r="A11" s="41" t="s">
        <v>65</v>
      </c>
      <c r="B11" s="179">
        <f t="shared" si="0"/>
        <v>6847</v>
      </c>
      <c r="C11" s="179">
        <v>118</v>
      </c>
      <c r="D11" s="161">
        <v>0</v>
      </c>
      <c r="E11" s="161">
        <v>0</v>
      </c>
      <c r="F11" s="161">
        <v>258</v>
      </c>
      <c r="G11" s="161">
        <v>1533</v>
      </c>
      <c r="H11" s="161">
        <v>3081</v>
      </c>
      <c r="I11" s="161">
        <v>551</v>
      </c>
      <c r="J11" s="161">
        <v>510</v>
      </c>
      <c r="K11" s="161">
        <v>367</v>
      </c>
      <c r="L11" s="161">
        <v>429</v>
      </c>
      <c r="M11" s="58" t="s">
        <v>65</v>
      </c>
    </row>
    <row r="12" spans="1:243" ht="26.25" customHeight="1" thickBot="1" x14ac:dyDescent="0.25">
      <c r="A12" s="42" t="s">
        <v>67</v>
      </c>
      <c r="B12" s="180">
        <f t="shared" si="0"/>
        <v>3811</v>
      </c>
      <c r="C12" s="180">
        <v>88</v>
      </c>
      <c r="D12" s="162">
        <v>0</v>
      </c>
      <c r="E12" s="162">
        <v>131</v>
      </c>
      <c r="F12" s="162">
        <v>643</v>
      </c>
      <c r="G12" s="162">
        <v>1217</v>
      </c>
      <c r="H12" s="162">
        <v>1141</v>
      </c>
      <c r="I12" s="162">
        <v>172</v>
      </c>
      <c r="J12" s="162">
        <v>143</v>
      </c>
      <c r="K12" s="162">
        <v>100</v>
      </c>
      <c r="L12" s="162">
        <v>176</v>
      </c>
      <c r="M12" s="59" t="s">
        <v>67</v>
      </c>
    </row>
    <row r="13" spans="1:243" ht="26.25" customHeight="1" thickBot="1" x14ac:dyDescent="0.25">
      <c r="A13" s="41" t="s">
        <v>69</v>
      </c>
      <c r="B13" s="179">
        <f t="shared" si="0"/>
        <v>876</v>
      </c>
      <c r="C13" s="179">
        <v>27</v>
      </c>
      <c r="D13" s="161">
        <v>22</v>
      </c>
      <c r="E13" s="161">
        <v>146</v>
      </c>
      <c r="F13" s="161">
        <v>207</v>
      </c>
      <c r="G13" s="161">
        <v>204</v>
      </c>
      <c r="H13" s="161">
        <v>149</v>
      </c>
      <c r="I13" s="161">
        <v>22</v>
      </c>
      <c r="J13" s="161">
        <v>29</v>
      </c>
      <c r="K13" s="161">
        <v>31</v>
      </c>
      <c r="L13" s="161">
        <v>39</v>
      </c>
      <c r="M13" s="58" t="s">
        <v>69</v>
      </c>
    </row>
    <row r="14" spans="1:243" ht="26.25" customHeight="1" thickBot="1" x14ac:dyDescent="0.25">
      <c r="A14" s="42" t="s">
        <v>161</v>
      </c>
      <c r="B14" s="180">
        <f t="shared" si="0"/>
        <v>67</v>
      </c>
      <c r="C14" s="180">
        <v>7</v>
      </c>
      <c r="D14" s="162">
        <v>13</v>
      </c>
      <c r="E14" s="162">
        <v>15</v>
      </c>
      <c r="F14" s="162">
        <v>10</v>
      </c>
      <c r="G14" s="162">
        <v>6</v>
      </c>
      <c r="H14" s="162">
        <v>6</v>
      </c>
      <c r="I14" s="162">
        <v>4</v>
      </c>
      <c r="J14" s="162">
        <v>0</v>
      </c>
      <c r="K14" s="162">
        <v>2</v>
      </c>
      <c r="L14" s="162">
        <v>4</v>
      </c>
      <c r="M14" s="59" t="s">
        <v>161</v>
      </c>
    </row>
    <row r="15" spans="1:243" ht="26.25" customHeight="1" x14ac:dyDescent="0.2">
      <c r="A15" s="312" t="s">
        <v>198</v>
      </c>
      <c r="B15" s="181">
        <f t="shared" si="0"/>
        <v>11</v>
      </c>
      <c r="C15" s="181">
        <v>1</v>
      </c>
      <c r="D15" s="182">
        <v>1</v>
      </c>
      <c r="E15" s="182">
        <v>2</v>
      </c>
      <c r="F15" s="182">
        <v>0</v>
      </c>
      <c r="G15" s="182">
        <v>2</v>
      </c>
      <c r="H15" s="182">
        <v>5</v>
      </c>
      <c r="I15" s="182">
        <v>0</v>
      </c>
      <c r="J15" s="182">
        <v>0</v>
      </c>
      <c r="K15" s="182">
        <v>0</v>
      </c>
      <c r="L15" s="182">
        <v>0</v>
      </c>
      <c r="M15" s="272" t="s">
        <v>198</v>
      </c>
    </row>
    <row r="16" spans="1:243" ht="26.25" customHeight="1" x14ac:dyDescent="0.2">
      <c r="A16" s="459" t="s">
        <v>44</v>
      </c>
      <c r="B16" s="195">
        <f t="shared" ref="B16:I16" si="1">SUM(B8:B15)</f>
        <v>18505</v>
      </c>
      <c r="C16" s="195">
        <f t="shared" si="1"/>
        <v>306</v>
      </c>
      <c r="D16" s="195">
        <f t="shared" si="1"/>
        <v>36</v>
      </c>
      <c r="E16" s="195">
        <f t="shared" si="1"/>
        <v>294</v>
      </c>
      <c r="F16" s="195">
        <f t="shared" si="1"/>
        <v>1119</v>
      </c>
      <c r="G16" s="195">
        <f t="shared" si="1"/>
        <v>3324</v>
      </c>
      <c r="H16" s="195">
        <f t="shared" si="1"/>
        <v>6930</v>
      </c>
      <c r="I16" s="195">
        <f t="shared" si="1"/>
        <v>1695</v>
      </c>
      <c r="J16" s="195">
        <f>SUM(J8:J15)</f>
        <v>1800</v>
      </c>
      <c r="K16" s="195">
        <f>SUM(K8:K15)</f>
        <v>1326</v>
      </c>
      <c r="L16" s="195">
        <f>SUM(L8:L15)</f>
        <v>1675</v>
      </c>
      <c r="M16" s="527" t="s">
        <v>45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II16"/>
  <sheetViews>
    <sheetView view="pageBreakPreview" zoomScaleNormal="100" workbookViewId="0">
      <selection activeCell="D10" sqref="D10"/>
    </sheetView>
  </sheetViews>
  <sheetFormatPr defaultRowHeight="15" x14ac:dyDescent="0.25"/>
  <cols>
    <col min="1" max="1" width="16.7109375" style="47" customWidth="1"/>
    <col min="2" max="12" width="8.7109375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243" ht="18.75" customHeight="1" x14ac:dyDescent="0.5">
      <c r="A1" s="1501" t="s">
        <v>488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243" ht="33.75" customHeight="1" x14ac:dyDescent="0.25">
      <c r="A2" s="1502" t="s">
        <v>852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243" ht="18.75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243" ht="18.75" customHeight="1" x14ac:dyDescent="0.25">
      <c r="A4" s="1487" t="s">
        <v>350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</row>
    <row r="5" spans="1:243" ht="15.75" x14ac:dyDescent="0.3">
      <c r="A5" s="297" t="s">
        <v>743</v>
      </c>
      <c r="B5" s="308"/>
      <c r="C5" s="308"/>
      <c r="D5" s="308"/>
      <c r="E5" s="308"/>
      <c r="F5" s="308"/>
      <c r="G5" s="308"/>
      <c r="H5" s="313"/>
      <c r="I5" s="308"/>
      <c r="J5" s="308"/>
      <c r="K5" s="308"/>
      <c r="L5" s="308"/>
      <c r="M5" s="306" t="s">
        <v>203</v>
      </c>
    </row>
    <row r="6" spans="1:243" ht="28.5" customHeight="1" x14ac:dyDescent="0.2">
      <c r="A6" s="1512" t="s">
        <v>784</v>
      </c>
      <c r="B6" s="1556" t="s">
        <v>785</v>
      </c>
      <c r="C6" s="1557"/>
      <c r="D6" s="1558"/>
      <c r="E6" s="1558"/>
      <c r="F6" s="1558"/>
      <c r="G6" s="1558"/>
      <c r="H6" s="1558"/>
      <c r="I6" s="1558"/>
      <c r="J6" s="1558"/>
      <c r="K6" s="1558"/>
      <c r="L6" s="1559"/>
      <c r="M6" s="1560" t="s">
        <v>532</v>
      </c>
    </row>
    <row r="7" spans="1:243" ht="35.25" customHeight="1" x14ac:dyDescent="0.2">
      <c r="A7" s="1513"/>
      <c r="B7" s="53" t="s">
        <v>394</v>
      </c>
      <c r="C7" s="1389" t="s">
        <v>345</v>
      </c>
      <c r="D7" s="253" t="s">
        <v>447</v>
      </c>
      <c r="E7" s="253" t="s">
        <v>62</v>
      </c>
      <c r="F7" s="253" t="s">
        <v>60</v>
      </c>
      <c r="G7" s="253" t="s">
        <v>446</v>
      </c>
      <c r="H7" s="253" t="s">
        <v>445</v>
      </c>
      <c r="I7" s="253">
        <v>4</v>
      </c>
      <c r="J7" s="253">
        <v>3</v>
      </c>
      <c r="K7" s="253">
        <v>2</v>
      </c>
      <c r="L7" s="253">
        <v>1</v>
      </c>
      <c r="M7" s="1561"/>
    </row>
    <row r="8" spans="1:243" ht="26.25" customHeight="1" thickBot="1" x14ac:dyDescent="0.25">
      <c r="A8" s="526" t="s">
        <v>845</v>
      </c>
      <c r="B8" s="178">
        <f t="shared" ref="B8:B15" si="0">SUM(C8:L8)</f>
        <v>194</v>
      </c>
      <c r="C8" s="178">
        <f>'B12-1'!C8+'B12-2'!C8</f>
        <v>1</v>
      </c>
      <c r="D8" s="159">
        <f>'B12-1'!D8+'B12-2'!D8</f>
        <v>0</v>
      </c>
      <c r="E8" s="159">
        <f>'B12-1'!E8+'B12-2'!E8</f>
        <v>0</v>
      </c>
      <c r="F8" s="159">
        <f>'B12-1'!F8+'B12-2'!F8</f>
        <v>0</v>
      </c>
      <c r="G8" s="159">
        <f>'B12-1'!G8+'B12-2'!G8</f>
        <v>0</v>
      </c>
      <c r="H8" s="159">
        <f>'B12-1'!H8+'B12-2'!H8</f>
        <v>0</v>
      </c>
      <c r="I8" s="159">
        <f>'B12-1'!I8+'B12-2'!I8</f>
        <v>0</v>
      </c>
      <c r="J8" s="159">
        <f>'B12-1'!J8+'B12-2'!J8</f>
        <v>46</v>
      </c>
      <c r="K8" s="159">
        <f>'B12-1'!K8+'B12-2'!K8</f>
        <v>51</v>
      </c>
      <c r="L8" s="159">
        <f>'B12-1'!L8+'B12-2'!L8</f>
        <v>96</v>
      </c>
      <c r="M8" s="57" t="s">
        <v>417</v>
      </c>
    </row>
    <row r="9" spans="1:243" ht="26.25" customHeight="1" thickBot="1" x14ac:dyDescent="0.25">
      <c r="A9" s="41" t="s">
        <v>61</v>
      </c>
      <c r="B9" s="179">
        <f t="shared" si="0"/>
        <v>2779</v>
      </c>
      <c r="C9" s="365">
        <f>'B12-1'!C9+'B12-2'!C9</f>
        <v>19</v>
      </c>
      <c r="D9" s="566">
        <f>'B12-1'!D9+'B12-2'!D9</f>
        <v>0</v>
      </c>
      <c r="E9" s="566">
        <f>'B12-1'!E9+'B12-2'!E9</f>
        <v>0</v>
      </c>
      <c r="F9" s="566">
        <f>'B12-1'!F9+'B12-2'!F9</f>
        <v>0</v>
      </c>
      <c r="G9" s="566">
        <f>'B12-1'!G9+'B12-2'!G9</f>
        <v>0</v>
      </c>
      <c r="H9" s="566">
        <f>'B12-1'!H9+'B12-2'!H9</f>
        <v>557</v>
      </c>
      <c r="I9" s="566">
        <f>'B12-1'!I9+'B12-2'!I9</f>
        <v>413</v>
      </c>
      <c r="J9" s="566">
        <f>'B12-1'!J9+'B12-2'!J9</f>
        <v>545</v>
      </c>
      <c r="K9" s="566">
        <f>'B12-1'!K9+'B12-2'!K9</f>
        <v>441</v>
      </c>
      <c r="L9" s="566">
        <f>'B12-1'!L9+'B12-2'!L9</f>
        <v>804</v>
      </c>
      <c r="M9" s="58" t="s">
        <v>61</v>
      </c>
    </row>
    <row r="10" spans="1:243" ht="26.25" customHeight="1" thickBot="1" x14ac:dyDescent="0.25">
      <c r="A10" s="42" t="s">
        <v>63</v>
      </c>
      <c r="B10" s="180">
        <f t="shared" si="0"/>
        <v>7450</v>
      </c>
      <c r="C10" s="178">
        <f>'B12-1'!C10+'B12-2'!C10</f>
        <v>149</v>
      </c>
      <c r="D10" s="159">
        <f>'B12-1'!D10+'B12-2'!D10</f>
        <v>0</v>
      </c>
      <c r="E10" s="159">
        <f>'B12-1'!E10+'B12-2'!E10</f>
        <v>0</v>
      </c>
      <c r="F10" s="159">
        <f>'B12-1'!F10+'B12-2'!F10</f>
        <v>2</v>
      </c>
      <c r="G10" s="159">
        <f>'B12-1'!G10+'B12-2'!G10</f>
        <v>537</v>
      </c>
      <c r="H10" s="159">
        <f>'B12-1'!H10+'B12-2'!H10</f>
        <v>3032</v>
      </c>
      <c r="I10" s="159">
        <f>'B12-1'!I10+'B12-2'!I10</f>
        <v>949</v>
      </c>
      <c r="J10" s="159">
        <f>'B12-1'!J10+'B12-2'!J10</f>
        <v>1034</v>
      </c>
      <c r="K10" s="159">
        <f>'B12-1'!K10+'B12-2'!K10</f>
        <v>733</v>
      </c>
      <c r="L10" s="159">
        <f>'B12-1'!L10+'B12-2'!L10</f>
        <v>1014</v>
      </c>
      <c r="M10" s="59" t="s">
        <v>63</v>
      </c>
    </row>
    <row r="11" spans="1:243" ht="26.25" customHeight="1" thickBot="1" x14ac:dyDescent="0.25">
      <c r="A11" s="41" t="s">
        <v>65</v>
      </c>
      <c r="B11" s="179">
        <f t="shared" si="0"/>
        <v>9115</v>
      </c>
      <c r="C11" s="365">
        <f>'B12-1'!C11+'B12-2'!C11</f>
        <v>219</v>
      </c>
      <c r="D11" s="566">
        <f>'B12-1'!D11+'B12-2'!D11</f>
        <v>0</v>
      </c>
      <c r="E11" s="566">
        <f>'B12-1'!E11+'B12-2'!E11</f>
        <v>0</v>
      </c>
      <c r="F11" s="566">
        <f>'B12-1'!F11+'B12-2'!F11</f>
        <v>377</v>
      </c>
      <c r="G11" s="566">
        <f>'B12-1'!G11+'B12-2'!G11</f>
        <v>2242</v>
      </c>
      <c r="H11" s="566">
        <f>'B12-1'!H11+'B12-2'!H11</f>
        <v>3885</v>
      </c>
      <c r="I11" s="566">
        <f>'B12-1'!I11+'B12-2'!I11</f>
        <v>682</v>
      </c>
      <c r="J11" s="566">
        <f>'B12-1'!J11+'B12-2'!J11</f>
        <v>655</v>
      </c>
      <c r="K11" s="566">
        <f>'B12-1'!K11+'B12-2'!K11</f>
        <v>456</v>
      </c>
      <c r="L11" s="566">
        <f>'B12-1'!L11+'B12-2'!L11</f>
        <v>599</v>
      </c>
      <c r="M11" s="58" t="s">
        <v>65</v>
      </c>
    </row>
    <row r="12" spans="1:243" ht="26.25" customHeight="1" thickBot="1" x14ac:dyDescent="0.25">
      <c r="A12" s="42" t="s">
        <v>67</v>
      </c>
      <c r="B12" s="180">
        <f t="shared" si="0"/>
        <v>5282</v>
      </c>
      <c r="C12" s="178">
        <f>'B12-1'!C12+'B12-2'!C12</f>
        <v>188</v>
      </c>
      <c r="D12" s="159">
        <f>'B12-1'!D12+'B12-2'!D12</f>
        <v>0</v>
      </c>
      <c r="E12" s="159">
        <f>'B12-1'!E12+'B12-2'!E12</f>
        <v>190</v>
      </c>
      <c r="F12" s="159">
        <f>'B12-1'!F12+'B12-2'!F12</f>
        <v>1004</v>
      </c>
      <c r="G12" s="159">
        <f>'B12-1'!G12+'B12-2'!G12</f>
        <v>1660</v>
      </c>
      <c r="H12" s="159">
        <f>'B12-1'!H12+'B12-2'!H12</f>
        <v>1454</v>
      </c>
      <c r="I12" s="159">
        <f>'B12-1'!I12+'B12-2'!I12</f>
        <v>219</v>
      </c>
      <c r="J12" s="159">
        <f>'B12-1'!J12+'B12-2'!J12</f>
        <v>192</v>
      </c>
      <c r="K12" s="159">
        <f>'B12-1'!K12+'B12-2'!K12</f>
        <v>139</v>
      </c>
      <c r="L12" s="159">
        <f>'B12-1'!L12+'B12-2'!L12</f>
        <v>236</v>
      </c>
      <c r="M12" s="59" t="s">
        <v>67</v>
      </c>
    </row>
    <row r="13" spans="1:243" ht="26.25" customHeight="1" thickBot="1" x14ac:dyDescent="0.25">
      <c r="A13" s="41" t="s">
        <v>69</v>
      </c>
      <c r="B13" s="179">
        <f t="shared" si="0"/>
        <v>1382</v>
      </c>
      <c r="C13" s="365">
        <f>'B12-1'!C13+'B12-2'!C13</f>
        <v>64</v>
      </c>
      <c r="D13" s="566">
        <f>'B12-1'!D13+'B12-2'!D13</f>
        <v>28</v>
      </c>
      <c r="E13" s="566">
        <f>'B12-1'!E13+'B12-2'!E13</f>
        <v>240</v>
      </c>
      <c r="F13" s="566">
        <f>'B12-1'!F13+'B12-2'!F13</f>
        <v>354</v>
      </c>
      <c r="G13" s="566">
        <f>'B12-1'!G13+'B12-2'!G13</f>
        <v>300</v>
      </c>
      <c r="H13" s="566">
        <f>'B12-1'!H13+'B12-2'!H13</f>
        <v>220</v>
      </c>
      <c r="I13" s="566">
        <f>'B12-1'!I13+'B12-2'!I13</f>
        <v>36</v>
      </c>
      <c r="J13" s="566">
        <f>'B12-1'!J13+'B12-2'!J13</f>
        <v>42</v>
      </c>
      <c r="K13" s="566">
        <f>'B12-1'!K13+'B12-2'!K13</f>
        <v>41</v>
      </c>
      <c r="L13" s="566">
        <f>'B12-1'!L13+'B12-2'!L13</f>
        <v>57</v>
      </c>
      <c r="M13" s="58" t="s">
        <v>69</v>
      </c>
    </row>
    <row r="14" spans="1:243" ht="26.25" customHeight="1" thickBot="1" x14ac:dyDescent="0.25">
      <c r="A14" s="42" t="s">
        <v>161</v>
      </c>
      <c r="B14" s="180">
        <f t="shared" si="0"/>
        <v>104</v>
      </c>
      <c r="C14" s="178">
        <f>'B12-1'!C14+'B12-2'!C14</f>
        <v>14</v>
      </c>
      <c r="D14" s="159">
        <f>'B12-1'!D14+'B12-2'!D14</f>
        <v>21</v>
      </c>
      <c r="E14" s="159">
        <f>'B12-1'!E14+'B12-2'!E14</f>
        <v>24</v>
      </c>
      <c r="F14" s="159">
        <f>'B12-1'!F14+'B12-2'!F14</f>
        <v>12</v>
      </c>
      <c r="G14" s="159">
        <f>'B12-1'!G14+'B12-2'!G14</f>
        <v>12</v>
      </c>
      <c r="H14" s="159">
        <f>'B12-1'!H14+'B12-2'!H14</f>
        <v>9</v>
      </c>
      <c r="I14" s="159">
        <f>'B12-1'!I14+'B12-2'!I14</f>
        <v>6</v>
      </c>
      <c r="J14" s="159">
        <f>'B12-1'!J14+'B12-2'!J14</f>
        <v>0</v>
      </c>
      <c r="K14" s="159">
        <f>'B12-1'!K14+'B12-2'!K14</f>
        <v>2</v>
      </c>
      <c r="L14" s="159">
        <f>'B12-1'!L14+'B12-2'!L14</f>
        <v>4</v>
      </c>
      <c r="M14" s="59" t="s">
        <v>161</v>
      </c>
    </row>
    <row r="15" spans="1:243" ht="26.25" customHeight="1" x14ac:dyDescent="0.2">
      <c r="A15" s="43" t="s">
        <v>198</v>
      </c>
      <c r="B15" s="189">
        <f t="shared" si="0"/>
        <v>13</v>
      </c>
      <c r="C15" s="189">
        <f>'B12-1'!C15+'B12-2'!C15</f>
        <v>2</v>
      </c>
      <c r="D15" s="163">
        <f>'B12-1'!D15+'B12-2'!D15</f>
        <v>1</v>
      </c>
      <c r="E15" s="163">
        <f>'B12-1'!E15+'B12-2'!E15</f>
        <v>2</v>
      </c>
      <c r="F15" s="163">
        <f>'B12-1'!F15+'B12-2'!F15</f>
        <v>0</v>
      </c>
      <c r="G15" s="163">
        <f>'B12-1'!G15+'B12-2'!G15</f>
        <v>3</v>
      </c>
      <c r="H15" s="163">
        <f>'B12-1'!H15+'B12-2'!H15</f>
        <v>5</v>
      </c>
      <c r="I15" s="163">
        <f>'B12-1'!I15+'B12-2'!I15</f>
        <v>0</v>
      </c>
      <c r="J15" s="163">
        <f>'B12-1'!J15+'B12-2'!J15</f>
        <v>0</v>
      </c>
      <c r="K15" s="163">
        <f>'B12-1'!K15+'B12-2'!K15</f>
        <v>0</v>
      </c>
      <c r="L15" s="163">
        <f>'B12-1'!L15+'B12-2'!L15</f>
        <v>0</v>
      </c>
      <c r="M15" s="569" t="s">
        <v>198</v>
      </c>
    </row>
    <row r="16" spans="1:243" ht="26.25" customHeight="1" x14ac:dyDescent="0.2">
      <c r="A16" s="567" t="s">
        <v>44</v>
      </c>
      <c r="B16" s="269">
        <f t="shared" ref="B16:I16" si="1">SUM(B8:B15)</f>
        <v>26319</v>
      </c>
      <c r="C16" s="848">
        <f>'B12-1'!C16+'B12-2'!C16</f>
        <v>656</v>
      </c>
      <c r="D16" s="269">
        <f t="shared" si="1"/>
        <v>50</v>
      </c>
      <c r="E16" s="269">
        <f t="shared" si="1"/>
        <v>456</v>
      </c>
      <c r="F16" s="269">
        <f t="shared" si="1"/>
        <v>1749</v>
      </c>
      <c r="G16" s="269">
        <f t="shared" si="1"/>
        <v>4754</v>
      </c>
      <c r="H16" s="269">
        <f t="shared" si="1"/>
        <v>9162</v>
      </c>
      <c r="I16" s="269">
        <f t="shared" si="1"/>
        <v>2305</v>
      </c>
      <c r="J16" s="269">
        <f>SUM(J8:J15)</f>
        <v>2514</v>
      </c>
      <c r="K16" s="269">
        <f>SUM(K8:K15)</f>
        <v>1863</v>
      </c>
      <c r="L16" s="269">
        <f>SUM(L8:L15)</f>
        <v>2810</v>
      </c>
      <c r="M16" s="568" t="s">
        <v>45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G19"/>
  <sheetViews>
    <sheetView view="pageBreakPreview" zoomScaleNormal="100" workbookViewId="0">
      <selection activeCell="O11" sqref="O11"/>
    </sheetView>
  </sheetViews>
  <sheetFormatPr defaultRowHeight="15" x14ac:dyDescent="0.25"/>
  <cols>
    <col min="1" max="1" width="16.7109375" style="47" customWidth="1"/>
    <col min="2" max="9" width="10.42578125" style="47" customWidth="1"/>
    <col min="10" max="10" width="11.28515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0.25" customHeight="1" x14ac:dyDescent="0.5">
      <c r="A1" s="1501" t="s">
        <v>489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11" ht="18" customHeight="1" x14ac:dyDescent="0.25">
      <c r="A2" s="1502" t="s">
        <v>787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11" ht="18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11" ht="18" customHeight="1" x14ac:dyDescent="0.25">
      <c r="A4" s="1562" t="s">
        <v>349</v>
      </c>
      <c r="B4" s="1562"/>
      <c r="C4" s="1562"/>
      <c r="D4" s="1562"/>
      <c r="E4" s="1562"/>
      <c r="F4" s="1562"/>
      <c r="G4" s="1562"/>
      <c r="H4" s="1562"/>
      <c r="I4" s="1562"/>
      <c r="J4" s="1562"/>
      <c r="K4" s="1562"/>
    </row>
    <row r="5" spans="1:11" ht="15.75" x14ac:dyDescent="0.3">
      <c r="A5" s="297" t="s">
        <v>469</v>
      </c>
      <c r="B5" s="308"/>
      <c r="C5" s="308"/>
      <c r="D5" s="308"/>
      <c r="E5" s="308"/>
      <c r="F5" s="308"/>
      <c r="G5" s="308"/>
      <c r="H5" s="313"/>
      <c r="I5" s="308"/>
      <c r="J5" s="308"/>
      <c r="K5" s="306" t="s">
        <v>204</v>
      </c>
    </row>
    <row r="6" spans="1:11" ht="28.5" customHeight="1" thickBot="1" x14ac:dyDescent="0.25">
      <c r="A6" s="1563" t="s">
        <v>205</v>
      </c>
      <c r="B6" s="1565" t="s">
        <v>786</v>
      </c>
      <c r="C6" s="1565"/>
      <c r="D6" s="1565"/>
      <c r="E6" s="1565"/>
      <c r="F6" s="1565"/>
      <c r="G6" s="1565"/>
      <c r="H6" s="1565"/>
      <c r="I6" s="1565"/>
      <c r="J6" s="1565"/>
      <c r="K6" s="1566" t="s">
        <v>92</v>
      </c>
    </row>
    <row r="7" spans="1:11" ht="40.5" customHeight="1" thickTop="1" x14ac:dyDescent="0.2">
      <c r="A7" s="1564"/>
      <c r="B7" s="92" t="s">
        <v>394</v>
      </c>
      <c r="C7" s="137" t="s">
        <v>198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11" ht="24.95" customHeight="1" thickBot="1" x14ac:dyDescent="0.25">
      <c r="A8" s="606" t="s">
        <v>93</v>
      </c>
      <c r="B8" s="166">
        <f t="shared" ref="B8:B18" si="0">SUM(C8:J8)</f>
        <v>1931</v>
      </c>
      <c r="C8" s="167">
        <v>1</v>
      </c>
      <c r="D8" s="167">
        <v>3</v>
      </c>
      <c r="E8" s="167">
        <v>45</v>
      </c>
      <c r="F8" s="167">
        <v>122</v>
      </c>
      <c r="G8" s="167">
        <v>321</v>
      </c>
      <c r="H8" s="167">
        <v>715</v>
      </c>
      <c r="I8" s="167">
        <v>681</v>
      </c>
      <c r="J8" s="167">
        <v>43</v>
      </c>
      <c r="K8" s="574" t="s">
        <v>536</v>
      </c>
    </row>
    <row r="9" spans="1:11" ht="24.95" customHeight="1" thickTop="1" thickBot="1" x14ac:dyDescent="0.25">
      <c r="A9" s="581" t="s">
        <v>94</v>
      </c>
      <c r="B9" s="170">
        <f t="shared" si="0"/>
        <v>1546</v>
      </c>
      <c r="C9" s="171">
        <v>0</v>
      </c>
      <c r="D9" s="171">
        <v>1</v>
      </c>
      <c r="E9" s="171">
        <v>31</v>
      </c>
      <c r="F9" s="171">
        <v>129</v>
      </c>
      <c r="G9" s="171">
        <v>361</v>
      </c>
      <c r="H9" s="171">
        <v>727</v>
      </c>
      <c r="I9" s="171">
        <v>287</v>
      </c>
      <c r="J9" s="171">
        <v>10</v>
      </c>
      <c r="K9" s="576" t="s">
        <v>942</v>
      </c>
    </row>
    <row r="10" spans="1:11" ht="24.75" customHeight="1" thickTop="1" thickBot="1" x14ac:dyDescent="0.25">
      <c r="A10" s="607" t="s">
        <v>95</v>
      </c>
      <c r="B10" s="168">
        <f t="shared" si="0"/>
        <v>1389</v>
      </c>
      <c r="C10" s="169">
        <v>0</v>
      </c>
      <c r="D10" s="169">
        <v>3</v>
      </c>
      <c r="E10" s="169">
        <v>42</v>
      </c>
      <c r="F10" s="169">
        <v>184</v>
      </c>
      <c r="G10" s="169">
        <v>510</v>
      </c>
      <c r="H10" s="169">
        <v>563</v>
      </c>
      <c r="I10" s="169">
        <v>87</v>
      </c>
      <c r="J10" s="169">
        <v>0</v>
      </c>
      <c r="K10" s="575" t="s">
        <v>96</v>
      </c>
    </row>
    <row r="11" spans="1:11" ht="24.95" customHeight="1" thickTop="1" thickBot="1" x14ac:dyDescent="0.25">
      <c r="A11" s="581" t="s">
        <v>97</v>
      </c>
      <c r="B11" s="170">
        <f t="shared" si="0"/>
        <v>1246</v>
      </c>
      <c r="C11" s="171">
        <v>0</v>
      </c>
      <c r="D11" s="171">
        <v>5</v>
      </c>
      <c r="E11" s="171">
        <v>81</v>
      </c>
      <c r="F11" s="171">
        <v>309</v>
      </c>
      <c r="G11" s="171">
        <v>563</v>
      </c>
      <c r="H11" s="171">
        <v>264</v>
      </c>
      <c r="I11" s="171">
        <v>24</v>
      </c>
      <c r="J11" s="171">
        <v>0</v>
      </c>
      <c r="K11" s="576" t="s">
        <v>98</v>
      </c>
    </row>
    <row r="12" spans="1:11" ht="24.95" customHeight="1" thickTop="1" thickBot="1" x14ac:dyDescent="0.25">
      <c r="A12" s="607" t="s">
        <v>99</v>
      </c>
      <c r="B12" s="168">
        <f t="shared" si="0"/>
        <v>802</v>
      </c>
      <c r="C12" s="169">
        <v>0</v>
      </c>
      <c r="D12" s="169">
        <v>4</v>
      </c>
      <c r="E12" s="169">
        <v>92</v>
      </c>
      <c r="F12" s="169">
        <v>310</v>
      </c>
      <c r="G12" s="169">
        <v>311</v>
      </c>
      <c r="H12" s="169">
        <v>80</v>
      </c>
      <c r="I12" s="169">
        <v>5</v>
      </c>
      <c r="J12" s="169">
        <v>0</v>
      </c>
      <c r="K12" s="575" t="s">
        <v>100</v>
      </c>
    </row>
    <row r="13" spans="1:11" ht="24.95" customHeight="1" thickTop="1" thickBot="1" x14ac:dyDescent="0.25">
      <c r="A13" s="581" t="s">
        <v>101</v>
      </c>
      <c r="B13" s="170">
        <f t="shared" si="0"/>
        <v>426</v>
      </c>
      <c r="C13" s="171">
        <v>0</v>
      </c>
      <c r="D13" s="171">
        <v>8</v>
      </c>
      <c r="E13" s="171">
        <v>83</v>
      </c>
      <c r="F13" s="171">
        <v>203</v>
      </c>
      <c r="G13" s="171">
        <v>109</v>
      </c>
      <c r="H13" s="171">
        <v>22</v>
      </c>
      <c r="I13" s="171">
        <v>1</v>
      </c>
      <c r="J13" s="171">
        <v>0</v>
      </c>
      <c r="K13" s="576" t="s">
        <v>102</v>
      </c>
    </row>
    <row r="14" spans="1:11" ht="24.95" customHeight="1" thickTop="1" thickBot="1" x14ac:dyDescent="0.25">
      <c r="A14" s="607" t="s">
        <v>103</v>
      </c>
      <c r="B14" s="168">
        <f t="shared" si="0"/>
        <v>224</v>
      </c>
      <c r="C14" s="169">
        <v>0</v>
      </c>
      <c r="D14" s="169">
        <v>4</v>
      </c>
      <c r="E14" s="169">
        <v>56</v>
      </c>
      <c r="F14" s="169">
        <v>119</v>
      </c>
      <c r="G14" s="169">
        <v>40</v>
      </c>
      <c r="H14" s="169">
        <v>5</v>
      </c>
      <c r="I14" s="169">
        <v>0</v>
      </c>
      <c r="J14" s="169">
        <v>0</v>
      </c>
      <c r="K14" s="575" t="s">
        <v>104</v>
      </c>
    </row>
    <row r="15" spans="1:11" ht="24.95" customHeight="1" thickTop="1" thickBot="1" x14ac:dyDescent="0.25">
      <c r="A15" s="581" t="s">
        <v>105</v>
      </c>
      <c r="B15" s="170">
        <f t="shared" si="0"/>
        <v>115</v>
      </c>
      <c r="C15" s="171">
        <v>0</v>
      </c>
      <c r="D15" s="171">
        <v>4</v>
      </c>
      <c r="E15" s="171">
        <v>40</v>
      </c>
      <c r="F15" s="171">
        <v>42</v>
      </c>
      <c r="G15" s="171">
        <v>28</v>
      </c>
      <c r="H15" s="171">
        <v>1</v>
      </c>
      <c r="I15" s="171">
        <v>0</v>
      </c>
      <c r="J15" s="171">
        <v>0</v>
      </c>
      <c r="K15" s="576" t="s">
        <v>106</v>
      </c>
    </row>
    <row r="16" spans="1:11" ht="24.95" customHeight="1" thickTop="1" thickBot="1" x14ac:dyDescent="0.25">
      <c r="A16" s="607" t="s">
        <v>107</v>
      </c>
      <c r="B16" s="168">
        <f t="shared" si="0"/>
        <v>60</v>
      </c>
      <c r="C16" s="169">
        <v>0</v>
      </c>
      <c r="D16" s="169">
        <v>1</v>
      </c>
      <c r="E16" s="169">
        <v>19</v>
      </c>
      <c r="F16" s="169">
        <v>25</v>
      </c>
      <c r="G16" s="169">
        <v>14</v>
      </c>
      <c r="H16" s="169">
        <v>1</v>
      </c>
      <c r="I16" s="169">
        <v>0</v>
      </c>
      <c r="J16" s="169">
        <v>0</v>
      </c>
      <c r="K16" s="575" t="s">
        <v>108</v>
      </c>
    </row>
    <row r="17" spans="1:241" ht="24.95" customHeight="1" thickTop="1" x14ac:dyDescent="0.2">
      <c r="A17" s="582" t="s">
        <v>109</v>
      </c>
      <c r="B17" s="173">
        <f t="shared" si="0"/>
        <v>39</v>
      </c>
      <c r="C17" s="193">
        <v>0</v>
      </c>
      <c r="D17" s="193">
        <v>3</v>
      </c>
      <c r="E17" s="193">
        <v>13</v>
      </c>
      <c r="F17" s="193">
        <v>16</v>
      </c>
      <c r="G17" s="193">
        <v>7</v>
      </c>
      <c r="H17" s="193">
        <v>0</v>
      </c>
      <c r="I17" s="193">
        <v>0</v>
      </c>
      <c r="J17" s="193">
        <v>0</v>
      </c>
      <c r="K17" s="604" t="s">
        <v>110</v>
      </c>
    </row>
    <row r="18" spans="1:241" ht="24.95" customHeight="1" x14ac:dyDescent="0.2">
      <c r="A18" s="1071" t="s">
        <v>71</v>
      </c>
      <c r="B18" s="1072">
        <f t="shared" si="0"/>
        <v>36</v>
      </c>
      <c r="C18" s="1073">
        <v>1</v>
      </c>
      <c r="D18" s="1073">
        <v>1</v>
      </c>
      <c r="E18" s="1073">
        <v>4</v>
      </c>
      <c r="F18" s="1073">
        <v>12</v>
      </c>
      <c r="G18" s="1073">
        <v>4</v>
      </c>
      <c r="H18" s="1073">
        <v>9</v>
      </c>
      <c r="I18" s="1073">
        <v>5</v>
      </c>
      <c r="J18" s="1073">
        <v>0</v>
      </c>
      <c r="K18" s="1074" t="s">
        <v>72</v>
      </c>
    </row>
    <row r="19" spans="1:241" ht="30" customHeight="1" x14ac:dyDescent="0.2">
      <c r="A19" s="1075" t="s">
        <v>44</v>
      </c>
      <c r="B19" s="1076">
        <f>SUM(B8:B18)</f>
        <v>7814</v>
      </c>
      <c r="C19" s="1076">
        <f t="shared" ref="C19:J19" si="1">SUM(C8:C18)</f>
        <v>2</v>
      </c>
      <c r="D19" s="1076">
        <f t="shared" si="1"/>
        <v>37</v>
      </c>
      <c r="E19" s="1076">
        <f t="shared" si="1"/>
        <v>506</v>
      </c>
      <c r="F19" s="1076">
        <f t="shared" si="1"/>
        <v>1471</v>
      </c>
      <c r="G19" s="1076">
        <f t="shared" si="1"/>
        <v>2268</v>
      </c>
      <c r="H19" s="1076">
        <f t="shared" si="1"/>
        <v>2387</v>
      </c>
      <c r="I19" s="1076">
        <f t="shared" si="1"/>
        <v>1090</v>
      </c>
      <c r="J19" s="1076">
        <f t="shared" si="1"/>
        <v>53</v>
      </c>
      <c r="K19" s="1077" t="s">
        <v>45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50"/>
  <sheetViews>
    <sheetView view="pageBreakPreview" zoomScaleNormal="100" zoomScaleSheetLayoutView="100" workbookViewId="0">
      <selection activeCell="D10" sqref="D10"/>
    </sheetView>
  </sheetViews>
  <sheetFormatPr defaultRowHeight="12.75" x14ac:dyDescent="0.2"/>
  <cols>
    <col min="1" max="1" width="40.7109375" style="1306" customWidth="1"/>
    <col min="2" max="3" width="8.7109375" style="1358" customWidth="1"/>
    <col min="4" max="4" width="40.7109375" style="1306" customWidth="1"/>
    <col min="5" max="256" width="9.140625" style="1306"/>
    <col min="257" max="257" width="42.7109375" style="1306" customWidth="1"/>
    <col min="258" max="259" width="8.7109375" style="1306" customWidth="1"/>
    <col min="260" max="260" width="40.7109375" style="1306" customWidth="1"/>
    <col min="261" max="512" width="9.140625" style="1306"/>
    <col min="513" max="513" width="42.7109375" style="1306" customWidth="1"/>
    <col min="514" max="515" width="8.7109375" style="1306" customWidth="1"/>
    <col min="516" max="516" width="40.7109375" style="1306" customWidth="1"/>
    <col min="517" max="768" width="9.140625" style="1306"/>
    <col min="769" max="769" width="42.7109375" style="1306" customWidth="1"/>
    <col min="770" max="771" width="8.7109375" style="1306" customWidth="1"/>
    <col min="772" max="772" width="40.7109375" style="1306" customWidth="1"/>
    <col min="773" max="1024" width="9.140625" style="1306"/>
    <col min="1025" max="1025" width="42.7109375" style="1306" customWidth="1"/>
    <col min="1026" max="1027" width="8.7109375" style="1306" customWidth="1"/>
    <col min="1028" max="1028" width="40.7109375" style="1306" customWidth="1"/>
    <col min="1029" max="1280" width="9.140625" style="1306"/>
    <col min="1281" max="1281" width="42.7109375" style="1306" customWidth="1"/>
    <col min="1282" max="1283" width="8.7109375" style="1306" customWidth="1"/>
    <col min="1284" max="1284" width="40.7109375" style="1306" customWidth="1"/>
    <col min="1285" max="1536" width="9.140625" style="1306"/>
    <col min="1537" max="1537" width="42.7109375" style="1306" customWidth="1"/>
    <col min="1538" max="1539" width="8.7109375" style="1306" customWidth="1"/>
    <col min="1540" max="1540" width="40.7109375" style="1306" customWidth="1"/>
    <col min="1541" max="1792" width="9.140625" style="1306"/>
    <col min="1793" max="1793" width="42.7109375" style="1306" customWidth="1"/>
    <col min="1794" max="1795" width="8.7109375" style="1306" customWidth="1"/>
    <col min="1796" max="1796" width="40.7109375" style="1306" customWidth="1"/>
    <col min="1797" max="2048" width="9.140625" style="1306"/>
    <col min="2049" max="2049" width="42.7109375" style="1306" customWidth="1"/>
    <col min="2050" max="2051" width="8.7109375" style="1306" customWidth="1"/>
    <col min="2052" max="2052" width="40.7109375" style="1306" customWidth="1"/>
    <col min="2053" max="2304" width="9.140625" style="1306"/>
    <col min="2305" max="2305" width="42.7109375" style="1306" customWidth="1"/>
    <col min="2306" max="2307" width="8.7109375" style="1306" customWidth="1"/>
    <col min="2308" max="2308" width="40.7109375" style="1306" customWidth="1"/>
    <col min="2309" max="2560" width="9.140625" style="1306"/>
    <col min="2561" max="2561" width="42.7109375" style="1306" customWidth="1"/>
    <col min="2562" max="2563" width="8.7109375" style="1306" customWidth="1"/>
    <col min="2564" max="2564" width="40.7109375" style="1306" customWidth="1"/>
    <col min="2565" max="2816" width="9.140625" style="1306"/>
    <col min="2817" max="2817" width="42.7109375" style="1306" customWidth="1"/>
    <col min="2818" max="2819" width="8.7109375" style="1306" customWidth="1"/>
    <col min="2820" max="2820" width="40.7109375" style="1306" customWidth="1"/>
    <col min="2821" max="3072" width="9.140625" style="1306"/>
    <col min="3073" max="3073" width="42.7109375" style="1306" customWidth="1"/>
    <col min="3074" max="3075" width="8.7109375" style="1306" customWidth="1"/>
    <col min="3076" max="3076" width="40.7109375" style="1306" customWidth="1"/>
    <col min="3077" max="3328" width="9.140625" style="1306"/>
    <col min="3329" max="3329" width="42.7109375" style="1306" customWidth="1"/>
    <col min="3330" max="3331" width="8.7109375" style="1306" customWidth="1"/>
    <col min="3332" max="3332" width="40.7109375" style="1306" customWidth="1"/>
    <col min="3333" max="3584" width="9.140625" style="1306"/>
    <col min="3585" max="3585" width="42.7109375" style="1306" customWidth="1"/>
    <col min="3586" max="3587" width="8.7109375" style="1306" customWidth="1"/>
    <col min="3588" max="3588" width="40.7109375" style="1306" customWidth="1"/>
    <col min="3589" max="3840" width="9.140625" style="1306"/>
    <col min="3841" max="3841" width="42.7109375" style="1306" customWidth="1"/>
    <col min="3842" max="3843" width="8.7109375" style="1306" customWidth="1"/>
    <col min="3844" max="3844" width="40.7109375" style="1306" customWidth="1"/>
    <col min="3845" max="4096" width="9.140625" style="1306"/>
    <col min="4097" max="4097" width="42.7109375" style="1306" customWidth="1"/>
    <col min="4098" max="4099" width="8.7109375" style="1306" customWidth="1"/>
    <col min="4100" max="4100" width="40.7109375" style="1306" customWidth="1"/>
    <col min="4101" max="4352" width="9.140625" style="1306"/>
    <col min="4353" max="4353" width="42.7109375" style="1306" customWidth="1"/>
    <col min="4354" max="4355" width="8.7109375" style="1306" customWidth="1"/>
    <col min="4356" max="4356" width="40.7109375" style="1306" customWidth="1"/>
    <col min="4357" max="4608" width="9.140625" style="1306"/>
    <col min="4609" max="4609" width="42.7109375" style="1306" customWidth="1"/>
    <col min="4610" max="4611" width="8.7109375" style="1306" customWidth="1"/>
    <col min="4612" max="4612" width="40.7109375" style="1306" customWidth="1"/>
    <col min="4613" max="4864" width="9.140625" style="1306"/>
    <col min="4865" max="4865" width="42.7109375" style="1306" customWidth="1"/>
    <col min="4866" max="4867" width="8.7109375" style="1306" customWidth="1"/>
    <col min="4868" max="4868" width="40.7109375" style="1306" customWidth="1"/>
    <col min="4869" max="5120" width="9.140625" style="1306"/>
    <col min="5121" max="5121" width="42.7109375" style="1306" customWidth="1"/>
    <col min="5122" max="5123" width="8.7109375" style="1306" customWidth="1"/>
    <col min="5124" max="5124" width="40.7109375" style="1306" customWidth="1"/>
    <col min="5125" max="5376" width="9.140625" style="1306"/>
    <col min="5377" max="5377" width="42.7109375" style="1306" customWidth="1"/>
    <col min="5378" max="5379" width="8.7109375" style="1306" customWidth="1"/>
    <col min="5380" max="5380" width="40.7109375" style="1306" customWidth="1"/>
    <col min="5381" max="5632" width="9.140625" style="1306"/>
    <col min="5633" max="5633" width="42.7109375" style="1306" customWidth="1"/>
    <col min="5634" max="5635" width="8.7109375" style="1306" customWidth="1"/>
    <col min="5636" max="5636" width="40.7109375" style="1306" customWidth="1"/>
    <col min="5637" max="5888" width="9.140625" style="1306"/>
    <col min="5889" max="5889" width="42.7109375" style="1306" customWidth="1"/>
    <col min="5890" max="5891" width="8.7109375" style="1306" customWidth="1"/>
    <col min="5892" max="5892" width="40.7109375" style="1306" customWidth="1"/>
    <col min="5893" max="6144" width="9.140625" style="1306"/>
    <col min="6145" max="6145" width="42.7109375" style="1306" customWidth="1"/>
    <col min="6146" max="6147" width="8.7109375" style="1306" customWidth="1"/>
    <col min="6148" max="6148" width="40.7109375" style="1306" customWidth="1"/>
    <col min="6149" max="6400" width="9.140625" style="1306"/>
    <col min="6401" max="6401" width="42.7109375" style="1306" customWidth="1"/>
    <col min="6402" max="6403" width="8.7109375" style="1306" customWidth="1"/>
    <col min="6404" max="6404" width="40.7109375" style="1306" customWidth="1"/>
    <col min="6405" max="6656" width="9.140625" style="1306"/>
    <col min="6657" max="6657" width="42.7109375" style="1306" customWidth="1"/>
    <col min="6658" max="6659" width="8.7109375" style="1306" customWidth="1"/>
    <col min="6660" max="6660" width="40.7109375" style="1306" customWidth="1"/>
    <col min="6661" max="6912" width="9.140625" style="1306"/>
    <col min="6913" max="6913" width="42.7109375" style="1306" customWidth="1"/>
    <col min="6914" max="6915" width="8.7109375" style="1306" customWidth="1"/>
    <col min="6916" max="6916" width="40.7109375" style="1306" customWidth="1"/>
    <col min="6917" max="7168" width="9.140625" style="1306"/>
    <col min="7169" max="7169" width="42.7109375" style="1306" customWidth="1"/>
    <col min="7170" max="7171" width="8.7109375" style="1306" customWidth="1"/>
    <col min="7172" max="7172" width="40.7109375" style="1306" customWidth="1"/>
    <col min="7173" max="7424" width="9.140625" style="1306"/>
    <col min="7425" max="7425" width="42.7109375" style="1306" customWidth="1"/>
    <col min="7426" max="7427" width="8.7109375" style="1306" customWidth="1"/>
    <col min="7428" max="7428" width="40.7109375" style="1306" customWidth="1"/>
    <col min="7429" max="7680" width="9.140625" style="1306"/>
    <col min="7681" max="7681" width="42.7109375" style="1306" customWidth="1"/>
    <col min="7682" max="7683" width="8.7109375" style="1306" customWidth="1"/>
    <col min="7684" max="7684" width="40.7109375" style="1306" customWidth="1"/>
    <col min="7685" max="7936" width="9.140625" style="1306"/>
    <col min="7937" max="7937" width="42.7109375" style="1306" customWidth="1"/>
    <col min="7938" max="7939" width="8.7109375" style="1306" customWidth="1"/>
    <col min="7940" max="7940" width="40.7109375" style="1306" customWidth="1"/>
    <col min="7941" max="8192" width="9.140625" style="1306"/>
    <col min="8193" max="8193" width="42.7109375" style="1306" customWidth="1"/>
    <col min="8194" max="8195" width="8.7109375" style="1306" customWidth="1"/>
    <col min="8196" max="8196" width="40.7109375" style="1306" customWidth="1"/>
    <col min="8197" max="8448" width="9.140625" style="1306"/>
    <col min="8449" max="8449" width="42.7109375" style="1306" customWidth="1"/>
    <col min="8450" max="8451" width="8.7109375" style="1306" customWidth="1"/>
    <col min="8452" max="8452" width="40.7109375" style="1306" customWidth="1"/>
    <col min="8453" max="8704" width="9.140625" style="1306"/>
    <col min="8705" max="8705" width="42.7109375" style="1306" customWidth="1"/>
    <col min="8706" max="8707" width="8.7109375" style="1306" customWidth="1"/>
    <col min="8708" max="8708" width="40.7109375" style="1306" customWidth="1"/>
    <col min="8709" max="8960" width="9.140625" style="1306"/>
    <col min="8961" max="8961" width="42.7109375" style="1306" customWidth="1"/>
    <col min="8962" max="8963" width="8.7109375" style="1306" customWidth="1"/>
    <col min="8964" max="8964" width="40.7109375" style="1306" customWidth="1"/>
    <col min="8965" max="9216" width="9.140625" style="1306"/>
    <col min="9217" max="9217" width="42.7109375" style="1306" customWidth="1"/>
    <col min="9218" max="9219" width="8.7109375" style="1306" customWidth="1"/>
    <col min="9220" max="9220" width="40.7109375" style="1306" customWidth="1"/>
    <col min="9221" max="9472" width="9.140625" style="1306"/>
    <col min="9473" max="9473" width="42.7109375" style="1306" customWidth="1"/>
    <col min="9474" max="9475" width="8.7109375" style="1306" customWidth="1"/>
    <col min="9476" max="9476" width="40.7109375" style="1306" customWidth="1"/>
    <col min="9477" max="9728" width="9.140625" style="1306"/>
    <col min="9729" max="9729" width="42.7109375" style="1306" customWidth="1"/>
    <col min="9730" max="9731" width="8.7109375" style="1306" customWidth="1"/>
    <col min="9732" max="9732" width="40.7109375" style="1306" customWidth="1"/>
    <col min="9733" max="9984" width="9.140625" style="1306"/>
    <col min="9985" max="9985" width="42.7109375" style="1306" customWidth="1"/>
    <col min="9986" max="9987" width="8.7109375" style="1306" customWidth="1"/>
    <col min="9988" max="9988" width="40.7109375" style="1306" customWidth="1"/>
    <col min="9989" max="10240" width="9.140625" style="1306"/>
    <col min="10241" max="10241" width="42.7109375" style="1306" customWidth="1"/>
    <col min="10242" max="10243" width="8.7109375" style="1306" customWidth="1"/>
    <col min="10244" max="10244" width="40.7109375" style="1306" customWidth="1"/>
    <col min="10245" max="10496" width="9.140625" style="1306"/>
    <col min="10497" max="10497" width="42.7109375" style="1306" customWidth="1"/>
    <col min="10498" max="10499" width="8.7109375" style="1306" customWidth="1"/>
    <col min="10500" max="10500" width="40.7109375" style="1306" customWidth="1"/>
    <col min="10501" max="10752" width="9.140625" style="1306"/>
    <col min="10753" max="10753" width="42.7109375" style="1306" customWidth="1"/>
    <col min="10754" max="10755" width="8.7109375" style="1306" customWidth="1"/>
    <col min="10756" max="10756" width="40.7109375" style="1306" customWidth="1"/>
    <col min="10757" max="11008" width="9.140625" style="1306"/>
    <col min="11009" max="11009" width="42.7109375" style="1306" customWidth="1"/>
    <col min="11010" max="11011" width="8.7109375" style="1306" customWidth="1"/>
    <col min="11012" max="11012" width="40.7109375" style="1306" customWidth="1"/>
    <col min="11013" max="11264" width="9.140625" style="1306"/>
    <col min="11265" max="11265" width="42.7109375" style="1306" customWidth="1"/>
    <col min="11266" max="11267" width="8.7109375" style="1306" customWidth="1"/>
    <col min="11268" max="11268" width="40.7109375" style="1306" customWidth="1"/>
    <col min="11269" max="11520" width="9.140625" style="1306"/>
    <col min="11521" max="11521" width="42.7109375" style="1306" customWidth="1"/>
    <col min="11522" max="11523" width="8.7109375" style="1306" customWidth="1"/>
    <col min="11524" max="11524" width="40.7109375" style="1306" customWidth="1"/>
    <col min="11525" max="11776" width="9.140625" style="1306"/>
    <col min="11777" max="11777" width="42.7109375" style="1306" customWidth="1"/>
    <col min="11778" max="11779" width="8.7109375" style="1306" customWidth="1"/>
    <col min="11780" max="11780" width="40.7109375" style="1306" customWidth="1"/>
    <col min="11781" max="12032" width="9.140625" style="1306"/>
    <col min="12033" max="12033" width="42.7109375" style="1306" customWidth="1"/>
    <col min="12034" max="12035" width="8.7109375" style="1306" customWidth="1"/>
    <col min="12036" max="12036" width="40.7109375" style="1306" customWidth="1"/>
    <col min="12037" max="12288" width="9.140625" style="1306"/>
    <col min="12289" max="12289" width="42.7109375" style="1306" customWidth="1"/>
    <col min="12290" max="12291" width="8.7109375" style="1306" customWidth="1"/>
    <col min="12292" max="12292" width="40.7109375" style="1306" customWidth="1"/>
    <col min="12293" max="12544" width="9.140625" style="1306"/>
    <col min="12545" max="12545" width="42.7109375" style="1306" customWidth="1"/>
    <col min="12546" max="12547" width="8.7109375" style="1306" customWidth="1"/>
    <col min="12548" max="12548" width="40.7109375" style="1306" customWidth="1"/>
    <col min="12549" max="12800" width="9.140625" style="1306"/>
    <col min="12801" max="12801" width="42.7109375" style="1306" customWidth="1"/>
    <col min="12802" max="12803" width="8.7109375" style="1306" customWidth="1"/>
    <col min="12804" max="12804" width="40.7109375" style="1306" customWidth="1"/>
    <col min="12805" max="13056" width="9.140625" style="1306"/>
    <col min="13057" max="13057" width="42.7109375" style="1306" customWidth="1"/>
    <col min="13058" max="13059" width="8.7109375" style="1306" customWidth="1"/>
    <col min="13060" max="13060" width="40.7109375" style="1306" customWidth="1"/>
    <col min="13061" max="13312" width="9.140625" style="1306"/>
    <col min="13313" max="13313" width="42.7109375" style="1306" customWidth="1"/>
    <col min="13314" max="13315" width="8.7109375" style="1306" customWidth="1"/>
    <col min="13316" max="13316" width="40.7109375" style="1306" customWidth="1"/>
    <col min="13317" max="13568" width="9.140625" style="1306"/>
    <col min="13569" max="13569" width="42.7109375" style="1306" customWidth="1"/>
    <col min="13570" max="13571" width="8.7109375" style="1306" customWidth="1"/>
    <col min="13572" max="13572" width="40.7109375" style="1306" customWidth="1"/>
    <col min="13573" max="13824" width="9.140625" style="1306"/>
    <col min="13825" max="13825" width="42.7109375" style="1306" customWidth="1"/>
    <col min="13826" max="13827" width="8.7109375" style="1306" customWidth="1"/>
    <col min="13828" max="13828" width="40.7109375" style="1306" customWidth="1"/>
    <col min="13829" max="14080" width="9.140625" style="1306"/>
    <col min="14081" max="14081" width="42.7109375" style="1306" customWidth="1"/>
    <col min="14082" max="14083" width="8.7109375" style="1306" customWidth="1"/>
    <col min="14084" max="14084" width="40.7109375" style="1306" customWidth="1"/>
    <col min="14085" max="14336" width="9.140625" style="1306"/>
    <col min="14337" max="14337" width="42.7109375" style="1306" customWidth="1"/>
    <col min="14338" max="14339" width="8.7109375" style="1306" customWidth="1"/>
    <col min="14340" max="14340" width="40.7109375" style="1306" customWidth="1"/>
    <col min="14341" max="14592" width="9.140625" style="1306"/>
    <col min="14593" max="14593" width="42.7109375" style="1306" customWidth="1"/>
    <col min="14594" max="14595" width="8.7109375" style="1306" customWidth="1"/>
    <col min="14596" max="14596" width="40.7109375" style="1306" customWidth="1"/>
    <col min="14597" max="14848" width="9.140625" style="1306"/>
    <col min="14849" max="14849" width="42.7109375" style="1306" customWidth="1"/>
    <col min="14850" max="14851" width="8.7109375" style="1306" customWidth="1"/>
    <col min="14852" max="14852" width="40.7109375" style="1306" customWidth="1"/>
    <col min="14853" max="15104" width="9.140625" style="1306"/>
    <col min="15105" max="15105" width="42.7109375" style="1306" customWidth="1"/>
    <col min="15106" max="15107" width="8.7109375" style="1306" customWidth="1"/>
    <col min="15108" max="15108" width="40.7109375" style="1306" customWidth="1"/>
    <col min="15109" max="15360" width="9.140625" style="1306"/>
    <col min="15361" max="15361" width="42.7109375" style="1306" customWidth="1"/>
    <col min="15362" max="15363" width="8.7109375" style="1306" customWidth="1"/>
    <col min="15364" max="15364" width="40.7109375" style="1306" customWidth="1"/>
    <col min="15365" max="15616" width="9.140625" style="1306"/>
    <col min="15617" max="15617" width="42.7109375" style="1306" customWidth="1"/>
    <col min="15618" max="15619" width="8.7109375" style="1306" customWidth="1"/>
    <col min="15620" max="15620" width="40.7109375" style="1306" customWidth="1"/>
    <col min="15621" max="15872" width="9.140625" style="1306"/>
    <col min="15873" max="15873" width="42.7109375" style="1306" customWidth="1"/>
    <col min="15874" max="15875" width="8.7109375" style="1306" customWidth="1"/>
    <col min="15876" max="15876" width="40.7109375" style="1306" customWidth="1"/>
    <col min="15877" max="16128" width="9.140625" style="1306"/>
    <col min="16129" max="16129" width="42.7109375" style="1306" customWidth="1"/>
    <col min="16130" max="16131" width="8.7109375" style="1306" customWidth="1"/>
    <col min="16132" max="16132" width="40.7109375" style="1306" customWidth="1"/>
    <col min="16133" max="16384" width="9.140625" style="1306"/>
  </cols>
  <sheetData>
    <row r="1" spans="1:4" ht="46.5" customHeight="1" x14ac:dyDescent="0.2">
      <c r="A1" s="1303" t="s">
        <v>772</v>
      </c>
      <c r="B1" s="1304"/>
      <c r="C1" s="1304"/>
      <c r="D1" s="1305" t="s">
        <v>773</v>
      </c>
    </row>
    <row r="2" spans="1:4" ht="42.75" customHeight="1" x14ac:dyDescent="0.2">
      <c r="A2" s="1307" t="s">
        <v>476</v>
      </c>
      <c r="B2" s="1308" t="s">
        <v>1536</v>
      </c>
      <c r="C2" s="1308" t="s">
        <v>1545</v>
      </c>
      <c r="D2" s="1309" t="s">
        <v>113</v>
      </c>
    </row>
    <row r="3" spans="1:4" ht="3.75" customHeight="1" thickBot="1" x14ac:dyDescent="0.25">
      <c r="A3" s="1360"/>
      <c r="B3" s="1361"/>
      <c r="C3" s="1361"/>
      <c r="D3" s="1362"/>
    </row>
    <row r="4" spans="1:4" s="1314" customFormat="1" ht="29.25" customHeight="1" thickTop="1" thickBot="1" x14ac:dyDescent="0.25">
      <c r="A4" s="1378" t="s">
        <v>818</v>
      </c>
      <c r="B4" s="1379"/>
      <c r="C4" s="1380"/>
      <c r="D4" s="1381" t="s">
        <v>474</v>
      </c>
    </row>
    <row r="5" spans="1:4" s="1314" customFormat="1" ht="28.5" customHeight="1" thickTop="1" thickBot="1" x14ac:dyDescent="0.25">
      <c r="A5" s="1363" t="s">
        <v>1384</v>
      </c>
      <c r="B5" s="1364"/>
      <c r="C5" s="1365" t="s">
        <v>3</v>
      </c>
      <c r="D5" s="1366" t="s">
        <v>1385</v>
      </c>
    </row>
    <row r="6" spans="1:4" ht="3.75" customHeight="1" thickTop="1" thickBot="1" x14ac:dyDescent="0.25">
      <c r="A6" s="1360"/>
      <c r="B6" s="1361"/>
      <c r="C6" s="1361"/>
      <c r="D6" s="1362"/>
    </row>
    <row r="7" spans="1:4" s="1314" customFormat="1" ht="29.25" customHeight="1" thickTop="1" thickBot="1" x14ac:dyDescent="0.25">
      <c r="A7" s="1378" t="s">
        <v>819</v>
      </c>
      <c r="B7" s="1379"/>
      <c r="C7" s="1380"/>
      <c r="D7" s="1381" t="s">
        <v>473</v>
      </c>
    </row>
    <row r="8" spans="1:4" s="1314" customFormat="1" ht="26.25" customHeight="1" thickTop="1" thickBot="1" x14ac:dyDescent="0.25">
      <c r="A8" s="1337" t="s">
        <v>1386</v>
      </c>
      <c r="B8" s="1340"/>
      <c r="C8" s="1338" t="s">
        <v>4</v>
      </c>
      <c r="D8" s="1339" t="s">
        <v>1387</v>
      </c>
    </row>
    <row r="9" spans="1:4" s="1314" customFormat="1" ht="28.5" customHeight="1" thickTop="1" thickBot="1" x14ac:dyDescent="0.25">
      <c r="A9" s="1322" t="s">
        <v>1388</v>
      </c>
      <c r="B9" s="1323"/>
      <c r="C9" s="1324" t="s">
        <v>5</v>
      </c>
      <c r="D9" s="1325" t="s">
        <v>1564</v>
      </c>
    </row>
    <row r="10" spans="1:4" s="1314" customFormat="1" ht="26.25" customHeight="1" thickTop="1" thickBot="1" x14ac:dyDescent="0.25">
      <c r="A10" s="1337" t="s">
        <v>1389</v>
      </c>
      <c r="B10" s="1340"/>
      <c r="C10" s="1338" t="s">
        <v>6</v>
      </c>
      <c r="D10" s="1339" t="s">
        <v>1390</v>
      </c>
    </row>
    <row r="11" spans="1:4" s="1314" customFormat="1" ht="26.25" customHeight="1" thickTop="1" thickBot="1" x14ac:dyDescent="0.25">
      <c r="A11" s="1322" t="s">
        <v>1391</v>
      </c>
      <c r="B11" s="1323"/>
      <c r="C11" s="1324" t="s">
        <v>7</v>
      </c>
      <c r="D11" s="1325" t="s">
        <v>1392</v>
      </c>
    </row>
    <row r="12" spans="1:4" s="1314" customFormat="1" ht="28.5" customHeight="1" thickTop="1" thickBot="1" x14ac:dyDescent="0.25">
      <c r="A12" s="1337" t="s">
        <v>1393</v>
      </c>
      <c r="B12" s="1340"/>
      <c r="C12" s="1338" t="s">
        <v>8</v>
      </c>
      <c r="D12" s="1339" t="s">
        <v>1394</v>
      </c>
    </row>
    <row r="13" spans="1:4" s="1314" customFormat="1" ht="28.5" customHeight="1" thickTop="1" thickBot="1" x14ac:dyDescent="0.25">
      <c r="A13" s="1322" t="s">
        <v>1395</v>
      </c>
      <c r="B13" s="1323"/>
      <c r="C13" s="1324" t="s">
        <v>9</v>
      </c>
      <c r="D13" s="1325" t="s">
        <v>1396</v>
      </c>
    </row>
    <row r="14" spans="1:4" s="1314" customFormat="1" ht="28.5" customHeight="1" thickTop="1" thickBot="1" x14ac:dyDescent="0.25">
      <c r="A14" s="1337" t="s">
        <v>1397</v>
      </c>
      <c r="B14" s="1340"/>
      <c r="C14" s="1338" t="s">
        <v>10</v>
      </c>
      <c r="D14" s="1339" t="s">
        <v>1398</v>
      </c>
    </row>
    <row r="15" spans="1:4" ht="3.75" customHeight="1" thickTop="1" thickBot="1" x14ac:dyDescent="0.25">
      <c r="A15" s="1382"/>
      <c r="B15" s="1383"/>
      <c r="C15" s="1383"/>
      <c r="D15" s="1384"/>
    </row>
    <row r="16" spans="1:4" s="1314" customFormat="1" ht="29.25" customHeight="1" thickTop="1" thickBot="1" x14ac:dyDescent="0.25">
      <c r="A16" s="1378" t="s">
        <v>1531</v>
      </c>
      <c r="B16" s="1379"/>
      <c r="C16" s="1380"/>
      <c r="D16" s="1381" t="s">
        <v>1530</v>
      </c>
    </row>
    <row r="17" spans="1:4" s="1314" customFormat="1" ht="28.5" customHeight="1" thickTop="1" thickBot="1" x14ac:dyDescent="0.25">
      <c r="A17" s="1318" t="s">
        <v>1399</v>
      </c>
      <c r="B17" s="1319"/>
      <c r="C17" s="1320" t="s">
        <v>11</v>
      </c>
      <c r="D17" s="1321" t="s">
        <v>1400</v>
      </c>
    </row>
    <row r="18" spans="1:4" s="1314" customFormat="1" ht="28.5" customHeight="1" thickTop="1" thickBot="1" x14ac:dyDescent="0.25">
      <c r="A18" s="1322" t="s">
        <v>1401</v>
      </c>
      <c r="B18" s="1323"/>
      <c r="C18" s="1324" t="s">
        <v>12</v>
      </c>
      <c r="D18" s="1325" t="s">
        <v>1402</v>
      </c>
    </row>
    <row r="19" spans="1:4" s="1314" customFormat="1" ht="28.5" customHeight="1" thickTop="1" thickBot="1" x14ac:dyDescent="0.25">
      <c r="A19" s="1318" t="s">
        <v>1403</v>
      </c>
      <c r="B19" s="1319"/>
      <c r="C19" s="1320" t="s">
        <v>114</v>
      </c>
      <c r="D19" s="1321" t="s">
        <v>1404</v>
      </c>
    </row>
    <row r="20" spans="1:4" s="1314" customFormat="1" ht="28.5" customHeight="1" thickTop="1" x14ac:dyDescent="0.2">
      <c r="A20" s="1367" t="s">
        <v>1405</v>
      </c>
      <c r="B20" s="1368"/>
      <c r="C20" s="1369" t="s">
        <v>27</v>
      </c>
      <c r="D20" s="1370" t="s">
        <v>1406</v>
      </c>
    </row>
    <row r="21" spans="1:4" ht="3.75" customHeight="1" thickBot="1" x14ac:dyDescent="0.25">
      <c r="A21" s="1360"/>
      <c r="B21" s="1361"/>
      <c r="C21" s="1361"/>
      <c r="D21" s="1362"/>
    </row>
    <row r="22" spans="1:4" s="1314" customFormat="1" ht="29.25" customHeight="1" thickTop="1" thickBot="1" x14ac:dyDescent="0.25">
      <c r="A22" s="1378" t="s">
        <v>1532</v>
      </c>
      <c r="B22" s="1379"/>
      <c r="C22" s="1380"/>
      <c r="D22" s="1381" t="s">
        <v>1533</v>
      </c>
    </row>
    <row r="23" spans="1:4" s="1314" customFormat="1" ht="28.5" customHeight="1" thickTop="1" thickBot="1" x14ac:dyDescent="0.25">
      <c r="A23" s="1318" t="s">
        <v>1407</v>
      </c>
      <c r="B23" s="1319"/>
      <c r="C23" s="1320" t="s">
        <v>28</v>
      </c>
      <c r="D23" s="1321" t="s">
        <v>1408</v>
      </c>
    </row>
    <row r="24" spans="1:4" s="1314" customFormat="1" ht="28.5" customHeight="1" thickTop="1" x14ac:dyDescent="0.2">
      <c r="A24" s="1371" t="s">
        <v>1353</v>
      </c>
      <c r="B24" s="1372"/>
      <c r="C24" s="1373" t="s">
        <v>115</v>
      </c>
      <c r="D24" s="1374" t="s">
        <v>1409</v>
      </c>
    </row>
    <row r="25" spans="1:4" x14ac:dyDescent="0.2">
      <c r="B25" s="1306"/>
      <c r="D25" s="1358"/>
    </row>
    <row r="26" spans="1:4" x14ac:dyDescent="0.2">
      <c r="B26" s="1306"/>
      <c r="D26" s="1358"/>
    </row>
    <row r="27" spans="1:4" x14ac:dyDescent="0.2">
      <c r="B27" s="1306"/>
      <c r="D27" s="1358"/>
    </row>
    <row r="28" spans="1:4" x14ac:dyDescent="0.2">
      <c r="B28" s="1306"/>
      <c r="D28" s="1358"/>
    </row>
    <row r="29" spans="1:4" x14ac:dyDescent="0.2">
      <c r="A29" s="1306" t="s">
        <v>304</v>
      </c>
      <c r="B29" s="1306"/>
      <c r="D29" s="1358"/>
    </row>
    <row r="30" spans="1:4" x14ac:dyDescent="0.2">
      <c r="B30" s="1306"/>
      <c r="D30" s="1358"/>
    </row>
    <row r="31" spans="1:4" x14ac:dyDescent="0.2">
      <c r="B31" s="1306"/>
      <c r="D31" s="1358"/>
    </row>
    <row r="32" spans="1:4" x14ac:dyDescent="0.2">
      <c r="B32" s="1306"/>
      <c r="D32" s="1358"/>
    </row>
    <row r="33" spans="2:4" x14ac:dyDescent="0.2">
      <c r="B33" s="1306"/>
      <c r="D33" s="1358"/>
    </row>
    <row r="34" spans="2:4" x14ac:dyDescent="0.2">
      <c r="B34" s="1306"/>
      <c r="D34" s="1358"/>
    </row>
    <row r="35" spans="2:4" x14ac:dyDescent="0.2">
      <c r="B35" s="1306"/>
      <c r="D35" s="1358"/>
    </row>
    <row r="36" spans="2:4" x14ac:dyDescent="0.2">
      <c r="B36" s="1306"/>
      <c r="D36" s="1358"/>
    </row>
    <row r="37" spans="2:4" x14ac:dyDescent="0.2">
      <c r="B37" s="1306"/>
      <c r="D37" s="1358"/>
    </row>
    <row r="38" spans="2:4" x14ac:dyDescent="0.2">
      <c r="B38" s="1306"/>
      <c r="D38" s="1358"/>
    </row>
    <row r="39" spans="2:4" x14ac:dyDescent="0.2">
      <c r="B39" s="1306"/>
      <c r="D39" s="1358"/>
    </row>
    <row r="40" spans="2:4" x14ac:dyDescent="0.2">
      <c r="B40" s="1306"/>
      <c r="D40" s="1358"/>
    </row>
    <row r="41" spans="2:4" x14ac:dyDescent="0.2">
      <c r="B41" s="1306"/>
      <c r="D41" s="1358"/>
    </row>
    <row r="42" spans="2:4" x14ac:dyDescent="0.2">
      <c r="B42" s="1306"/>
      <c r="D42" s="1358"/>
    </row>
    <row r="43" spans="2:4" x14ac:dyDescent="0.2">
      <c r="B43" s="1306"/>
    </row>
    <row r="44" spans="2:4" x14ac:dyDescent="0.2">
      <c r="B44" s="1306"/>
    </row>
    <row r="45" spans="2:4" x14ac:dyDescent="0.2">
      <c r="B45" s="1306"/>
    </row>
    <row r="46" spans="2:4" x14ac:dyDescent="0.2">
      <c r="B46" s="1306"/>
    </row>
    <row r="47" spans="2:4" x14ac:dyDescent="0.2">
      <c r="B47" s="1306"/>
    </row>
    <row r="48" spans="2:4" x14ac:dyDescent="0.2">
      <c r="B48" s="1306"/>
    </row>
    <row r="49" spans="2:2" x14ac:dyDescent="0.2">
      <c r="B49" s="1306"/>
    </row>
    <row r="50" spans="2:2" x14ac:dyDescent="0.2">
      <c r="B50" s="1306"/>
    </row>
  </sheetData>
  <printOptions horizontalCentered="1"/>
  <pageMargins left="0" right="0" top="0.59055118110236227" bottom="0.39370078740157483" header="0.51181102362204722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IG19"/>
  <sheetViews>
    <sheetView view="pageBreakPreview" zoomScaleNormal="100" workbookViewId="0">
      <selection activeCell="J7" sqref="J7"/>
    </sheetView>
  </sheetViews>
  <sheetFormatPr defaultRowHeight="15" x14ac:dyDescent="0.25"/>
  <cols>
    <col min="1" max="1" width="16.7109375" style="47" customWidth="1"/>
    <col min="2" max="9" width="10.42578125" style="47" customWidth="1"/>
    <col min="10" max="10" width="11.140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0.25" customHeight="1" x14ac:dyDescent="0.5">
      <c r="A1" s="1501" t="s">
        <v>489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11" ht="18" customHeight="1" x14ac:dyDescent="0.25">
      <c r="A2" s="1502" t="s">
        <v>787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11" ht="18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11" ht="18" customHeight="1" x14ac:dyDescent="0.25">
      <c r="A4" s="1562" t="s">
        <v>353</v>
      </c>
      <c r="B4" s="1562"/>
      <c r="C4" s="1562"/>
      <c r="D4" s="1562"/>
      <c r="E4" s="1562"/>
      <c r="F4" s="1562"/>
      <c r="G4" s="1562"/>
      <c r="H4" s="1562"/>
      <c r="I4" s="1562"/>
      <c r="J4" s="1562"/>
      <c r="K4" s="1562"/>
    </row>
    <row r="5" spans="1:11" ht="15.75" x14ac:dyDescent="0.3">
      <c r="A5" s="297" t="s">
        <v>518</v>
      </c>
      <c r="B5" s="308"/>
      <c r="C5" s="308"/>
      <c r="D5" s="308"/>
      <c r="E5" s="308"/>
      <c r="F5" s="308"/>
      <c r="G5" s="308"/>
      <c r="H5" s="313"/>
      <c r="I5" s="308"/>
      <c r="J5" s="308"/>
      <c r="K5" s="306" t="s">
        <v>206</v>
      </c>
    </row>
    <row r="6" spans="1:11" ht="28.5" customHeight="1" thickBot="1" x14ac:dyDescent="0.25">
      <c r="A6" s="1563" t="s">
        <v>205</v>
      </c>
      <c r="B6" s="1565" t="s">
        <v>786</v>
      </c>
      <c r="C6" s="1565"/>
      <c r="D6" s="1565"/>
      <c r="E6" s="1565"/>
      <c r="F6" s="1565"/>
      <c r="G6" s="1565"/>
      <c r="H6" s="1565"/>
      <c r="I6" s="1565"/>
      <c r="J6" s="1565"/>
      <c r="K6" s="1566" t="s">
        <v>92</v>
      </c>
    </row>
    <row r="7" spans="1:11" ht="43.5" customHeight="1" thickTop="1" x14ac:dyDescent="0.2">
      <c r="A7" s="1564"/>
      <c r="B7" s="92" t="s">
        <v>394</v>
      </c>
      <c r="C7" s="137" t="s">
        <v>198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11" ht="24.95" customHeight="1" thickBot="1" x14ac:dyDescent="0.25">
      <c r="A8" s="606" t="s">
        <v>93</v>
      </c>
      <c r="B8" s="166">
        <f t="shared" ref="B8:B18" si="0">SUM(C8:J8)</f>
        <v>5610</v>
      </c>
      <c r="C8" s="167">
        <v>2</v>
      </c>
      <c r="D8" s="167">
        <v>15</v>
      </c>
      <c r="E8" s="167">
        <v>176</v>
      </c>
      <c r="F8" s="167">
        <v>721</v>
      </c>
      <c r="G8" s="167">
        <v>1887</v>
      </c>
      <c r="H8" s="167">
        <v>1923</v>
      </c>
      <c r="I8" s="167">
        <v>786</v>
      </c>
      <c r="J8" s="167">
        <v>100</v>
      </c>
      <c r="K8" s="574" t="s">
        <v>536</v>
      </c>
    </row>
    <row r="9" spans="1:11" ht="24.95" customHeight="1" thickTop="1" thickBot="1" x14ac:dyDescent="0.25">
      <c r="A9" s="581" t="s">
        <v>94</v>
      </c>
      <c r="B9" s="170">
        <f t="shared" si="0"/>
        <v>5407</v>
      </c>
      <c r="C9" s="171">
        <v>3</v>
      </c>
      <c r="D9" s="171">
        <v>5</v>
      </c>
      <c r="E9" s="171">
        <v>118</v>
      </c>
      <c r="F9" s="171">
        <v>814</v>
      </c>
      <c r="G9" s="171">
        <v>2063</v>
      </c>
      <c r="H9" s="171">
        <v>1743</v>
      </c>
      <c r="I9" s="171">
        <v>625</v>
      </c>
      <c r="J9" s="171">
        <v>36</v>
      </c>
      <c r="K9" s="576" t="s">
        <v>942</v>
      </c>
    </row>
    <row r="10" spans="1:11" ht="24.95" customHeight="1" thickTop="1" thickBot="1" x14ac:dyDescent="0.25">
      <c r="A10" s="607" t="s">
        <v>95</v>
      </c>
      <c r="B10" s="168">
        <f t="shared" si="0"/>
        <v>3680</v>
      </c>
      <c r="C10" s="169">
        <v>2</v>
      </c>
      <c r="D10" s="169">
        <v>9</v>
      </c>
      <c r="E10" s="169">
        <v>142</v>
      </c>
      <c r="F10" s="169">
        <v>879</v>
      </c>
      <c r="G10" s="169">
        <v>1557</v>
      </c>
      <c r="H10" s="169">
        <v>872</v>
      </c>
      <c r="I10" s="169">
        <v>214</v>
      </c>
      <c r="J10" s="169">
        <v>5</v>
      </c>
      <c r="K10" s="575" t="s">
        <v>96</v>
      </c>
    </row>
    <row r="11" spans="1:11" ht="24.95" customHeight="1" thickTop="1" thickBot="1" x14ac:dyDescent="0.25">
      <c r="A11" s="581" t="s">
        <v>97</v>
      </c>
      <c r="B11" s="170">
        <f t="shared" si="0"/>
        <v>1989</v>
      </c>
      <c r="C11" s="171">
        <v>2</v>
      </c>
      <c r="D11" s="171">
        <v>9</v>
      </c>
      <c r="E11" s="171">
        <v>151</v>
      </c>
      <c r="F11" s="171">
        <v>661</v>
      </c>
      <c r="G11" s="171">
        <v>763</v>
      </c>
      <c r="H11" s="171">
        <v>349</v>
      </c>
      <c r="I11" s="171">
        <v>54</v>
      </c>
      <c r="J11" s="171">
        <v>0</v>
      </c>
      <c r="K11" s="576" t="s">
        <v>98</v>
      </c>
    </row>
    <row r="12" spans="1:11" ht="24.95" customHeight="1" thickTop="1" thickBot="1" x14ac:dyDescent="0.25">
      <c r="A12" s="607" t="s">
        <v>99</v>
      </c>
      <c r="B12" s="168">
        <f t="shared" si="0"/>
        <v>930</v>
      </c>
      <c r="C12" s="169">
        <v>0</v>
      </c>
      <c r="D12" s="169">
        <v>4</v>
      </c>
      <c r="E12" s="169">
        <v>116</v>
      </c>
      <c r="F12" s="169">
        <v>357</v>
      </c>
      <c r="G12" s="169">
        <v>324</v>
      </c>
      <c r="H12" s="169">
        <v>119</v>
      </c>
      <c r="I12" s="169">
        <v>10</v>
      </c>
      <c r="J12" s="169">
        <v>0</v>
      </c>
      <c r="K12" s="575" t="s">
        <v>100</v>
      </c>
    </row>
    <row r="13" spans="1:11" ht="24.95" customHeight="1" thickTop="1" thickBot="1" x14ac:dyDescent="0.25">
      <c r="A13" s="581" t="s">
        <v>101</v>
      </c>
      <c r="B13" s="170">
        <f t="shared" si="0"/>
        <v>426</v>
      </c>
      <c r="C13" s="171">
        <v>1</v>
      </c>
      <c r="D13" s="171">
        <v>6</v>
      </c>
      <c r="E13" s="171">
        <v>62</v>
      </c>
      <c r="F13" s="171">
        <v>193</v>
      </c>
      <c r="G13" s="171">
        <v>136</v>
      </c>
      <c r="H13" s="171">
        <v>28</v>
      </c>
      <c r="I13" s="171">
        <v>0</v>
      </c>
      <c r="J13" s="171">
        <v>0</v>
      </c>
      <c r="K13" s="576" t="s">
        <v>102</v>
      </c>
    </row>
    <row r="14" spans="1:11" ht="24.95" customHeight="1" thickTop="1" thickBot="1" x14ac:dyDescent="0.25">
      <c r="A14" s="607" t="s">
        <v>103</v>
      </c>
      <c r="B14" s="168">
        <f t="shared" si="0"/>
        <v>192</v>
      </c>
      <c r="C14" s="169">
        <v>0</v>
      </c>
      <c r="D14" s="169">
        <v>5</v>
      </c>
      <c r="E14" s="169">
        <v>43</v>
      </c>
      <c r="F14" s="169">
        <v>85</v>
      </c>
      <c r="G14" s="169">
        <v>51</v>
      </c>
      <c r="H14" s="169">
        <v>8</v>
      </c>
      <c r="I14" s="169">
        <v>0</v>
      </c>
      <c r="J14" s="169">
        <v>0</v>
      </c>
      <c r="K14" s="575" t="s">
        <v>104</v>
      </c>
    </row>
    <row r="15" spans="1:11" ht="24.95" customHeight="1" thickTop="1" thickBot="1" x14ac:dyDescent="0.25">
      <c r="A15" s="581" t="s">
        <v>105</v>
      </c>
      <c r="B15" s="170">
        <f t="shared" si="0"/>
        <v>99</v>
      </c>
      <c r="C15" s="171">
        <v>0</v>
      </c>
      <c r="D15" s="171">
        <v>7</v>
      </c>
      <c r="E15" s="171">
        <v>25</v>
      </c>
      <c r="F15" s="171">
        <v>45</v>
      </c>
      <c r="G15" s="171">
        <v>19</v>
      </c>
      <c r="H15" s="171">
        <v>3</v>
      </c>
      <c r="I15" s="171">
        <v>0</v>
      </c>
      <c r="J15" s="171">
        <v>0</v>
      </c>
      <c r="K15" s="576" t="s">
        <v>106</v>
      </c>
    </row>
    <row r="16" spans="1:11" ht="24.95" customHeight="1" thickTop="1" thickBot="1" x14ac:dyDescent="0.25">
      <c r="A16" s="607" t="s">
        <v>107</v>
      </c>
      <c r="B16" s="168">
        <f t="shared" si="0"/>
        <v>50</v>
      </c>
      <c r="C16" s="169">
        <v>0</v>
      </c>
      <c r="D16" s="169">
        <v>3</v>
      </c>
      <c r="E16" s="169">
        <v>20</v>
      </c>
      <c r="F16" s="169">
        <v>20</v>
      </c>
      <c r="G16" s="169">
        <v>7</v>
      </c>
      <c r="H16" s="169">
        <v>0</v>
      </c>
      <c r="I16" s="169">
        <v>0</v>
      </c>
      <c r="J16" s="169">
        <v>0</v>
      </c>
      <c r="K16" s="575" t="s">
        <v>108</v>
      </c>
    </row>
    <row r="17" spans="1:241" ht="24.95" customHeight="1" thickTop="1" x14ac:dyDescent="0.2">
      <c r="A17" s="582" t="s">
        <v>109</v>
      </c>
      <c r="B17" s="173">
        <f t="shared" si="0"/>
        <v>36</v>
      </c>
      <c r="C17" s="193">
        <v>0</v>
      </c>
      <c r="D17" s="193">
        <v>4</v>
      </c>
      <c r="E17" s="193">
        <v>13</v>
      </c>
      <c r="F17" s="193">
        <v>12</v>
      </c>
      <c r="G17" s="193">
        <v>7</v>
      </c>
      <c r="H17" s="193">
        <v>0</v>
      </c>
      <c r="I17" s="193">
        <v>0</v>
      </c>
      <c r="J17" s="193">
        <v>0</v>
      </c>
      <c r="K17" s="604" t="s">
        <v>110</v>
      </c>
    </row>
    <row r="18" spans="1:241" ht="24.95" customHeight="1" x14ac:dyDescent="0.2">
      <c r="A18" s="1071" t="s">
        <v>71</v>
      </c>
      <c r="B18" s="1072">
        <f t="shared" si="0"/>
        <v>86</v>
      </c>
      <c r="C18" s="1073">
        <v>1</v>
      </c>
      <c r="D18" s="1073">
        <v>0</v>
      </c>
      <c r="E18" s="1073">
        <v>10</v>
      </c>
      <c r="F18" s="1073">
        <v>24</v>
      </c>
      <c r="G18" s="1073">
        <v>33</v>
      </c>
      <c r="H18" s="1073">
        <v>18</v>
      </c>
      <c r="I18" s="1073">
        <v>0</v>
      </c>
      <c r="J18" s="1073">
        <v>0</v>
      </c>
      <c r="K18" s="1074" t="s">
        <v>72</v>
      </c>
    </row>
    <row r="19" spans="1:241" ht="30" customHeight="1" x14ac:dyDescent="0.2">
      <c r="A19" s="1075" t="s">
        <v>44</v>
      </c>
      <c r="B19" s="1076">
        <f>SUM(B8:B18)</f>
        <v>18505</v>
      </c>
      <c r="C19" s="1076">
        <f t="shared" ref="C19:J19" si="1">SUM(C8:C18)</f>
        <v>11</v>
      </c>
      <c r="D19" s="1076">
        <f t="shared" si="1"/>
        <v>67</v>
      </c>
      <c r="E19" s="1076">
        <f t="shared" si="1"/>
        <v>876</v>
      </c>
      <c r="F19" s="1076">
        <f t="shared" si="1"/>
        <v>3811</v>
      </c>
      <c r="G19" s="1076">
        <f t="shared" si="1"/>
        <v>6847</v>
      </c>
      <c r="H19" s="1076">
        <f t="shared" si="1"/>
        <v>5063</v>
      </c>
      <c r="I19" s="1076">
        <f t="shared" si="1"/>
        <v>1689</v>
      </c>
      <c r="J19" s="1076">
        <f t="shared" si="1"/>
        <v>141</v>
      </c>
      <c r="K19" s="1077" t="s">
        <v>45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IG19"/>
  <sheetViews>
    <sheetView view="pageBreakPreview" zoomScaleNormal="100" workbookViewId="0">
      <selection activeCell="J7" sqref="J7"/>
    </sheetView>
  </sheetViews>
  <sheetFormatPr defaultRowHeight="15" x14ac:dyDescent="0.25"/>
  <cols>
    <col min="1" max="1" width="16.7109375" style="47" customWidth="1"/>
    <col min="2" max="9" width="10.42578125" style="47" customWidth="1"/>
    <col min="10" max="10" width="10.8554687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0.25" customHeight="1" x14ac:dyDescent="0.5">
      <c r="A1" s="1501" t="s">
        <v>489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11" ht="18" customHeight="1" x14ac:dyDescent="0.25">
      <c r="A2" s="1502" t="s">
        <v>787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11" ht="18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11" ht="18" customHeight="1" x14ac:dyDescent="0.25">
      <c r="A4" s="1562" t="s">
        <v>352</v>
      </c>
      <c r="B4" s="1562"/>
      <c r="C4" s="1562"/>
      <c r="D4" s="1562"/>
      <c r="E4" s="1562"/>
      <c r="F4" s="1562"/>
      <c r="G4" s="1562"/>
      <c r="H4" s="1562"/>
      <c r="I4" s="1562"/>
      <c r="J4" s="1562"/>
      <c r="K4" s="1562"/>
    </row>
    <row r="5" spans="1:11" ht="15.75" x14ac:dyDescent="0.3">
      <c r="A5" s="297" t="s">
        <v>471</v>
      </c>
      <c r="B5" s="308"/>
      <c r="C5" s="308"/>
      <c r="D5" s="308"/>
      <c r="E5" s="308"/>
      <c r="F5" s="308"/>
      <c r="G5" s="308"/>
      <c r="H5" s="313"/>
      <c r="I5" s="308"/>
      <c r="J5" s="308"/>
      <c r="K5" s="306" t="s">
        <v>207</v>
      </c>
    </row>
    <row r="6" spans="1:11" ht="28.5" customHeight="1" thickBot="1" x14ac:dyDescent="0.25">
      <c r="A6" s="1563" t="s">
        <v>205</v>
      </c>
      <c r="B6" s="1565" t="s">
        <v>786</v>
      </c>
      <c r="C6" s="1565"/>
      <c r="D6" s="1565"/>
      <c r="E6" s="1565"/>
      <c r="F6" s="1565"/>
      <c r="G6" s="1565"/>
      <c r="H6" s="1565"/>
      <c r="I6" s="1565"/>
      <c r="J6" s="1565"/>
      <c r="K6" s="1566" t="s">
        <v>92</v>
      </c>
    </row>
    <row r="7" spans="1:11" ht="46.5" customHeight="1" thickTop="1" x14ac:dyDescent="0.2">
      <c r="A7" s="1564"/>
      <c r="B7" s="92" t="s">
        <v>394</v>
      </c>
      <c r="C7" s="137" t="s">
        <v>198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11" ht="24.95" customHeight="1" thickBot="1" x14ac:dyDescent="0.25">
      <c r="A8" s="606" t="s">
        <v>93</v>
      </c>
      <c r="B8" s="166">
        <f t="shared" ref="B8:B18" si="0">SUM(C8:J8)</f>
        <v>3886</v>
      </c>
      <c r="C8" s="167">
        <v>3</v>
      </c>
      <c r="D8" s="167">
        <v>6</v>
      </c>
      <c r="E8" s="167">
        <v>123</v>
      </c>
      <c r="F8" s="167">
        <v>455</v>
      </c>
      <c r="G8" s="167">
        <v>1132</v>
      </c>
      <c r="H8" s="167">
        <v>1326</v>
      </c>
      <c r="I8" s="167">
        <v>763</v>
      </c>
      <c r="J8" s="167">
        <v>78</v>
      </c>
      <c r="K8" s="574" t="s">
        <v>536</v>
      </c>
    </row>
    <row r="9" spans="1:11" ht="24.95" customHeight="1" thickTop="1" thickBot="1" x14ac:dyDescent="0.25">
      <c r="A9" s="581" t="s">
        <v>94</v>
      </c>
      <c r="B9" s="170">
        <f t="shared" si="0"/>
        <v>3630</v>
      </c>
      <c r="C9" s="171">
        <v>0</v>
      </c>
      <c r="D9" s="171">
        <v>3</v>
      </c>
      <c r="E9" s="171">
        <v>87</v>
      </c>
      <c r="F9" s="171">
        <v>489</v>
      </c>
      <c r="G9" s="171">
        <v>1273</v>
      </c>
      <c r="H9" s="171">
        <v>1298</v>
      </c>
      <c r="I9" s="171">
        <v>456</v>
      </c>
      <c r="J9" s="171">
        <v>24</v>
      </c>
      <c r="K9" s="576" t="s">
        <v>942</v>
      </c>
    </row>
    <row r="10" spans="1:11" ht="24.95" customHeight="1" thickTop="1" thickBot="1" x14ac:dyDescent="0.25">
      <c r="A10" s="607" t="s">
        <v>95</v>
      </c>
      <c r="B10" s="168">
        <f t="shared" si="0"/>
        <v>2602</v>
      </c>
      <c r="C10" s="169">
        <v>0</v>
      </c>
      <c r="D10" s="169">
        <v>4</v>
      </c>
      <c r="E10" s="169">
        <v>98</v>
      </c>
      <c r="F10" s="169">
        <v>555</v>
      </c>
      <c r="G10" s="169">
        <v>1031</v>
      </c>
      <c r="H10" s="169">
        <v>759</v>
      </c>
      <c r="I10" s="169">
        <v>152</v>
      </c>
      <c r="J10" s="169">
        <v>3</v>
      </c>
      <c r="K10" s="575" t="s">
        <v>96</v>
      </c>
    </row>
    <row r="11" spans="1:11" ht="24.95" customHeight="1" thickTop="1" thickBot="1" x14ac:dyDescent="0.25">
      <c r="A11" s="581" t="s">
        <v>97</v>
      </c>
      <c r="B11" s="170">
        <f t="shared" si="0"/>
        <v>1651</v>
      </c>
      <c r="C11" s="171">
        <v>0</v>
      </c>
      <c r="D11" s="171">
        <v>9</v>
      </c>
      <c r="E11" s="171">
        <v>114</v>
      </c>
      <c r="F11" s="171">
        <v>469</v>
      </c>
      <c r="G11" s="171">
        <v>703</v>
      </c>
      <c r="H11" s="171">
        <v>319</v>
      </c>
      <c r="I11" s="171">
        <v>37</v>
      </c>
      <c r="J11" s="171">
        <v>0</v>
      </c>
      <c r="K11" s="576" t="s">
        <v>98</v>
      </c>
    </row>
    <row r="12" spans="1:11" ht="24.95" customHeight="1" thickTop="1" thickBot="1" x14ac:dyDescent="0.25">
      <c r="A12" s="607" t="s">
        <v>99</v>
      </c>
      <c r="B12" s="168">
        <f t="shared" si="0"/>
        <v>886</v>
      </c>
      <c r="C12" s="169">
        <v>0</v>
      </c>
      <c r="D12" s="169">
        <v>5</v>
      </c>
      <c r="E12" s="169">
        <v>97</v>
      </c>
      <c r="F12" s="169">
        <v>342</v>
      </c>
      <c r="G12" s="169">
        <v>327</v>
      </c>
      <c r="H12" s="169">
        <v>110</v>
      </c>
      <c r="I12" s="169">
        <v>5</v>
      </c>
      <c r="J12" s="169">
        <v>0</v>
      </c>
      <c r="K12" s="575" t="s">
        <v>100</v>
      </c>
    </row>
    <row r="13" spans="1:11" ht="24.95" customHeight="1" thickTop="1" thickBot="1" x14ac:dyDescent="0.25">
      <c r="A13" s="581" t="s">
        <v>101</v>
      </c>
      <c r="B13" s="170">
        <f t="shared" si="0"/>
        <v>444</v>
      </c>
      <c r="C13" s="171">
        <v>0</v>
      </c>
      <c r="D13" s="171">
        <v>7</v>
      </c>
      <c r="E13" s="171">
        <v>77</v>
      </c>
      <c r="F13" s="171">
        <v>208</v>
      </c>
      <c r="G13" s="171">
        <v>125</v>
      </c>
      <c r="H13" s="171">
        <v>26</v>
      </c>
      <c r="I13" s="171">
        <v>1</v>
      </c>
      <c r="J13" s="171">
        <v>0</v>
      </c>
      <c r="K13" s="576" t="s">
        <v>102</v>
      </c>
    </row>
    <row r="14" spans="1:11" ht="24.95" customHeight="1" thickTop="1" thickBot="1" x14ac:dyDescent="0.25">
      <c r="A14" s="607" t="s">
        <v>103</v>
      </c>
      <c r="B14" s="168">
        <f t="shared" si="0"/>
        <v>227</v>
      </c>
      <c r="C14" s="169">
        <v>0</v>
      </c>
      <c r="D14" s="169">
        <v>8</v>
      </c>
      <c r="E14" s="169">
        <v>54</v>
      </c>
      <c r="F14" s="169">
        <v>112</v>
      </c>
      <c r="G14" s="169">
        <v>45</v>
      </c>
      <c r="H14" s="169">
        <v>8</v>
      </c>
      <c r="I14" s="169">
        <v>0</v>
      </c>
      <c r="J14" s="169">
        <v>0</v>
      </c>
      <c r="K14" s="575" t="s">
        <v>104</v>
      </c>
    </row>
    <row r="15" spans="1:11" ht="24.95" customHeight="1" thickTop="1" thickBot="1" x14ac:dyDescent="0.25">
      <c r="A15" s="581" t="s">
        <v>105</v>
      </c>
      <c r="B15" s="170">
        <f t="shared" si="0"/>
        <v>107</v>
      </c>
      <c r="C15" s="171">
        <v>0</v>
      </c>
      <c r="D15" s="171">
        <v>6</v>
      </c>
      <c r="E15" s="171">
        <v>26</v>
      </c>
      <c r="F15" s="171">
        <v>44</v>
      </c>
      <c r="G15" s="171">
        <v>27</v>
      </c>
      <c r="H15" s="171">
        <v>4</v>
      </c>
      <c r="I15" s="171">
        <v>0</v>
      </c>
      <c r="J15" s="171">
        <v>0</v>
      </c>
      <c r="K15" s="576" t="s">
        <v>106</v>
      </c>
    </row>
    <row r="16" spans="1:11" ht="24.95" customHeight="1" thickTop="1" thickBot="1" x14ac:dyDescent="0.25">
      <c r="A16" s="607" t="s">
        <v>107</v>
      </c>
      <c r="B16" s="168">
        <f t="shared" si="0"/>
        <v>59</v>
      </c>
      <c r="C16" s="169">
        <v>0</v>
      </c>
      <c r="D16" s="169">
        <v>3</v>
      </c>
      <c r="E16" s="169">
        <v>20</v>
      </c>
      <c r="F16" s="169">
        <v>23</v>
      </c>
      <c r="G16" s="169">
        <v>13</v>
      </c>
      <c r="H16" s="169">
        <v>0</v>
      </c>
      <c r="I16" s="169">
        <v>0</v>
      </c>
      <c r="J16" s="169">
        <v>0</v>
      </c>
      <c r="K16" s="575" t="s">
        <v>108</v>
      </c>
    </row>
    <row r="17" spans="1:241" ht="24.95" customHeight="1" thickTop="1" x14ac:dyDescent="0.2">
      <c r="A17" s="582" t="s">
        <v>109</v>
      </c>
      <c r="B17" s="173">
        <f t="shared" si="0"/>
        <v>41</v>
      </c>
      <c r="C17" s="193">
        <v>0</v>
      </c>
      <c r="D17" s="193">
        <v>4</v>
      </c>
      <c r="E17" s="193">
        <v>13</v>
      </c>
      <c r="F17" s="193">
        <v>18</v>
      </c>
      <c r="G17" s="193">
        <v>6</v>
      </c>
      <c r="H17" s="193">
        <v>0</v>
      </c>
      <c r="I17" s="193">
        <v>0</v>
      </c>
      <c r="J17" s="193">
        <v>0</v>
      </c>
      <c r="K17" s="604" t="s">
        <v>110</v>
      </c>
    </row>
    <row r="18" spans="1:241" ht="24.95" customHeight="1" x14ac:dyDescent="0.2">
      <c r="A18" s="1071" t="s">
        <v>71</v>
      </c>
      <c r="B18" s="1072">
        <f t="shared" si="0"/>
        <v>60</v>
      </c>
      <c r="C18" s="1073">
        <v>1</v>
      </c>
      <c r="D18" s="1073">
        <v>0</v>
      </c>
      <c r="E18" s="1073">
        <v>7</v>
      </c>
      <c r="F18" s="1073">
        <v>12</v>
      </c>
      <c r="G18" s="1073">
        <v>23</v>
      </c>
      <c r="H18" s="1073">
        <v>13</v>
      </c>
      <c r="I18" s="1073">
        <v>4</v>
      </c>
      <c r="J18" s="1073">
        <v>0</v>
      </c>
      <c r="K18" s="1074" t="s">
        <v>72</v>
      </c>
    </row>
    <row r="19" spans="1:241" ht="30" customHeight="1" x14ac:dyDescent="0.2">
      <c r="A19" s="1075" t="s">
        <v>44</v>
      </c>
      <c r="B19" s="1076">
        <f>SUM(B8:B18)</f>
        <v>13593</v>
      </c>
      <c r="C19" s="1076">
        <f t="shared" ref="C19:J19" si="1">SUM(C8:C18)</f>
        <v>4</v>
      </c>
      <c r="D19" s="1076">
        <f t="shared" si="1"/>
        <v>55</v>
      </c>
      <c r="E19" s="1076">
        <f t="shared" si="1"/>
        <v>716</v>
      </c>
      <c r="F19" s="1076">
        <f t="shared" si="1"/>
        <v>2727</v>
      </c>
      <c r="G19" s="1076">
        <f t="shared" si="1"/>
        <v>4705</v>
      </c>
      <c r="H19" s="1076">
        <f t="shared" si="1"/>
        <v>3863</v>
      </c>
      <c r="I19" s="1076">
        <f t="shared" si="1"/>
        <v>1418</v>
      </c>
      <c r="J19" s="1076">
        <f t="shared" si="1"/>
        <v>105</v>
      </c>
      <c r="K19" s="1077" t="s">
        <v>45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IG21"/>
  <sheetViews>
    <sheetView view="pageBreakPreview" zoomScaleNormal="100" workbookViewId="0">
      <selection activeCell="B19" sqref="B19:J19"/>
    </sheetView>
  </sheetViews>
  <sheetFormatPr defaultRowHeight="15" x14ac:dyDescent="0.25"/>
  <cols>
    <col min="1" max="1" width="16.7109375" style="47" customWidth="1"/>
    <col min="2" max="9" width="10.42578125" style="47" customWidth="1"/>
    <col min="10" max="10" width="11.28515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1.75" customHeight="1" x14ac:dyDescent="0.5">
      <c r="A1" s="1501" t="s">
        <v>489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11" ht="18" customHeight="1" x14ac:dyDescent="0.25">
      <c r="A2" s="1502" t="s">
        <v>787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11" ht="18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11" ht="18" customHeight="1" x14ac:dyDescent="0.25">
      <c r="A4" s="1562" t="s">
        <v>351</v>
      </c>
      <c r="B4" s="1562"/>
      <c r="C4" s="1562"/>
      <c r="D4" s="1562"/>
      <c r="E4" s="1562"/>
      <c r="F4" s="1562"/>
      <c r="G4" s="1562"/>
      <c r="H4" s="1562"/>
      <c r="I4" s="1562"/>
      <c r="J4" s="1562"/>
      <c r="K4" s="1562"/>
    </row>
    <row r="5" spans="1:11" ht="15.75" x14ac:dyDescent="0.3">
      <c r="A5" s="297" t="s">
        <v>744</v>
      </c>
      <c r="B5" s="308"/>
      <c r="C5" s="308"/>
      <c r="D5" s="308"/>
      <c r="E5" s="308"/>
      <c r="F5" s="308"/>
      <c r="G5" s="308"/>
      <c r="H5" s="313"/>
      <c r="I5" s="308"/>
      <c r="J5" s="308"/>
      <c r="K5" s="306" t="s">
        <v>208</v>
      </c>
    </row>
    <row r="6" spans="1:11" ht="28.5" customHeight="1" thickBot="1" x14ac:dyDescent="0.25">
      <c r="A6" s="1563" t="s">
        <v>205</v>
      </c>
      <c r="B6" s="1565" t="s">
        <v>786</v>
      </c>
      <c r="C6" s="1565"/>
      <c r="D6" s="1565"/>
      <c r="E6" s="1565"/>
      <c r="F6" s="1565"/>
      <c r="G6" s="1565"/>
      <c r="H6" s="1565"/>
      <c r="I6" s="1565"/>
      <c r="J6" s="1565"/>
      <c r="K6" s="1566" t="s">
        <v>92</v>
      </c>
    </row>
    <row r="7" spans="1:11" ht="43.5" customHeight="1" thickTop="1" x14ac:dyDescent="0.2">
      <c r="A7" s="1564"/>
      <c r="B7" s="92" t="s">
        <v>394</v>
      </c>
      <c r="C7" s="137" t="s">
        <v>198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11" ht="24.95" customHeight="1" thickBot="1" x14ac:dyDescent="0.25">
      <c r="A8" s="606" t="s">
        <v>93</v>
      </c>
      <c r="B8" s="166">
        <f t="shared" ref="B8:B18" si="0">SUM(C8:J8)</f>
        <v>3655</v>
      </c>
      <c r="C8" s="167">
        <v>0</v>
      </c>
      <c r="D8" s="167">
        <v>12</v>
      </c>
      <c r="E8" s="167">
        <v>98</v>
      </c>
      <c r="F8" s="167">
        <v>388</v>
      </c>
      <c r="G8" s="167">
        <v>1076</v>
      </c>
      <c r="H8" s="167">
        <v>1312</v>
      </c>
      <c r="I8" s="167">
        <v>704</v>
      </c>
      <c r="J8" s="167">
        <v>65</v>
      </c>
      <c r="K8" s="574" t="s">
        <v>536</v>
      </c>
    </row>
    <row r="9" spans="1:11" ht="24.95" customHeight="1" thickTop="1" thickBot="1" x14ac:dyDescent="0.25">
      <c r="A9" s="581" t="s">
        <v>94</v>
      </c>
      <c r="B9" s="241">
        <f t="shared" si="0"/>
        <v>3323</v>
      </c>
      <c r="C9" s="171">
        <v>3</v>
      </c>
      <c r="D9" s="171">
        <v>3</v>
      </c>
      <c r="E9" s="171">
        <v>62</v>
      </c>
      <c r="F9" s="171">
        <v>454</v>
      </c>
      <c r="G9" s="171">
        <v>1151</v>
      </c>
      <c r="H9" s="171">
        <v>1172</v>
      </c>
      <c r="I9" s="171">
        <v>456</v>
      </c>
      <c r="J9" s="171">
        <v>22</v>
      </c>
      <c r="K9" s="808" t="s">
        <v>942</v>
      </c>
    </row>
    <row r="10" spans="1:11" ht="24.95" customHeight="1" thickTop="1" thickBot="1" x14ac:dyDescent="0.25">
      <c r="A10" s="607" t="s">
        <v>95</v>
      </c>
      <c r="B10" s="166">
        <f t="shared" si="0"/>
        <v>2467</v>
      </c>
      <c r="C10" s="169">
        <v>2</v>
      </c>
      <c r="D10" s="169">
        <v>8</v>
      </c>
      <c r="E10" s="169">
        <v>86</v>
      </c>
      <c r="F10" s="169">
        <v>508</v>
      </c>
      <c r="G10" s="169">
        <v>1036</v>
      </c>
      <c r="H10" s="169">
        <v>676</v>
      </c>
      <c r="I10" s="169">
        <v>149</v>
      </c>
      <c r="J10" s="169">
        <v>2</v>
      </c>
      <c r="K10" s="575" t="s">
        <v>96</v>
      </c>
    </row>
    <row r="11" spans="1:11" ht="24.95" customHeight="1" thickTop="1" thickBot="1" x14ac:dyDescent="0.25">
      <c r="A11" s="581" t="s">
        <v>97</v>
      </c>
      <c r="B11" s="170">
        <f t="shared" si="0"/>
        <v>1584</v>
      </c>
      <c r="C11" s="171">
        <v>2</v>
      </c>
      <c r="D11" s="171">
        <v>5</v>
      </c>
      <c r="E11" s="171">
        <v>118</v>
      </c>
      <c r="F11" s="171">
        <v>501</v>
      </c>
      <c r="G11" s="171">
        <v>623</v>
      </c>
      <c r="H11" s="171">
        <v>294</v>
      </c>
      <c r="I11" s="171">
        <v>41</v>
      </c>
      <c r="J11" s="171">
        <v>0</v>
      </c>
      <c r="K11" s="576" t="s">
        <v>98</v>
      </c>
    </row>
    <row r="12" spans="1:11" ht="24.95" customHeight="1" thickTop="1" thickBot="1" x14ac:dyDescent="0.25">
      <c r="A12" s="607" t="s">
        <v>99</v>
      </c>
      <c r="B12" s="168">
        <f t="shared" si="0"/>
        <v>846</v>
      </c>
      <c r="C12" s="169">
        <v>0</v>
      </c>
      <c r="D12" s="169">
        <v>3</v>
      </c>
      <c r="E12" s="169">
        <v>111</v>
      </c>
      <c r="F12" s="169">
        <v>325</v>
      </c>
      <c r="G12" s="169">
        <v>308</v>
      </c>
      <c r="H12" s="169">
        <v>89</v>
      </c>
      <c r="I12" s="169">
        <v>10</v>
      </c>
      <c r="J12" s="169">
        <v>0</v>
      </c>
      <c r="K12" s="575" t="s">
        <v>100</v>
      </c>
    </row>
    <row r="13" spans="1:11" ht="24.95" customHeight="1" thickTop="1" thickBot="1" x14ac:dyDescent="0.25">
      <c r="A13" s="581" t="s">
        <v>101</v>
      </c>
      <c r="B13" s="170">
        <f t="shared" si="0"/>
        <v>408</v>
      </c>
      <c r="C13" s="171">
        <v>1</v>
      </c>
      <c r="D13" s="171">
        <v>7</v>
      </c>
      <c r="E13" s="171">
        <v>68</v>
      </c>
      <c r="F13" s="171">
        <v>188</v>
      </c>
      <c r="G13" s="171">
        <v>120</v>
      </c>
      <c r="H13" s="171">
        <v>24</v>
      </c>
      <c r="I13" s="171">
        <v>0</v>
      </c>
      <c r="J13" s="171">
        <v>0</v>
      </c>
      <c r="K13" s="576" t="s">
        <v>102</v>
      </c>
    </row>
    <row r="14" spans="1:11" ht="24.95" customHeight="1" thickTop="1" thickBot="1" x14ac:dyDescent="0.25">
      <c r="A14" s="607" t="s">
        <v>103</v>
      </c>
      <c r="B14" s="168">
        <f t="shared" si="0"/>
        <v>189</v>
      </c>
      <c r="C14" s="169">
        <v>0</v>
      </c>
      <c r="D14" s="169">
        <v>1</v>
      </c>
      <c r="E14" s="169">
        <v>45</v>
      </c>
      <c r="F14" s="169">
        <v>92</v>
      </c>
      <c r="G14" s="169">
        <v>46</v>
      </c>
      <c r="H14" s="169">
        <v>5</v>
      </c>
      <c r="I14" s="169">
        <v>0</v>
      </c>
      <c r="J14" s="169">
        <v>0</v>
      </c>
      <c r="K14" s="575" t="s">
        <v>104</v>
      </c>
    </row>
    <row r="15" spans="1:11" ht="24.95" customHeight="1" thickTop="1" thickBot="1" x14ac:dyDescent="0.25">
      <c r="A15" s="581" t="s">
        <v>105</v>
      </c>
      <c r="B15" s="170">
        <f t="shared" si="0"/>
        <v>107</v>
      </c>
      <c r="C15" s="171">
        <v>0</v>
      </c>
      <c r="D15" s="171">
        <v>5</v>
      </c>
      <c r="E15" s="171">
        <v>39</v>
      </c>
      <c r="F15" s="171">
        <v>43</v>
      </c>
      <c r="G15" s="171">
        <v>20</v>
      </c>
      <c r="H15" s="171">
        <v>0</v>
      </c>
      <c r="I15" s="171">
        <v>0</v>
      </c>
      <c r="J15" s="171">
        <v>0</v>
      </c>
      <c r="K15" s="576" t="s">
        <v>106</v>
      </c>
    </row>
    <row r="16" spans="1:11" ht="24.95" customHeight="1" thickTop="1" thickBot="1" x14ac:dyDescent="0.25">
      <c r="A16" s="607" t="s">
        <v>107</v>
      </c>
      <c r="B16" s="168">
        <f t="shared" si="0"/>
        <v>51</v>
      </c>
      <c r="C16" s="169">
        <v>0</v>
      </c>
      <c r="D16" s="169">
        <v>1</v>
      </c>
      <c r="E16" s="169">
        <v>19</v>
      </c>
      <c r="F16" s="169">
        <v>22</v>
      </c>
      <c r="G16" s="169">
        <v>8</v>
      </c>
      <c r="H16" s="169">
        <v>1</v>
      </c>
      <c r="I16" s="169">
        <v>0</v>
      </c>
      <c r="J16" s="169">
        <v>0</v>
      </c>
      <c r="K16" s="575" t="s">
        <v>108</v>
      </c>
    </row>
    <row r="17" spans="1:241" ht="24.95" customHeight="1" thickTop="1" x14ac:dyDescent="0.2">
      <c r="A17" s="582" t="s">
        <v>109</v>
      </c>
      <c r="B17" s="173">
        <f t="shared" si="0"/>
        <v>34</v>
      </c>
      <c r="C17" s="193">
        <v>0</v>
      </c>
      <c r="D17" s="193">
        <v>3</v>
      </c>
      <c r="E17" s="193">
        <v>13</v>
      </c>
      <c r="F17" s="193">
        <v>10</v>
      </c>
      <c r="G17" s="193">
        <v>8</v>
      </c>
      <c r="H17" s="193">
        <v>0</v>
      </c>
      <c r="I17" s="193">
        <v>0</v>
      </c>
      <c r="J17" s="193">
        <v>0</v>
      </c>
      <c r="K17" s="604" t="s">
        <v>110</v>
      </c>
    </row>
    <row r="18" spans="1:241" ht="24.95" customHeight="1" x14ac:dyDescent="0.2">
      <c r="A18" s="1071" t="s">
        <v>71</v>
      </c>
      <c r="B18" s="1072">
        <f t="shared" si="0"/>
        <v>62</v>
      </c>
      <c r="C18" s="1073">
        <v>1</v>
      </c>
      <c r="D18" s="1073">
        <v>1</v>
      </c>
      <c r="E18" s="1073">
        <v>7</v>
      </c>
      <c r="F18" s="1073">
        <v>24</v>
      </c>
      <c r="G18" s="1073">
        <v>14</v>
      </c>
      <c r="H18" s="1073">
        <v>14</v>
      </c>
      <c r="I18" s="1073">
        <v>1</v>
      </c>
      <c r="J18" s="1073">
        <v>0</v>
      </c>
      <c r="K18" s="1074" t="s">
        <v>72</v>
      </c>
    </row>
    <row r="19" spans="1:241" ht="30" customHeight="1" x14ac:dyDescent="0.2">
      <c r="A19" s="1075" t="s">
        <v>44</v>
      </c>
      <c r="B19" s="1076">
        <f>SUM(B8:B18)</f>
        <v>12726</v>
      </c>
      <c r="C19" s="1076">
        <f t="shared" ref="C19:J19" si="1">SUM(C8:C18)</f>
        <v>9</v>
      </c>
      <c r="D19" s="1076">
        <f t="shared" si="1"/>
        <v>49</v>
      </c>
      <c r="E19" s="1076">
        <f t="shared" si="1"/>
        <v>666</v>
      </c>
      <c r="F19" s="1076">
        <f t="shared" si="1"/>
        <v>2555</v>
      </c>
      <c r="G19" s="1076">
        <f t="shared" si="1"/>
        <v>4410</v>
      </c>
      <c r="H19" s="1076">
        <f t="shared" si="1"/>
        <v>3587</v>
      </c>
      <c r="I19" s="1076">
        <f t="shared" si="1"/>
        <v>1361</v>
      </c>
      <c r="J19" s="1076">
        <f t="shared" si="1"/>
        <v>89</v>
      </c>
      <c r="K19" s="1077" t="s">
        <v>45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</row>
    <row r="20" spans="1:241" x14ac:dyDescent="0.25">
      <c r="A20" s="26"/>
    </row>
    <row r="21" spans="1:241" x14ac:dyDescent="0.25">
      <c r="A21" s="26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IG19"/>
  <sheetViews>
    <sheetView view="pageBreakPreview" zoomScaleNormal="100" workbookViewId="0">
      <selection activeCell="J16" sqref="J16"/>
    </sheetView>
  </sheetViews>
  <sheetFormatPr defaultRowHeight="15" x14ac:dyDescent="0.25"/>
  <cols>
    <col min="1" max="1" width="16.7109375" style="47" customWidth="1"/>
    <col min="2" max="9" width="10.42578125" style="47" customWidth="1"/>
    <col min="10" max="10" width="11.140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18" customHeight="1" x14ac:dyDescent="0.5">
      <c r="A1" s="1568" t="s">
        <v>489</v>
      </c>
      <c r="B1" s="1568"/>
      <c r="C1" s="1568"/>
      <c r="D1" s="1568"/>
      <c r="E1" s="1568"/>
      <c r="F1" s="1568"/>
      <c r="G1" s="1568"/>
      <c r="H1" s="1568"/>
      <c r="I1" s="1568"/>
      <c r="J1" s="1568"/>
      <c r="K1" s="1568"/>
    </row>
    <row r="2" spans="1:11" ht="18" customHeight="1" x14ac:dyDescent="0.25">
      <c r="A2" s="1502" t="s">
        <v>787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11" ht="18" customHeight="1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11" ht="18" customHeight="1" x14ac:dyDescent="0.25">
      <c r="A4" s="1487" t="s">
        <v>350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</row>
    <row r="5" spans="1:11" ht="15.75" x14ac:dyDescent="0.3">
      <c r="A5" s="297" t="s">
        <v>745</v>
      </c>
      <c r="B5" s="308"/>
      <c r="C5" s="308"/>
      <c r="D5" s="308"/>
      <c r="E5" s="308"/>
      <c r="F5" s="308"/>
      <c r="G5" s="308"/>
      <c r="H5" s="313"/>
      <c r="I5" s="308"/>
      <c r="J5" s="308"/>
      <c r="K5" s="311" t="s">
        <v>209</v>
      </c>
    </row>
    <row r="6" spans="1:11" ht="28.5" customHeight="1" thickBot="1" x14ac:dyDescent="0.25">
      <c r="A6" s="1563" t="s">
        <v>205</v>
      </c>
      <c r="B6" s="1565" t="s">
        <v>786</v>
      </c>
      <c r="C6" s="1565"/>
      <c r="D6" s="1565"/>
      <c r="E6" s="1565"/>
      <c r="F6" s="1565"/>
      <c r="G6" s="1565"/>
      <c r="H6" s="1565"/>
      <c r="I6" s="1565"/>
      <c r="J6" s="1565"/>
      <c r="K6" s="1566" t="s">
        <v>92</v>
      </c>
    </row>
    <row r="7" spans="1:11" ht="42" customHeight="1" thickTop="1" x14ac:dyDescent="0.2">
      <c r="A7" s="1564"/>
      <c r="B7" s="92" t="s">
        <v>394</v>
      </c>
      <c r="C7" s="137" t="s">
        <v>198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11" ht="24.95" customHeight="1" thickBot="1" x14ac:dyDescent="0.25">
      <c r="A8" s="606" t="s">
        <v>93</v>
      </c>
      <c r="B8" s="166">
        <f t="shared" ref="B8:B17" si="0">SUM(C8:J8)</f>
        <v>7541</v>
      </c>
      <c r="C8" s="167">
        <f>SUM('B13-1'!C8+'B13-2'!C8)</f>
        <v>3</v>
      </c>
      <c r="D8" s="167">
        <f>SUM('B13-1'!D8+'B13-2'!D8)</f>
        <v>18</v>
      </c>
      <c r="E8" s="167">
        <f>SUM('B13-1'!E8+'B13-2'!E8)</f>
        <v>221</v>
      </c>
      <c r="F8" s="167">
        <f>SUM('B13-1'!F8+'B13-2'!F8)</f>
        <v>843</v>
      </c>
      <c r="G8" s="167">
        <f>SUM('B13-1'!G8+'B13-2'!G8)</f>
        <v>2208</v>
      </c>
      <c r="H8" s="167">
        <f>SUM('B13-1'!H8+'B13-2'!H8)</f>
        <v>2638</v>
      </c>
      <c r="I8" s="167">
        <f>SUM('B13-1'!I8+'B13-2'!I8)</f>
        <v>1467</v>
      </c>
      <c r="J8" s="167">
        <f>SUM('B13-1'!J8+'B13-2'!J8)</f>
        <v>143</v>
      </c>
      <c r="K8" s="574" t="s">
        <v>536</v>
      </c>
    </row>
    <row r="9" spans="1:11" ht="24.95" customHeight="1" thickTop="1" thickBot="1" x14ac:dyDescent="0.25">
      <c r="A9" s="581" t="s">
        <v>94</v>
      </c>
      <c r="B9" s="170">
        <f t="shared" si="0"/>
        <v>6953</v>
      </c>
      <c r="C9" s="171">
        <f>SUM('B13-1'!C9+'B13-2'!C9)</f>
        <v>3</v>
      </c>
      <c r="D9" s="171">
        <f>SUM('B13-1'!D9+'B13-2'!D9)</f>
        <v>6</v>
      </c>
      <c r="E9" s="171">
        <f>SUM('B13-1'!E9+'B13-2'!E9)</f>
        <v>149</v>
      </c>
      <c r="F9" s="171">
        <f>SUM('B13-1'!F9+'B13-2'!F9)</f>
        <v>943</v>
      </c>
      <c r="G9" s="171">
        <f>SUM('B13-1'!G9+'B13-2'!G9)</f>
        <v>2424</v>
      </c>
      <c r="H9" s="171">
        <f>SUM('B13-1'!H9+'B13-2'!H9)</f>
        <v>2470</v>
      </c>
      <c r="I9" s="171">
        <f>SUM('B13-1'!I9+'B13-2'!I9)</f>
        <v>912</v>
      </c>
      <c r="J9" s="171">
        <f>SUM('B13-1'!J9+'B13-2'!J9)</f>
        <v>46</v>
      </c>
      <c r="K9" s="808" t="s">
        <v>942</v>
      </c>
    </row>
    <row r="10" spans="1:11" ht="24.95" customHeight="1" thickTop="1" thickBot="1" x14ac:dyDescent="0.25">
      <c r="A10" s="607" t="s">
        <v>95</v>
      </c>
      <c r="B10" s="168">
        <f t="shared" si="0"/>
        <v>5069</v>
      </c>
      <c r="C10" s="169">
        <f>SUM('B13-1'!C10+'B13-2'!C10)</f>
        <v>2</v>
      </c>
      <c r="D10" s="169">
        <f>SUM('B13-1'!D10+'B13-2'!D10)</f>
        <v>12</v>
      </c>
      <c r="E10" s="169">
        <f>SUM('B13-1'!E10+'B13-2'!E10)</f>
        <v>184</v>
      </c>
      <c r="F10" s="169">
        <f>SUM('B13-1'!F10+'B13-2'!F10)</f>
        <v>1063</v>
      </c>
      <c r="G10" s="169">
        <f>SUM('B13-1'!G10+'B13-2'!G10)</f>
        <v>2067</v>
      </c>
      <c r="H10" s="169">
        <f>SUM('B13-1'!H10+'B13-2'!H10)</f>
        <v>1435</v>
      </c>
      <c r="I10" s="169">
        <f>SUM('B13-1'!I10+'B13-2'!I10)</f>
        <v>301</v>
      </c>
      <c r="J10" s="169">
        <f>SUM('B13-1'!J10+'B13-2'!J10)</f>
        <v>5</v>
      </c>
      <c r="K10" s="575" t="s">
        <v>96</v>
      </c>
    </row>
    <row r="11" spans="1:11" ht="24.95" customHeight="1" thickTop="1" thickBot="1" x14ac:dyDescent="0.25">
      <c r="A11" s="581" t="s">
        <v>97</v>
      </c>
      <c r="B11" s="170">
        <f t="shared" si="0"/>
        <v>3235</v>
      </c>
      <c r="C11" s="171">
        <f>SUM('B13-1'!C11+'B13-2'!C11)</f>
        <v>2</v>
      </c>
      <c r="D11" s="171">
        <f>SUM('B13-1'!D11+'B13-2'!D11)</f>
        <v>14</v>
      </c>
      <c r="E11" s="171">
        <f>SUM('B13-1'!E11+'B13-2'!E11)</f>
        <v>232</v>
      </c>
      <c r="F11" s="171">
        <f>SUM('B13-1'!F11+'B13-2'!F11)</f>
        <v>970</v>
      </c>
      <c r="G11" s="171">
        <f>SUM('B13-1'!G11+'B13-2'!G11)</f>
        <v>1326</v>
      </c>
      <c r="H11" s="171">
        <f>SUM('B13-1'!H11+'B13-2'!H11)</f>
        <v>613</v>
      </c>
      <c r="I11" s="171">
        <f>SUM('B13-1'!I11+'B13-2'!I11)</f>
        <v>78</v>
      </c>
      <c r="J11" s="171">
        <f>SUM('B13-1'!J11+'B13-2'!J11)</f>
        <v>0</v>
      </c>
      <c r="K11" s="576" t="s">
        <v>98</v>
      </c>
    </row>
    <row r="12" spans="1:11" ht="24.95" customHeight="1" thickTop="1" thickBot="1" x14ac:dyDescent="0.25">
      <c r="A12" s="607" t="s">
        <v>99</v>
      </c>
      <c r="B12" s="168">
        <f t="shared" si="0"/>
        <v>1732</v>
      </c>
      <c r="C12" s="169">
        <f>SUM('B13-1'!C12+'B13-2'!C12)</f>
        <v>0</v>
      </c>
      <c r="D12" s="169">
        <f>SUM('B13-1'!D12+'B13-2'!D12)</f>
        <v>8</v>
      </c>
      <c r="E12" s="169">
        <f>SUM('B13-1'!E12+'B13-2'!E12)</f>
        <v>208</v>
      </c>
      <c r="F12" s="169">
        <f>SUM('B13-1'!F12+'B13-2'!F12)</f>
        <v>667</v>
      </c>
      <c r="G12" s="169">
        <f>SUM('B13-1'!G12+'B13-2'!G12)</f>
        <v>635</v>
      </c>
      <c r="H12" s="169">
        <f>SUM('B13-1'!H12+'B13-2'!H12)</f>
        <v>199</v>
      </c>
      <c r="I12" s="169">
        <f>SUM('B13-1'!I12+'B13-2'!I12)</f>
        <v>15</v>
      </c>
      <c r="J12" s="169">
        <f>SUM('B13-1'!J12+'B13-2'!J12)</f>
        <v>0</v>
      </c>
      <c r="K12" s="575" t="s">
        <v>100</v>
      </c>
    </row>
    <row r="13" spans="1:11" ht="24.95" customHeight="1" thickTop="1" thickBot="1" x14ac:dyDescent="0.25">
      <c r="A13" s="581" t="s">
        <v>101</v>
      </c>
      <c r="B13" s="170">
        <f t="shared" si="0"/>
        <v>852</v>
      </c>
      <c r="C13" s="171">
        <f>SUM('B13-1'!C13+'B13-2'!C13)</f>
        <v>1</v>
      </c>
      <c r="D13" s="171">
        <f>SUM('B13-1'!D13+'B13-2'!D13)</f>
        <v>14</v>
      </c>
      <c r="E13" s="171">
        <f>SUM('B13-1'!E13+'B13-2'!E13)</f>
        <v>145</v>
      </c>
      <c r="F13" s="171">
        <f>SUM('B13-1'!F13+'B13-2'!F13)</f>
        <v>396</v>
      </c>
      <c r="G13" s="171">
        <f>SUM('B13-1'!G13+'B13-2'!G13)</f>
        <v>245</v>
      </c>
      <c r="H13" s="171">
        <f>SUM('B13-1'!H13+'B13-2'!H13)</f>
        <v>50</v>
      </c>
      <c r="I13" s="171">
        <f>SUM('B13-1'!I13+'B13-2'!I13)</f>
        <v>1</v>
      </c>
      <c r="J13" s="171">
        <f>SUM('B13-1'!J13+'B13-2'!J13)</f>
        <v>0</v>
      </c>
      <c r="K13" s="576" t="s">
        <v>102</v>
      </c>
    </row>
    <row r="14" spans="1:11" ht="24.95" customHeight="1" thickTop="1" thickBot="1" x14ac:dyDescent="0.25">
      <c r="A14" s="607" t="s">
        <v>103</v>
      </c>
      <c r="B14" s="168">
        <f t="shared" si="0"/>
        <v>416</v>
      </c>
      <c r="C14" s="169">
        <f>SUM('B13-1'!C14+'B13-2'!C14)</f>
        <v>0</v>
      </c>
      <c r="D14" s="169">
        <f>SUM('B13-1'!D14+'B13-2'!D14)</f>
        <v>9</v>
      </c>
      <c r="E14" s="169">
        <f>SUM('B13-1'!E14+'B13-2'!E14)</f>
        <v>99</v>
      </c>
      <c r="F14" s="169">
        <f>SUM('B13-1'!F14+'B13-2'!F14)</f>
        <v>204</v>
      </c>
      <c r="G14" s="169">
        <f>SUM('B13-1'!G14+'B13-2'!G14)</f>
        <v>91</v>
      </c>
      <c r="H14" s="169">
        <f>SUM('B13-1'!H14+'B13-2'!H14)</f>
        <v>13</v>
      </c>
      <c r="I14" s="169">
        <f>SUM('B13-1'!I14+'B13-2'!I14)</f>
        <v>0</v>
      </c>
      <c r="J14" s="169">
        <f>SUM('B13-1'!J14+'B13-2'!J14)</f>
        <v>0</v>
      </c>
      <c r="K14" s="575" t="s">
        <v>104</v>
      </c>
    </row>
    <row r="15" spans="1:11" ht="24.95" customHeight="1" thickTop="1" thickBot="1" x14ac:dyDescent="0.25">
      <c r="A15" s="581" t="s">
        <v>105</v>
      </c>
      <c r="B15" s="170">
        <f t="shared" si="0"/>
        <v>214</v>
      </c>
      <c r="C15" s="171">
        <f>SUM('B13-1'!C15+'B13-2'!C15)</f>
        <v>0</v>
      </c>
      <c r="D15" s="171">
        <f>SUM('B13-1'!D15+'B13-2'!D15)</f>
        <v>11</v>
      </c>
      <c r="E15" s="171">
        <f>SUM('B13-1'!E15+'B13-2'!E15)</f>
        <v>65</v>
      </c>
      <c r="F15" s="171">
        <f>SUM('B13-1'!F15+'B13-2'!F15)</f>
        <v>87</v>
      </c>
      <c r="G15" s="171">
        <f>SUM('B13-1'!G15+'B13-2'!G15)</f>
        <v>47</v>
      </c>
      <c r="H15" s="171">
        <f>SUM('B13-1'!H15+'B13-2'!H15)</f>
        <v>4</v>
      </c>
      <c r="I15" s="171">
        <f>SUM('B13-1'!I15+'B13-2'!I15)</f>
        <v>0</v>
      </c>
      <c r="J15" s="171">
        <f>SUM('B13-1'!J15+'B13-2'!J15)</f>
        <v>0</v>
      </c>
      <c r="K15" s="576" t="s">
        <v>106</v>
      </c>
    </row>
    <row r="16" spans="1:11" ht="24.95" customHeight="1" thickTop="1" thickBot="1" x14ac:dyDescent="0.25">
      <c r="A16" s="607" t="s">
        <v>107</v>
      </c>
      <c r="B16" s="168">
        <f t="shared" si="0"/>
        <v>110</v>
      </c>
      <c r="C16" s="169">
        <f>SUM('B13-1'!C16+'B13-2'!C16)</f>
        <v>0</v>
      </c>
      <c r="D16" s="169">
        <f>SUM('B13-1'!D16+'B13-2'!D16)</f>
        <v>4</v>
      </c>
      <c r="E16" s="169">
        <f>SUM('B13-1'!E16+'B13-2'!E16)</f>
        <v>39</v>
      </c>
      <c r="F16" s="169">
        <f>SUM('B13-1'!F16+'B13-2'!F16)</f>
        <v>45</v>
      </c>
      <c r="G16" s="169">
        <f>SUM('B13-1'!G16+'B13-2'!G16)</f>
        <v>21</v>
      </c>
      <c r="H16" s="169">
        <f>SUM('B13-1'!H16+'B13-2'!H16)</f>
        <v>1</v>
      </c>
      <c r="I16" s="169">
        <f>SUM('B13-1'!I16+'B13-2'!I16)</f>
        <v>0</v>
      </c>
      <c r="J16" s="169">
        <f>SUM('B13-1'!J16+'B13-2'!J16)</f>
        <v>0</v>
      </c>
      <c r="K16" s="575" t="s">
        <v>108</v>
      </c>
    </row>
    <row r="17" spans="1:241" ht="24.95" customHeight="1" thickTop="1" x14ac:dyDescent="0.2">
      <c r="A17" s="582" t="s">
        <v>109</v>
      </c>
      <c r="B17" s="173">
        <f t="shared" si="0"/>
        <v>75</v>
      </c>
      <c r="C17" s="193">
        <f>SUM('B13-1'!C17+'B13-2'!C17)</f>
        <v>0</v>
      </c>
      <c r="D17" s="193">
        <f>SUM('B13-1'!D17+'B13-2'!D17)</f>
        <v>7</v>
      </c>
      <c r="E17" s="193">
        <f>SUM('B13-1'!E17+'B13-2'!E17)</f>
        <v>26</v>
      </c>
      <c r="F17" s="193">
        <f>SUM('B13-1'!F17+'B13-2'!F17)</f>
        <v>28</v>
      </c>
      <c r="G17" s="193">
        <f>SUM('B13-1'!G17+'B13-2'!G17)</f>
        <v>14</v>
      </c>
      <c r="H17" s="193">
        <f>SUM('B13-1'!H17+'B13-2'!H17)</f>
        <v>0</v>
      </c>
      <c r="I17" s="193">
        <f>SUM('B13-1'!I17+'B13-2'!I17)</f>
        <v>0</v>
      </c>
      <c r="J17" s="193">
        <f>SUM('B13-1'!J17+'B13-2'!J17)</f>
        <v>0</v>
      </c>
      <c r="K17" s="604" t="s">
        <v>110</v>
      </c>
    </row>
    <row r="18" spans="1:241" ht="24.95" customHeight="1" x14ac:dyDescent="0.2">
      <c r="A18" s="1071" t="s">
        <v>71</v>
      </c>
      <c r="B18" s="1072">
        <f>'B13-1'!B18+'B13-2'!B18</f>
        <v>122</v>
      </c>
      <c r="C18" s="1072">
        <f>'B13-1'!C18+'B13-2'!C18</f>
        <v>2</v>
      </c>
      <c r="D18" s="1072">
        <f>'B13-1'!D18+'B13-2'!D18</f>
        <v>1</v>
      </c>
      <c r="E18" s="1072">
        <f>'B13-1'!E18+'B13-2'!E18</f>
        <v>14</v>
      </c>
      <c r="F18" s="1072">
        <f>'B13-1'!F18+'B13-2'!F18</f>
        <v>36</v>
      </c>
      <c r="G18" s="1072">
        <f>'B13-1'!G18+'B13-2'!G18</f>
        <v>37</v>
      </c>
      <c r="H18" s="1072">
        <f>'B13-1'!H18+'B13-2'!H18</f>
        <v>27</v>
      </c>
      <c r="I18" s="1072">
        <f>'B13-1'!I18+'B13-2'!I18</f>
        <v>5</v>
      </c>
      <c r="J18" s="1072">
        <f>'B13-1'!J18+'B13-2'!J18</f>
        <v>0</v>
      </c>
      <c r="K18" s="1074" t="s">
        <v>72</v>
      </c>
    </row>
    <row r="19" spans="1:241" ht="30" customHeight="1" x14ac:dyDescent="0.2">
      <c r="A19" s="1075" t="s">
        <v>44</v>
      </c>
      <c r="B19" s="1076">
        <f>SUM(B8:B18)</f>
        <v>26319</v>
      </c>
      <c r="C19" s="1076">
        <f t="shared" ref="C19:J19" si="1">SUM(C8:C18)</f>
        <v>13</v>
      </c>
      <c r="D19" s="1076">
        <f t="shared" si="1"/>
        <v>104</v>
      </c>
      <c r="E19" s="1076">
        <f t="shared" si="1"/>
        <v>1382</v>
      </c>
      <c r="F19" s="1076">
        <f t="shared" si="1"/>
        <v>5282</v>
      </c>
      <c r="G19" s="1076">
        <f t="shared" si="1"/>
        <v>9115</v>
      </c>
      <c r="H19" s="1076">
        <f t="shared" si="1"/>
        <v>7450</v>
      </c>
      <c r="I19" s="1076">
        <f t="shared" si="1"/>
        <v>2779</v>
      </c>
      <c r="J19" s="1076">
        <f t="shared" si="1"/>
        <v>194</v>
      </c>
      <c r="K19" s="1077" t="s">
        <v>45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II19"/>
  <sheetViews>
    <sheetView view="pageBreakPreview" zoomScaleNormal="100" workbookViewId="0">
      <selection activeCell="J23" sqref="J23"/>
    </sheetView>
  </sheetViews>
  <sheetFormatPr defaultColWidth="9.140625" defaultRowHeight="15" x14ac:dyDescent="0.25"/>
  <cols>
    <col min="1" max="1" width="16.7109375" style="47" customWidth="1"/>
    <col min="2" max="12" width="10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13" ht="23.25" x14ac:dyDescent="0.5">
      <c r="A1" s="1501" t="s">
        <v>490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13" ht="16.5" customHeight="1" x14ac:dyDescent="0.25">
      <c r="A2" s="1502" t="s">
        <v>788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13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13" ht="15.75" x14ac:dyDescent="0.25">
      <c r="A4" s="1487" t="s">
        <v>346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</row>
    <row r="5" spans="1:13" ht="15.75" x14ac:dyDescent="0.3">
      <c r="A5" s="297" t="s">
        <v>746</v>
      </c>
      <c r="B5" s="308"/>
      <c r="C5" s="308"/>
      <c r="D5" s="308"/>
      <c r="E5" s="308"/>
      <c r="F5" s="308"/>
      <c r="G5" s="308"/>
      <c r="H5" s="313"/>
      <c r="I5" s="308"/>
      <c r="J5" s="308"/>
      <c r="K5" s="308"/>
      <c r="L5" s="308"/>
      <c r="M5" s="311" t="s">
        <v>210</v>
      </c>
    </row>
    <row r="6" spans="1:13" ht="28.5" customHeight="1" thickBot="1" x14ac:dyDescent="0.25">
      <c r="A6" s="1563" t="s">
        <v>205</v>
      </c>
      <c r="B6" s="1569" t="s">
        <v>721</v>
      </c>
      <c r="C6" s="1570"/>
      <c r="D6" s="1570"/>
      <c r="E6" s="1570"/>
      <c r="F6" s="1570"/>
      <c r="G6" s="1570"/>
      <c r="H6" s="1570"/>
      <c r="I6" s="1570"/>
      <c r="J6" s="1570"/>
      <c r="K6" s="1570"/>
      <c r="L6" s="1571"/>
      <c r="M6" s="1566" t="s">
        <v>92</v>
      </c>
    </row>
    <row r="7" spans="1:13" ht="36" customHeight="1" thickTop="1" x14ac:dyDescent="0.2">
      <c r="A7" s="1564"/>
      <c r="B7" s="92" t="s">
        <v>394</v>
      </c>
      <c r="C7" s="92" t="s">
        <v>624</v>
      </c>
      <c r="D7" s="253" t="s">
        <v>447</v>
      </c>
      <c r="E7" s="253" t="s">
        <v>62</v>
      </c>
      <c r="F7" s="253" t="s">
        <v>60</v>
      </c>
      <c r="G7" s="253" t="s">
        <v>446</v>
      </c>
      <c r="H7" s="253" t="s">
        <v>445</v>
      </c>
      <c r="I7" s="253">
        <v>4</v>
      </c>
      <c r="J7" s="253">
        <v>3</v>
      </c>
      <c r="K7" s="253">
        <v>2</v>
      </c>
      <c r="L7" s="253">
        <v>1</v>
      </c>
      <c r="M7" s="1567"/>
    </row>
    <row r="8" spans="1:13" ht="24.95" customHeight="1" thickBot="1" x14ac:dyDescent="0.25">
      <c r="A8" s="611" t="s">
        <v>93</v>
      </c>
      <c r="B8" s="166">
        <f t="shared" ref="B8:B18" si="0">SUM(C8:L8)</f>
        <v>1931</v>
      </c>
      <c r="C8" s="166">
        <v>64</v>
      </c>
      <c r="D8" s="167">
        <v>1</v>
      </c>
      <c r="E8" s="167">
        <v>3</v>
      </c>
      <c r="F8" s="167">
        <v>4</v>
      </c>
      <c r="G8" s="167">
        <v>34</v>
      </c>
      <c r="H8" s="167">
        <v>102</v>
      </c>
      <c r="I8" s="167">
        <v>102</v>
      </c>
      <c r="J8" s="167">
        <v>188</v>
      </c>
      <c r="K8" s="167">
        <v>311</v>
      </c>
      <c r="L8" s="167">
        <v>1122</v>
      </c>
      <c r="M8" s="609" t="s">
        <v>536</v>
      </c>
    </row>
    <row r="9" spans="1:13" ht="24.95" customHeight="1" thickTop="1" thickBot="1" x14ac:dyDescent="0.25">
      <c r="A9" s="612" t="s">
        <v>94</v>
      </c>
      <c r="B9" s="170">
        <f t="shared" si="0"/>
        <v>1546</v>
      </c>
      <c r="C9" s="170">
        <v>83</v>
      </c>
      <c r="D9" s="171">
        <v>0</v>
      </c>
      <c r="E9" s="171">
        <v>0</v>
      </c>
      <c r="F9" s="171">
        <v>7</v>
      </c>
      <c r="G9" s="171">
        <v>49</v>
      </c>
      <c r="H9" s="171">
        <v>444</v>
      </c>
      <c r="I9" s="171">
        <v>298</v>
      </c>
      <c r="J9" s="171">
        <v>426</v>
      </c>
      <c r="K9" s="171">
        <v>226</v>
      </c>
      <c r="L9" s="171">
        <v>13</v>
      </c>
      <c r="M9" s="808" t="s">
        <v>942</v>
      </c>
    </row>
    <row r="10" spans="1:13" ht="24.95" customHeight="1" thickTop="1" thickBot="1" x14ac:dyDescent="0.25">
      <c r="A10" s="613" t="s">
        <v>95</v>
      </c>
      <c r="B10" s="168">
        <f t="shared" si="0"/>
        <v>1389</v>
      </c>
      <c r="C10" s="168">
        <v>53</v>
      </c>
      <c r="D10" s="169">
        <v>0</v>
      </c>
      <c r="E10" s="169">
        <v>3</v>
      </c>
      <c r="F10" s="169">
        <v>25</v>
      </c>
      <c r="G10" s="169">
        <v>200</v>
      </c>
      <c r="H10" s="169">
        <v>872</v>
      </c>
      <c r="I10" s="169">
        <v>162</v>
      </c>
      <c r="J10" s="169">
        <v>74</v>
      </c>
      <c r="K10" s="169">
        <v>0</v>
      </c>
      <c r="L10" s="169">
        <v>0</v>
      </c>
      <c r="M10" s="578" t="s">
        <v>96</v>
      </c>
    </row>
    <row r="11" spans="1:13" ht="24.95" customHeight="1" thickTop="1" thickBot="1" x14ac:dyDescent="0.25">
      <c r="A11" s="612" t="s">
        <v>97</v>
      </c>
      <c r="B11" s="170">
        <f t="shared" si="0"/>
        <v>1246</v>
      </c>
      <c r="C11" s="170">
        <v>52</v>
      </c>
      <c r="D11" s="171">
        <v>0</v>
      </c>
      <c r="E11" s="171">
        <v>9</v>
      </c>
      <c r="F11" s="171">
        <v>82</v>
      </c>
      <c r="G11" s="171">
        <v>479</v>
      </c>
      <c r="H11" s="171">
        <v>564</v>
      </c>
      <c r="I11" s="171">
        <v>36</v>
      </c>
      <c r="J11" s="171">
        <v>24</v>
      </c>
      <c r="K11" s="171">
        <v>0</v>
      </c>
      <c r="L11" s="171">
        <v>0</v>
      </c>
      <c r="M11" s="579" t="s">
        <v>98</v>
      </c>
    </row>
    <row r="12" spans="1:13" ht="24.95" customHeight="1" thickTop="1" thickBot="1" x14ac:dyDescent="0.25">
      <c r="A12" s="613" t="s">
        <v>99</v>
      </c>
      <c r="B12" s="168">
        <f t="shared" si="0"/>
        <v>802</v>
      </c>
      <c r="C12" s="168">
        <v>30</v>
      </c>
      <c r="D12" s="169">
        <v>2</v>
      </c>
      <c r="E12" s="169">
        <v>23</v>
      </c>
      <c r="F12" s="169">
        <v>184</v>
      </c>
      <c r="G12" s="169">
        <v>389</v>
      </c>
      <c r="H12" s="169">
        <v>161</v>
      </c>
      <c r="I12" s="169">
        <v>11</v>
      </c>
      <c r="J12" s="169">
        <v>2</v>
      </c>
      <c r="K12" s="169">
        <v>0</v>
      </c>
      <c r="L12" s="169">
        <v>0</v>
      </c>
      <c r="M12" s="578" t="s">
        <v>100</v>
      </c>
    </row>
    <row r="13" spans="1:13" ht="24.95" customHeight="1" thickTop="1" thickBot="1" x14ac:dyDescent="0.25">
      <c r="A13" s="612" t="s">
        <v>101</v>
      </c>
      <c r="B13" s="170">
        <f t="shared" si="0"/>
        <v>426</v>
      </c>
      <c r="C13" s="170">
        <v>20</v>
      </c>
      <c r="D13" s="171">
        <v>3</v>
      </c>
      <c r="E13" s="171">
        <v>39</v>
      </c>
      <c r="F13" s="171">
        <v>145</v>
      </c>
      <c r="G13" s="171">
        <v>178</v>
      </c>
      <c r="H13" s="171">
        <v>41</v>
      </c>
      <c r="I13" s="171">
        <v>0</v>
      </c>
      <c r="J13" s="171">
        <v>0</v>
      </c>
      <c r="K13" s="171">
        <v>0</v>
      </c>
      <c r="L13" s="171">
        <v>0</v>
      </c>
      <c r="M13" s="579" t="s">
        <v>102</v>
      </c>
    </row>
    <row r="14" spans="1:13" ht="24.95" customHeight="1" thickTop="1" thickBot="1" x14ac:dyDescent="0.25">
      <c r="A14" s="613" t="s">
        <v>103</v>
      </c>
      <c r="B14" s="168">
        <f t="shared" si="0"/>
        <v>224</v>
      </c>
      <c r="C14" s="168">
        <v>9</v>
      </c>
      <c r="D14" s="169">
        <v>3</v>
      </c>
      <c r="E14" s="169">
        <v>32</v>
      </c>
      <c r="F14" s="169">
        <v>104</v>
      </c>
      <c r="G14" s="169">
        <v>52</v>
      </c>
      <c r="H14" s="169">
        <v>24</v>
      </c>
      <c r="I14" s="169">
        <v>0</v>
      </c>
      <c r="J14" s="169">
        <v>0</v>
      </c>
      <c r="K14" s="169">
        <v>0</v>
      </c>
      <c r="L14" s="169">
        <v>0</v>
      </c>
      <c r="M14" s="578" t="s">
        <v>104</v>
      </c>
    </row>
    <row r="15" spans="1:13" ht="24.95" customHeight="1" thickTop="1" thickBot="1" x14ac:dyDescent="0.25">
      <c r="A15" s="612" t="s">
        <v>105</v>
      </c>
      <c r="B15" s="170">
        <f t="shared" si="0"/>
        <v>115</v>
      </c>
      <c r="C15" s="170">
        <v>4</v>
      </c>
      <c r="D15" s="171">
        <v>2</v>
      </c>
      <c r="E15" s="171">
        <v>23</v>
      </c>
      <c r="F15" s="171">
        <v>47</v>
      </c>
      <c r="G15" s="171">
        <v>27</v>
      </c>
      <c r="H15" s="171">
        <v>12</v>
      </c>
      <c r="I15" s="171">
        <v>0</v>
      </c>
      <c r="J15" s="171">
        <v>0</v>
      </c>
      <c r="K15" s="171">
        <v>0</v>
      </c>
      <c r="L15" s="171">
        <v>0</v>
      </c>
      <c r="M15" s="579" t="s">
        <v>106</v>
      </c>
    </row>
    <row r="16" spans="1:13" ht="24.95" customHeight="1" thickTop="1" thickBot="1" x14ac:dyDescent="0.25">
      <c r="A16" s="613" t="s">
        <v>107</v>
      </c>
      <c r="B16" s="168">
        <f t="shared" si="0"/>
        <v>60</v>
      </c>
      <c r="C16" s="168">
        <v>0</v>
      </c>
      <c r="D16" s="169">
        <v>0</v>
      </c>
      <c r="E16" s="169">
        <v>19</v>
      </c>
      <c r="F16" s="169">
        <v>20</v>
      </c>
      <c r="G16" s="169">
        <v>13</v>
      </c>
      <c r="H16" s="169">
        <v>8</v>
      </c>
      <c r="I16" s="169">
        <v>0</v>
      </c>
      <c r="J16" s="169">
        <v>0</v>
      </c>
      <c r="K16" s="169">
        <v>0</v>
      </c>
      <c r="L16" s="169">
        <v>0</v>
      </c>
      <c r="M16" s="578" t="s">
        <v>108</v>
      </c>
    </row>
    <row r="17" spans="1:243" ht="24.95" customHeight="1" thickTop="1" x14ac:dyDescent="0.2">
      <c r="A17" s="614" t="s">
        <v>109</v>
      </c>
      <c r="B17" s="173">
        <f t="shared" si="0"/>
        <v>39</v>
      </c>
      <c r="C17" s="173">
        <v>1</v>
      </c>
      <c r="D17" s="193">
        <v>3</v>
      </c>
      <c r="E17" s="193">
        <v>11</v>
      </c>
      <c r="F17" s="193">
        <v>12</v>
      </c>
      <c r="G17" s="193">
        <v>9</v>
      </c>
      <c r="H17" s="193">
        <v>3</v>
      </c>
      <c r="I17" s="193">
        <v>0</v>
      </c>
      <c r="J17" s="193">
        <v>0</v>
      </c>
      <c r="K17" s="193">
        <v>0</v>
      </c>
      <c r="L17" s="193">
        <v>0</v>
      </c>
      <c r="M17" s="610" t="s">
        <v>110</v>
      </c>
    </row>
    <row r="18" spans="1:243" ht="24.95" customHeight="1" x14ac:dyDescent="0.2">
      <c r="A18" s="1078" t="s">
        <v>71</v>
      </c>
      <c r="B18" s="1072">
        <f t="shared" si="0"/>
        <v>36</v>
      </c>
      <c r="C18" s="1072">
        <v>34</v>
      </c>
      <c r="D18" s="1073">
        <v>0</v>
      </c>
      <c r="E18" s="1073">
        <v>0</v>
      </c>
      <c r="F18" s="1073">
        <v>0</v>
      </c>
      <c r="G18" s="1073">
        <v>0</v>
      </c>
      <c r="H18" s="1073">
        <v>1</v>
      </c>
      <c r="I18" s="1073">
        <v>1</v>
      </c>
      <c r="J18" s="1073">
        <v>0</v>
      </c>
      <c r="K18" s="1073">
        <v>0</v>
      </c>
      <c r="L18" s="1073">
        <v>0</v>
      </c>
      <c r="M18" s="1079" t="s">
        <v>72</v>
      </c>
    </row>
    <row r="19" spans="1:243" ht="30" customHeight="1" x14ac:dyDescent="0.2">
      <c r="A19" s="603" t="s">
        <v>44</v>
      </c>
      <c r="B19" s="1076">
        <f t="shared" ref="B19" si="1">SUM(B8:B18)</f>
        <v>7814</v>
      </c>
      <c r="C19" s="1076">
        <f>SUM(C8:C18)</f>
        <v>350</v>
      </c>
      <c r="D19" s="1076">
        <f t="shared" ref="D19:K19" si="2">SUM(D8:D18)</f>
        <v>14</v>
      </c>
      <c r="E19" s="1076">
        <f t="shared" si="2"/>
        <v>162</v>
      </c>
      <c r="F19" s="1076">
        <f t="shared" si="2"/>
        <v>630</v>
      </c>
      <c r="G19" s="1076">
        <f t="shared" si="2"/>
        <v>1430</v>
      </c>
      <c r="H19" s="1076">
        <f t="shared" si="2"/>
        <v>2232</v>
      </c>
      <c r="I19" s="1076">
        <f t="shared" si="2"/>
        <v>610</v>
      </c>
      <c r="J19" s="1076">
        <f t="shared" si="2"/>
        <v>714</v>
      </c>
      <c r="K19" s="1076">
        <f t="shared" si="2"/>
        <v>537</v>
      </c>
      <c r="L19" s="1076">
        <f t="shared" ref="L19" si="3">SUM(L8:L18)</f>
        <v>1135</v>
      </c>
      <c r="M19" s="598" t="s">
        <v>45</v>
      </c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  <c r="IH19" s="93"/>
      <c r="II19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II19"/>
  <sheetViews>
    <sheetView view="pageBreakPreview" zoomScaleNormal="100" workbookViewId="0">
      <selection activeCell="D24" sqref="D24"/>
    </sheetView>
  </sheetViews>
  <sheetFormatPr defaultColWidth="9.140625" defaultRowHeight="15" x14ac:dyDescent="0.25"/>
  <cols>
    <col min="1" max="1" width="16.7109375" style="47" customWidth="1"/>
    <col min="2" max="12" width="10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13" ht="23.25" x14ac:dyDescent="0.5">
      <c r="A1" s="1501" t="s">
        <v>490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13" ht="16.5" customHeight="1" x14ac:dyDescent="0.25">
      <c r="A2" s="1502" t="s">
        <v>788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13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13" ht="15.75" x14ac:dyDescent="0.25">
      <c r="A4" s="1487" t="s">
        <v>347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</row>
    <row r="5" spans="1:13" ht="15.75" x14ac:dyDescent="0.3">
      <c r="A5" s="297" t="s">
        <v>747</v>
      </c>
      <c r="B5" s="308"/>
      <c r="C5" s="308"/>
      <c r="D5" s="308"/>
      <c r="E5" s="308"/>
      <c r="F5" s="308"/>
      <c r="G5" s="308"/>
      <c r="H5" s="313"/>
      <c r="I5" s="308"/>
      <c r="J5" s="308"/>
      <c r="K5" s="308"/>
      <c r="L5" s="308"/>
      <c r="M5" s="311" t="s">
        <v>211</v>
      </c>
    </row>
    <row r="6" spans="1:13" ht="28.5" customHeight="1" thickBot="1" x14ac:dyDescent="0.25">
      <c r="A6" s="1563" t="s">
        <v>205</v>
      </c>
      <c r="B6" s="1569" t="s">
        <v>721</v>
      </c>
      <c r="C6" s="1570"/>
      <c r="D6" s="1570"/>
      <c r="E6" s="1570"/>
      <c r="F6" s="1570"/>
      <c r="G6" s="1570"/>
      <c r="H6" s="1570"/>
      <c r="I6" s="1570"/>
      <c r="J6" s="1570"/>
      <c r="K6" s="1570"/>
      <c r="L6" s="1571"/>
      <c r="M6" s="1566" t="s">
        <v>92</v>
      </c>
    </row>
    <row r="7" spans="1:13" ht="35.25" customHeight="1" thickTop="1" x14ac:dyDescent="0.2">
      <c r="A7" s="1564"/>
      <c r="B7" s="92" t="s">
        <v>394</v>
      </c>
      <c r="C7" s="92" t="s">
        <v>624</v>
      </c>
      <c r="D7" s="253" t="s">
        <v>447</v>
      </c>
      <c r="E7" s="253" t="s">
        <v>62</v>
      </c>
      <c r="F7" s="253" t="s">
        <v>60</v>
      </c>
      <c r="G7" s="253" t="s">
        <v>446</v>
      </c>
      <c r="H7" s="253" t="s">
        <v>445</v>
      </c>
      <c r="I7" s="253">
        <v>4</v>
      </c>
      <c r="J7" s="253">
        <v>3</v>
      </c>
      <c r="K7" s="253">
        <v>2</v>
      </c>
      <c r="L7" s="253">
        <v>1</v>
      </c>
      <c r="M7" s="1567"/>
    </row>
    <row r="8" spans="1:13" ht="24.95" customHeight="1" thickBot="1" x14ac:dyDescent="0.25">
      <c r="A8" s="611" t="s">
        <v>93</v>
      </c>
      <c r="B8" s="166">
        <f t="shared" ref="B8:B18" si="0">SUM(C8:L8)</f>
        <v>5610</v>
      </c>
      <c r="C8" s="166">
        <v>83</v>
      </c>
      <c r="D8" s="167">
        <v>1</v>
      </c>
      <c r="E8" s="167">
        <v>15</v>
      </c>
      <c r="F8" s="167">
        <v>70</v>
      </c>
      <c r="G8" s="167">
        <v>269</v>
      </c>
      <c r="H8" s="167">
        <v>1157</v>
      </c>
      <c r="I8" s="167">
        <v>568</v>
      </c>
      <c r="J8" s="167">
        <v>886</v>
      </c>
      <c r="K8" s="167">
        <v>906</v>
      </c>
      <c r="L8" s="167">
        <v>1655</v>
      </c>
      <c r="M8" s="609" t="s">
        <v>536</v>
      </c>
    </row>
    <row r="9" spans="1:13" ht="24.95" customHeight="1" thickTop="1" thickBot="1" x14ac:dyDescent="0.25">
      <c r="A9" s="612" t="s">
        <v>94</v>
      </c>
      <c r="B9" s="170">
        <f t="shared" si="0"/>
        <v>5407</v>
      </c>
      <c r="C9" s="170">
        <v>74</v>
      </c>
      <c r="D9" s="171">
        <v>0</v>
      </c>
      <c r="E9" s="171">
        <v>11</v>
      </c>
      <c r="F9" s="171">
        <v>49</v>
      </c>
      <c r="G9" s="171">
        <v>412</v>
      </c>
      <c r="H9" s="171">
        <v>2731</v>
      </c>
      <c r="I9" s="171">
        <v>890</v>
      </c>
      <c r="J9" s="171">
        <v>805</v>
      </c>
      <c r="K9" s="171">
        <v>417</v>
      </c>
      <c r="L9" s="171">
        <v>18</v>
      </c>
      <c r="M9" s="808" t="s">
        <v>942</v>
      </c>
    </row>
    <row r="10" spans="1:13" ht="24.95" customHeight="1" thickTop="1" thickBot="1" x14ac:dyDescent="0.25">
      <c r="A10" s="613" t="s">
        <v>95</v>
      </c>
      <c r="B10" s="168">
        <f t="shared" si="0"/>
        <v>3680</v>
      </c>
      <c r="C10" s="168">
        <v>21</v>
      </c>
      <c r="D10" s="169">
        <v>0</v>
      </c>
      <c r="E10" s="169">
        <v>11</v>
      </c>
      <c r="F10" s="169">
        <v>161</v>
      </c>
      <c r="G10" s="169">
        <v>1035</v>
      </c>
      <c r="H10" s="169">
        <v>2157</v>
      </c>
      <c r="I10" s="169">
        <v>201</v>
      </c>
      <c r="J10" s="169">
        <v>89</v>
      </c>
      <c r="K10" s="169">
        <v>3</v>
      </c>
      <c r="L10" s="169">
        <v>2</v>
      </c>
      <c r="M10" s="578" t="s">
        <v>96</v>
      </c>
    </row>
    <row r="11" spans="1:13" ht="24.95" customHeight="1" thickTop="1" thickBot="1" x14ac:dyDescent="0.25">
      <c r="A11" s="612" t="s">
        <v>97</v>
      </c>
      <c r="B11" s="170">
        <f t="shared" si="0"/>
        <v>1989</v>
      </c>
      <c r="C11" s="170">
        <v>25</v>
      </c>
      <c r="D11" s="171">
        <v>6</v>
      </c>
      <c r="E11" s="171">
        <v>43</v>
      </c>
      <c r="F11" s="171">
        <v>275</v>
      </c>
      <c r="G11" s="171">
        <v>913</v>
      </c>
      <c r="H11" s="171">
        <v>683</v>
      </c>
      <c r="I11" s="171">
        <v>29</v>
      </c>
      <c r="J11" s="171">
        <v>15</v>
      </c>
      <c r="K11" s="171">
        <v>0</v>
      </c>
      <c r="L11" s="171">
        <v>0</v>
      </c>
      <c r="M11" s="579" t="s">
        <v>98</v>
      </c>
    </row>
    <row r="12" spans="1:13" ht="24.95" customHeight="1" thickTop="1" thickBot="1" x14ac:dyDescent="0.25">
      <c r="A12" s="613" t="s">
        <v>99</v>
      </c>
      <c r="B12" s="168">
        <f t="shared" si="0"/>
        <v>930</v>
      </c>
      <c r="C12" s="168">
        <v>10</v>
      </c>
      <c r="D12" s="169">
        <v>1</v>
      </c>
      <c r="E12" s="169">
        <v>48</v>
      </c>
      <c r="F12" s="169">
        <v>271</v>
      </c>
      <c r="G12" s="169">
        <v>432</v>
      </c>
      <c r="H12" s="169">
        <v>157</v>
      </c>
      <c r="I12" s="169">
        <v>7</v>
      </c>
      <c r="J12" s="169">
        <v>4</v>
      </c>
      <c r="K12" s="169">
        <v>0</v>
      </c>
      <c r="L12" s="169">
        <v>0</v>
      </c>
      <c r="M12" s="578" t="s">
        <v>100</v>
      </c>
    </row>
    <row r="13" spans="1:13" ht="24.95" customHeight="1" thickTop="1" thickBot="1" x14ac:dyDescent="0.25">
      <c r="A13" s="612" t="s">
        <v>101</v>
      </c>
      <c r="B13" s="170">
        <f t="shared" si="0"/>
        <v>426</v>
      </c>
      <c r="C13" s="170">
        <v>4</v>
      </c>
      <c r="D13" s="171">
        <v>10</v>
      </c>
      <c r="E13" s="171">
        <v>56</v>
      </c>
      <c r="F13" s="171">
        <v>154</v>
      </c>
      <c r="G13" s="171">
        <v>166</v>
      </c>
      <c r="H13" s="171">
        <v>35</v>
      </c>
      <c r="I13" s="171">
        <v>0</v>
      </c>
      <c r="J13" s="171">
        <v>1</v>
      </c>
      <c r="K13" s="171">
        <v>0</v>
      </c>
      <c r="L13" s="171">
        <v>0</v>
      </c>
      <c r="M13" s="579" t="s">
        <v>102</v>
      </c>
    </row>
    <row r="14" spans="1:13" ht="24.95" customHeight="1" thickTop="1" thickBot="1" x14ac:dyDescent="0.25">
      <c r="A14" s="613" t="s">
        <v>103</v>
      </c>
      <c r="B14" s="168">
        <f t="shared" si="0"/>
        <v>192</v>
      </c>
      <c r="C14" s="168">
        <v>1</v>
      </c>
      <c r="D14" s="169">
        <v>7</v>
      </c>
      <c r="E14" s="169">
        <v>41</v>
      </c>
      <c r="F14" s="169">
        <v>75</v>
      </c>
      <c r="G14" s="169">
        <v>62</v>
      </c>
      <c r="H14" s="169">
        <v>6</v>
      </c>
      <c r="I14" s="169">
        <v>0</v>
      </c>
      <c r="J14" s="169">
        <v>0</v>
      </c>
      <c r="K14" s="169">
        <v>0</v>
      </c>
      <c r="L14" s="169">
        <v>0</v>
      </c>
      <c r="M14" s="578" t="s">
        <v>104</v>
      </c>
    </row>
    <row r="15" spans="1:13" ht="24.95" customHeight="1" thickTop="1" thickBot="1" x14ac:dyDescent="0.25">
      <c r="A15" s="612" t="s">
        <v>105</v>
      </c>
      <c r="B15" s="170">
        <f t="shared" si="0"/>
        <v>99</v>
      </c>
      <c r="C15" s="170">
        <v>1</v>
      </c>
      <c r="D15" s="171">
        <v>6</v>
      </c>
      <c r="E15" s="171">
        <v>28</v>
      </c>
      <c r="F15" s="171">
        <v>38</v>
      </c>
      <c r="G15" s="171">
        <v>25</v>
      </c>
      <c r="H15" s="171">
        <v>1</v>
      </c>
      <c r="I15" s="171">
        <v>0</v>
      </c>
      <c r="J15" s="171">
        <v>0</v>
      </c>
      <c r="K15" s="171">
        <v>0</v>
      </c>
      <c r="L15" s="171">
        <v>0</v>
      </c>
      <c r="M15" s="579" t="s">
        <v>106</v>
      </c>
    </row>
    <row r="16" spans="1:13" ht="24.95" customHeight="1" thickTop="1" thickBot="1" x14ac:dyDescent="0.25">
      <c r="A16" s="613" t="s">
        <v>107</v>
      </c>
      <c r="B16" s="168">
        <f t="shared" si="0"/>
        <v>50</v>
      </c>
      <c r="C16" s="168">
        <v>1</v>
      </c>
      <c r="D16" s="169">
        <v>3</v>
      </c>
      <c r="E16" s="169">
        <v>23</v>
      </c>
      <c r="F16" s="169">
        <v>16</v>
      </c>
      <c r="G16" s="169">
        <v>5</v>
      </c>
      <c r="H16" s="169">
        <v>2</v>
      </c>
      <c r="I16" s="169">
        <v>0</v>
      </c>
      <c r="J16" s="169">
        <v>0</v>
      </c>
      <c r="K16" s="169">
        <v>0</v>
      </c>
      <c r="L16" s="169">
        <v>0</v>
      </c>
      <c r="M16" s="578" t="s">
        <v>108</v>
      </c>
    </row>
    <row r="17" spans="1:243" ht="24.95" customHeight="1" thickTop="1" x14ac:dyDescent="0.2">
      <c r="A17" s="614" t="s">
        <v>109</v>
      </c>
      <c r="B17" s="173">
        <f t="shared" si="0"/>
        <v>36</v>
      </c>
      <c r="C17" s="173">
        <v>0</v>
      </c>
      <c r="D17" s="193">
        <v>2</v>
      </c>
      <c r="E17" s="193">
        <v>18</v>
      </c>
      <c r="F17" s="193">
        <v>10</v>
      </c>
      <c r="G17" s="193">
        <v>5</v>
      </c>
      <c r="H17" s="193">
        <v>1</v>
      </c>
      <c r="I17" s="193">
        <v>0</v>
      </c>
      <c r="J17" s="193">
        <v>0</v>
      </c>
      <c r="K17" s="193">
        <v>0</v>
      </c>
      <c r="L17" s="193">
        <v>0</v>
      </c>
      <c r="M17" s="610" t="s">
        <v>110</v>
      </c>
    </row>
    <row r="18" spans="1:243" ht="24.95" customHeight="1" x14ac:dyDescent="0.2">
      <c r="A18" s="1078" t="s">
        <v>71</v>
      </c>
      <c r="B18" s="1072">
        <f t="shared" si="0"/>
        <v>86</v>
      </c>
      <c r="C18" s="1072">
        <v>86</v>
      </c>
      <c r="D18" s="1073">
        <v>0</v>
      </c>
      <c r="E18" s="1073">
        <v>0</v>
      </c>
      <c r="F18" s="1073">
        <v>0</v>
      </c>
      <c r="G18" s="1073">
        <v>0</v>
      </c>
      <c r="H18" s="1073">
        <v>0</v>
      </c>
      <c r="I18" s="1073">
        <v>0</v>
      </c>
      <c r="J18" s="1073">
        <v>0</v>
      </c>
      <c r="K18" s="1073">
        <v>0</v>
      </c>
      <c r="L18" s="1073">
        <v>0</v>
      </c>
      <c r="M18" s="1079" t="s">
        <v>72</v>
      </c>
    </row>
    <row r="19" spans="1:243" ht="30" customHeight="1" x14ac:dyDescent="0.2">
      <c r="A19" s="603" t="s">
        <v>44</v>
      </c>
      <c r="B19" s="1076">
        <f t="shared" ref="B19:H19" si="1">SUM(B8:B18)</f>
        <v>18505</v>
      </c>
      <c r="C19" s="1076">
        <f t="shared" si="1"/>
        <v>306</v>
      </c>
      <c r="D19" s="1076">
        <f t="shared" si="1"/>
        <v>36</v>
      </c>
      <c r="E19" s="1076">
        <f t="shared" si="1"/>
        <v>294</v>
      </c>
      <c r="F19" s="1076">
        <f t="shared" si="1"/>
        <v>1119</v>
      </c>
      <c r="G19" s="1076">
        <f t="shared" si="1"/>
        <v>3324</v>
      </c>
      <c r="H19" s="1076">
        <f t="shared" si="1"/>
        <v>6930</v>
      </c>
      <c r="I19" s="1076">
        <f t="shared" ref="I19:L19" si="2">SUM(I8:I17)</f>
        <v>1695</v>
      </c>
      <c r="J19" s="1076">
        <f t="shared" si="2"/>
        <v>1800</v>
      </c>
      <c r="K19" s="1076">
        <f t="shared" si="2"/>
        <v>1326</v>
      </c>
      <c r="L19" s="1076">
        <f t="shared" si="2"/>
        <v>1675</v>
      </c>
      <c r="M19" s="598" t="s">
        <v>45</v>
      </c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  <c r="IH19" s="93"/>
      <c r="II19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II19"/>
  <sheetViews>
    <sheetView view="pageBreakPreview" zoomScaleNormal="100" workbookViewId="0">
      <selection activeCell="M24" sqref="M24"/>
    </sheetView>
  </sheetViews>
  <sheetFormatPr defaultColWidth="9.140625" defaultRowHeight="15" x14ac:dyDescent="0.25"/>
  <cols>
    <col min="1" max="1" width="16.7109375" style="47" customWidth="1"/>
    <col min="2" max="12" width="10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13" ht="23.25" x14ac:dyDescent="0.5">
      <c r="A1" s="1501" t="s">
        <v>490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  <c r="M1" s="1501"/>
    </row>
    <row r="2" spans="1:13" ht="16.5" customHeight="1" x14ac:dyDescent="0.25">
      <c r="A2" s="1502" t="s">
        <v>788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1502"/>
      <c r="M2" s="1502"/>
    </row>
    <row r="3" spans="1:13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  <c r="L3" s="1487"/>
      <c r="M3" s="1487"/>
    </row>
    <row r="4" spans="1:13" ht="15.75" x14ac:dyDescent="0.25">
      <c r="A4" s="1487" t="s">
        <v>350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  <c r="L4" s="1487"/>
      <c r="M4" s="1487"/>
    </row>
    <row r="5" spans="1:13" ht="15.75" x14ac:dyDescent="0.3">
      <c r="A5" s="297" t="s">
        <v>748</v>
      </c>
      <c r="B5" s="308"/>
      <c r="C5" s="308"/>
      <c r="D5" s="308"/>
      <c r="E5" s="308"/>
      <c r="F5" s="308"/>
      <c r="G5" s="308"/>
      <c r="H5" s="313"/>
      <c r="I5" s="308"/>
      <c r="J5" s="308"/>
      <c r="K5" s="308"/>
      <c r="L5" s="308"/>
      <c r="M5" s="311" t="s">
        <v>212</v>
      </c>
    </row>
    <row r="6" spans="1:13" ht="28.5" customHeight="1" thickBot="1" x14ac:dyDescent="0.25">
      <c r="A6" s="1563" t="s">
        <v>205</v>
      </c>
      <c r="B6" s="1569" t="s">
        <v>721</v>
      </c>
      <c r="C6" s="1570"/>
      <c r="D6" s="1570"/>
      <c r="E6" s="1570"/>
      <c r="F6" s="1570"/>
      <c r="G6" s="1570"/>
      <c r="H6" s="1570"/>
      <c r="I6" s="1570"/>
      <c r="J6" s="1570"/>
      <c r="K6" s="1570"/>
      <c r="L6" s="1571"/>
      <c r="M6" s="1566" t="s">
        <v>92</v>
      </c>
    </row>
    <row r="7" spans="1:13" ht="37.5" customHeight="1" thickTop="1" x14ac:dyDescent="0.2">
      <c r="A7" s="1564"/>
      <c r="B7" s="92" t="s">
        <v>394</v>
      </c>
      <c r="C7" s="92" t="s">
        <v>624</v>
      </c>
      <c r="D7" s="253" t="s">
        <v>447</v>
      </c>
      <c r="E7" s="253" t="s">
        <v>62</v>
      </c>
      <c r="F7" s="253" t="s">
        <v>60</v>
      </c>
      <c r="G7" s="253" t="s">
        <v>446</v>
      </c>
      <c r="H7" s="253" t="s">
        <v>445</v>
      </c>
      <c r="I7" s="253">
        <v>4</v>
      </c>
      <c r="J7" s="253">
        <v>3</v>
      </c>
      <c r="K7" s="253">
        <v>2</v>
      </c>
      <c r="L7" s="253">
        <v>1</v>
      </c>
      <c r="M7" s="1567"/>
    </row>
    <row r="8" spans="1:13" ht="24.95" customHeight="1" thickBot="1" x14ac:dyDescent="0.25">
      <c r="A8" s="611" t="s">
        <v>93</v>
      </c>
      <c r="B8" s="166">
        <f t="shared" ref="B8:B17" si="0">SUM(C8:L8)</f>
        <v>7541</v>
      </c>
      <c r="C8" s="166">
        <f>'B14-1'!C8+'B14-2'!C8</f>
        <v>147</v>
      </c>
      <c r="D8" s="167">
        <f>'B14-1'!D8+'B14-2'!D8</f>
        <v>2</v>
      </c>
      <c r="E8" s="167">
        <f>'B14-1'!E8+'B14-2'!E8</f>
        <v>18</v>
      </c>
      <c r="F8" s="167">
        <f>'B14-1'!F8+'B14-2'!F8</f>
        <v>74</v>
      </c>
      <c r="G8" s="167">
        <f>'B14-1'!G8+'B14-2'!G8</f>
        <v>303</v>
      </c>
      <c r="H8" s="167">
        <f>'B14-1'!H8+'B14-2'!H8</f>
        <v>1259</v>
      </c>
      <c r="I8" s="167">
        <f>'B14-1'!I8+'B14-2'!I8</f>
        <v>670</v>
      </c>
      <c r="J8" s="167">
        <f>'B14-1'!J8+'B14-2'!J8</f>
        <v>1074</v>
      </c>
      <c r="K8" s="167">
        <f>'B14-1'!K8+'B14-2'!K8</f>
        <v>1217</v>
      </c>
      <c r="L8" s="167">
        <f>'B14-1'!L8+'B14-2'!L8</f>
        <v>2777</v>
      </c>
      <c r="M8" s="609" t="s">
        <v>536</v>
      </c>
    </row>
    <row r="9" spans="1:13" ht="24.95" customHeight="1" thickTop="1" thickBot="1" x14ac:dyDescent="0.25">
      <c r="A9" s="612" t="s">
        <v>94</v>
      </c>
      <c r="B9" s="170">
        <f t="shared" si="0"/>
        <v>6953</v>
      </c>
      <c r="C9" s="241">
        <f>'B14-1'!C9+'B14-2'!C9</f>
        <v>157</v>
      </c>
      <c r="D9" s="561">
        <f>'B14-1'!D9+'B14-2'!D9</f>
        <v>0</v>
      </c>
      <c r="E9" s="561">
        <f>'B14-1'!E9+'B14-2'!E9</f>
        <v>11</v>
      </c>
      <c r="F9" s="561">
        <f>'B14-1'!F9+'B14-2'!F9</f>
        <v>56</v>
      </c>
      <c r="G9" s="561">
        <f>'B14-1'!G9+'B14-2'!G9</f>
        <v>461</v>
      </c>
      <c r="H9" s="561">
        <f>'B14-1'!H9+'B14-2'!H9</f>
        <v>3175</v>
      </c>
      <c r="I9" s="561">
        <f>'B14-1'!I9+'B14-2'!I9</f>
        <v>1188</v>
      </c>
      <c r="J9" s="561">
        <f>'B14-1'!J9+'B14-2'!J9</f>
        <v>1231</v>
      </c>
      <c r="K9" s="561">
        <f>'B14-1'!K9+'B14-2'!K9</f>
        <v>643</v>
      </c>
      <c r="L9" s="561">
        <f>'B14-1'!L9+'B14-2'!L9</f>
        <v>31</v>
      </c>
      <c r="M9" s="808" t="s">
        <v>942</v>
      </c>
    </row>
    <row r="10" spans="1:13" ht="24.95" customHeight="1" thickTop="1" thickBot="1" x14ac:dyDescent="0.25">
      <c r="A10" s="613" t="s">
        <v>95</v>
      </c>
      <c r="B10" s="168">
        <f t="shared" si="0"/>
        <v>5069</v>
      </c>
      <c r="C10" s="166">
        <f>'B14-1'!C10+'B14-2'!C10</f>
        <v>74</v>
      </c>
      <c r="D10" s="167">
        <f>'B14-1'!D10+'B14-2'!D10</f>
        <v>0</v>
      </c>
      <c r="E10" s="167">
        <f>'B14-1'!E10+'B14-2'!E10</f>
        <v>14</v>
      </c>
      <c r="F10" s="167">
        <f>'B14-1'!F10+'B14-2'!F10</f>
        <v>186</v>
      </c>
      <c r="G10" s="167">
        <f>'B14-1'!G10+'B14-2'!G10</f>
        <v>1235</v>
      </c>
      <c r="H10" s="167">
        <f>'B14-1'!H10+'B14-2'!H10</f>
        <v>3029</v>
      </c>
      <c r="I10" s="167">
        <f>'B14-1'!I10+'B14-2'!I10</f>
        <v>363</v>
      </c>
      <c r="J10" s="167">
        <f>'B14-1'!J10+'B14-2'!J10</f>
        <v>163</v>
      </c>
      <c r="K10" s="167">
        <f>'B14-1'!K10+'B14-2'!K10</f>
        <v>3</v>
      </c>
      <c r="L10" s="167">
        <f>'B14-1'!L10+'B14-2'!L10</f>
        <v>2</v>
      </c>
      <c r="M10" s="578" t="s">
        <v>96</v>
      </c>
    </row>
    <row r="11" spans="1:13" ht="24.95" customHeight="1" thickTop="1" thickBot="1" x14ac:dyDescent="0.25">
      <c r="A11" s="612" t="s">
        <v>97</v>
      </c>
      <c r="B11" s="170">
        <f t="shared" si="0"/>
        <v>3235</v>
      </c>
      <c r="C11" s="241">
        <f>'B14-1'!C11+'B14-2'!C11</f>
        <v>77</v>
      </c>
      <c r="D11" s="561">
        <f>'B14-1'!D11+'B14-2'!D11</f>
        <v>6</v>
      </c>
      <c r="E11" s="561">
        <f>'B14-1'!E11+'B14-2'!E11</f>
        <v>52</v>
      </c>
      <c r="F11" s="561">
        <f>'B14-1'!F11+'B14-2'!F11</f>
        <v>357</v>
      </c>
      <c r="G11" s="561">
        <f>'B14-1'!G11+'B14-2'!G11</f>
        <v>1392</v>
      </c>
      <c r="H11" s="561">
        <f>'B14-1'!H11+'B14-2'!H11</f>
        <v>1247</v>
      </c>
      <c r="I11" s="561">
        <f>'B14-1'!I11+'B14-2'!I11</f>
        <v>65</v>
      </c>
      <c r="J11" s="561">
        <f>'B14-1'!J11+'B14-2'!J11</f>
        <v>39</v>
      </c>
      <c r="K11" s="561">
        <f>'B14-1'!K11+'B14-2'!K11</f>
        <v>0</v>
      </c>
      <c r="L11" s="561">
        <f>'B14-1'!L11+'B14-2'!L11</f>
        <v>0</v>
      </c>
      <c r="M11" s="579" t="s">
        <v>98</v>
      </c>
    </row>
    <row r="12" spans="1:13" ht="24.95" customHeight="1" thickTop="1" thickBot="1" x14ac:dyDescent="0.25">
      <c r="A12" s="613" t="s">
        <v>99</v>
      </c>
      <c r="B12" s="168">
        <f t="shared" si="0"/>
        <v>1732</v>
      </c>
      <c r="C12" s="166">
        <f>'B14-1'!C12+'B14-2'!C12</f>
        <v>40</v>
      </c>
      <c r="D12" s="167">
        <f>'B14-1'!D12+'B14-2'!D12</f>
        <v>3</v>
      </c>
      <c r="E12" s="167">
        <f>'B14-1'!E12+'B14-2'!E12</f>
        <v>71</v>
      </c>
      <c r="F12" s="167">
        <f>'B14-1'!F12+'B14-2'!F12</f>
        <v>455</v>
      </c>
      <c r="G12" s="167">
        <f>'B14-1'!G12+'B14-2'!G12</f>
        <v>821</v>
      </c>
      <c r="H12" s="167">
        <f>'B14-1'!H12+'B14-2'!H12</f>
        <v>318</v>
      </c>
      <c r="I12" s="167">
        <f>'B14-1'!I12+'B14-2'!I12</f>
        <v>18</v>
      </c>
      <c r="J12" s="167">
        <f>'B14-1'!J12+'B14-2'!J12</f>
        <v>6</v>
      </c>
      <c r="K12" s="167">
        <f>'B14-1'!K12+'B14-2'!K12</f>
        <v>0</v>
      </c>
      <c r="L12" s="167">
        <f>'B14-1'!L12+'B14-2'!L12</f>
        <v>0</v>
      </c>
      <c r="M12" s="578" t="s">
        <v>100</v>
      </c>
    </row>
    <row r="13" spans="1:13" ht="24.95" customHeight="1" thickTop="1" thickBot="1" x14ac:dyDescent="0.25">
      <c r="A13" s="612" t="s">
        <v>101</v>
      </c>
      <c r="B13" s="170">
        <f t="shared" si="0"/>
        <v>852</v>
      </c>
      <c r="C13" s="241">
        <f>'B14-1'!C13+'B14-2'!C13</f>
        <v>24</v>
      </c>
      <c r="D13" s="561">
        <f>'B14-1'!D13+'B14-2'!D13</f>
        <v>13</v>
      </c>
      <c r="E13" s="561">
        <f>'B14-1'!E13+'B14-2'!E13</f>
        <v>95</v>
      </c>
      <c r="F13" s="561">
        <f>'B14-1'!F13+'B14-2'!F13</f>
        <v>299</v>
      </c>
      <c r="G13" s="561">
        <f>'B14-1'!G13+'B14-2'!G13</f>
        <v>344</v>
      </c>
      <c r="H13" s="561">
        <f>'B14-1'!H13+'B14-2'!H13</f>
        <v>76</v>
      </c>
      <c r="I13" s="561">
        <f>'B14-1'!I13+'B14-2'!I13</f>
        <v>0</v>
      </c>
      <c r="J13" s="561">
        <f>'B14-1'!J13+'B14-2'!J13</f>
        <v>1</v>
      </c>
      <c r="K13" s="561">
        <f>'B14-1'!K13+'B14-2'!K13</f>
        <v>0</v>
      </c>
      <c r="L13" s="561">
        <f>'B14-1'!L13+'B14-2'!L13</f>
        <v>0</v>
      </c>
      <c r="M13" s="579" t="s">
        <v>102</v>
      </c>
    </row>
    <row r="14" spans="1:13" ht="24.95" customHeight="1" thickTop="1" thickBot="1" x14ac:dyDescent="0.25">
      <c r="A14" s="613" t="s">
        <v>103</v>
      </c>
      <c r="B14" s="168">
        <f t="shared" si="0"/>
        <v>416</v>
      </c>
      <c r="C14" s="166">
        <f>'B14-1'!C14+'B14-2'!C14</f>
        <v>10</v>
      </c>
      <c r="D14" s="167">
        <f>'B14-1'!D14+'B14-2'!D14</f>
        <v>10</v>
      </c>
      <c r="E14" s="167">
        <f>'B14-1'!E14+'B14-2'!E14</f>
        <v>73</v>
      </c>
      <c r="F14" s="167">
        <f>'B14-1'!F14+'B14-2'!F14</f>
        <v>179</v>
      </c>
      <c r="G14" s="167">
        <f>'B14-1'!G14+'B14-2'!G14</f>
        <v>114</v>
      </c>
      <c r="H14" s="167">
        <f>'B14-1'!H14+'B14-2'!H14</f>
        <v>30</v>
      </c>
      <c r="I14" s="167">
        <f>'B14-1'!I14+'B14-2'!I14</f>
        <v>0</v>
      </c>
      <c r="J14" s="167">
        <f>'B14-1'!J14+'B14-2'!J14</f>
        <v>0</v>
      </c>
      <c r="K14" s="167">
        <f>'B14-1'!K14+'B14-2'!K14</f>
        <v>0</v>
      </c>
      <c r="L14" s="167">
        <f>'B14-1'!L14+'B14-2'!L14</f>
        <v>0</v>
      </c>
      <c r="M14" s="578" t="s">
        <v>104</v>
      </c>
    </row>
    <row r="15" spans="1:13" ht="24.95" customHeight="1" thickTop="1" thickBot="1" x14ac:dyDescent="0.25">
      <c r="A15" s="612" t="s">
        <v>105</v>
      </c>
      <c r="B15" s="170">
        <f t="shared" si="0"/>
        <v>214</v>
      </c>
      <c r="C15" s="241">
        <f>'B14-1'!C15+'B14-2'!C15</f>
        <v>5</v>
      </c>
      <c r="D15" s="561">
        <f>'B14-1'!D15+'B14-2'!D15</f>
        <v>8</v>
      </c>
      <c r="E15" s="561">
        <f>'B14-1'!E15+'B14-2'!E15</f>
        <v>51</v>
      </c>
      <c r="F15" s="561">
        <f>'B14-1'!F15+'B14-2'!F15</f>
        <v>85</v>
      </c>
      <c r="G15" s="561">
        <f>'B14-1'!G15+'B14-2'!G15</f>
        <v>52</v>
      </c>
      <c r="H15" s="561">
        <f>'B14-1'!H15+'B14-2'!H15</f>
        <v>13</v>
      </c>
      <c r="I15" s="561">
        <f>'B14-1'!I15+'B14-2'!I15</f>
        <v>0</v>
      </c>
      <c r="J15" s="561">
        <f>'B14-1'!J15+'B14-2'!J15</f>
        <v>0</v>
      </c>
      <c r="K15" s="561">
        <f>'B14-1'!K15+'B14-2'!K15</f>
        <v>0</v>
      </c>
      <c r="L15" s="561">
        <f>'B14-1'!L15+'B14-2'!L15</f>
        <v>0</v>
      </c>
      <c r="M15" s="579" t="s">
        <v>106</v>
      </c>
    </row>
    <row r="16" spans="1:13" ht="24.95" customHeight="1" thickTop="1" thickBot="1" x14ac:dyDescent="0.25">
      <c r="A16" s="613" t="s">
        <v>107</v>
      </c>
      <c r="B16" s="168">
        <f t="shared" si="0"/>
        <v>110</v>
      </c>
      <c r="C16" s="166">
        <f>'B14-1'!C16+'B14-2'!C16</f>
        <v>1</v>
      </c>
      <c r="D16" s="167">
        <f>'B14-1'!D16+'B14-2'!D16</f>
        <v>3</v>
      </c>
      <c r="E16" s="167">
        <f>'B14-1'!E16+'B14-2'!E16</f>
        <v>42</v>
      </c>
      <c r="F16" s="167">
        <f>'B14-1'!F16+'B14-2'!F16</f>
        <v>36</v>
      </c>
      <c r="G16" s="167">
        <f>'B14-1'!G16+'B14-2'!G16</f>
        <v>18</v>
      </c>
      <c r="H16" s="167">
        <f>'B14-1'!H16+'B14-2'!H16</f>
        <v>10</v>
      </c>
      <c r="I16" s="167">
        <f>'B14-1'!I16+'B14-2'!I16</f>
        <v>0</v>
      </c>
      <c r="J16" s="167">
        <f>'B14-1'!J16+'B14-2'!J16</f>
        <v>0</v>
      </c>
      <c r="K16" s="167">
        <f>'B14-1'!K16+'B14-2'!K16</f>
        <v>0</v>
      </c>
      <c r="L16" s="167">
        <f>'B14-1'!L16+'B14-2'!L16</f>
        <v>0</v>
      </c>
      <c r="M16" s="578" t="s">
        <v>108</v>
      </c>
    </row>
    <row r="17" spans="1:243" ht="24.95" customHeight="1" thickTop="1" x14ac:dyDescent="0.2">
      <c r="A17" s="614" t="s">
        <v>109</v>
      </c>
      <c r="B17" s="173">
        <f t="shared" si="0"/>
        <v>75</v>
      </c>
      <c r="C17" s="173">
        <f>'B14-1'!C17+'B14-2'!C17</f>
        <v>1</v>
      </c>
      <c r="D17" s="193">
        <f>'B14-1'!D17+'B14-2'!D17</f>
        <v>5</v>
      </c>
      <c r="E17" s="193">
        <f>'B14-1'!E17+'B14-2'!E17</f>
        <v>29</v>
      </c>
      <c r="F17" s="193">
        <f>'B14-1'!F17+'B14-2'!F17</f>
        <v>22</v>
      </c>
      <c r="G17" s="193">
        <f>'B14-1'!G17+'B14-2'!G17</f>
        <v>14</v>
      </c>
      <c r="H17" s="193">
        <f>'B14-1'!H17+'B14-2'!H17</f>
        <v>4</v>
      </c>
      <c r="I17" s="193">
        <f>'B14-1'!I17+'B14-2'!I17</f>
        <v>0</v>
      </c>
      <c r="J17" s="193">
        <f>'B14-1'!J17+'B14-2'!J17</f>
        <v>0</v>
      </c>
      <c r="K17" s="193">
        <f>'B14-1'!K17+'B14-2'!K17</f>
        <v>0</v>
      </c>
      <c r="L17" s="193">
        <f>'B14-1'!L17+'B14-2'!L17</f>
        <v>0</v>
      </c>
      <c r="M17" s="610" t="s">
        <v>110</v>
      </c>
    </row>
    <row r="18" spans="1:243" ht="24.95" customHeight="1" x14ac:dyDescent="0.2">
      <c r="A18" s="1082" t="s">
        <v>71</v>
      </c>
      <c r="B18" s="1081">
        <f>'B14-1'!B18+'B14-2'!B18</f>
        <v>122</v>
      </c>
      <c r="C18" s="1081">
        <f>'B14-1'!C18+'B14-2'!C18</f>
        <v>120</v>
      </c>
      <c r="D18" s="1081">
        <f>'B14-1'!D18+'B14-2'!D18</f>
        <v>0</v>
      </c>
      <c r="E18" s="1081">
        <f>'B14-1'!E18+'B14-2'!E18</f>
        <v>0</v>
      </c>
      <c r="F18" s="1081">
        <f>'B14-1'!F18+'B14-2'!F18</f>
        <v>0</v>
      </c>
      <c r="G18" s="1081">
        <f>'B14-1'!G18+'B14-2'!G18</f>
        <v>0</v>
      </c>
      <c r="H18" s="1081">
        <f>'B14-1'!H18+'B14-2'!H18</f>
        <v>1</v>
      </c>
      <c r="I18" s="1081">
        <f>'B14-1'!I18+'B14-2'!I18</f>
        <v>1</v>
      </c>
      <c r="J18" s="1081">
        <f>'B14-1'!J18+'B14-2'!J18</f>
        <v>0</v>
      </c>
      <c r="K18" s="1081">
        <f>'B14-1'!K18+'B14-2'!K18</f>
        <v>0</v>
      </c>
      <c r="L18" s="1081">
        <f>'B14-1'!L18+'B14-2'!L18</f>
        <v>0</v>
      </c>
      <c r="M18" s="1083" t="s">
        <v>72</v>
      </c>
    </row>
    <row r="19" spans="1:243" ht="30" customHeight="1" x14ac:dyDescent="0.2">
      <c r="A19" s="603" t="s">
        <v>44</v>
      </c>
      <c r="B19" s="1076">
        <f>SUM(B8:B18)</f>
        <v>26319</v>
      </c>
      <c r="C19" s="1080">
        <f>SUM(C8:C18)</f>
        <v>656</v>
      </c>
      <c r="D19" s="1080">
        <f t="shared" ref="D19:L19" si="1">SUM(D8:D18)</f>
        <v>50</v>
      </c>
      <c r="E19" s="1080">
        <f t="shared" si="1"/>
        <v>456</v>
      </c>
      <c r="F19" s="1080">
        <f t="shared" si="1"/>
        <v>1749</v>
      </c>
      <c r="G19" s="1080">
        <f t="shared" si="1"/>
        <v>4754</v>
      </c>
      <c r="H19" s="1080">
        <f t="shared" si="1"/>
        <v>9162</v>
      </c>
      <c r="I19" s="1080">
        <f t="shared" si="1"/>
        <v>2305</v>
      </c>
      <c r="J19" s="1080">
        <f t="shared" si="1"/>
        <v>2514</v>
      </c>
      <c r="K19" s="1080">
        <f t="shared" si="1"/>
        <v>1863</v>
      </c>
      <c r="L19" s="1080">
        <f t="shared" si="1"/>
        <v>2810</v>
      </c>
      <c r="M19" s="598" t="s">
        <v>45</v>
      </c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  <c r="IH19" s="93"/>
      <c r="II19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IH17"/>
  <sheetViews>
    <sheetView view="pageBreakPreview" zoomScaleNormal="100" zoomScaleSheetLayoutView="100" workbookViewId="0">
      <selection activeCell="M24" sqref="M24"/>
    </sheetView>
  </sheetViews>
  <sheetFormatPr defaultRowHeight="15" x14ac:dyDescent="0.25"/>
  <cols>
    <col min="1" max="1" width="21.140625" style="16" customWidth="1"/>
    <col min="2" max="2" width="13.140625" style="16" customWidth="1"/>
    <col min="3" max="5" width="9.42578125" style="16" customWidth="1"/>
    <col min="6" max="6" width="12.140625" style="16" customWidth="1"/>
    <col min="7" max="7" width="9.42578125" style="16" customWidth="1"/>
    <col min="8" max="8" width="10" style="16" customWidth="1"/>
    <col min="9" max="11" width="9.42578125" style="16" customWidth="1"/>
    <col min="12" max="12" width="21.5703125" style="16" customWidth="1"/>
    <col min="13" max="256" width="9.140625" style="102"/>
    <col min="257" max="257" width="25.7109375" style="102" customWidth="1"/>
    <col min="258" max="258" width="13.140625" style="102" customWidth="1"/>
    <col min="259" max="259" width="8.7109375" style="102" customWidth="1"/>
    <col min="260" max="263" width="9.7109375" style="102" customWidth="1"/>
    <col min="264" max="264" width="10.7109375" style="102" customWidth="1"/>
    <col min="265" max="267" width="9.7109375" style="102" customWidth="1"/>
    <col min="268" max="268" width="25.7109375" style="102" customWidth="1"/>
    <col min="269" max="512" width="9.140625" style="102"/>
    <col min="513" max="513" width="25.7109375" style="102" customWidth="1"/>
    <col min="514" max="514" width="13.140625" style="102" customWidth="1"/>
    <col min="515" max="515" width="8.7109375" style="102" customWidth="1"/>
    <col min="516" max="519" width="9.7109375" style="102" customWidth="1"/>
    <col min="520" max="520" width="10.7109375" style="102" customWidth="1"/>
    <col min="521" max="523" width="9.7109375" style="102" customWidth="1"/>
    <col min="524" max="524" width="25.7109375" style="102" customWidth="1"/>
    <col min="525" max="768" width="9.140625" style="102"/>
    <col min="769" max="769" width="25.7109375" style="102" customWidth="1"/>
    <col min="770" max="770" width="13.140625" style="102" customWidth="1"/>
    <col min="771" max="771" width="8.7109375" style="102" customWidth="1"/>
    <col min="772" max="775" width="9.7109375" style="102" customWidth="1"/>
    <col min="776" max="776" width="10.7109375" style="102" customWidth="1"/>
    <col min="777" max="779" width="9.7109375" style="102" customWidth="1"/>
    <col min="780" max="780" width="25.7109375" style="102" customWidth="1"/>
    <col min="781" max="1024" width="9.140625" style="102"/>
    <col min="1025" max="1025" width="25.7109375" style="102" customWidth="1"/>
    <col min="1026" max="1026" width="13.140625" style="102" customWidth="1"/>
    <col min="1027" max="1027" width="8.7109375" style="102" customWidth="1"/>
    <col min="1028" max="1031" width="9.7109375" style="102" customWidth="1"/>
    <col min="1032" max="1032" width="10.7109375" style="102" customWidth="1"/>
    <col min="1033" max="1035" width="9.7109375" style="102" customWidth="1"/>
    <col min="1036" max="1036" width="25.7109375" style="102" customWidth="1"/>
    <col min="1037" max="1280" width="9.140625" style="102"/>
    <col min="1281" max="1281" width="25.7109375" style="102" customWidth="1"/>
    <col min="1282" max="1282" width="13.140625" style="102" customWidth="1"/>
    <col min="1283" max="1283" width="8.7109375" style="102" customWidth="1"/>
    <col min="1284" max="1287" width="9.7109375" style="102" customWidth="1"/>
    <col min="1288" max="1288" width="10.7109375" style="102" customWidth="1"/>
    <col min="1289" max="1291" width="9.7109375" style="102" customWidth="1"/>
    <col min="1292" max="1292" width="25.7109375" style="102" customWidth="1"/>
    <col min="1293" max="1536" width="9.140625" style="102"/>
    <col min="1537" max="1537" width="25.7109375" style="102" customWidth="1"/>
    <col min="1538" max="1538" width="13.140625" style="102" customWidth="1"/>
    <col min="1539" max="1539" width="8.7109375" style="102" customWidth="1"/>
    <col min="1540" max="1543" width="9.7109375" style="102" customWidth="1"/>
    <col min="1544" max="1544" width="10.7109375" style="102" customWidth="1"/>
    <col min="1545" max="1547" width="9.7109375" style="102" customWidth="1"/>
    <col min="1548" max="1548" width="25.7109375" style="102" customWidth="1"/>
    <col min="1549" max="1792" width="9.140625" style="102"/>
    <col min="1793" max="1793" width="25.7109375" style="102" customWidth="1"/>
    <col min="1794" max="1794" width="13.140625" style="102" customWidth="1"/>
    <col min="1795" max="1795" width="8.7109375" style="102" customWidth="1"/>
    <col min="1796" max="1799" width="9.7109375" style="102" customWidth="1"/>
    <col min="1800" max="1800" width="10.7109375" style="102" customWidth="1"/>
    <col min="1801" max="1803" width="9.7109375" style="102" customWidth="1"/>
    <col min="1804" max="1804" width="25.7109375" style="102" customWidth="1"/>
    <col min="1805" max="2048" width="9.140625" style="102"/>
    <col min="2049" max="2049" width="25.7109375" style="102" customWidth="1"/>
    <col min="2050" max="2050" width="13.140625" style="102" customWidth="1"/>
    <col min="2051" max="2051" width="8.7109375" style="102" customWidth="1"/>
    <col min="2052" max="2055" width="9.7109375" style="102" customWidth="1"/>
    <col min="2056" max="2056" width="10.7109375" style="102" customWidth="1"/>
    <col min="2057" max="2059" width="9.7109375" style="102" customWidth="1"/>
    <col min="2060" max="2060" width="25.7109375" style="102" customWidth="1"/>
    <col min="2061" max="2304" width="9.140625" style="102"/>
    <col min="2305" max="2305" width="25.7109375" style="102" customWidth="1"/>
    <col min="2306" max="2306" width="13.140625" style="102" customWidth="1"/>
    <col min="2307" max="2307" width="8.7109375" style="102" customWidth="1"/>
    <col min="2308" max="2311" width="9.7109375" style="102" customWidth="1"/>
    <col min="2312" max="2312" width="10.7109375" style="102" customWidth="1"/>
    <col min="2313" max="2315" width="9.7109375" style="102" customWidth="1"/>
    <col min="2316" max="2316" width="25.7109375" style="102" customWidth="1"/>
    <col min="2317" max="2560" width="9.140625" style="102"/>
    <col min="2561" max="2561" width="25.7109375" style="102" customWidth="1"/>
    <col min="2562" max="2562" width="13.140625" style="102" customWidth="1"/>
    <col min="2563" max="2563" width="8.7109375" style="102" customWidth="1"/>
    <col min="2564" max="2567" width="9.7109375" style="102" customWidth="1"/>
    <col min="2568" max="2568" width="10.7109375" style="102" customWidth="1"/>
    <col min="2569" max="2571" width="9.7109375" style="102" customWidth="1"/>
    <col min="2572" max="2572" width="25.7109375" style="102" customWidth="1"/>
    <col min="2573" max="2816" width="9.140625" style="102"/>
    <col min="2817" max="2817" width="25.7109375" style="102" customWidth="1"/>
    <col min="2818" max="2818" width="13.140625" style="102" customWidth="1"/>
    <col min="2819" max="2819" width="8.7109375" style="102" customWidth="1"/>
    <col min="2820" max="2823" width="9.7109375" style="102" customWidth="1"/>
    <col min="2824" max="2824" width="10.7109375" style="102" customWidth="1"/>
    <col min="2825" max="2827" width="9.7109375" style="102" customWidth="1"/>
    <col min="2828" max="2828" width="25.7109375" style="102" customWidth="1"/>
    <col min="2829" max="3072" width="9.140625" style="102"/>
    <col min="3073" max="3073" width="25.7109375" style="102" customWidth="1"/>
    <col min="3074" max="3074" width="13.140625" style="102" customWidth="1"/>
    <col min="3075" max="3075" width="8.7109375" style="102" customWidth="1"/>
    <col min="3076" max="3079" width="9.7109375" style="102" customWidth="1"/>
    <col min="3080" max="3080" width="10.7109375" style="102" customWidth="1"/>
    <col min="3081" max="3083" width="9.7109375" style="102" customWidth="1"/>
    <col min="3084" max="3084" width="25.7109375" style="102" customWidth="1"/>
    <col min="3085" max="3328" width="9.140625" style="102"/>
    <col min="3329" max="3329" width="25.7109375" style="102" customWidth="1"/>
    <col min="3330" max="3330" width="13.140625" style="102" customWidth="1"/>
    <col min="3331" max="3331" width="8.7109375" style="102" customWidth="1"/>
    <col min="3332" max="3335" width="9.7109375" style="102" customWidth="1"/>
    <col min="3336" max="3336" width="10.7109375" style="102" customWidth="1"/>
    <col min="3337" max="3339" width="9.7109375" style="102" customWidth="1"/>
    <col min="3340" max="3340" width="25.7109375" style="102" customWidth="1"/>
    <col min="3341" max="3584" width="9.140625" style="102"/>
    <col min="3585" max="3585" width="25.7109375" style="102" customWidth="1"/>
    <col min="3586" max="3586" width="13.140625" style="102" customWidth="1"/>
    <col min="3587" max="3587" width="8.7109375" style="102" customWidth="1"/>
    <col min="3588" max="3591" width="9.7109375" style="102" customWidth="1"/>
    <col min="3592" max="3592" width="10.7109375" style="102" customWidth="1"/>
    <col min="3593" max="3595" width="9.7109375" style="102" customWidth="1"/>
    <col min="3596" max="3596" width="25.7109375" style="102" customWidth="1"/>
    <col min="3597" max="3840" width="9.140625" style="102"/>
    <col min="3841" max="3841" width="25.7109375" style="102" customWidth="1"/>
    <col min="3842" max="3842" width="13.140625" style="102" customWidth="1"/>
    <col min="3843" max="3843" width="8.7109375" style="102" customWidth="1"/>
    <col min="3844" max="3847" width="9.7109375" style="102" customWidth="1"/>
    <col min="3848" max="3848" width="10.7109375" style="102" customWidth="1"/>
    <col min="3849" max="3851" width="9.7109375" style="102" customWidth="1"/>
    <col min="3852" max="3852" width="25.7109375" style="102" customWidth="1"/>
    <col min="3853" max="4096" width="9.140625" style="102"/>
    <col min="4097" max="4097" width="25.7109375" style="102" customWidth="1"/>
    <col min="4098" max="4098" width="13.140625" style="102" customWidth="1"/>
    <col min="4099" max="4099" width="8.7109375" style="102" customWidth="1"/>
    <col min="4100" max="4103" width="9.7109375" style="102" customWidth="1"/>
    <col min="4104" max="4104" width="10.7109375" style="102" customWidth="1"/>
    <col min="4105" max="4107" width="9.7109375" style="102" customWidth="1"/>
    <col min="4108" max="4108" width="25.7109375" style="102" customWidth="1"/>
    <col min="4109" max="4352" width="9.140625" style="102"/>
    <col min="4353" max="4353" width="25.7109375" style="102" customWidth="1"/>
    <col min="4354" max="4354" width="13.140625" style="102" customWidth="1"/>
    <col min="4355" max="4355" width="8.7109375" style="102" customWidth="1"/>
    <col min="4356" max="4359" width="9.7109375" style="102" customWidth="1"/>
    <col min="4360" max="4360" width="10.7109375" style="102" customWidth="1"/>
    <col min="4361" max="4363" width="9.7109375" style="102" customWidth="1"/>
    <col min="4364" max="4364" width="25.7109375" style="102" customWidth="1"/>
    <col min="4365" max="4608" width="9.140625" style="102"/>
    <col min="4609" max="4609" width="25.7109375" style="102" customWidth="1"/>
    <col min="4610" max="4610" width="13.140625" style="102" customWidth="1"/>
    <col min="4611" max="4611" width="8.7109375" style="102" customWidth="1"/>
    <col min="4612" max="4615" width="9.7109375" style="102" customWidth="1"/>
    <col min="4616" max="4616" width="10.7109375" style="102" customWidth="1"/>
    <col min="4617" max="4619" width="9.7109375" style="102" customWidth="1"/>
    <col min="4620" max="4620" width="25.7109375" style="102" customWidth="1"/>
    <col min="4621" max="4864" width="9.140625" style="102"/>
    <col min="4865" max="4865" width="25.7109375" style="102" customWidth="1"/>
    <col min="4866" max="4866" width="13.140625" style="102" customWidth="1"/>
    <col min="4867" max="4867" width="8.7109375" style="102" customWidth="1"/>
    <col min="4868" max="4871" width="9.7109375" style="102" customWidth="1"/>
    <col min="4872" max="4872" width="10.7109375" style="102" customWidth="1"/>
    <col min="4873" max="4875" width="9.7109375" style="102" customWidth="1"/>
    <col min="4876" max="4876" width="25.7109375" style="102" customWidth="1"/>
    <col min="4877" max="5120" width="9.140625" style="102"/>
    <col min="5121" max="5121" width="25.7109375" style="102" customWidth="1"/>
    <col min="5122" max="5122" width="13.140625" style="102" customWidth="1"/>
    <col min="5123" max="5123" width="8.7109375" style="102" customWidth="1"/>
    <col min="5124" max="5127" width="9.7109375" style="102" customWidth="1"/>
    <col min="5128" max="5128" width="10.7109375" style="102" customWidth="1"/>
    <col min="5129" max="5131" width="9.7109375" style="102" customWidth="1"/>
    <col min="5132" max="5132" width="25.7109375" style="102" customWidth="1"/>
    <col min="5133" max="5376" width="9.140625" style="102"/>
    <col min="5377" max="5377" width="25.7109375" style="102" customWidth="1"/>
    <col min="5378" max="5378" width="13.140625" style="102" customWidth="1"/>
    <col min="5379" max="5379" width="8.7109375" style="102" customWidth="1"/>
    <col min="5380" max="5383" width="9.7109375" style="102" customWidth="1"/>
    <col min="5384" max="5384" width="10.7109375" style="102" customWidth="1"/>
    <col min="5385" max="5387" width="9.7109375" style="102" customWidth="1"/>
    <col min="5388" max="5388" width="25.7109375" style="102" customWidth="1"/>
    <col min="5389" max="5632" width="9.140625" style="102"/>
    <col min="5633" max="5633" width="25.7109375" style="102" customWidth="1"/>
    <col min="5634" max="5634" width="13.140625" style="102" customWidth="1"/>
    <col min="5635" max="5635" width="8.7109375" style="102" customWidth="1"/>
    <col min="5636" max="5639" width="9.7109375" style="102" customWidth="1"/>
    <col min="5640" max="5640" width="10.7109375" style="102" customWidth="1"/>
    <col min="5641" max="5643" width="9.7109375" style="102" customWidth="1"/>
    <col min="5644" max="5644" width="25.7109375" style="102" customWidth="1"/>
    <col min="5645" max="5888" width="9.140625" style="102"/>
    <col min="5889" max="5889" width="25.7109375" style="102" customWidth="1"/>
    <col min="5890" max="5890" width="13.140625" style="102" customWidth="1"/>
    <col min="5891" max="5891" width="8.7109375" style="102" customWidth="1"/>
    <col min="5892" max="5895" width="9.7109375" style="102" customWidth="1"/>
    <col min="5896" max="5896" width="10.7109375" style="102" customWidth="1"/>
    <col min="5897" max="5899" width="9.7109375" style="102" customWidth="1"/>
    <col min="5900" max="5900" width="25.7109375" style="102" customWidth="1"/>
    <col min="5901" max="6144" width="9.140625" style="102"/>
    <col min="6145" max="6145" width="25.7109375" style="102" customWidth="1"/>
    <col min="6146" max="6146" width="13.140625" style="102" customWidth="1"/>
    <col min="6147" max="6147" width="8.7109375" style="102" customWidth="1"/>
    <col min="6148" max="6151" width="9.7109375" style="102" customWidth="1"/>
    <col min="6152" max="6152" width="10.7109375" style="102" customWidth="1"/>
    <col min="6153" max="6155" width="9.7109375" style="102" customWidth="1"/>
    <col min="6156" max="6156" width="25.7109375" style="102" customWidth="1"/>
    <col min="6157" max="6400" width="9.140625" style="102"/>
    <col min="6401" max="6401" width="25.7109375" style="102" customWidth="1"/>
    <col min="6402" max="6402" width="13.140625" style="102" customWidth="1"/>
    <col min="6403" max="6403" width="8.7109375" style="102" customWidth="1"/>
    <col min="6404" max="6407" width="9.7109375" style="102" customWidth="1"/>
    <col min="6408" max="6408" width="10.7109375" style="102" customWidth="1"/>
    <col min="6409" max="6411" width="9.7109375" style="102" customWidth="1"/>
    <col min="6412" max="6412" width="25.7109375" style="102" customWidth="1"/>
    <col min="6413" max="6656" width="9.140625" style="102"/>
    <col min="6657" max="6657" width="25.7109375" style="102" customWidth="1"/>
    <col min="6658" max="6658" width="13.140625" style="102" customWidth="1"/>
    <col min="6659" max="6659" width="8.7109375" style="102" customWidth="1"/>
    <col min="6660" max="6663" width="9.7109375" style="102" customWidth="1"/>
    <col min="6664" max="6664" width="10.7109375" style="102" customWidth="1"/>
    <col min="6665" max="6667" width="9.7109375" style="102" customWidth="1"/>
    <col min="6668" max="6668" width="25.7109375" style="102" customWidth="1"/>
    <col min="6669" max="6912" width="9.140625" style="102"/>
    <col min="6913" max="6913" width="25.7109375" style="102" customWidth="1"/>
    <col min="6914" max="6914" width="13.140625" style="102" customWidth="1"/>
    <col min="6915" max="6915" width="8.7109375" style="102" customWidth="1"/>
    <col min="6916" max="6919" width="9.7109375" style="102" customWidth="1"/>
    <col min="6920" max="6920" width="10.7109375" style="102" customWidth="1"/>
    <col min="6921" max="6923" width="9.7109375" style="102" customWidth="1"/>
    <col min="6924" max="6924" width="25.7109375" style="102" customWidth="1"/>
    <col min="6925" max="7168" width="9.140625" style="102"/>
    <col min="7169" max="7169" width="25.7109375" style="102" customWidth="1"/>
    <col min="7170" max="7170" width="13.140625" style="102" customWidth="1"/>
    <col min="7171" max="7171" width="8.7109375" style="102" customWidth="1"/>
    <col min="7172" max="7175" width="9.7109375" style="102" customWidth="1"/>
    <col min="7176" max="7176" width="10.7109375" style="102" customWidth="1"/>
    <col min="7177" max="7179" width="9.7109375" style="102" customWidth="1"/>
    <col min="7180" max="7180" width="25.7109375" style="102" customWidth="1"/>
    <col min="7181" max="7424" width="9.140625" style="102"/>
    <col min="7425" max="7425" width="25.7109375" style="102" customWidth="1"/>
    <col min="7426" max="7426" width="13.140625" style="102" customWidth="1"/>
    <col min="7427" max="7427" width="8.7109375" style="102" customWidth="1"/>
    <col min="7428" max="7431" width="9.7109375" style="102" customWidth="1"/>
    <col min="7432" max="7432" width="10.7109375" style="102" customWidth="1"/>
    <col min="7433" max="7435" width="9.7109375" style="102" customWidth="1"/>
    <col min="7436" max="7436" width="25.7109375" style="102" customWidth="1"/>
    <col min="7437" max="7680" width="9.140625" style="102"/>
    <col min="7681" max="7681" width="25.7109375" style="102" customWidth="1"/>
    <col min="7682" max="7682" width="13.140625" style="102" customWidth="1"/>
    <col min="7683" max="7683" width="8.7109375" style="102" customWidth="1"/>
    <col min="7684" max="7687" width="9.7109375" style="102" customWidth="1"/>
    <col min="7688" max="7688" width="10.7109375" style="102" customWidth="1"/>
    <col min="7689" max="7691" width="9.7109375" style="102" customWidth="1"/>
    <col min="7692" max="7692" width="25.7109375" style="102" customWidth="1"/>
    <col min="7693" max="7936" width="9.140625" style="102"/>
    <col min="7937" max="7937" width="25.7109375" style="102" customWidth="1"/>
    <col min="7938" max="7938" width="13.140625" style="102" customWidth="1"/>
    <col min="7939" max="7939" width="8.7109375" style="102" customWidth="1"/>
    <col min="7940" max="7943" width="9.7109375" style="102" customWidth="1"/>
    <col min="7944" max="7944" width="10.7109375" style="102" customWidth="1"/>
    <col min="7945" max="7947" width="9.7109375" style="102" customWidth="1"/>
    <col min="7948" max="7948" width="25.7109375" style="102" customWidth="1"/>
    <col min="7949" max="8192" width="9.140625" style="102"/>
    <col min="8193" max="8193" width="25.7109375" style="102" customWidth="1"/>
    <col min="8194" max="8194" width="13.140625" style="102" customWidth="1"/>
    <col min="8195" max="8195" width="8.7109375" style="102" customWidth="1"/>
    <col min="8196" max="8199" width="9.7109375" style="102" customWidth="1"/>
    <col min="8200" max="8200" width="10.7109375" style="102" customWidth="1"/>
    <col min="8201" max="8203" width="9.7109375" style="102" customWidth="1"/>
    <col min="8204" max="8204" width="25.7109375" style="102" customWidth="1"/>
    <col min="8205" max="8448" width="9.140625" style="102"/>
    <col min="8449" max="8449" width="25.7109375" style="102" customWidth="1"/>
    <col min="8450" max="8450" width="13.140625" style="102" customWidth="1"/>
    <col min="8451" max="8451" width="8.7109375" style="102" customWidth="1"/>
    <col min="8452" max="8455" width="9.7109375" style="102" customWidth="1"/>
    <col min="8456" max="8456" width="10.7109375" style="102" customWidth="1"/>
    <col min="8457" max="8459" width="9.7109375" style="102" customWidth="1"/>
    <col min="8460" max="8460" width="25.7109375" style="102" customWidth="1"/>
    <col min="8461" max="8704" width="9.140625" style="102"/>
    <col min="8705" max="8705" width="25.7109375" style="102" customWidth="1"/>
    <col min="8706" max="8706" width="13.140625" style="102" customWidth="1"/>
    <col min="8707" max="8707" width="8.7109375" style="102" customWidth="1"/>
    <col min="8708" max="8711" width="9.7109375" style="102" customWidth="1"/>
    <col min="8712" max="8712" width="10.7109375" style="102" customWidth="1"/>
    <col min="8713" max="8715" width="9.7109375" style="102" customWidth="1"/>
    <col min="8716" max="8716" width="25.7109375" style="102" customWidth="1"/>
    <col min="8717" max="8960" width="9.140625" style="102"/>
    <col min="8961" max="8961" width="25.7109375" style="102" customWidth="1"/>
    <col min="8962" max="8962" width="13.140625" style="102" customWidth="1"/>
    <col min="8963" max="8963" width="8.7109375" style="102" customWidth="1"/>
    <col min="8964" max="8967" width="9.7109375" style="102" customWidth="1"/>
    <col min="8968" max="8968" width="10.7109375" style="102" customWidth="1"/>
    <col min="8969" max="8971" width="9.7109375" style="102" customWidth="1"/>
    <col min="8972" max="8972" width="25.7109375" style="102" customWidth="1"/>
    <col min="8973" max="9216" width="9.140625" style="102"/>
    <col min="9217" max="9217" width="25.7109375" style="102" customWidth="1"/>
    <col min="9218" max="9218" width="13.140625" style="102" customWidth="1"/>
    <col min="9219" max="9219" width="8.7109375" style="102" customWidth="1"/>
    <col min="9220" max="9223" width="9.7109375" style="102" customWidth="1"/>
    <col min="9224" max="9224" width="10.7109375" style="102" customWidth="1"/>
    <col min="9225" max="9227" width="9.7109375" style="102" customWidth="1"/>
    <col min="9228" max="9228" width="25.7109375" style="102" customWidth="1"/>
    <col min="9229" max="9472" width="9.140625" style="102"/>
    <col min="9473" max="9473" width="25.7109375" style="102" customWidth="1"/>
    <col min="9474" max="9474" width="13.140625" style="102" customWidth="1"/>
    <col min="9475" max="9475" width="8.7109375" style="102" customWidth="1"/>
    <col min="9476" max="9479" width="9.7109375" style="102" customWidth="1"/>
    <col min="9480" max="9480" width="10.7109375" style="102" customWidth="1"/>
    <col min="9481" max="9483" width="9.7109375" style="102" customWidth="1"/>
    <col min="9484" max="9484" width="25.7109375" style="102" customWidth="1"/>
    <col min="9485" max="9728" width="9.140625" style="102"/>
    <col min="9729" max="9729" width="25.7109375" style="102" customWidth="1"/>
    <col min="9730" max="9730" width="13.140625" style="102" customWidth="1"/>
    <col min="9731" max="9731" width="8.7109375" style="102" customWidth="1"/>
    <col min="9732" max="9735" width="9.7109375" style="102" customWidth="1"/>
    <col min="9736" max="9736" width="10.7109375" style="102" customWidth="1"/>
    <col min="9737" max="9739" width="9.7109375" style="102" customWidth="1"/>
    <col min="9740" max="9740" width="25.7109375" style="102" customWidth="1"/>
    <col min="9741" max="9984" width="9.140625" style="102"/>
    <col min="9985" max="9985" width="25.7109375" style="102" customWidth="1"/>
    <col min="9986" max="9986" width="13.140625" style="102" customWidth="1"/>
    <col min="9987" max="9987" width="8.7109375" style="102" customWidth="1"/>
    <col min="9988" max="9991" width="9.7109375" style="102" customWidth="1"/>
    <col min="9992" max="9992" width="10.7109375" style="102" customWidth="1"/>
    <col min="9993" max="9995" width="9.7109375" style="102" customWidth="1"/>
    <col min="9996" max="9996" width="25.7109375" style="102" customWidth="1"/>
    <col min="9997" max="10240" width="9.140625" style="102"/>
    <col min="10241" max="10241" width="25.7109375" style="102" customWidth="1"/>
    <col min="10242" max="10242" width="13.140625" style="102" customWidth="1"/>
    <col min="10243" max="10243" width="8.7109375" style="102" customWidth="1"/>
    <col min="10244" max="10247" width="9.7109375" style="102" customWidth="1"/>
    <col min="10248" max="10248" width="10.7109375" style="102" customWidth="1"/>
    <col min="10249" max="10251" width="9.7109375" style="102" customWidth="1"/>
    <col min="10252" max="10252" width="25.7109375" style="102" customWidth="1"/>
    <col min="10253" max="10496" width="9.140625" style="102"/>
    <col min="10497" max="10497" width="25.7109375" style="102" customWidth="1"/>
    <col min="10498" max="10498" width="13.140625" style="102" customWidth="1"/>
    <col min="10499" max="10499" width="8.7109375" style="102" customWidth="1"/>
    <col min="10500" max="10503" width="9.7109375" style="102" customWidth="1"/>
    <col min="10504" max="10504" width="10.7109375" style="102" customWidth="1"/>
    <col min="10505" max="10507" width="9.7109375" style="102" customWidth="1"/>
    <col min="10508" max="10508" width="25.7109375" style="102" customWidth="1"/>
    <col min="10509" max="10752" width="9.140625" style="102"/>
    <col min="10753" max="10753" width="25.7109375" style="102" customWidth="1"/>
    <col min="10754" max="10754" width="13.140625" style="102" customWidth="1"/>
    <col min="10755" max="10755" width="8.7109375" style="102" customWidth="1"/>
    <col min="10756" max="10759" width="9.7109375" style="102" customWidth="1"/>
    <col min="10760" max="10760" width="10.7109375" style="102" customWidth="1"/>
    <col min="10761" max="10763" width="9.7109375" style="102" customWidth="1"/>
    <col min="10764" max="10764" width="25.7109375" style="102" customWidth="1"/>
    <col min="10765" max="11008" width="9.140625" style="102"/>
    <col min="11009" max="11009" width="25.7109375" style="102" customWidth="1"/>
    <col min="11010" max="11010" width="13.140625" style="102" customWidth="1"/>
    <col min="11011" max="11011" width="8.7109375" style="102" customWidth="1"/>
    <col min="11012" max="11015" width="9.7109375" style="102" customWidth="1"/>
    <col min="11016" max="11016" width="10.7109375" style="102" customWidth="1"/>
    <col min="11017" max="11019" width="9.7109375" style="102" customWidth="1"/>
    <col min="11020" max="11020" width="25.7109375" style="102" customWidth="1"/>
    <col min="11021" max="11264" width="9.140625" style="102"/>
    <col min="11265" max="11265" width="25.7109375" style="102" customWidth="1"/>
    <col min="11266" max="11266" width="13.140625" style="102" customWidth="1"/>
    <col min="11267" max="11267" width="8.7109375" style="102" customWidth="1"/>
    <col min="11268" max="11271" width="9.7109375" style="102" customWidth="1"/>
    <col min="11272" max="11272" width="10.7109375" style="102" customWidth="1"/>
    <col min="11273" max="11275" width="9.7109375" style="102" customWidth="1"/>
    <col min="11276" max="11276" width="25.7109375" style="102" customWidth="1"/>
    <col min="11277" max="11520" width="9.140625" style="102"/>
    <col min="11521" max="11521" width="25.7109375" style="102" customWidth="1"/>
    <col min="11522" max="11522" width="13.140625" style="102" customWidth="1"/>
    <col min="11523" max="11523" width="8.7109375" style="102" customWidth="1"/>
    <col min="11524" max="11527" width="9.7109375" style="102" customWidth="1"/>
    <col min="11528" max="11528" width="10.7109375" style="102" customWidth="1"/>
    <col min="11529" max="11531" width="9.7109375" style="102" customWidth="1"/>
    <col min="11532" max="11532" width="25.7109375" style="102" customWidth="1"/>
    <col min="11533" max="11776" width="9.140625" style="102"/>
    <col min="11777" max="11777" width="25.7109375" style="102" customWidth="1"/>
    <col min="11778" max="11778" width="13.140625" style="102" customWidth="1"/>
    <col min="11779" max="11779" width="8.7109375" style="102" customWidth="1"/>
    <col min="11780" max="11783" width="9.7109375" style="102" customWidth="1"/>
    <col min="11784" max="11784" width="10.7109375" style="102" customWidth="1"/>
    <col min="11785" max="11787" width="9.7109375" style="102" customWidth="1"/>
    <col min="11788" max="11788" width="25.7109375" style="102" customWidth="1"/>
    <col min="11789" max="12032" width="9.140625" style="102"/>
    <col min="12033" max="12033" width="25.7109375" style="102" customWidth="1"/>
    <col min="12034" max="12034" width="13.140625" style="102" customWidth="1"/>
    <col min="12035" max="12035" width="8.7109375" style="102" customWidth="1"/>
    <col min="12036" max="12039" width="9.7109375" style="102" customWidth="1"/>
    <col min="12040" max="12040" width="10.7109375" style="102" customWidth="1"/>
    <col min="12041" max="12043" width="9.7109375" style="102" customWidth="1"/>
    <col min="12044" max="12044" width="25.7109375" style="102" customWidth="1"/>
    <col min="12045" max="12288" width="9.140625" style="102"/>
    <col min="12289" max="12289" width="25.7109375" style="102" customWidth="1"/>
    <col min="12290" max="12290" width="13.140625" style="102" customWidth="1"/>
    <col min="12291" max="12291" width="8.7109375" style="102" customWidth="1"/>
    <col min="12292" max="12295" width="9.7109375" style="102" customWidth="1"/>
    <col min="12296" max="12296" width="10.7109375" style="102" customWidth="1"/>
    <col min="12297" max="12299" width="9.7109375" style="102" customWidth="1"/>
    <col min="12300" max="12300" width="25.7109375" style="102" customWidth="1"/>
    <col min="12301" max="12544" width="9.140625" style="102"/>
    <col min="12545" max="12545" width="25.7109375" style="102" customWidth="1"/>
    <col min="12546" max="12546" width="13.140625" style="102" customWidth="1"/>
    <col min="12547" max="12547" width="8.7109375" style="102" customWidth="1"/>
    <col min="12548" max="12551" width="9.7109375" style="102" customWidth="1"/>
    <col min="12552" max="12552" width="10.7109375" style="102" customWidth="1"/>
    <col min="12553" max="12555" width="9.7109375" style="102" customWidth="1"/>
    <col min="12556" max="12556" width="25.7109375" style="102" customWidth="1"/>
    <col min="12557" max="12800" width="9.140625" style="102"/>
    <col min="12801" max="12801" width="25.7109375" style="102" customWidth="1"/>
    <col min="12802" max="12802" width="13.140625" style="102" customWidth="1"/>
    <col min="12803" max="12803" width="8.7109375" style="102" customWidth="1"/>
    <col min="12804" max="12807" width="9.7109375" style="102" customWidth="1"/>
    <col min="12808" max="12808" width="10.7109375" style="102" customWidth="1"/>
    <col min="12809" max="12811" width="9.7109375" style="102" customWidth="1"/>
    <col min="12812" max="12812" width="25.7109375" style="102" customWidth="1"/>
    <col min="12813" max="13056" width="9.140625" style="102"/>
    <col min="13057" max="13057" width="25.7109375" style="102" customWidth="1"/>
    <col min="13058" max="13058" width="13.140625" style="102" customWidth="1"/>
    <col min="13059" max="13059" width="8.7109375" style="102" customWidth="1"/>
    <col min="13060" max="13063" width="9.7109375" style="102" customWidth="1"/>
    <col min="13064" max="13064" width="10.7109375" style="102" customWidth="1"/>
    <col min="13065" max="13067" width="9.7109375" style="102" customWidth="1"/>
    <col min="13068" max="13068" width="25.7109375" style="102" customWidth="1"/>
    <col min="13069" max="13312" width="9.140625" style="102"/>
    <col min="13313" max="13313" width="25.7109375" style="102" customWidth="1"/>
    <col min="13314" max="13314" width="13.140625" style="102" customWidth="1"/>
    <col min="13315" max="13315" width="8.7109375" style="102" customWidth="1"/>
    <col min="13316" max="13319" width="9.7109375" style="102" customWidth="1"/>
    <col min="13320" max="13320" width="10.7109375" style="102" customWidth="1"/>
    <col min="13321" max="13323" width="9.7109375" style="102" customWidth="1"/>
    <col min="13324" max="13324" width="25.7109375" style="102" customWidth="1"/>
    <col min="13325" max="13568" width="9.140625" style="102"/>
    <col min="13569" max="13569" width="25.7109375" style="102" customWidth="1"/>
    <col min="13570" max="13570" width="13.140625" style="102" customWidth="1"/>
    <col min="13571" max="13571" width="8.7109375" style="102" customWidth="1"/>
    <col min="13572" max="13575" width="9.7109375" style="102" customWidth="1"/>
    <col min="13576" max="13576" width="10.7109375" style="102" customWidth="1"/>
    <col min="13577" max="13579" width="9.7109375" style="102" customWidth="1"/>
    <col min="13580" max="13580" width="25.7109375" style="102" customWidth="1"/>
    <col min="13581" max="13824" width="9.140625" style="102"/>
    <col min="13825" max="13825" width="25.7109375" style="102" customWidth="1"/>
    <col min="13826" max="13826" width="13.140625" style="102" customWidth="1"/>
    <col min="13827" max="13827" width="8.7109375" style="102" customWidth="1"/>
    <col min="13828" max="13831" width="9.7109375" style="102" customWidth="1"/>
    <col min="13832" max="13832" width="10.7109375" style="102" customWidth="1"/>
    <col min="13833" max="13835" width="9.7109375" style="102" customWidth="1"/>
    <col min="13836" max="13836" width="25.7109375" style="102" customWidth="1"/>
    <col min="13837" max="14080" width="9.140625" style="102"/>
    <col min="14081" max="14081" width="25.7109375" style="102" customWidth="1"/>
    <col min="14082" max="14082" width="13.140625" style="102" customWidth="1"/>
    <col min="14083" max="14083" width="8.7109375" style="102" customWidth="1"/>
    <col min="14084" max="14087" width="9.7109375" style="102" customWidth="1"/>
    <col min="14088" max="14088" width="10.7109375" style="102" customWidth="1"/>
    <col min="14089" max="14091" width="9.7109375" style="102" customWidth="1"/>
    <col min="14092" max="14092" width="25.7109375" style="102" customWidth="1"/>
    <col min="14093" max="14336" width="9.140625" style="102"/>
    <col min="14337" max="14337" width="25.7109375" style="102" customWidth="1"/>
    <col min="14338" max="14338" width="13.140625" style="102" customWidth="1"/>
    <col min="14339" max="14339" width="8.7109375" style="102" customWidth="1"/>
    <col min="14340" max="14343" width="9.7109375" style="102" customWidth="1"/>
    <col min="14344" max="14344" width="10.7109375" style="102" customWidth="1"/>
    <col min="14345" max="14347" width="9.7109375" style="102" customWidth="1"/>
    <col min="14348" max="14348" width="25.7109375" style="102" customWidth="1"/>
    <col min="14349" max="14592" width="9.140625" style="102"/>
    <col min="14593" max="14593" width="25.7109375" style="102" customWidth="1"/>
    <col min="14594" max="14594" width="13.140625" style="102" customWidth="1"/>
    <col min="14595" max="14595" width="8.7109375" style="102" customWidth="1"/>
    <col min="14596" max="14599" width="9.7109375" style="102" customWidth="1"/>
    <col min="14600" max="14600" width="10.7109375" style="102" customWidth="1"/>
    <col min="14601" max="14603" width="9.7109375" style="102" customWidth="1"/>
    <col min="14604" max="14604" width="25.7109375" style="102" customWidth="1"/>
    <col min="14605" max="14848" width="9.140625" style="102"/>
    <col min="14849" max="14849" width="25.7109375" style="102" customWidth="1"/>
    <col min="14850" max="14850" width="13.140625" style="102" customWidth="1"/>
    <col min="14851" max="14851" width="8.7109375" style="102" customWidth="1"/>
    <col min="14852" max="14855" width="9.7109375" style="102" customWidth="1"/>
    <col min="14856" max="14856" width="10.7109375" style="102" customWidth="1"/>
    <col min="14857" max="14859" width="9.7109375" style="102" customWidth="1"/>
    <col min="14860" max="14860" width="25.7109375" style="102" customWidth="1"/>
    <col min="14861" max="15104" width="9.140625" style="102"/>
    <col min="15105" max="15105" width="25.7109375" style="102" customWidth="1"/>
    <col min="15106" max="15106" width="13.140625" style="102" customWidth="1"/>
    <col min="15107" max="15107" width="8.7109375" style="102" customWidth="1"/>
    <col min="15108" max="15111" width="9.7109375" style="102" customWidth="1"/>
    <col min="15112" max="15112" width="10.7109375" style="102" customWidth="1"/>
    <col min="15113" max="15115" width="9.7109375" style="102" customWidth="1"/>
    <col min="15116" max="15116" width="25.7109375" style="102" customWidth="1"/>
    <col min="15117" max="15360" width="9.140625" style="102"/>
    <col min="15361" max="15361" width="25.7109375" style="102" customWidth="1"/>
    <col min="15362" max="15362" width="13.140625" style="102" customWidth="1"/>
    <col min="15363" max="15363" width="8.7109375" style="102" customWidth="1"/>
    <col min="15364" max="15367" width="9.7109375" style="102" customWidth="1"/>
    <col min="15368" max="15368" width="10.7109375" style="102" customWidth="1"/>
    <col min="15369" max="15371" width="9.7109375" style="102" customWidth="1"/>
    <col min="15372" max="15372" width="25.7109375" style="102" customWidth="1"/>
    <col min="15373" max="15616" width="9.140625" style="102"/>
    <col min="15617" max="15617" width="25.7109375" style="102" customWidth="1"/>
    <col min="15618" max="15618" width="13.140625" style="102" customWidth="1"/>
    <col min="15619" max="15619" width="8.7109375" style="102" customWidth="1"/>
    <col min="15620" max="15623" width="9.7109375" style="102" customWidth="1"/>
    <col min="15624" max="15624" width="10.7109375" style="102" customWidth="1"/>
    <col min="15625" max="15627" width="9.7109375" style="102" customWidth="1"/>
    <col min="15628" max="15628" width="25.7109375" style="102" customWidth="1"/>
    <col min="15629" max="15872" width="9.140625" style="102"/>
    <col min="15873" max="15873" width="25.7109375" style="102" customWidth="1"/>
    <col min="15874" max="15874" width="13.140625" style="102" customWidth="1"/>
    <col min="15875" max="15875" width="8.7109375" style="102" customWidth="1"/>
    <col min="15876" max="15879" width="9.7109375" style="102" customWidth="1"/>
    <col min="15880" max="15880" width="10.7109375" style="102" customWidth="1"/>
    <col min="15881" max="15883" width="9.7109375" style="102" customWidth="1"/>
    <col min="15884" max="15884" width="25.7109375" style="102" customWidth="1"/>
    <col min="15885" max="16128" width="9.140625" style="102"/>
    <col min="16129" max="16129" width="25.7109375" style="102" customWidth="1"/>
    <col min="16130" max="16130" width="13.140625" style="102" customWidth="1"/>
    <col min="16131" max="16131" width="8.7109375" style="102" customWidth="1"/>
    <col min="16132" max="16135" width="9.7109375" style="102" customWidth="1"/>
    <col min="16136" max="16136" width="10.7109375" style="102" customWidth="1"/>
    <col min="16137" max="16139" width="9.7109375" style="102" customWidth="1"/>
    <col min="16140" max="16140" width="25.7109375" style="102" customWidth="1"/>
    <col min="16141" max="16384" width="9.140625" style="102"/>
  </cols>
  <sheetData>
    <row r="1" spans="1:242" ht="23.25" x14ac:dyDescent="0.5">
      <c r="A1" s="1572" t="s">
        <v>491</v>
      </c>
      <c r="B1" s="1572"/>
      <c r="C1" s="1572"/>
      <c r="D1" s="1572"/>
      <c r="E1" s="1572"/>
      <c r="F1" s="1572"/>
      <c r="G1" s="1572"/>
      <c r="H1" s="1572"/>
      <c r="I1" s="1572"/>
      <c r="J1" s="1572"/>
      <c r="K1" s="1572"/>
      <c r="L1" s="1572"/>
    </row>
    <row r="2" spans="1:242" ht="16.5" customHeight="1" x14ac:dyDescent="0.25">
      <c r="A2" s="1573" t="s">
        <v>791</v>
      </c>
      <c r="B2" s="1573"/>
      <c r="C2" s="1573"/>
      <c r="D2" s="1573"/>
      <c r="E2" s="1573"/>
      <c r="F2" s="1573"/>
      <c r="G2" s="1573"/>
      <c r="H2" s="1573"/>
      <c r="I2" s="1573"/>
      <c r="J2" s="1573"/>
      <c r="K2" s="1573"/>
      <c r="L2" s="1573"/>
    </row>
    <row r="3" spans="1:242" ht="15.75" x14ac:dyDescent="0.25">
      <c r="A3" s="1574">
        <v>2021</v>
      </c>
      <c r="B3" s="1574"/>
      <c r="C3" s="1574"/>
      <c r="D3" s="1574"/>
      <c r="E3" s="1574"/>
      <c r="F3" s="1574"/>
      <c r="G3" s="1574"/>
      <c r="H3" s="1574"/>
      <c r="I3" s="1574"/>
      <c r="J3" s="1574"/>
      <c r="K3" s="1574"/>
      <c r="L3" s="1574"/>
    </row>
    <row r="4" spans="1:242" ht="15.75" x14ac:dyDescent="0.25">
      <c r="A4" s="1574" t="s">
        <v>346</v>
      </c>
      <c r="B4" s="1574"/>
      <c r="C4" s="1574"/>
      <c r="D4" s="1574"/>
      <c r="E4" s="1574"/>
      <c r="F4" s="1574"/>
      <c r="G4" s="1574"/>
      <c r="H4" s="1574"/>
      <c r="I4" s="1574"/>
      <c r="J4" s="1574"/>
      <c r="K4" s="1574"/>
      <c r="L4" s="1574"/>
    </row>
    <row r="5" spans="1:242" ht="15.75" x14ac:dyDescent="0.3">
      <c r="A5" s="301" t="s">
        <v>749</v>
      </c>
      <c r="B5" s="314"/>
      <c r="C5" s="314"/>
      <c r="D5" s="314"/>
      <c r="E5" s="314"/>
      <c r="F5" s="314"/>
      <c r="G5" s="314"/>
      <c r="H5" s="314"/>
      <c r="I5" s="315"/>
      <c r="J5" s="314"/>
      <c r="K5" s="314"/>
      <c r="L5" s="298" t="s">
        <v>213</v>
      </c>
    </row>
    <row r="6" spans="1:242" ht="28.5" customHeight="1" thickBot="1" x14ac:dyDescent="0.25">
      <c r="A6" s="1563" t="s">
        <v>790</v>
      </c>
      <c r="B6" s="1575" t="s">
        <v>620</v>
      </c>
      <c r="C6" s="1577" t="s">
        <v>789</v>
      </c>
      <c r="D6" s="1577"/>
      <c r="E6" s="1577"/>
      <c r="F6" s="1577"/>
      <c r="G6" s="1577"/>
      <c r="H6" s="1577"/>
      <c r="I6" s="1577"/>
      <c r="J6" s="1577"/>
      <c r="K6" s="1577"/>
      <c r="L6" s="1566" t="s">
        <v>214</v>
      </c>
    </row>
    <row r="7" spans="1:242" ht="57.75" customHeight="1" thickTop="1" x14ac:dyDescent="0.2">
      <c r="A7" s="1564"/>
      <c r="B7" s="1576"/>
      <c r="C7" s="430" t="s">
        <v>394</v>
      </c>
      <c r="D7" s="428" t="s">
        <v>345</v>
      </c>
      <c r="E7" s="429" t="s">
        <v>621</v>
      </c>
      <c r="F7" s="429" t="s">
        <v>623</v>
      </c>
      <c r="G7" s="429" t="s">
        <v>430</v>
      </c>
      <c r="H7" s="429" t="s">
        <v>431</v>
      </c>
      <c r="I7" s="429" t="s">
        <v>432</v>
      </c>
      <c r="J7" s="429" t="s">
        <v>433</v>
      </c>
      <c r="K7" s="429" t="s">
        <v>622</v>
      </c>
      <c r="L7" s="1567"/>
    </row>
    <row r="8" spans="1:242" ht="24.95" customHeight="1" thickBot="1" x14ac:dyDescent="0.25">
      <c r="A8" s="606" t="s">
        <v>215</v>
      </c>
      <c r="B8" s="731">
        <f>C8/$C$16%</f>
        <v>1.0749936012285641</v>
      </c>
      <c r="C8" s="166">
        <f>SUM(D8:K8)</f>
        <v>84</v>
      </c>
      <c r="D8" s="167">
        <v>0</v>
      </c>
      <c r="E8" s="167">
        <v>16</v>
      </c>
      <c r="F8" s="167">
        <v>0</v>
      </c>
      <c r="G8" s="167">
        <v>25</v>
      </c>
      <c r="H8" s="167">
        <v>8</v>
      </c>
      <c r="I8" s="167">
        <v>19</v>
      </c>
      <c r="J8" s="167">
        <v>0</v>
      </c>
      <c r="K8" s="167">
        <v>16</v>
      </c>
      <c r="L8" s="615" t="s">
        <v>216</v>
      </c>
    </row>
    <row r="9" spans="1:242" ht="24.95" customHeight="1" thickTop="1" thickBot="1" x14ac:dyDescent="0.25">
      <c r="A9" s="581" t="s">
        <v>619</v>
      </c>
      <c r="B9" s="732">
        <f t="shared" ref="B9:B15" si="0">C9/$C$16%</f>
        <v>5.1190171487074485E-2</v>
      </c>
      <c r="C9" s="170">
        <f t="shared" ref="C9:C15" si="1">SUM(D9:K9)</f>
        <v>4</v>
      </c>
      <c r="D9" s="171">
        <v>1</v>
      </c>
      <c r="E9" s="171">
        <v>2</v>
      </c>
      <c r="F9" s="171">
        <v>0</v>
      </c>
      <c r="G9" s="171">
        <v>1</v>
      </c>
      <c r="H9" s="171">
        <v>0</v>
      </c>
      <c r="I9" s="171">
        <v>0</v>
      </c>
      <c r="J9" s="171">
        <v>0</v>
      </c>
      <c r="K9" s="171">
        <v>0</v>
      </c>
      <c r="L9" s="616" t="s">
        <v>228</v>
      </c>
    </row>
    <row r="10" spans="1:242" ht="24.95" customHeight="1" thickTop="1" thickBot="1" x14ac:dyDescent="0.25">
      <c r="A10" s="607" t="s">
        <v>76</v>
      </c>
      <c r="B10" s="733">
        <f t="shared" si="0"/>
        <v>4.4407473765037109</v>
      </c>
      <c r="C10" s="168">
        <f>SUM(D10:K10)</f>
        <v>347</v>
      </c>
      <c r="D10" s="169">
        <v>2</v>
      </c>
      <c r="E10" s="169">
        <v>71</v>
      </c>
      <c r="F10" s="169">
        <v>17</v>
      </c>
      <c r="G10" s="169">
        <v>151</v>
      </c>
      <c r="H10" s="169">
        <v>24</v>
      </c>
      <c r="I10" s="169">
        <v>75</v>
      </c>
      <c r="J10" s="169">
        <v>0</v>
      </c>
      <c r="K10" s="169">
        <v>7</v>
      </c>
      <c r="L10" s="617" t="s">
        <v>217</v>
      </c>
    </row>
    <row r="11" spans="1:242" ht="24.95" customHeight="1" thickTop="1" thickBot="1" x14ac:dyDescent="0.25">
      <c r="A11" s="581" t="s">
        <v>77</v>
      </c>
      <c r="B11" s="732">
        <f t="shared" si="0"/>
        <v>3.2121832608139238</v>
      </c>
      <c r="C11" s="170">
        <f t="shared" si="1"/>
        <v>251</v>
      </c>
      <c r="D11" s="171">
        <v>9</v>
      </c>
      <c r="E11" s="171">
        <v>50</v>
      </c>
      <c r="F11" s="171">
        <v>11</v>
      </c>
      <c r="G11" s="171">
        <v>93</v>
      </c>
      <c r="H11" s="171">
        <v>57</v>
      </c>
      <c r="I11" s="171">
        <v>27</v>
      </c>
      <c r="J11" s="171">
        <v>0</v>
      </c>
      <c r="K11" s="171">
        <v>4</v>
      </c>
      <c r="L11" s="616" t="s">
        <v>230</v>
      </c>
    </row>
    <row r="12" spans="1:242" ht="24.95" customHeight="1" thickTop="1" thickBot="1" x14ac:dyDescent="0.25">
      <c r="A12" s="607" t="s">
        <v>78</v>
      </c>
      <c r="B12" s="733">
        <f t="shared" si="0"/>
        <v>38.04709495776811</v>
      </c>
      <c r="C12" s="168">
        <f t="shared" si="1"/>
        <v>2973</v>
      </c>
      <c r="D12" s="169">
        <v>1</v>
      </c>
      <c r="E12" s="169">
        <v>1090</v>
      </c>
      <c r="F12" s="169">
        <v>240</v>
      </c>
      <c r="G12" s="169">
        <v>1257</v>
      </c>
      <c r="H12" s="169">
        <v>179</v>
      </c>
      <c r="I12" s="169">
        <v>188</v>
      </c>
      <c r="J12" s="169">
        <v>1</v>
      </c>
      <c r="K12" s="169">
        <v>17</v>
      </c>
      <c r="L12" s="617" t="s">
        <v>218</v>
      </c>
    </row>
    <row r="13" spans="1:242" ht="24.95" customHeight="1" thickTop="1" thickBot="1" x14ac:dyDescent="0.25">
      <c r="A13" s="581" t="s">
        <v>219</v>
      </c>
      <c r="B13" s="732">
        <f t="shared" si="0"/>
        <v>5.2085999488098285</v>
      </c>
      <c r="C13" s="170">
        <f t="shared" si="1"/>
        <v>407</v>
      </c>
      <c r="D13" s="171">
        <v>3</v>
      </c>
      <c r="E13" s="171">
        <v>191</v>
      </c>
      <c r="F13" s="171">
        <v>71</v>
      </c>
      <c r="G13" s="171">
        <v>107</v>
      </c>
      <c r="H13" s="171">
        <v>20</v>
      </c>
      <c r="I13" s="171">
        <v>14</v>
      </c>
      <c r="J13" s="171">
        <v>1</v>
      </c>
      <c r="K13" s="171">
        <v>0</v>
      </c>
      <c r="L13" s="616" t="s">
        <v>220</v>
      </c>
    </row>
    <row r="14" spans="1:242" ht="24.95" customHeight="1" thickTop="1" thickBot="1" x14ac:dyDescent="0.25">
      <c r="A14" s="607" t="s">
        <v>719</v>
      </c>
      <c r="B14" s="733">
        <f t="shared" si="0"/>
        <v>46.122344509854109</v>
      </c>
      <c r="C14" s="168">
        <f t="shared" si="1"/>
        <v>3604</v>
      </c>
      <c r="D14" s="169">
        <v>16</v>
      </c>
      <c r="E14" s="169">
        <v>2401</v>
      </c>
      <c r="F14" s="169">
        <v>246</v>
      </c>
      <c r="G14" s="169">
        <v>794</v>
      </c>
      <c r="H14" s="169">
        <v>83</v>
      </c>
      <c r="I14" s="169">
        <v>60</v>
      </c>
      <c r="J14" s="169">
        <v>0</v>
      </c>
      <c r="K14" s="169">
        <v>4</v>
      </c>
      <c r="L14" s="617" t="s">
        <v>221</v>
      </c>
    </row>
    <row r="15" spans="1:242" ht="24.95" customHeight="1" thickTop="1" x14ac:dyDescent="0.2">
      <c r="A15" s="582" t="s">
        <v>71</v>
      </c>
      <c r="B15" s="734">
        <f t="shared" si="0"/>
        <v>1.8428461735346813</v>
      </c>
      <c r="C15" s="173">
        <f t="shared" si="1"/>
        <v>144</v>
      </c>
      <c r="D15" s="193">
        <v>26</v>
      </c>
      <c r="E15" s="193">
        <v>89</v>
      </c>
      <c r="F15" s="193">
        <v>13</v>
      </c>
      <c r="G15" s="193">
        <v>7</v>
      </c>
      <c r="H15" s="193">
        <v>6</v>
      </c>
      <c r="I15" s="193">
        <v>1</v>
      </c>
      <c r="J15" s="193">
        <v>2</v>
      </c>
      <c r="K15" s="193">
        <v>0</v>
      </c>
      <c r="L15" s="618" t="s">
        <v>72</v>
      </c>
    </row>
    <row r="16" spans="1:242" ht="30" customHeight="1" x14ac:dyDescent="0.2">
      <c r="A16" s="608" t="s">
        <v>44</v>
      </c>
      <c r="B16" s="499">
        <f t="shared" ref="B16:J16" si="2">SUM(B8:B15)</f>
        <v>100</v>
      </c>
      <c r="C16" s="395">
        <f t="shared" si="2"/>
        <v>7814</v>
      </c>
      <c r="D16" s="240">
        <f t="shared" si="2"/>
        <v>58</v>
      </c>
      <c r="E16" s="240">
        <f t="shared" si="2"/>
        <v>3910</v>
      </c>
      <c r="F16" s="240">
        <f t="shared" si="2"/>
        <v>598</v>
      </c>
      <c r="G16" s="240">
        <f t="shared" si="2"/>
        <v>2435</v>
      </c>
      <c r="H16" s="240">
        <f t="shared" si="2"/>
        <v>377</v>
      </c>
      <c r="I16" s="240">
        <f t="shared" si="2"/>
        <v>384</v>
      </c>
      <c r="J16" s="240">
        <f t="shared" si="2"/>
        <v>4</v>
      </c>
      <c r="K16" s="240">
        <f>SUM(K8:K15)</f>
        <v>48</v>
      </c>
      <c r="L16" s="605" t="s">
        <v>45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</row>
    <row r="17" spans="1:242" ht="30" customHeight="1" x14ac:dyDescent="0.2">
      <c r="A17" s="620" t="s">
        <v>222</v>
      </c>
      <c r="B17" s="465"/>
      <c r="C17" s="498">
        <f>SUM(D17:K17)</f>
        <v>99.999999999999986</v>
      </c>
      <c r="D17" s="992">
        <f t="shared" ref="D17:J17" si="3">D16/$C$16%</f>
        <v>0.74225748656257995</v>
      </c>
      <c r="E17" s="992">
        <f t="shared" si="3"/>
        <v>50.038392628615306</v>
      </c>
      <c r="F17" s="992">
        <f t="shared" si="3"/>
        <v>7.6529306373176347</v>
      </c>
      <c r="G17" s="992">
        <f t="shared" si="3"/>
        <v>31.16201689275659</v>
      </c>
      <c r="H17" s="992">
        <f t="shared" si="3"/>
        <v>4.8246736626567701</v>
      </c>
      <c r="I17" s="992">
        <f t="shared" si="3"/>
        <v>4.9142564627591501</v>
      </c>
      <c r="J17" s="992">
        <f t="shared" si="3"/>
        <v>5.1190171487074485E-2</v>
      </c>
      <c r="K17" s="992">
        <f>K16/$C$16%</f>
        <v>0.61428205784489376</v>
      </c>
      <c r="L17" s="619" t="s">
        <v>223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8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IH29"/>
  <sheetViews>
    <sheetView view="pageBreakPreview" zoomScaleNormal="100" workbookViewId="0">
      <selection activeCell="E20" sqref="E20"/>
    </sheetView>
  </sheetViews>
  <sheetFormatPr defaultRowHeight="15" x14ac:dyDescent="0.25"/>
  <cols>
    <col min="1" max="1" width="22.42578125" style="16" customWidth="1"/>
    <col min="2" max="2" width="13.140625" style="16" customWidth="1"/>
    <col min="3" max="5" width="9.42578125" style="16" customWidth="1"/>
    <col min="6" max="6" width="12.140625" style="16" customWidth="1"/>
    <col min="7" max="7" width="9.42578125" style="16" customWidth="1"/>
    <col min="8" max="8" width="10.140625" style="16" customWidth="1"/>
    <col min="9" max="11" width="9.42578125" style="16" customWidth="1"/>
    <col min="12" max="12" width="22" style="16" customWidth="1"/>
    <col min="13" max="256" width="9.140625" style="102"/>
    <col min="257" max="257" width="25.7109375" style="102" customWidth="1"/>
    <col min="258" max="258" width="13.140625" style="102" customWidth="1"/>
    <col min="259" max="259" width="8.7109375" style="102" customWidth="1"/>
    <col min="260" max="263" width="9.7109375" style="102" customWidth="1"/>
    <col min="264" max="264" width="10.7109375" style="102" customWidth="1"/>
    <col min="265" max="267" width="9.7109375" style="102" customWidth="1"/>
    <col min="268" max="268" width="25.7109375" style="102" customWidth="1"/>
    <col min="269" max="512" width="9.140625" style="102"/>
    <col min="513" max="513" width="25.7109375" style="102" customWidth="1"/>
    <col min="514" max="514" width="13.140625" style="102" customWidth="1"/>
    <col min="515" max="515" width="8.7109375" style="102" customWidth="1"/>
    <col min="516" max="519" width="9.7109375" style="102" customWidth="1"/>
    <col min="520" max="520" width="10.7109375" style="102" customWidth="1"/>
    <col min="521" max="523" width="9.7109375" style="102" customWidth="1"/>
    <col min="524" max="524" width="25.7109375" style="102" customWidth="1"/>
    <col min="525" max="768" width="9.140625" style="102"/>
    <col min="769" max="769" width="25.7109375" style="102" customWidth="1"/>
    <col min="770" max="770" width="13.140625" style="102" customWidth="1"/>
    <col min="771" max="771" width="8.7109375" style="102" customWidth="1"/>
    <col min="772" max="775" width="9.7109375" style="102" customWidth="1"/>
    <col min="776" max="776" width="10.7109375" style="102" customWidth="1"/>
    <col min="777" max="779" width="9.7109375" style="102" customWidth="1"/>
    <col min="780" max="780" width="25.7109375" style="102" customWidth="1"/>
    <col min="781" max="1024" width="9.140625" style="102"/>
    <col min="1025" max="1025" width="25.7109375" style="102" customWidth="1"/>
    <col min="1026" max="1026" width="13.140625" style="102" customWidth="1"/>
    <col min="1027" max="1027" width="8.7109375" style="102" customWidth="1"/>
    <col min="1028" max="1031" width="9.7109375" style="102" customWidth="1"/>
    <col min="1032" max="1032" width="10.7109375" style="102" customWidth="1"/>
    <col min="1033" max="1035" width="9.7109375" style="102" customWidth="1"/>
    <col min="1036" max="1036" width="25.7109375" style="102" customWidth="1"/>
    <col min="1037" max="1280" width="9.140625" style="102"/>
    <col min="1281" max="1281" width="25.7109375" style="102" customWidth="1"/>
    <col min="1282" max="1282" width="13.140625" style="102" customWidth="1"/>
    <col min="1283" max="1283" width="8.7109375" style="102" customWidth="1"/>
    <col min="1284" max="1287" width="9.7109375" style="102" customWidth="1"/>
    <col min="1288" max="1288" width="10.7109375" style="102" customWidth="1"/>
    <col min="1289" max="1291" width="9.7109375" style="102" customWidth="1"/>
    <col min="1292" max="1292" width="25.7109375" style="102" customWidth="1"/>
    <col min="1293" max="1536" width="9.140625" style="102"/>
    <col min="1537" max="1537" width="25.7109375" style="102" customWidth="1"/>
    <col min="1538" max="1538" width="13.140625" style="102" customWidth="1"/>
    <col min="1539" max="1539" width="8.7109375" style="102" customWidth="1"/>
    <col min="1540" max="1543" width="9.7109375" style="102" customWidth="1"/>
    <col min="1544" max="1544" width="10.7109375" style="102" customWidth="1"/>
    <col min="1545" max="1547" width="9.7109375" style="102" customWidth="1"/>
    <col min="1548" max="1548" width="25.7109375" style="102" customWidth="1"/>
    <col min="1549" max="1792" width="9.140625" style="102"/>
    <col min="1793" max="1793" width="25.7109375" style="102" customWidth="1"/>
    <col min="1794" max="1794" width="13.140625" style="102" customWidth="1"/>
    <col min="1795" max="1795" width="8.7109375" style="102" customWidth="1"/>
    <col min="1796" max="1799" width="9.7109375" style="102" customWidth="1"/>
    <col min="1800" max="1800" width="10.7109375" style="102" customWidth="1"/>
    <col min="1801" max="1803" width="9.7109375" style="102" customWidth="1"/>
    <col min="1804" max="1804" width="25.7109375" style="102" customWidth="1"/>
    <col min="1805" max="2048" width="9.140625" style="102"/>
    <col min="2049" max="2049" width="25.7109375" style="102" customWidth="1"/>
    <col min="2050" max="2050" width="13.140625" style="102" customWidth="1"/>
    <col min="2051" max="2051" width="8.7109375" style="102" customWidth="1"/>
    <col min="2052" max="2055" width="9.7109375" style="102" customWidth="1"/>
    <col min="2056" max="2056" width="10.7109375" style="102" customWidth="1"/>
    <col min="2057" max="2059" width="9.7109375" style="102" customWidth="1"/>
    <col min="2060" max="2060" width="25.7109375" style="102" customWidth="1"/>
    <col min="2061" max="2304" width="9.140625" style="102"/>
    <col min="2305" max="2305" width="25.7109375" style="102" customWidth="1"/>
    <col min="2306" max="2306" width="13.140625" style="102" customWidth="1"/>
    <col min="2307" max="2307" width="8.7109375" style="102" customWidth="1"/>
    <col min="2308" max="2311" width="9.7109375" style="102" customWidth="1"/>
    <col min="2312" max="2312" width="10.7109375" style="102" customWidth="1"/>
    <col min="2313" max="2315" width="9.7109375" style="102" customWidth="1"/>
    <col min="2316" max="2316" width="25.7109375" style="102" customWidth="1"/>
    <col min="2317" max="2560" width="9.140625" style="102"/>
    <col min="2561" max="2561" width="25.7109375" style="102" customWidth="1"/>
    <col min="2562" max="2562" width="13.140625" style="102" customWidth="1"/>
    <col min="2563" max="2563" width="8.7109375" style="102" customWidth="1"/>
    <col min="2564" max="2567" width="9.7109375" style="102" customWidth="1"/>
    <col min="2568" max="2568" width="10.7109375" style="102" customWidth="1"/>
    <col min="2569" max="2571" width="9.7109375" style="102" customWidth="1"/>
    <col min="2572" max="2572" width="25.7109375" style="102" customWidth="1"/>
    <col min="2573" max="2816" width="9.140625" style="102"/>
    <col min="2817" max="2817" width="25.7109375" style="102" customWidth="1"/>
    <col min="2818" max="2818" width="13.140625" style="102" customWidth="1"/>
    <col min="2819" max="2819" width="8.7109375" style="102" customWidth="1"/>
    <col min="2820" max="2823" width="9.7109375" style="102" customWidth="1"/>
    <col min="2824" max="2824" width="10.7109375" style="102" customWidth="1"/>
    <col min="2825" max="2827" width="9.7109375" style="102" customWidth="1"/>
    <col min="2828" max="2828" width="25.7109375" style="102" customWidth="1"/>
    <col min="2829" max="3072" width="9.140625" style="102"/>
    <col min="3073" max="3073" width="25.7109375" style="102" customWidth="1"/>
    <col min="3074" max="3074" width="13.140625" style="102" customWidth="1"/>
    <col min="3075" max="3075" width="8.7109375" style="102" customWidth="1"/>
    <col min="3076" max="3079" width="9.7109375" style="102" customWidth="1"/>
    <col min="3080" max="3080" width="10.7109375" style="102" customWidth="1"/>
    <col min="3081" max="3083" width="9.7109375" style="102" customWidth="1"/>
    <col min="3084" max="3084" width="25.7109375" style="102" customWidth="1"/>
    <col min="3085" max="3328" width="9.140625" style="102"/>
    <col min="3329" max="3329" width="25.7109375" style="102" customWidth="1"/>
    <col min="3330" max="3330" width="13.140625" style="102" customWidth="1"/>
    <col min="3331" max="3331" width="8.7109375" style="102" customWidth="1"/>
    <col min="3332" max="3335" width="9.7109375" style="102" customWidth="1"/>
    <col min="3336" max="3336" width="10.7109375" style="102" customWidth="1"/>
    <col min="3337" max="3339" width="9.7109375" style="102" customWidth="1"/>
    <col min="3340" max="3340" width="25.7109375" style="102" customWidth="1"/>
    <col min="3341" max="3584" width="9.140625" style="102"/>
    <col min="3585" max="3585" width="25.7109375" style="102" customWidth="1"/>
    <col min="3586" max="3586" width="13.140625" style="102" customWidth="1"/>
    <col min="3587" max="3587" width="8.7109375" style="102" customWidth="1"/>
    <col min="3588" max="3591" width="9.7109375" style="102" customWidth="1"/>
    <col min="3592" max="3592" width="10.7109375" style="102" customWidth="1"/>
    <col min="3593" max="3595" width="9.7109375" style="102" customWidth="1"/>
    <col min="3596" max="3596" width="25.7109375" style="102" customWidth="1"/>
    <col min="3597" max="3840" width="9.140625" style="102"/>
    <col min="3841" max="3841" width="25.7109375" style="102" customWidth="1"/>
    <col min="3842" max="3842" width="13.140625" style="102" customWidth="1"/>
    <col min="3843" max="3843" width="8.7109375" style="102" customWidth="1"/>
    <col min="3844" max="3847" width="9.7109375" style="102" customWidth="1"/>
    <col min="3848" max="3848" width="10.7109375" style="102" customWidth="1"/>
    <col min="3849" max="3851" width="9.7109375" style="102" customWidth="1"/>
    <col min="3852" max="3852" width="25.7109375" style="102" customWidth="1"/>
    <col min="3853" max="4096" width="9.140625" style="102"/>
    <col min="4097" max="4097" width="25.7109375" style="102" customWidth="1"/>
    <col min="4098" max="4098" width="13.140625" style="102" customWidth="1"/>
    <col min="4099" max="4099" width="8.7109375" style="102" customWidth="1"/>
    <col min="4100" max="4103" width="9.7109375" style="102" customWidth="1"/>
    <col min="4104" max="4104" width="10.7109375" style="102" customWidth="1"/>
    <col min="4105" max="4107" width="9.7109375" style="102" customWidth="1"/>
    <col min="4108" max="4108" width="25.7109375" style="102" customWidth="1"/>
    <col min="4109" max="4352" width="9.140625" style="102"/>
    <col min="4353" max="4353" width="25.7109375" style="102" customWidth="1"/>
    <col min="4354" max="4354" width="13.140625" style="102" customWidth="1"/>
    <col min="4355" max="4355" width="8.7109375" style="102" customWidth="1"/>
    <col min="4356" max="4359" width="9.7109375" style="102" customWidth="1"/>
    <col min="4360" max="4360" width="10.7109375" style="102" customWidth="1"/>
    <col min="4361" max="4363" width="9.7109375" style="102" customWidth="1"/>
    <col min="4364" max="4364" width="25.7109375" style="102" customWidth="1"/>
    <col min="4365" max="4608" width="9.140625" style="102"/>
    <col min="4609" max="4609" width="25.7109375" style="102" customWidth="1"/>
    <col min="4610" max="4610" width="13.140625" style="102" customWidth="1"/>
    <col min="4611" max="4611" width="8.7109375" style="102" customWidth="1"/>
    <col min="4612" max="4615" width="9.7109375" style="102" customWidth="1"/>
    <col min="4616" max="4616" width="10.7109375" style="102" customWidth="1"/>
    <col min="4617" max="4619" width="9.7109375" style="102" customWidth="1"/>
    <col min="4620" max="4620" width="25.7109375" style="102" customWidth="1"/>
    <col min="4621" max="4864" width="9.140625" style="102"/>
    <col min="4865" max="4865" width="25.7109375" style="102" customWidth="1"/>
    <col min="4866" max="4866" width="13.140625" style="102" customWidth="1"/>
    <col min="4867" max="4867" width="8.7109375" style="102" customWidth="1"/>
    <col min="4868" max="4871" width="9.7109375" style="102" customWidth="1"/>
    <col min="4872" max="4872" width="10.7109375" style="102" customWidth="1"/>
    <col min="4873" max="4875" width="9.7109375" style="102" customWidth="1"/>
    <col min="4876" max="4876" width="25.7109375" style="102" customWidth="1"/>
    <col min="4877" max="5120" width="9.140625" style="102"/>
    <col min="5121" max="5121" width="25.7109375" style="102" customWidth="1"/>
    <col min="5122" max="5122" width="13.140625" style="102" customWidth="1"/>
    <col min="5123" max="5123" width="8.7109375" style="102" customWidth="1"/>
    <col min="5124" max="5127" width="9.7109375" style="102" customWidth="1"/>
    <col min="5128" max="5128" width="10.7109375" style="102" customWidth="1"/>
    <col min="5129" max="5131" width="9.7109375" style="102" customWidth="1"/>
    <col min="5132" max="5132" width="25.7109375" style="102" customWidth="1"/>
    <col min="5133" max="5376" width="9.140625" style="102"/>
    <col min="5377" max="5377" width="25.7109375" style="102" customWidth="1"/>
    <col min="5378" max="5378" width="13.140625" style="102" customWidth="1"/>
    <col min="5379" max="5379" width="8.7109375" style="102" customWidth="1"/>
    <col min="5380" max="5383" width="9.7109375" style="102" customWidth="1"/>
    <col min="5384" max="5384" width="10.7109375" style="102" customWidth="1"/>
    <col min="5385" max="5387" width="9.7109375" style="102" customWidth="1"/>
    <col min="5388" max="5388" width="25.7109375" style="102" customWidth="1"/>
    <col min="5389" max="5632" width="9.140625" style="102"/>
    <col min="5633" max="5633" width="25.7109375" style="102" customWidth="1"/>
    <col min="5634" max="5634" width="13.140625" style="102" customWidth="1"/>
    <col min="5635" max="5635" width="8.7109375" style="102" customWidth="1"/>
    <col min="5636" max="5639" width="9.7109375" style="102" customWidth="1"/>
    <col min="5640" max="5640" width="10.7109375" style="102" customWidth="1"/>
    <col min="5641" max="5643" width="9.7109375" style="102" customWidth="1"/>
    <col min="5644" max="5644" width="25.7109375" style="102" customWidth="1"/>
    <col min="5645" max="5888" width="9.140625" style="102"/>
    <col min="5889" max="5889" width="25.7109375" style="102" customWidth="1"/>
    <col min="5890" max="5890" width="13.140625" style="102" customWidth="1"/>
    <col min="5891" max="5891" width="8.7109375" style="102" customWidth="1"/>
    <col min="5892" max="5895" width="9.7109375" style="102" customWidth="1"/>
    <col min="5896" max="5896" width="10.7109375" style="102" customWidth="1"/>
    <col min="5897" max="5899" width="9.7109375" style="102" customWidth="1"/>
    <col min="5900" max="5900" width="25.7109375" style="102" customWidth="1"/>
    <col min="5901" max="6144" width="9.140625" style="102"/>
    <col min="6145" max="6145" width="25.7109375" style="102" customWidth="1"/>
    <col min="6146" max="6146" width="13.140625" style="102" customWidth="1"/>
    <col min="6147" max="6147" width="8.7109375" style="102" customWidth="1"/>
    <col min="6148" max="6151" width="9.7109375" style="102" customWidth="1"/>
    <col min="6152" max="6152" width="10.7109375" style="102" customWidth="1"/>
    <col min="6153" max="6155" width="9.7109375" style="102" customWidth="1"/>
    <col min="6156" max="6156" width="25.7109375" style="102" customWidth="1"/>
    <col min="6157" max="6400" width="9.140625" style="102"/>
    <col min="6401" max="6401" width="25.7109375" style="102" customWidth="1"/>
    <col min="6402" max="6402" width="13.140625" style="102" customWidth="1"/>
    <col min="6403" max="6403" width="8.7109375" style="102" customWidth="1"/>
    <col min="6404" max="6407" width="9.7109375" style="102" customWidth="1"/>
    <col min="6408" max="6408" width="10.7109375" style="102" customWidth="1"/>
    <col min="6409" max="6411" width="9.7109375" style="102" customWidth="1"/>
    <col min="6412" max="6412" width="25.7109375" style="102" customWidth="1"/>
    <col min="6413" max="6656" width="9.140625" style="102"/>
    <col min="6657" max="6657" width="25.7109375" style="102" customWidth="1"/>
    <col min="6658" max="6658" width="13.140625" style="102" customWidth="1"/>
    <col min="6659" max="6659" width="8.7109375" style="102" customWidth="1"/>
    <col min="6660" max="6663" width="9.7109375" style="102" customWidth="1"/>
    <col min="6664" max="6664" width="10.7109375" style="102" customWidth="1"/>
    <col min="6665" max="6667" width="9.7109375" style="102" customWidth="1"/>
    <col min="6668" max="6668" width="25.7109375" style="102" customWidth="1"/>
    <col min="6669" max="6912" width="9.140625" style="102"/>
    <col min="6913" max="6913" width="25.7109375" style="102" customWidth="1"/>
    <col min="6914" max="6914" width="13.140625" style="102" customWidth="1"/>
    <col min="6915" max="6915" width="8.7109375" style="102" customWidth="1"/>
    <col min="6916" max="6919" width="9.7109375" style="102" customWidth="1"/>
    <col min="6920" max="6920" width="10.7109375" style="102" customWidth="1"/>
    <col min="6921" max="6923" width="9.7109375" style="102" customWidth="1"/>
    <col min="6924" max="6924" width="25.7109375" style="102" customWidth="1"/>
    <col min="6925" max="7168" width="9.140625" style="102"/>
    <col min="7169" max="7169" width="25.7109375" style="102" customWidth="1"/>
    <col min="7170" max="7170" width="13.140625" style="102" customWidth="1"/>
    <col min="7171" max="7171" width="8.7109375" style="102" customWidth="1"/>
    <col min="7172" max="7175" width="9.7109375" style="102" customWidth="1"/>
    <col min="7176" max="7176" width="10.7109375" style="102" customWidth="1"/>
    <col min="7177" max="7179" width="9.7109375" style="102" customWidth="1"/>
    <col min="7180" max="7180" width="25.7109375" style="102" customWidth="1"/>
    <col min="7181" max="7424" width="9.140625" style="102"/>
    <col min="7425" max="7425" width="25.7109375" style="102" customWidth="1"/>
    <col min="7426" max="7426" width="13.140625" style="102" customWidth="1"/>
    <col min="7427" max="7427" width="8.7109375" style="102" customWidth="1"/>
    <col min="7428" max="7431" width="9.7109375" style="102" customWidth="1"/>
    <col min="7432" max="7432" width="10.7109375" style="102" customWidth="1"/>
    <col min="7433" max="7435" width="9.7109375" style="102" customWidth="1"/>
    <col min="7436" max="7436" width="25.7109375" style="102" customWidth="1"/>
    <col min="7437" max="7680" width="9.140625" style="102"/>
    <col min="7681" max="7681" width="25.7109375" style="102" customWidth="1"/>
    <col min="7682" max="7682" width="13.140625" style="102" customWidth="1"/>
    <col min="7683" max="7683" width="8.7109375" style="102" customWidth="1"/>
    <col min="7684" max="7687" width="9.7109375" style="102" customWidth="1"/>
    <col min="7688" max="7688" width="10.7109375" style="102" customWidth="1"/>
    <col min="7689" max="7691" width="9.7109375" style="102" customWidth="1"/>
    <col min="7692" max="7692" width="25.7109375" style="102" customWidth="1"/>
    <col min="7693" max="7936" width="9.140625" style="102"/>
    <col min="7937" max="7937" width="25.7109375" style="102" customWidth="1"/>
    <col min="7938" max="7938" width="13.140625" style="102" customWidth="1"/>
    <col min="7939" max="7939" width="8.7109375" style="102" customWidth="1"/>
    <col min="7940" max="7943" width="9.7109375" style="102" customWidth="1"/>
    <col min="7944" max="7944" width="10.7109375" style="102" customWidth="1"/>
    <col min="7945" max="7947" width="9.7109375" style="102" customWidth="1"/>
    <col min="7948" max="7948" width="25.7109375" style="102" customWidth="1"/>
    <col min="7949" max="8192" width="9.140625" style="102"/>
    <col min="8193" max="8193" width="25.7109375" style="102" customWidth="1"/>
    <col min="8194" max="8194" width="13.140625" style="102" customWidth="1"/>
    <col min="8195" max="8195" width="8.7109375" style="102" customWidth="1"/>
    <col min="8196" max="8199" width="9.7109375" style="102" customWidth="1"/>
    <col min="8200" max="8200" width="10.7109375" style="102" customWidth="1"/>
    <col min="8201" max="8203" width="9.7109375" style="102" customWidth="1"/>
    <col min="8204" max="8204" width="25.7109375" style="102" customWidth="1"/>
    <col min="8205" max="8448" width="9.140625" style="102"/>
    <col min="8449" max="8449" width="25.7109375" style="102" customWidth="1"/>
    <col min="8450" max="8450" width="13.140625" style="102" customWidth="1"/>
    <col min="8451" max="8451" width="8.7109375" style="102" customWidth="1"/>
    <col min="8452" max="8455" width="9.7109375" style="102" customWidth="1"/>
    <col min="8456" max="8456" width="10.7109375" style="102" customWidth="1"/>
    <col min="8457" max="8459" width="9.7109375" style="102" customWidth="1"/>
    <col min="8460" max="8460" width="25.7109375" style="102" customWidth="1"/>
    <col min="8461" max="8704" width="9.140625" style="102"/>
    <col min="8705" max="8705" width="25.7109375" style="102" customWidth="1"/>
    <col min="8706" max="8706" width="13.140625" style="102" customWidth="1"/>
    <col min="8707" max="8707" width="8.7109375" style="102" customWidth="1"/>
    <col min="8708" max="8711" width="9.7109375" style="102" customWidth="1"/>
    <col min="8712" max="8712" width="10.7109375" style="102" customWidth="1"/>
    <col min="8713" max="8715" width="9.7109375" style="102" customWidth="1"/>
    <col min="8716" max="8716" width="25.7109375" style="102" customWidth="1"/>
    <col min="8717" max="8960" width="9.140625" style="102"/>
    <col min="8961" max="8961" width="25.7109375" style="102" customWidth="1"/>
    <col min="8962" max="8962" width="13.140625" style="102" customWidth="1"/>
    <col min="8963" max="8963" width="8.7109375" style="102" customWidth="1"/>
    <col min="8964" max="8967" width="9.7109375" style="102" customWidth="1"/>
    <col min="8968" max="8968" width="10.7109375" style="102" customWidth="1"/>
    <col min="8969" max="8971" width="9.7109375" style="102" customWidth="1"/>
    <col min="8972" max="8972" width="25.7109375" style="102" customWidth="1"/>
    <col min="8973" max="9216" width="9.140625" style="102"/>
    <col min="9217" max="9217" width="25.7109375" style="102" customWidth="1"/>
    <col min="9218" max="9218" width="13.140625" style="102" customWidth="1"/>
    <col min="9219" max="9219" width="8.7109375" style="102" customWidth="1"/>
    <col min="9220" max="9223" width="9.7109375" style="102" customWidth="1"/>
    <col min="9224" max="9224" width="10.7109375" style="102" customWidth="1"/>
    <col min="9225" max="9227" width="9.7109375" style="102" customWidth="1"/>
    <col min="9228" max="9228" width="25.7109375" style="102" customWidth="1"/>
    <col min="9229" max="9472" width="9.140625" style="102"/>
    <col min="9473" max="9473" width="25.7109375" style="102" customWidth="1"/>
    <col min="9474" max="9474" width="13.140625" style="102" customWidth="1"/>
    <col min="9475" max="9475" width="8.7109375" style="102" customWidth="1"/>
    <col min="9476" max="9479" width="9.7109375" style="102" customWidth="1"/>
    <col min="9480" max="9480" width="10.7109375" style="102" customWidth="1"/>
    <col min="9481" max="9483" width="9.7109375" style="102" customWidth="1"/>
    <col min="9484" max="9484" width="25.7109375" style="102" customWidth="1"/>
    <col min="9485" max="9728" width="9.140625" style="102"/>
    <col min="9729" max="9729" width="25.7109375" style="102" customWidth="1"/>
    <col min="9730" max="9730" width="13.140625" style="102" customWidth="1"/>
    <col min="9731" max="9731" width="8.7109375" style="102" customWidth="1"/>
    <col min="9732" max="9735" width="9.7109375" style="102" customWidth="1"/>
    <col min="9736" max="9736" width="10.7109375" style="102" customWidth="1"/>
    <col min="9737" max="9739" width="9.7109375" style="102" customWidth="1"/>
    <col min="9740" max="9740" width="25.7109375" style="102" customWidth="1"/>
    <col min="9741" max="9984" width="9.140625" style="102"/>
    <col min="9985" max="9985" width="25.7109375" style="102" customWidth="1"/>
    <col min="9986" max="9986" width="13.140625" style="102" customWidth="1"/>
    <col min="9987" max="9987" width="8.7109375" style="102" customWidth="1"/>
    <col min="9988" max="9991" width="9.7109375" style="102" customWidth="1"/>
    <col min="9992" max="9992" width="10.7109375" style="102" customWidth="1"/>
    <col min="9993" max="9995" width="9.7109375" style="102" customWidth="1"/>
    <col min="9996" max="9996" width="25.7109375" style="102" customWidth="1"/>
    <col min="9997" max="10240" width="9.140625" style="102"/>
    <col min="10241" max="10241" width="25.7109375" style="102" customWidth="1"/>
    <col min="10242" max="10242" width="13.140625" style="102" customWidth="1"/>
    <col min="10243" max="10243" width="8.7109375" style="102" customWidth="1"/>
    <col min="10244" max="10247" width="9.7109375" style="102" customWidth="1"/>
    <col min="10248" max="10248" width="10.7109375" style="102" customWidth="1"/>
    <col min="10249" max="10251" width="9.7109375" style="102" customWidth="1"/>
    <col min="10252" max="10252" width="25.7109375" style="102" customWidth="1"/>
    <col min="10253" max="10496" width="9.140625" style="102"/>
    <col min="10497" max="10497" width="25.7109375" style="102" customWidth="1"/>
    <col min="10498" max="10498" width="13.140625" style="102" customWidth="1"/>
    <col min="10499" max="10499" width="8.7109375" style="102" customWidth="1"/>
    <col min="10500" max="10503" width="9.7109375" style="102" customWidth="1"/>
    <col min="10504" max="10504" width="10.7109375" style="102" customWidth="1"/>
    <col min="10505" max="10507" width="9.7109375" style="102" customWidth="1"/>
    <col min="10508" max="10508" width="25.7109375" style="102" customWidth="1"/>
    <col min="10509" max="10752" width="9.140625" style="102"/>
    <col min="10753" max="10753" width="25.7109375" style="102" customWidth="1"/>
    <col min="10754" max="10754" width="13.140625" style="102" customWidth="1"/>
    <col min="10755" max="10755" width="8.7109375" style="102" customWidth="1"/>
    <col min="10756" max="10759" width="9.7109375" style="102" customWidth="1"/>
    <col min="10760" max="10760" width="10.7109375" style="102" customWidth="1"/>
    <col min="10761" max="10763" width="9.7109375" style="102" customWidth="1"/>
    <col min="10764" max="10764" width="25.7109375" style="102" customWidth="1"/>
    <col min="10765" max="11008" width="9.140625" style="102"/>
    <col min="11009" max="11009" width="25.7109375" style="102" customWidth="1"/>
    <col min="11010" max="11010" width="13.140625" style="102" customWidth="1"/>
    <col min="11011" max="11011" width="8.7109375" style="102" customWidth="1"/>
    <col min="11012" max="11015" width="9.7109375" style="102" customWidth="1"/>
    <col min="11016" max="11016" width="10.7109375" style="102" customWidth="1"/>
    <col min="11017" max="11019" width="9.7109375" style="102" customWidth="1"/>
    <col min="11020" max="11020" width="25.7109375" style="102" customWidth="1"/>
    <col min="11021" max="11264" width="9.140625" style="102"/>
    <col min="11265" max="11265" width="25.7109375" style="102" customWidth="1"/>
    <col min="11266" max="11266" width="13.140625" style="102" customWidth="1"/>
    <col min="11267" max="11267" width="8.7109375" style="102" customWidth="1"/>
    <col min="11268" max="11271" width="9.7109375" style="102" customWidth="1"/>
    <col min="11272" max="11272" width="10.7109375" style="102" customWidth="1"/>
    <col min="11273" max="11275" width="9.7109375" style="102" customWidth="1"/>
    <col min="11276" max="11276" width="25.7109375" style="102" customWidth="1"/>
    <col min="11277" max="11520" width="9.140625" style="102"/>
    <col min="11521" max="11521" width="25.7109375" style="102" customWidth="1"/>
    <col min="11522" max="11522" width="13.140625" style="102" customWidth="1"/>
    <col min="11523" max="11523" width="8.7109375" style="102" customWidth="1"/>
    <col min="11524" max="11527" width="9.7109375" style="102" customWidth="1"/>
    <col min="11528" max="11528" width="10.7109375" style="102" customWidth="1"/>
    <col min="11529" max="11531" width="9.7109375" style="102" customWidth="1"/>
    <col min="11532" max="11532" width="25.7109375" style="102" customWidth="1"/>
    <col min="11533" max="11776" width="9.140625" style="102"/>
    <col min="11777" max="11777" width="25.7109375" style="102" customWidth="1"/>
    <col min="11778" max="11778" width="13.140625" style="102" customWidth="1"/>
    <col min="11779" max="11779" width="8.7109375" style="102" customWidth="1"/>
    <col min="11780" max="11783" width="9.7109375" style="102" customWidth="1"/>
    <col min="11784" max="11784" width="10.7109375" style="102" customWidth="1"/>
    <col min="11785" max="11787" width="9.7109375" style="102" customWidth="1"/>
    <col min="11788" max="11788" width="25.7109375" style="102" customWidth="1"/>
    <col min="11789" max="12032" width="9.140625" style="102"/>
    <col min="12033" max="12033" width="25.7109375" style="102" customWidth="1"/>
    <col min="12034" max="12034" width="13.140625" style="102" customWidth="1"/>
    <col min="12035" max="12035" width="8.7109375" style="102" customWidth="1"/>
    <col min="12036" max="12039" width="9.7109375" style="102" customWidth="1"/>
    <col min="12040" max="12040" width="10.7109375" style="102" customWidth="1"/>
    <col min="12041" max="12043" width="9.7109375" style="102" customWidth="1"/>
    <col min="12044" max="12044" width="25.7109375" style="102" customWidth="1"/>
    <col min="12045" max="12288" width="9.140625" style="102"/>
    <col min="12289" max="12289" width="25.7109375" style="102" customWidth="1"/>
    <col min="12290" max="12290" width="13.140625" style="102" customWidth="1"/>
    <col min="12291" max="12291" width="8.7109375" style="102" customWidth="1"/>
    <col min="12292" max="12295" width="9.7109375" style="102" customWidth="1"/>
    <col min="12296" max="12296" width="10.7109375" style="102" customWidth="1"/>
    <col min="12297" max="12299" width="9.7109375" style="102" customWidth="1"/>
    <col min="12300" max="12300" width="25.7109375" style="102" customWidth="1"/>
    <col min="12301" max="12544" width="9.140625" style="102"/>
    <col min="12545" max="12545" width="25.7109375" style="102" customWidth="1"/>
    <col min="12546" max="12546" width="13.140625" style="102" customWidth="1"/>
    <col min="12547" max="12547" width="8.7109375" style="102" customWidth="1"/>
    <col min="12548" max="12551" width="9.7109375" style="102" customWidth="1"/>
    <col min="12552" max="12552" width="10.7109375" style="102" customWidth="1"/>
    <col min="12553" max="12555" width="9.7109375" style="102" customWidth="1"/>
    <col min="12556" max="12556" width="25.7109375" style="102" customWidth="1"/>
    <col min="12557" max="12800" width="9.140625" style="102"/>
    <col min="12801" max="12801" width="25.7109375" style="102" customWidth="1"/>
    <col min="12802" max="12802" width="13.140625" style="102" customWidth="1"/>
    <col min="12803" max="12803" width="8.7109375" style="102" customWidth="1"/>
    <col min="12804" max="12807" width="9.7109375" style="102" customWidth="1"/>
    <col min="12808" max="12808" width="10.7109375" style="102" customWidth="1"/>
    <col min="12809" max="12811" width="9.7109375" style="102" customWidth="1"/>
    <col min="12812" max="12812" width="25.7109375" style="102" customWidth="1"/>
    <col min="12813" max="13056" width="9.140625" style="102"/>
    <col min="13057" max="13057" width="25.7109375" style="102" customWidth="1"/>
    <col min="13058" max="13058" width="13.140625" style="102" customWidth="1"/>
    <col min="13059" max="13059" width="8.7109375" style="102" customWidth="1"/>
    <col min="13060" max="13063" width="9.7109375" style="102" customWidth="1"/>
    <col min="13064" max="13064" width="10.7109375" style="102" customWidth="1"/>
    <col min="13065" max="13067" width="9.7109375" style="102" customWidth="1"/>
    <col min="13068" max="13068" width="25.7109375" style="102" customWidth="1"/>
    <col min="13069" max="13312" width="9.140625" style="102"/>
    <col min="13313" max="13313" width="25.7109375" style="102" customWidth="1"/>
    <col min="13314" max="13314" width="13.140625" style="102" customWidth="1"/>
    <col min="13315" max="13315" width="8.7109375" style="102" customWidth="1"/>
    <col min="13316" max="13319" width="9.7109375" style="102" customWidth="1"/>
    <col min="13320" max="13320" width="10.7109375" style="102" customWidth="1"/>
    <col min="13321" max="13323" width="9.7109375" style="102" customWidth="1"/>
    <col min="13324" max="13324" width="25.7109375" style="102" customWidth="1"/>
    <col min="13325" max="13568" width="9.140625" style="102"/>
    <col min="13569" max="13569" width="25.7109375" style="102" customWidth="1"/>
    <col min="13570" max="13570" width="13.140625" style="102" customWidth="1"/>
    <col min="13571" max="13571" width="8.7109375" style="102" customWidth="1"/>
    <col min="13572" max="13575" width="9.7109375" style="102" customWidth="1"/>
    <col min="13576" max="13576" width="10.7109375" style="102" customWidth="1"/>
    <col min="13577" max="13579" width="9.7109375" style="102" customWidth="1"/>
    <col min="13580" max="13580" width="25.7109375" style="102" customWidth="1"/>
    <col min="13581" max="13824" width="9.140625" style="102"/>
    <col min="13825" max="13825" width="25.7109375" style="102" customWidth="1"/>
    <col min="13826" max="13826" width="13.140625" style="102" customWidth="1"/>
    <col min="13827" max="13827" width="8.7109375" style="102" customWidth="1"/>
    <col min="13828" max="13831" width="9.7109375" style="102" customWidth="1"/>
    <col min="13832" max="13832" width="10.7109375" style="102" customWidth="1"/>
    <col min="13833" max="13835" width="9.7109375" style="102" customWidth="1"/>
    <col min="13836" max="13836" width="25.7109375" style="102" customWidth="1"/>
    <col min="13837" max="14080" width="9.140625" style="102"/>
    <col min="14081" max="14081" width="25.7109375" style="102" customWidth="1"/>
    <col min="14082" max="14082" width="13.140625" style="102" customWidth="1"/>
    <col min="14083" max="14083" width="8.7109375" style="102" customWidth="1"/>
    <col min="14084" max="14087" width="9.7109375" style="102" customWidth="1"/>
    <col min="14088" max="14088" width="10.7109375" style="102" customWidth="1"/>
    <col min="14089" max="14091" width="9.7109375" style="102" customWidth="1"/>
    <col min="14092" max="14092" width="25.7109375" style="102" customWidth="1"/>
    <col min="14093" max="14336" width="9.140625" style="102"/>
    <col min="14337" max="14337" width="25.7109375" style="102" customWidth="1"/>
    <col min="14338" max="14338" width="13.140625" style="102" customWidth="1"/>
    <col min="14339" max="14339" width="8.7109375" style="102" customWidth="1"/>
    <col min="14340" max="14343" width="9.7109375" style="102" customWidth="1"/>
    <col min="14344" max="14344" width="10.7109375" style="102" customWidth="1"/>
    <col min="14345" max="14347" width="9.7109375" style="102" customWidth="1"/>
    <col min="14348" max="14348" width="25.7109375" style="102" customWidth="1"/>
    <col min="14349" max="14592" width="9.140625" style="102"/>
    <col min="14593" max="14593" width="25.7109375" style="102" customWidth="1"/>
    <col min="14594" max="14594" width="13.140625" style="102" customWidth="1"/>
    <col min="14595" max="14595" width="8.7109375" style="102" customWidth="1"/>
    <col min="14596" max="14599" width="9.7109375" style="102" customWidth="1"/>
    <col min="14600" max="14600" width="10.7109375" style="102" customWidth="1"/>
    <col min="14601" max="14603" width="9.7109375" style="102" customWidth="1"/>
    <col min="14604" max="14604" width="25.7109375" style="102" customWidth="1"/>
    <col min="14605" max="14848" width="9.140625" style="102"/>
    <col min="14849" max="14849" width="25.7109375" style="102" customWidth="1"/>
    <col min="14850" max="14850" width="13.140625" style="102" customWidth="1"/>
    <col min="14851" max="14851" width="8.7109375" style="102" customWidth="1"/>
    <col min="14852" max="14855" width="9.7109375" style="102" customWidth="1"/>
    <col min="14856" max="14856" width="10.7109375" style="102" customWidth="1"/>
    <col min="14857" max="14859" width="9.7109375" style="102" customWidth="1"/>
    <col min="14860" max="14860" width="25.7109375" style="102" customWidth="1"/>
    <col min="14861" max="15104" width="9.140625" style="102"/>
    <col min="15105" max="15105" width="25.7109375" style="102" customWidth="1"/>
    <col min="15106" max="15106" width="13.140625" style="102" customWidth="1"/>
    <col min="15107" max="15107" width="8.7109375" style="102" customWidth="1"/>
    <col min="15108" max="15111" width="9.7109375" style="102" customWidth="1"/>
    <col min="15112" max="15112" width="10.7109375" style="102" customWidth="1"/>
    <col min="15113" max="15115" width="9.7109375" style="102" customWidth="1"/>
    <col min="15116" max="15116" width="25.7109375" style="102" customWidth="1"/>
    <col min="15117" max="15360" width="9.140625" style="102"/>
    <col min="15361" max="15361" width="25.7109375" style="102" customWidth="1"/>
    <col min="15362" max="15362" width="13.140625" style="102" customWidth="1"/>
    <col min="15363" max="15363" width="8.7109375" style="102" customWidth="1"/>
    <col min="15364" max="15367" width="9.7109375" style="102" customWidth="1"/>
    <col min="15368" max="15368" width="10.7109375" style="102" customWidth="1"/>
    <col min="15369" max="15371" width="9.7109375" style="102" customWidth="1"/>
    <col min="15372" max="15372" width="25.7109375" style="102" customWidth="1"/>
    <col min="15373" max="15616" width="9.140625" style="102"/>
    <col min="15617" max="15617" width="25.7109375" style="102" customWidth="1"/>
    <col min="15618" max="15618" width="13.140625" style="102" customWidth="1"/>
    <col min="15619" max="15619" width="8.7109375" style="102" customWidth="1"/>
    <col min="15620" max="15623" width="9.7109375" style="102" customWidth="1"/>
    <col min="15624" max="15624" width="10.7109375" style="102" customWidth="1"/>
    <col min="15625" max="15627" width="9.7109375" style="102" customWidth="1"/>
    <col min="15628" max="15628" width="25.7109375" style="102" customWidth="1"/>
    <col min="15629" max="15872" width="9.140625" style="102"/>
    <col min="15873" max="15873" width="25.7109375" style="102" customWidth="1"/>
    <col min="15874" max="15874" width="13.140625" style="102" customWidth="1"/>
    <col min="15875" max="15875" width="8.7109375" style="102" customWidth="1"/>
    <col min="15876" max="15879" width="9.7109375" style="102" customWidth="1"/>
    <col min="15880" max="15880" width="10.7109375" style="102" customWidth="1"/>
    <col min="15881" max="15883" width="9.7109375" style="102" customWidth="1"/>
    <col min="15884" max="15884" width="25.7109375" style="102" customWidth="1"/>
    <col min="15885" max="16128" width="9.140625" style="102"/>
    <col min="16129" max="16129" width="25.7109375" style="102" customWidth="1"/>
    <col min="16130" max="16130" width="13.140625" style="102" customWidth="1"/>
    <col min="16131" max="16131" width="8.7109375" style="102" customWidth="1"/>
    <col min="16132" max="16135" width="9.7109375" style="102" customWidth="1"/>
    <col min="16136" max="16136" width="10.7109375" style="102" customWidth="1"/>
    <col min="16137" max="16139" width="9.7109375" style="102" customWidth="1"/>
    <col min="16140" max="16140" width="25.7109375" style="102" customWidth="1"/>
    <col min="16141" max="16384" width="9.140625" style="102"/>
  </cols>
  <sheetData>
    <row r="1" spans="1:242" ht="23.25" x14ac:dyDescent="0.5">
      <c r="A1" s="1572" t="s">
        <v>491</v>
      </c>
      <c r="B1" s="1572"/>
      <c r="C1" s="1572"/>
      <c r="D1" s="1572"/>
      <c r="E1" s="1572"/>
      <c r="F1" s="1572"/>
      <c r="G1" s="1572"/>
      <c r="H1" s="1572"/>
      <c r="I1" s="1572"/>
      <c r="J1" s="1572"/>
      <c r="K1" s="1572"/>
      <c r="L1" s="1572"/>
    </row>
    <row r="2" spans="1:242" ht="16.5" customHeight="1" x14ac:dyDescent="0.25">
      <c r="A2" s="1573" t="s">
        <v>791</v>
      </c>
      <c r="B2" s="1573"/>
      <c r="C2" s="1573"/>
      <c r="D2" s="1573"/>
      <c r="E2" s="1573"/>
      <c r="F2" s="1573"/>
      <c r="G2" s="1573"/>
      <c r="H2" s="1573"/>
      <c r="I2" s="1573"/>
      <c r="J2" s="1573"/>
      <c r="K2" s="1573"/>
      <c r="L2" s="1573"/>
    </row>
    <row r="3" spans="1:242" ht="15.75" x14ac:dyDescent="0.25">
      <c r="A3" s="1574">
        <v>2021</v>
      </c>
      <c r="B3" s="1574"/>
      <c r="C3" s="1574"/>
      <c r="D3" s="1574"/>
      <c r="E3" s="1574"/>
      <c r="F3" s="1574"/>
      <c r="G3" s="1574"/>
      <c r="H3" s="1574"/>
      <c r="I3" s="1574"/>
      <c r="J3" s="1574"/>
      <c r="K3" s="1574"/>
      <c r="L3" s="1574"/>
    </row>
    <row r="4" spans="1:242" ht="15.75" x14ac:dyDescent="0.25">
      <c r="A4" s="1574" t="s">
        <v>875</v>
      </c>
      <c r="B4" s="1574"/>
      <c r="C4" s="1574"/>
      <c r="D4" s="1574"/>
      <c r="E4" s="1574"/>
      <c r="F4" s="1574"/>
      <c r="G4" s="1574"/>
      <c r="H4" s="1574"/>
      <c r="I4" s="1574"/>
      <c r="J4" s="1574"/>
      <c r="K4" s="1574"/>
      <c r="L4" s="1574"/>
    </row>
    <row r="5" spans="1:242" ht="15.75" x14ac:dyDescent="0.3">
      <c r="A5" s="301" t="s">
        <v>750</v>
      </c>
      <c r="B5" s="314"/>
      <c r="C5" s="314"/>
      <c r="D5" s="314"/>
      <c r="E5" s="314"/>
      <c r="F5" s="314"/>
      <c r="G5" s="314"/>
      <c r="H5" s="314"/>
      <c r="I5" s="315"/>
      <c r="J5" s="314"/>
      <c r="K5" s="314"/>
      <c r="L5" s="298" t="s">
        <v>224</v>
      </c>
    </row>
    <row r="6" spans="1:242" ht="28.5" customHeight="1" thickBot="1" x14ac:dyDescent="0.25">
      <c r="A6" s="1563" t="s">
        <v>790</v>
      </c>
      <c r="B6" s="1575" t="s">
        <v>620</v>
      </c>
      <c r="C6" s="1577" t="s">
        <v>789</v>
      </c>
      <c r="D6" s="1577"/>
      <c r="E6" s="1577"/>
      <c r="F6" s="1577"/>
      <c r="G6" s="1577"/>
      <c r="H6" s="1577"/>
      <c r="I6" s="1577"/>
      <c r="J6" s="1577"/>
      <c r="K6" s="1577"/>
      <c r="L6" s="1566" t="s">
        <v>214</v>
      </c>
    </row>
    <row r="7" spans="1:242" ht="57.75" customHeight="1" thickTop="1" x14ac:dyDescent="0.2">
      <c r="A7" s="1564"/>
      <c r="B7" s="1576"/>
      <c r="C7" s="430" t="s">
        <v>394</v>
      </c>
      <c r="D7" s="428" t="s">
        <v>345</v>
      </c>
      <c r="E7" s="429" t="s">
        <v>621</v>
      </c>
      <c r="F7" s="429" t="s">
        <v>623</v>
      </c>
      <c r="G7" s="429" t="s">
        <v>430</v>
      </c>
      <c r="H7" s="429" t="s">
        <v>431</v>
      </c>
      <c r="I7" s="429" t="s">
        <v>432</v>
      </c>
      <c r="J7" s="429" t="s">
        <v>433</v>
      </c>
      <c r="K7" s="429" t="s">
        <v>622</v>
      </c>
      <c r="L7" s="1567"/>
    </row>
    <row r="8" spans="1:242" ht="24.95" customHeight="1" thickBot="1" x14ac:dyDescent="0.25">
      <c r="A8" s="606" t="s">
        <v>215</v>
      </c>
      <c r="B8" s="731">
        <f>C8/$C$16%</f>
        <v>1.7778978654417723</v>
      </c>
      <c r="C8" s="166">
        <f t="shared" ref="C8:C15" si="0">SUM(D8:K8)</f>
        <v>329</v>
      </c>
      <c r="D8" s="167">
        <v>0</v>
      </c>
      <c r="E8" s="167">
        <v>23</v>
      </c>
      <c r="F8" s="167">
        <v>13</v>
      </c>
      <c r="G8" s="167">
        <v>123</v>
      </c>
      <c r="H8" s="167">
        <v>26</v>
      </c>
      <c r="I8" s="167">
        <v>109</v>
      </c>
      <c r="J8" s="167">
        <v>0</v>
      </c>
      <c r="K8" s="167">
        <v>35</v>
      </c>
      <c r="L8" s="615" t="s">
        <v>216</v>
      </c>
    </row>
    <row r="9" spans="1:242" ht="24.95" customHeight="1" thickTop="1" thickBot="1" x14ac:dyDescent="0.25">
      <c r="A9" s="581" t="s">
        <v>619</v>
      </c>
      <c r="B9" s="732">
        <f t="shared" ref="B9:B15" si="1">C9/$C$16%</f>
        <v>1.6211834639286677E-2</v>
      </c>
      <c r="C9" s="170">
        <f t="shared" si="0"/>
        <v>3</v>
      </c>
      <c r="D9" s="171">
        <v>3</v>
      </c>
      <c r="E9" s="171">
        <v>0</v>
      </c>
      <c r="F9" s="171">
        <v>0</v>
      </c>
      <c r="G9" s="171">
        <v>0</v>
      </c>
      <c r="H9" s="171">
        <v>0</v>
      </c>
      <c r="I9" s="171">
        <v>0</v>
      </c>
      <c r="J9" s="171">
        <v>0</v>
      </c>
      <c r="K9" s="171">
        <v>0</v>
      </c>
      <c r="L9" s="616" t="s">
        <v>228</v>
      </c>
    </row>
    <row r="10" spans="1:242" ht="24.95" customHeight="1" thickTop="1" thickBot="1" x14ac:dyDescent="0.25">
      <c r="A10" s="607" t="s">
        <v>76</v>
      </c>
      <c r="B10" s="733">
        <f t="shared" si="1"/>
        <v>6.8413942177789782</v>
      </c>
      <c r="C10" s="168">
        <f t="shared" si="0"/>
        <v>1266</v>
      </c>
      <c r="D10" s="169">
        <v>19</v>
      </c>
      <c r="E10" s="169">
        <v>153</v>
      </c>
      <c r="F10" s="169">
        <v>80</v>
      </c>
      <c r="G10" s="169">
        <v>559</v>
      </c>
      <c r="H10" s="169">
        <v>61</v>
      </c>
      <c r="I10" s="169">
        <v>381</v>
      </c>
      <c r="J10" s="169">
        <v>0</v>
      </c>
      <c r="K10" s="169">
        <v>13</v>
      </c>
      <c r="L10" s="617" t="s">
        <v>217</v>
      </c>
    </row>
    <row r="11" spans="1:242" ht="24.95" customHeight="1" thickTop="1" thickBot="1" x14ac:dyDescent="0.25">
      <c r="A11" s="581" t="s">
        <v>77</v>
      </c>
      <c r="B11" s="732">
        <f t="shared" si="1"/>
        <v>1.9670359362334502</v>
      </c>
      <c r="C11" s="170">
        <f t="shared" si="0"/>
        <v>364</v>
      </c>
      <c r="D11" s="171">
        <v>15</v>
      </c>
      <c r="E11" s="171">
        <v>66</v>
      </c>
      <c r="F11" s="171">
        <v>26</v>
      </c>
      <c r="G11" s="171">
        <v>133</v>
      </c>
      <c r="H11" s="171">
        <v>91</v>
      </c>
      <c r="I11" s="171">
        <v>28</v>
      </c>
      <c r="J11" s="171">
        <v>4</v>
      </c>
      <c r="K11" s="171">
        <v>1</v>
      </c>
      <c r="L11" s="616" t="s">
        <v>230</v>
      </c>
    </row>
    <row r="12" spans="1:242" ht="24.95" customHeight="1" thickTop="1" thickBot="1" x14ac:dyDescent="0.25">
      <c r="A12" s="607" t="s">
        <v>78</v>
      </c>
      <c r="B12" s="733">
        <f t="shared" si="1"/>
        <v>20.902458794920289</v>
      </c>
      <c r="C12" s="168">
        <f t="shared" si="0"/>
        <v>3868</v>
      </c>
      <c r="D12" s="169">
        <v>13</v>
      </c>
      <c r="E12" s="169">
        <v>1128</v>
      </c>
      <c r="F12" s="169">
        <v>521</v>
      </c>
      <c r="G12" s="169">
        <v>1878</v>
      </c>
      <c r="H12" s="169">
        <v>95</v>
      </c>
      <c r="I12" s="169">
        <v>222</v>
      </c>
      <c r="J12" s="169">
        <v>1</v>
      </c>
      <c r="K12" s="169">
        <v>10</v>
      </c>
      <c r="L12" s="617" t="s">
        <v>218</v>
      </c>
    </row>
    <row r="13" spans="1:242" ht="24.95" customHeight="1" thickTop="1" thickBot="1" x14ac:dyDescent="0.25">
      <c r="A13" s="581" t="s">
        <v>219</v>
      </c>
      <c r="B13" s="732">
        <f t="shared" si="1"/>
        <v>10.332342610105377</v>
      </c>
      <c r="C13" s="170">
        <f t="shared" si="0"/>
        <v>1912</v>
      </c>
      <c r="D13" s="171">
        <v>10</v>
      </c>
      <c r="E13" s="171">
        <v>859</v>
      </c>
      <c r="F13" s="171">
        <v>628</v>
      </c>
      <c r="G13" s="171">
        <v>365</v>
      </c>
      <c r="H13" s="171">
        <v>21</v>
      </c>
      <c r="I13" s="171">
        <v>28</v>
      </c>
      <c r="J13" s="171">
        <v>1</v>
      </c>
      <c r="K13" s="171">
        <v>0</v>
      </c>
      <c r="L13" s="616" t="s">
        <v>220</v>
      </c>
    </row>
    <row r="14" spans="1:242" ht="24.95" customHeight="1" thickTop="1" thickBot="1" x14ac:dyDescent="0.25">
      <c r="A14" s="607" t="s">
        <v>719</v>
      </c>
      <c r="B14" s="733">
        <f>C14/$C$16%</f>
        <v>56.211834639286678</v>
      </c>
      <c r="C14" s="168">
        <f t="shared" si="0"/>
        <v>10402</v>
      </c>
      <c r="D14" s="169">
        <v>68</v>
      </c>
      <c r="E14" s="169">
        <v>8238</v>
      </c>
      <c r="F14" s="169">
        <v>1168</v>
      </c>
      <c r="G14" s="169">
        <v>817</v>
      </c>
      <c r="H14" s="169">
        <v>41</v>
      </c>
      <c r="I14" s="169">
        <v>63</v>
      </c>
      <c r="J14" s="169">
        <v>4</v>
      </c>
      <c r="K14" s="169">
        <v>3</v>
      </c>
      <c r="L14" s="617" t="s">
        <v>221</v>
      </c>
    </row>
    <row r="15" spans="1:242" ht="24.95" customHeight="1" thickTop="1" x14ac:dyDescent="0.2">
      <c r="A15" s="582" t="s">
        <v>71</v>
      </c>
      <c r="B15" s="734">
        <f t="shared" si="1"/>
        <v>1.9508241015941636</v>
      </c>
      <c r="C15" s="173">
        <f t="shared" si="0"/>
        <v>361</v>
      </c>
      <c r="D15" s="193">
        <v>90</v>
      </c>
      <c r="E15" s="193">
        <v>150</v>
      </c>
      <c r="F15" s="193">
        <v>39</v>
      </c>
      <c r="G15" s="193">
        <v>35</v>
      </c>
      <c r="H15" s="193">
        <v>30</v>
      </c>
      <c r="I15" s="193">
        <v>15</v>
      </c>
      <c r="J15" s="193">
        <v>1</v>
      </c>
      <c r="K15" s="193">
        <v>1</v>
      </c>
      <c r="L15" s="618" t="s">
        <v>72</v>
      </c>
    </row>
    <row r="16" spans="1:242" ht="30" customHeight="1" x14ac:dyDescent="0.2">
      <c r="A16" s="608" t="s">
        <v>44</v>
      </c>
      <c r="B16" s="499">
        <f t="shared" ref="B16:J16" si="2">SUM(B8:B15)</f>
        <v>100</v>
      </c>
      <c r="C16" s="395">
        <f t="shared" si="2"/>
        <v>18505</v>
      </c>
      <c r="D16" s="240">
        <f t="shared" si="2"/>
        <v>218</v>
      </c>
      <c r="E16" s="240">
        <f t="shared" si="2"/>
        <v>10617</v>
      </c>
      <c r="F16" s="240">
        <f t="shared" si="2"/>
        <v>2475</v>
      </c>
      <c r="G16" s="240">
        <f t="shared" si="2"/>
        <v>3910</v>
      </c>
      <c r="H16" s="240">
        <f t="shared" si="2"/>
        <v>365</v>
      </c>
      <c r="I16" s="240">
        <f t="shared" si="2"/>
        <v>846</v>
      </c>
      <c r="J16" s="240">
        <f t="shared" si="2"/>
        <v>11</v>
      </c>
      <c r="K16" s="240">
        <f>SUM(K8:K15)</f>
        <v>63</v>
      </c>
      <c r="L16" s="605" t="s">
        <v>45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</row>
    <row r="17" spans="1:242" ht="30" customHeight="1" x14ac:dyDescent="0.2">
      <c r="A17" s="620" t="s">
        <v>222</v>
      </c>
      <c r="B17" s="465"/>
      <c r="C17" s="498">
        <f>SUM(D17:K17)</f>
        <v>100.00000000000001</v>
      </c>
      <c r="D17" s="730">
        <f t="shared" ref="D17:J17" si="3">D16/$C$16%</f>
        <v>1.1780599837881653</v>
      </c>
      <c r="E17" s="730">
        <f t="shared" si="3"/>
        <v>57.373682788435552</v>
      </c>
      <c r="F17" s="730">
        <f t="shared" si="3"/>
        <v>13.37476357741151</v>
      </c>
      <c r="G17" s="730">
        <f t="shared" si="3"/>
        <v>21.129424479870305</v>
      </c>
      <c r="H17" s="730">
        <f t="shared" si="3"/>
        <v>1.9724398811132124</v>
      </c>
      <c r="I17" s="730">
        <f t="shared" si="3"/>
        <v>4.5717373682788436</v>
      </c>
      <c r="J17" s="730">
        <f t="shared" si="3"/>
        <v>5.9443393677384486E-2</v>
      </c>
      <c r="K17" s="730">
        <f>K16/$C$16%</f>
        <v>0.34044852742502024</v>
      </c>
      <c r="L17" s="619" t="s">
        <v>223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</row>
    <row r="20" spans="1:242" ht="57.75" x14ac:dyDescent="0.25">
      <c r="A20" s="106"/>
      <c r="B20" s="107" t="s">
        <v>397</v>
      </c>
      <c r="C20" s="107" t="s">
        <v>900</v>
      </c>
      <c r="D20" s="106"/>
      <c r="L20" s="102"/>
    </row>
    <row r="21" spans="1:242" ht="29.25" x14ac:dyDescent="0.25">
      <c r="A21" s="107" t="s">
        <v>624</v>
      </c>
      <c r="B21" s="399">
        <f>'B15-1'!C15</f>
        <v>144</v>
      </c>
      <c r="C21" s="399">
        <f>C15</f>
        <v>361</v>
      </c>
      <c r="D21" s="106"/>
      <c r="L21" s="102"/>
    </row>
    <row r="22" spans="1:242" ht="29.25" x14ac:dyDescent="0.25">
      <c r="A22" s="107" t="s">
        <v>266</v>
      </c>
      <c r="B22" s="106">
        <f>'B15-1'!C8</f>
        <v>84</v>
      </c>
      <c r="C22" s="399">
        <f>C8</f>
        <v>329</v>
      </c>
      <c r="D22" s="106"/>
      <c r="L22" s="102"/>
    </row>
    <row r="23" spans="1:242" ht="29.25" x14ac:dyDescent="0.25">
      <c r="A23" s="107" t="s">
        <v>943</v>
      </c>
      <c r="B23" s="106">
        <f>'B15-1'!C9</f>
        <v>4</v>
      </c>
      <c r="C23" s="106">
        <f t="shared" ref="C23:C28" si="4">C9</f>
        <v>3</v>
      </c>
      <c r="D23" s="106"/>
      <c r="L23" s="102"/>
    </row>
    <row r="24" spans="1:242" ht="29.25" x14ac:dyDescent="0.25">
      <c r="A24" s="107" t="s">
        <v>399</v>
      </c>
      <c r="B24" s="106">
        <f>'B15-1'!C10</f>
        <v>347</v>
      </c>
      <c r="C24" s="106">
        <f t="shared" si="4"/>
        <v>1266</v>
      </c>
      <c r="D24" s="106"/>
      <c r="L24" s="102"/>
    </row>
    <row r="25" spans="1:242" ht="29.25" x14ac:dyDescent="0.25">
      <c r="A25" s="107" t="s">
        <v>944</v>
      </c>
      <c r="B25" s="106">
        <f>'B15-1'!C11</f>
        <v>251</v>
      </c>
      <c r="C25" s="106">
        <f t="shared" si="4"/>
        <v>364</v>
      </c>
      <c r="D25" s="106"/>
      <c r="L25" s="102"/>
    </row>
    <row r="26" spans="1:242" ht="29.25" x14ac:dyDescent="0.25">
      <c r="A26" s="107" t="s">
        <v>267</v>
      </c>
      <c r="B26" s="106">
        <f>'B15-1'!C12</f>
        <v>2973</v>
      </c>
      <c r="C26" s="106">
        <f t="shared" si="4"/>
        <v>3868</v>
      </c>
      <c r="D26" s="106"/>
      <c r="L26" s="102"/>
    </row>
    <row r="27" spans="1:242" ht="29.25" x14ac:dyDescent="0.25">
      <c r="A27" s="107" t="s">
        <v>268</v>
      </c>
      <c r="B27" s="106">
        <f>'B15-1'!C13</f>
        <v>407</v>
      </c>
      <c r="C27" s="106">
        <f t="shared" si="4"/>
        <v>1912</v>
      </c>
      <c r="D27" s="106"/>
      <c r="L27" s="102"/>
    </row>
    <row r="28" spans="1:242" ht="29.25" x14ac:dyDescent="0.25">
      <c r="A28" s="107" t="s">
        <v>720</v>
      </c>
      <c r="B28" s="106">
        <f>'B15-1'!C14</f>
        <v>3604</v>
      </c>
      <c r="C28" s="106">
        <f t="shared" si="4"/>
        <v>10402</v>
      </c>
      <c r="D28" s="106"/>
      <c r="L28" s="102"/>
    </row>
    <row r="29" spans="1:242" x14ac:dyDescent="0.25">
      <c r="A29" s="106"/>
      <c r="B29" s="993">
        <f>SUM(B21:B28)</f>
        <v>7814</v>
      </c>
      <c r="C29" s="993">
        <f>SUM(C21:C28)</f>
        <v>18505</v>
      </c>
      <c r="D29" s="106"/>
      <c r="E29" s="106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6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8"/>
  <dimension ref="A1:IH17"/>
  <sheetViews>
    <sheetView view="pageBreakPreview" zoomScaleNormal="100" zoomScaleSheetLayoutView="100" workbookViewId="0">
      <selection activeCell="O7" sqref="O7"/>
    </sheetView>
  </sheetViews>
  <sheetFormatPr defaultRowHeight="15" x14ac:dyDescent="0.25"/>
  <cols>
    <col min="1" max="1" width="23.140625" style="16" customWidth="1"/>
    <col min="2" max="2" width="13.140625" style="16" customWidth="1"/>
    <col min="3" max="5" width="9.42578125" style="16" customWidth="1"/>
    <col min="6" max="6" width="12.140625" style="16" customWidth="1"/>
    <col min="7" max="7" width="9.42578125" style="16" customWidth="1"/>
    <col min="8" max="8" width="10.28515625" style="16" customWidth="1"/>
    <col min="9" max="11" width="9.42578125" style="16" customWidth="1"/>
    <col min="12" max="12" width="21.85546875" style="16" customWidth="1"/>
    <col min="13" max="256" width="9.140625" style="102"/>
    <col min="257" max="257" width="25.7109375" style="102" customWidth="1"/>
    <col min="258" max="258" width="13.140625" style="102" customWidth="1"/>
    <col min="259" max="259" width="8.7109375" style="102" customWidth="1"/>
    <col min="260" max="263" width="9.7109375" style="102" customWidth="1"/>
    <col min="264" max="264" width="10.7109375" style="102" customWidth="1"/>
    <col min="265" max="267" width="9.7109375" style="102" customWidth="1"/>
    <col min="268" max="268" width="25.7109375" style="102" customWidth="1"/>
    <col min="269" max="512" width="9.140625" style="102"/>
    <col min="513" max="513" width="25.7109375" style="102" customWidth="1"/>
    <col min="514" max="514" width="13.140625" style="102" customWidth="1"/>
    <col min="515" max="515" width="8.7109375" style="102" customWidth="1"/>
    <col min="516" max="519" width="9.7109375" style="102" customWidth="1"/>
    <col min="520" max="520" width="10.7109375" style="102" customWidth="1"/>
    <col min="521" max="523" width="9.7109375" style="102" customWidth="1"/>
    <col min="524" max="524" width="25.7109375" style="102" customWidth="1"/>
    <col min="525" max="768" width="9.140625" style="102"/>
    <col min="769" max="769" width="25.7109375" style="102" customWidth="1"/>
    <col min="770" max="770" width="13.140625" style="102" customWidth="1"/>
    <col min="771" max="771" width="8.7109375" style="102" customWidth="1"/>
    <col min="772" max="775" width="9.7109375" style="102" customWidth="1"/>
    <col min="776" max="776" width="10.7109375" style="102" customWidth="1"/>
    <col min="777" max="779" width="9.7109375" style="102" customWidth="1"/>
    <col min="780" max="780" width="25.7109375" style="102" customWidth="1"/>
    <col min="781" max="1024" width="9.140625" style="102"/>
    <col min="1025" max="1025" width="25.7109375" style="102" customWidth="1"/>
    <col min="1026" max="1026" width="13.140625" style="102" customWidth="1"/>
    <col min="1027" max="1027" width="8.7109375" style="102" customWidth="1"/>
    <col min="1028" max="1031" width="9.7109375" style="102" customWidth="1"/>
    <col min="1032" max="1032" width="10.7109375" style="102" customWidth="1"/>
    <col min="1033" max="1035" width="9.7109375" style="102" customWidth="1"/>
    <col min="1036" max="1036" width="25.7109375" style="102" customWidth="1"/>
    <col min="1037" max="1280" width="9.140625" style="102"/>
    <col min="1281" max="1281" width="25.7109375" style="102" customWidth="1"/>
    <col min="1282" max="1282" width="13.140625" style="102" customWidth="1"/>
    <col min="1283" max="1283" width="8.7109375" style="102" customWidth="1"/>
    <col min="1284" max="1287" width="9.7109375" style="102" customWidth="1"/>
    <col min="1288" max="1288" width="10.7109375" style="102" customWidth="1"/>
    <col min="1289" max="1291" width="9.7109375" style="102" customWidth="1"/>
    <col min="1292" max="1292" width="25.7109375" style="102" customWidth="1"/>
    <col min="1293" max="1536" width="9.140625" style="102"/>
    <col min="1537" max="1537" width="25.7109375" style="102" customWidth="1"/>
    <col min="1538" max="1538" width="13.140625" style="102" customWidth="1"/>
    <col min="1539" max="1539" width="8.7109375" style="102" customWidth="1"/>
    <col min="1540" max="1543" width="9.7109375" style="102" customWidth="1"/>
    <col min="1544" max="1544" width="10.7109375" style="102" customWidth="1"/>
    <col min="1545" max="1547" width="9.7109375" style="102" customWidth="1"/>
    <col min="1548" max="1548" width="25.7109375" style="102" customWidth="1"/>
    <col min="1549" max="1792" width="9.140625" style="102"/>
    <col min="1793" max="1793" width="25.7109375" style="102" customWidth="1"/>
    <col min="1794" max="1794" width="13.140625" style="102" customWidth="1"/>
    <col min="1795" max="1795" width="8.7109375" style="102" customWidth="1"/>
    <col min="1796" max="1799" width="9.7109375" style="102" customWidth="1"/>
    <col min="1800" max="1800" width="10.7109375" style="102" customWidth="1"/>
    <col min="1801" max="1803" width="9.7109375" style="102" customWidth="1"/>
    <col min="1804" max="1804" width="25.7109375" style="102" customWidth="1"/>
    <col min="1805" max="2048" width="9.140625" style="102"/>
    <col min="2049" max="2049" width="25.7109375" style="102" customWidth="1"/>
    <col min="2050" max="2050" width="13.140625" style="102" customWidth="1"/>
    <col min="2051" max="2051" width="8.7109375" style="102" customWidth="1"/>
    <col min="2052" max="2055" width="9.7109375" style="102" customWidth="1"/>
    <col min="2056" max="2056" width="10.7109375" style="102" customWidth="1"/>
    <col min="2057" max="2059" width="9.7109375" style="102" customWidth="1"/>
    <col min="2060" max="2060" width="25.7109375" style="102" customWidth="1"/>
    <col min="2061" max="2304" width="9.140625" style="102"/>
    <col min="2305" max="2305" width="25.7109375" style="102" customWidth="1"/>
    <col min="2306" max="2306" width="13.140625" style="102" customWidth="1"/>
    <col min="2307" max="2307" width="8.7109375" style="102" customWidth="1"/>
    <col min="2308" max="2311" width="9.7109375" style="102" customWidth="1"/>
    <col min="2312" max="2312" width="10.7109375" style="102" customWidth="1"/>
    <col min="2313" max="2315" width="9.7109375" style="102" customWidth="1"/>
    <col min="2316" max="2316" width="25.7109375" style="102" customWidth="1"/>
    <col min="2317" max="2560" width="9.140625" style="102"/>
    <col min="2561" max="2561" width="25.7109375" style="102" customWidth="1"/>
    <col min="2562" max="2562" width="13.140625" style="102" customWidth="1"/>
    <col min="2563" max="2563" width="8.7109375" style="102" customWidth="1"/>
    <col min="2564" max="2567" width="9.7109375" style="102" customWidth="1"/>
    <col min="2568" max="2568" width="10.7109375" style="102" customWidth="1"/>
    <col min="2569" max="2571" width="9.7109375" style="102" customWidth="1"/>
    <col min="2572" max="2572" width="25.7109375" style="102" customWidth="1"/>
    <col min="2573" max="2816" width="9.140625" style="102"/>
    <col min="2817" max="2817" width="25.7109375" style="102" customWidth="1"/>
    <col min="2818" max="2818" width="13.140625" style="102" customWidth="1"/>
    <col min="2819" max="2819" width="8.7109375" style="102" customWidth="1"/>
    <col min="2820" max="2823" width="9.7109375" style="102" customWidth="1"/>
    <col min="2824" max="2824" width="10.7109375" style="102" customWidth="1"/>
    <col min="2825" max="2827" width="9.7109375" style="102" customWidth="1"/>
    <col min="2828" max="2828" width="25.7109375" style="102" customWidth="1"/>
    <col min="2829" max="3072" width="9.140625" style="102"/>
    <col min="3073" max="3073" width="25.7109375" style="102" customWidth="1"/>
    <col min="3074" max="3074" width="13.140625" style="102" customWidth="1"/>
    <col min="3075" max="3075" width="8.7109375" style="102" customWidth="1"/>
    <col min="3076" max="3079" width="9.7109375" style="102" customWidth="1"/>
    <col min="3080" max="3080" width="10.7109375" style="102" customWidth="1"/>
    <col min="3081" max="3083" width="9.7109375" style="102" customWidth="1"/>
    <col min="3084" max="3084" width="25.7109375" style="102" customWidth="1"/>
    <col min="3085" max="3328" width="9.140625" style="102"/>
    <col min="3329" max="3329" width="25.7109375" style="102" customWidth="1"/>
    <col min="3330" max="3330" width="13.140625" style="102" customWidth="1"/>
    <col min="3331" max="3331" width="8.7109375" style="102" customWidth="1"/>
    <col min="3332" max="3335" width="9.7109375" style="102" customWidth="1"/>
    <col min="3336" max="3336" width="10.7109375" style="102" customWidth="1"/>
    <col min="3337" max="3339" width="9.7109375" style="102" customWidth="1"/>
    <col min="3340" max="3340" width="25.7109375" style="102" customWidth="1"/>
    <col min="3341" max="3584" width="9.140625" style="102"/>
    <col min="3585" max="3585" width="25.7109375" style="102" customWidth="1"/>
    <col min="3586" max="3586" width="13.140625" style="102" customWidth="1"/>
    <col min="3587" max="3587" width="8.7109375" style="102" customWidth="1"/>
    <col min="3588" max="3591" width="9.7109375" style="102" customWidth="1"/>
    <col min="3592" max="3592" width="10.7109375" style="102" customWidth="1"/>
    <col min="3593" max="3595" width="9.7109375" style="102" customWidth="1"/>
    <col min="3596" max="3596" width="25.7109375" style="102" customWidth="1"/>
    <col min="3597" max="3840" width="9.140625" style="102"/>
    <col min="3841" max="3841" width="25.7109375" style="102" customWidth="1"/>
    <col min="3842" max="3842" width="13.140625" style="102" customWidth="1"/>
    <col min="3843" max="3843" width="8.7109375" style="102" customWidth="1"/>
    <col min="3844" max="3847" width="9.7109375" style="102" customWidth="1"/>
    <col min="3848" max="3848" width="10.7109375" style="102" customWidth="1"/>
    <col min="3849" max="3851" width="9.7109375" style="102" customWidth="1"/>
    <col min="3852" max="3852" width="25.7109375" style="102" customWidth="1"/>
    <col min="3853" max="4096" width="9.140625" style="102"/>
    <col min="4097" max="4097" width="25.7109375" style="102" customWidth="1"/>
    <col min="4098" max="4098" width="13.140625" style="102" customWidth="1"/>
    <col min="4099" max="4099" width="8.7109375" style="102" customWidth="1"/>
    <col min="4100" max="4103" width="9.7109375" style="102" customWidth="1"/>
    <col min="4104" max="4104" width="10.7109375" style="102" customWidth="1"/>
    <col min="4105" max="4107" width="9.7109375" style="102" customWidth="1"/>
    <col min="4108" max="4108" width="25.7109375" style="102" customWidth="1"/>
    <col min="4109" max="4352" width="9.140625" style="102"/>
    <col min="4353" max="4353" width="25.7109375" style="102" customWidth="1"/>
    <col min="4354" max="4354" width="13.140625" style="102" customWidth="1"/>
    <col min="4355" max="4355" width="8.7109375" style="102" customWidth="1"/>
    <col min="4356" max="4359" width="9.7109375" style="102" customWidth="1"/>
    <col min="4360" max="4360" width="10.7109375" style="102" customWidth="1"/>
    <col min="4361" max="4363" width="9.7109375" style="102" customWidth="1"/>
    <col min="4364" max="4364" width="25.7109375" style="102" customWidth="1"/>
    <col min="4365" max="4608" width="9.140625" style="102"/>
    <col min="4609" max="4609" width="25.7109375" style="102" customWidth="1"/>
    <col min="4610" max="4610" width="13.140625" style="102" customWidth="1"/>
    <col min="4611" max="4611" width="8.7109375" style="102" customWidth="1"/>
    <col min="4612" max="4615" width="9.7109375" style="102" customWidth="1"/>
    <col min="4616" max="4616" width="10.7109375" style="102" customWidth="1"/>
    <col min="4617" max="4619" width="9.7109375" style="102" customWidth="1"/>
    <col min="4620" max="4620" width="25.7109375" style="102" customWidth="1"/>
    <col min="4621" max="4864" width="9.140625" style="102"/>
    <col min="4865" max="4865" width="25.7109375" style="102" customWidth="1"/>
    <col min="4866" max="4866" width="13.140625" style="102" customWidth="1"/>
    <col min="4867" max="4867" width="8.7109375" style="102" customWidth="1"/>
    <col min="4868" max="4871" width="9.7109375" style="102" customWidth="1"/>
    <col min="4872" max="4872" width="10.7109375" style="102" customWidth="1"/>
    <col min="4873" max="4875" width="9.7109375" style="102" customWidth="1"/>
    <col min="4876" max="4876" width="25.7109375" style="102" customWidth="1"/>
    <col min="4877" max="5120" width="9.140625" style="102"/>
    <col min="5121" max="5121" width="25.7109375" style="102" customWidth="1"/>
    <col min="5122" max="5122" width="13.140625" style="102" customWidth="1"/>
    <col min="5123" max="5123" width="8.7109375" style="102" customWidth="1"/>
    <col min="5124" max="5127" width="9.7109375" style="102" customWidth="1"/>
    <col min="5128" max="5128" width="10.7109375" style="102" customWidth="1"/>
    <col min="5129" max="5131" width="9.7109375" style="102" customWidth="1"/>
    <col min="5132" max="5132" width="25.7109375" style="102" customWidth="1"/>
    <col min="5133" max="5376" width="9.140625" style="102"/>
    <col min="5377" max="5377" width="25.7109375" style="102" customWidth="1"/>
    <col min="5378" max="5378" width="13.140625" style="102" customWidth="1"/>
    <col min="5379" max="5379" width="8.7109375" style="102" customWidth="1"/>
    <col min="5380" max="5383" width="9.7109375" style="102" customWidth="1"/>
    <col min="5384" max="5384" width="10.7109375" style="102" customWidth="1"/>
    <col min="5385" max="5387" width="9.7109375" style="102" customWidth="1"/>
    <col min="5388" max="5388" width="25.7109375" style="102" customWidth="1"/>
    <col min="5389" max="5632" width="9.140625" style="102"/>
    <col min="5633" max="5633" width="25.7109375" style="102" customWidth="1"/>
    <col min="5634" max="5634" width="13.140625" style="102" customWidth="1"/>
    <col min="5635" max="5635" width="8.7109375" style="102" customWidth="1"/>
    <col min="5636" max="5639" width="9.7109375" style="102" customWidth="1"/>
    <col min="5640" max="5640" width="10.7109375" style="102" customWidth="1"/>
    <col min="5641" max="5643" width="9.7109375" style="102" customWidth="1"/>
    <col min="5644" max="5644" width="25.7109375" style="102" customWidth="1"/>
    <col min="5645" max="5888" width="9.140625" style="102"/>
    <col min="5889" max="5889" width="25.7109375" style="102" customWidth="1"/>
    <col min="5890" max="5890" width="13.140625" style="102" customWidth="1"/>
    <col min="5891" max="5891" width="8.7109375" style="102" customWidth="1"/>
    <col min="5892" max="5895" width="9.7109375" style="102" customWidth="1"/>
    <col min="5896" max="5896" width="10.7109375" style="102" customWidth="1"/>
    <col min="5897" max="5899" width="9.7109375" style="102" customWidth="1"/>
    <col min="5900" max="5900" width="25.7109375" style="102" customWidth="1"/>
    <col min="5901" max="6144" width="9.140625" style="102"/>
    <col min="6145" max="6145" width="25.7109375" style="102" customWidth="1"/>
    <col min="6146" max="6146" width="13.140625" style="102" customWidth="1"/>
    <col min="6147" max="6147" width="8.7109375" style="102" customWidth="1"/>
    <col min="6148" max="6151" width="9.7109375" style="102" customWidth="1"/>
    <col min="6152" max="6152" width="10.7109375" style="102" customWidth="1"/>
    <col min="6153" max="6155" width="9.7109375" style="102" customWidth="1"/>
    <col min="6156" max="6156" width="25.7109375" style="102" customWidth="1"/>
    <col min="6157" max="6400" width="9.140625" style="102"/>
    <col min="6401" max="6401" width="25.7109375" style="102" customWidth="1"/>
    <col min="6402" max="6402" width="13.140625" style="102" customWidth="1"/>
    <col min="6403" max="6403" width="8.7109375" style="102" customWidth="1"/>
    <col min="6404" max="6407" width="9.7109375" style="102" customWidth="1"/>
    <col min="6408" max="6408" width="10.7109375" style="102" customWidth="1"/>
    <col min="6409" max="6411" width="9.7109375" style="102" customWidth="1"/>
    <col min="6412" max="6412" width="25.7109375" style="102" customWidth="1"/>
    <col min="6413" max="6656" width="9.140625" style="102"/>
    <col min="6657" max="6657" width="25.7109375" style="102" customWidth="1"/>
    <col min="6658" max="6658" width="13.140625" style="102" customWidth="1"/>
    <col min="6659" max="6659" width="8.7109375" style="102" customWidth="1"/>
    <col min="6660" max="6663" width="9.7109375" style="102" customWidth="1"/>
    <col min="6664" max="6664" width="10.7109375" style="102" customWidth="1"/>
    <col min="6665" max="6667" width="9.7109375" style="102" customWidth="1"/>
    <col min="6668" max="6668" width="25.7109375" style="102" customWidth="1"/>
    <col min="6669" max="6912" width="9.140625" style="102"/>
    <col min="6913" max="6913" width="25.7109375" style="102" customWidth="1"/>
    <col min="6914" max="6914" width="13.140625" style="102" customWidth="1"/>
    <col min="6915" max="6915" width="8.7109375" style="102" customWidth="1"/>
    <col min="6916" max="6919" width="9.7109375" style="102" customWidth="1"/>
    <col min="6920" max="6920" width="10.7109375" style="102" customWidth="1"/>
    <col min="6921" max="6923" width="9.7109375" style="102" customWidth="1"/>
    <col min="6924" max="6924" width="25.7109375" style="102" customWidth="1"/>
    <col min="6925" max="7168" width="9.140625" style="102"/>
    <col min="7169" max="7169" width="25.7109375" style="102" customWidth="1"/>
    <col min="7170" max="7170" width="13.140625" style="102" customWidth="1"/>
    <col min="7171" max="7171" width="8.7109375" style="102" customWidth="1"/>
    <col min="7172" max="7175" width="9.7109375" style="102" customWidth="1"/>
    <col min="7176" max="7176" width="10.7109375" style="102" customWidth="1"/>
    <col min="7177" max="7179" width="9.7109375" style="102" customWidth="1"/>
    <col min="7180" max="7180" width="25.7109375" style="102" customWidth="1"/>
    <col min="7181" max="7424" width="9.140625" style="102"/>
    <col min="7425" max="7425" width="25.7109375" style="102" customWidth="1"/>
    <col min="7426" max="7426" width="13.140625" style="102" customWidth="1"/>
    <col min="7427" max="7427" width="8.7109375" style="102" customWidth="1"/>
    <col min="7428" max="7431" width="9.7109375" style="102" customWidth="1"/>
    <col min="7432" max="7432" width="10.7109375" style="102" customWidth="1"/>
    <col min="7433" max="7435" width="9.7109375" style="102" customWidth="1"/>
    <col min="7436" max="7436" width="25.7109375" style="102" customWidth="1"/>
    <col min="7437" max="7680" width="9.140625" style="102"/>
    <col min="7681" max="7681" width="25.7109375" style="102" customWidth="1"/>
    <col min="7682" max="7682" width="13.140625" style="102" customWidth="1"/>
    <col min="7683" max="7683" width="8.7109375" style="102" customWidth="1"/>
    <col min="7684" max="7687" width="9.7109375" style="102" customWidth="1"/>
    <col min="7688" max="7688" width="10.7109375" style="102" customWidth="1"/>
    <col min="7689" max="7691" width="9.7109375" style="102" customWidth="1"/>
    <col min="7692" max="7692" width="25.7109375" style="102" customWidth="1"/>
    <col min="7693" max="7936" width="9.140625" style="102"/>
    <col min="7937" max="7937" width="25.7109375" style="102" customWidth="1"/>
    <col min="7938" max="7938" width="13.140625" style="102" customWidth="1"/>
    <col min="7939" max="7939" width="8.7109375" style="102" customWidth="1"/>
    <col min="7940" max="7943" width="9.7109375" style="102" customWidth="1"/>
    <col min="7944" max="7944" width="10.7109375" style="102" customWidth="1"/>
    <col min="7945" max="7947" width="9.7109375" style="102" customWidth="1"/>
    <col min="7948" max="7948" width="25.7109375" style="102" customWidth="1"/>
    <col min="7949" max="8192" width="9.140625" style="102"/>
    <col min="8193" max="8193" width="25.7109375" style="102" customWidth="1"/>
    <col min="8194" max="8194" width="13.140625" style="102" customWidth="1"/>
    <col min="8195" max="8195" width="8.7109375" style="102" customWidth="1"/>
    <col min="8196" max="8199" width="9.7109375" style="102" customWidth="1"/>
    <col min="8200" max="8200" width="10.7109375" style="102" customWidth="1"/>
    <col min="8201" max="8203" width="9.7109375" style="102" customWidth="1"/>
    <col min="8204" max="8204" width="25.7109375" style="102" customWidth="1"/>
    <col min="8205" max="8448" width="9.140625" style="102"/>
    <col min="8449" max="8449" width="25.7109375" style="102" customWidth="1"/>
    <col min="8450" max="8450" width="13.140625" style="102" customWidth="1"/>
    <col min="8451" max="8451" width="8.7109375" style="102" customWidth="1"/>
    <col min="8452" max="8455" width="9.7109375" style="102" customWidth="1"/>
    <col min="8456" max="8456" width="10.7109375" style="102" customWidth="1"/>
    <col min="8457" max="8459" width="9.7109375" style="102" customWidth="1"/>
    <col min="8460" max="8460" width="25.7109375" style="102" customWidth="1"/>
    <col min="8461" max="8704" width="9.140625" style="102"/>
    <col min="8705" max="8705" width="25.7109375" style="102" customWidth="1"/>
    <col min="8706" max="8706" width="13.140625" style="102" customWidth="1"/>
    <col min="8707" max="8707" width="8.7109375" style="102" customWidth="1"/>
    <col min="8708" max="8711" width="9.7109375" style="102" customWidth="1"/>
    <col min="8712" max="8712" width="10.7109375" style="102" customWidth="1"/>
    <col min="8713" max="8715" width="9.7109375" style="102" customWidth="1"/>
    <col min="8716" max="8716" width="25.7109375" style="102" customWidth="1"/>
    <col min="8717" max="8960" width="9.140625" style="102"/>
    <col min="8961" max="8961" width="25.7109375" style="102" customWidth="1"/>
    <col min="8962" max="8962" width="13.140625" style="102" customWidth="1"/>
    <col min="8963" max="8963" width="8.7109375" style="102" customWidth="1"/>
    <col min="8964" max="8967" width="9.7109375" style="102" customWidth="1"/>
    <col min="8968" max="8968" width="10.7109375" style="102" customWidth="1"/>
    <col min="8969" max="8971" width="9.7109375" style="102" customWidth="1"/>
    <col min="8972" max="8972" width="25.7109375" style="102" customWidth="1"/>
    <col min="8973" max="9216" width="9.140625" style="102"/>
    <col min="9217" max="9217" width="25.7109375" style="102" customWidth="1"/>
    <col min="9218" max="9218" width="13.140625" style="102" customWidth="1"/>
    <col min="9219" max="9219" width="8.7109375" style="102" customWidth="1"/>
    <col min="9220" max="9223" width="9.7109375" style="102" customWidth="1"/>
    <col min="9224" max="9224" width="10.7109375" style="102" customWidth="1"/>
    <col min="9225" max="9227" width="9.7109375" style="102" customWidth="1"/>
    <col min="9228" max="9228" width="25.7109375" style="102" customWidth="1"/>
    <col min="9229" max="9472" width="9.140625" style="102"/>
    <col min="9473" max="9473" width="25.7109375" style="102" customWidth="1"/>
    <col min="9474" max="9474" width="13.140625" style="102" customWidth="1"/>
    <col min="9475" max="9475" width="8.7109375" style="102" customWidth="1"/>
    <col min="9476" max="9479" width="9.7109375" style="102" customWidth="1"/>
    <col min="9480" max="9480" width="10.7109375" style="102" customWidth="1"/>
    <col min="9481" max="9483" width="9.7109375" style="102" customWidth="1"/>
    <col min="9484" max="9484" width="25.7109375" style="102" customWidth="1"/>
    <col min="9485" max="9728" width="9.140625" style="102"/>
    <col min="9729" max="9729" width="25.7109375" style="102" customWidth="1"/>
    <col min="9730" max="9730" width="13.140625" style="102" customWidth="1"/>
    <col min="9731" max="9731" width="8.7109375" style="102" customWidth="1"/>
    <col min="9732" max="9735" width="9.7109375" style="102" customWidth="1"/>
    <col min="9736" max="9736" width="10.7109375" style="102" customWidth="1"/>
    <col min="9737" max="9739" width="9.7109375" style="102" customWidth="1"/>
    <col min="9740" max="9740" width="25.7109375" style="102" customWidth="1"/>
    <col min="9741" max="9984" width="9.140625" style="102"/>
    <col min="9985" max="9985" width="25.7109375" style="102" customWidth="1"/>
    <col min="9986" max="9986" width="13.140625" style="102" customWidth="1"/>
    <col min="9987" max="9987" width="8.7109375" style="102" customWidth="1"/>
    <col min="9988" max="9991" width="9.7109375" style="102" customWidth="1"/>
    <col min="9992" max="9992" width="10.7109375" style="102" customWidth="1"/>
    <col min="9993" max="9995" width="9.7109375" style="102" customWidth="1"/>
    <col min="9996" max="9996" width="25.7109375" style="102" customWidth="1"/>
    <col min="9997" max="10240" width="9.140625" style="102"/>
    <col min="10241" max="10241" width="25.7109375" style="102" customWidth="1"/>
    <col min="10242" max="10242" width="13.140625" style="102" customWidth="1"/>
    <col min="10243" max="10243" width="8.7109375" style="102" customWidth="1"/>
    <col min="10244" max="10247" width="9.7109375" style="102" customWidth="1"/>
    <col min="10248" max="10248" width="10.7109375" style="102" customWidth="1"/>
    <col min="10249" max="10251" width="9.7109375" style="102" customWidth="1"/>
    <col min="10252" max="10252" width="25.7109375" style="102" customWidth="1"/>
    <col min="10253" max="10496" width="9.140625" style="102"/>
    <col min="10497" max="10497" width="25.7109375" style="102" customWidth="1"/>
    <col min="10498" max="10498" width="13.140625" style="102" customWidth="1"/>
    <col min="10499" max="10499" width="8.7109375" style="102" customWidth="1"/>
    <col min="10500" max="10503" width="9.7109375" style="102" customWidth="1"/>
    <col min="10504" max="10504" width="10.7109375" style="102" customWidth="1"/>
    <col min="10505" max="10507" width="9.7109375" style="102" customWidth="1"/>
    <col min="10508" max="10508" width="25.7109375" style="102" customWidth="1"/>
    <col min="10509" max="10752" width="9.140625" style="102"/>
    <col min="10753" max="10753" width="25.7109375" style="102" customWidth="1"/>
    <col min="10754" max="10754" width="13.140625" style="102" customWidth="1"/>
    <col min="10755" max="10755" width="8.7109375" style="102" customWidth="1"/>
    <col min="10756" max="10759" width="9.7109375" style="102" customWidth="1"/>
    <col min="10760" max="10760" width="10.7109375" style="102" customWidth="1"/>
    <col min="10761" max="10763" width="9.7109375" style="102" customWidth="1"/>
    <col min="10764" max="10764" width="25.7109375" style="102" customWidth="1"/>
    <col min="10765" max="11008" width="9.140625" style="102"/>
    <col min="11009" max="11009" width="25.7109375" style="102" customWidth="1"/>
    <col min="11010" max="11010" width="13.140625" style="102" customWidth="1"/>
    <col min="11011" max="11011" width="8.7109375" style="102" customWidth="1"/>
    <col min="11012" max="11015" width="9.7109375" style="102" customWidth="1"/>
    <col min="11016" max="11016" width="10.7109375" style="102" customWidth="1"/>
    <col min="11017" max="11019" width="9.7109375" style="102" customWidth="1"/>
    <col min="11020" max="11020" width="25.7109375" style="102" customWidth="1"/>
    <col min="11021" max="11264" width="9.140625" style="102"/>
    <col min="11265" max="11265" width="25.7109375" style="102" customWidth="1"/>
    <col min="11266" max="11266" width="13.140625" style="102" customWidth="1"/>
    <col min="11267" max="11267" width="8.7109375" style="102" customWidth="1"/>
    <col min="11268" max="11271" width="9.7109375" style="102" customWidth="1"/>
    <col min="11272" max="11272" width="10.7109375" style="102" customWidth="1"/>
    <col min="11273" max="11275" width="9.7109375" style="102" customWidth="1"/>
    <col min="11276" max="11276" width="25.7109375" style="102" customWidth="1"/>
    <col min="11277" max="11520" width="9.140625" style="102"/>
    <col min="11521" max="11521" width="25.7109375" style="102" customWidth="1"/>
    <col min="11522" max="11522" width="13.140625" style="102" customWidth="1"/>
    <col min="11523" max="11523" width="8.7109375" style="102" customWidth="1"/>
    <col min="11524" max="11527" width="9.7109375" style="102" customWidth="1"/>
    <col min="11528" max="11528" width="10.7109375" style="102" customWidth="1"/>
    <col min="11529" max="11531" width="9.7109375" style="102" customWidth="1"/>
    <col min="11532" max="11532" width="25.7109375" style="102" customWidth="1"/>
    <col min="11533" max="11776" width="9.140625" style="102"/>
    <col min="11777" max="11777" width="25.7109375" style="102" customWidth="1"/>
    <col min="11778" max="11778" width="13.140625" style="102" customWidth="1"/>
    <col min="11779" max="11779" width="8.7109375" style="102" customWidth="1"/>
    <col min="11780" max="11783" width="9.7109375" style="102" customWidth="1"/>
    <col min="11784" max="11784" width="10.7109375" style="102" customWidth="1"/>
    <col min="11785" max="11787" width="9.7109375" style="102" customWidth="1"/>
    <col min="11788" max="11788" width="25.7109375" style="102" customWidth="1"/>
    <col min="11789" max="12032" width="9.140625" style="102"/>
    <col min="12033" max="12033" width="25.7109375" style="102" customWidth="1"/>
    <col min="12034" max="12034" width="13.140625" style="102" customWidth="1"/>
    <col min="12035" max="12035" width="8.7109375" style="102" customWidth="1"/>
    <col min="12036" max="12039" width="9.7109375" style="102" customWidth="1"/>
    <col min="12040" max="12040" width="10.7109375" style="102" customWidth="1"/>
    <col min="12041" max="12043" width="9.7109375" style="102" customWidth="1"/>
    <col min="12044" max="12044" width="25.7109375" style="102" customWidth="1"/>
    <col min="12045" max="12288" width="9.140625" style="102"/>
    <col min="12289" max="12289" width="25.7109375" style="102" customWidth="1"/>
    <col min="12290" max="12290" width="13.140625" style="102" customWidth="1"/>
    <col min="12291" max="12291" width="8.7109375" style="102" customWidth="1"/>
    <col min="12292" max="12295" width="9.7109375" style="102" customWidth="1"/>
    <col min="12296" max="12296" width="10.7109375" style="102" customWidth="1"/>
    <col min="12297" max="12299" width="9.7109375" style="102" customWidth="1"/>
    <col min="12300" max="12300" width="25.7109375" style="102" customWidth="1"/>
    <col min="12301" max="12544" width="9.140625" style="102"/>
    <col min="12545" max="12545" width="25.7109375" style="102" customWidth="1"/>
    <col min="12546" max="12546" width="13.140625" style="102" customWidth="1"/>
    <col min="12547" max="12547" width="8.7109375" style="102" customWidth="1"/>
    <col min="12548" max="12551" width="9.7109375" style="102" customWidth="1"/>
    <col min="12552" max="12552" width="10.7109375" style="102" customWidth="1"/>
    <col min="12553" max="12555" width="9.7109375" style="102" customWidth="1"/>
    <col min="12556" max="12556" width="25.7109375" style="102" customWidth="1"/>
    <col min="12557" max="12800" width="9.140625" style="102"/>
    <col min="12801" max="12801" width="25.7109375" style="102" customWidth="1"/>
    <col min="12802" max="12802" width="13.140625" style="102" customWidth="1"/>
    <col min="12803" max="12803" width="8.7109375" style="102" customWidth="1"/>
    <col min="12804" max="12807" width="9.7109375" style="102" customWidth="1"/>
    <col min="12808" max="12808" width="10.7109375" style="102" customWidth="1"/>
    <col min="12809" max="12811" width="9.7109375" style="102" customWidth="1"/>
    <col min="12812" max="12812" width="25.7109375" style="102" customWidth="1"/>
    <col min="12813" max="13056" width="9.140625" style="102"/>
    <col min="13057" max="13057" width="25.7109375" style="102" customWidth="1"/>
    <col min="13058" max="13058" width="13.140625" style="102" customWidth="1"/>
    <col min="13059" max="13059" width="8.7109375" style="102" customWidth="1"/>
    <col min="13060" max="13063" width="9.7109375" style="102" customWidth="1"/>
    <col min="13064" max="13064" width="10.7109375" style="102" customWidth="1"/>
    <col min="13065" max="13067" width="9.7109375" style="102" customWidth="1"/>
    <col min="13068" max="13068" width="25.7109375" style="102" customWidth="1"/>
    <col min="13069" max="13312" width="9.140625" style="102"/>
    <col min="13313" max="13313" width="25.7109375" style="102" customWidth="1"/>
    <col min="13314" max="13314" width="13.140625" style="102" customWidth="1"/>
    <col min="13315" max="13315" width="8.7109375" style="102" customWidth="1"/>
    <col min="13316" max="13319" width="9.7109375" style="102" customWidth="1"/>
    <col min="13320" max="13320" width="10.7109375" style="102" customWidth="1"/>
    <col min="13321" max="13323" width="9.7109375" style="102" customWidth="1"/>
    <col min="13324" max="13324" width="25.7109375" style="102" customWidth="1"/>
    <col min="13325" max="13568" width="9.140625" style="102"/>
    <col min="13569" max="13569" width="25.7109375" style="102" customWidth="1"/>
    <col min="13570" max="13570" width="13.140625" style="102" customWidth="1"/>
    <col min="13571" max="13571" width="8.7109375" style="102" customWidth="1"/>
    <col min="13572" max="13575" width="9.7109375" style="102" customWidth="1"/>
    <col min="13576" max="13576" width="10.7109375" style="102" customWidth="1"/>
    <col min="13577" max="13579" width="9.7109375" style="102" customWidth="1"/>
    <col min="13580" max="13580" width="25.7109375" style="102" customWidth="1"/>
    <col min="13581" max="13824" width="9.140625" style="102"/>
    <col min="13825" max="13825" width="25.7109375" style="102" customWidth="1"/>
    <col min="13826" max="13826" width="13.140625" style="102" customWidth="1"/>
    <col min="13827" max="13827" width="8.7109375" style="102" customWidth="1"/>
    <col min="13828" max="13831" width="9.7109375" style="102" customWidth="1"/>
    <col min="13832" max="13832" width="10.7109375" style="102" customWidth="1"/>
    <col min="13833" max="13835" width="9.7109375" style="102" customWidth="1"/>
    <col min="13836" max="13836" width="25.7109375" style="102" customWidth="1"/>
    <col min="13837" max="14080" width="9.140625" style="102"/>
    <col min="14081" max="14081" width="25.7109375" style="102" customWidth="1"/>
    <col min="14082" max="14082" width="13.140625" style="102" customWidth="1"/>
    <col min="14083" max="14083" width="8.7109375" style="102" customWidth="1"/>
    <col min="14084" max="14087" width="9.7109375" style="102" customWidth="1"/>
    <col min="14088" max="14088" width="10.7109375" style="102" customWidth="1"/>
    <col min="14089" max="14091" width="9.7109375" style="102" customWidth="1"/>
    <col min="14092" max="14092" width="25.7109375" style="102" customWidth="1"/>
    <col min="14093" max="14336" width="9.140625" style="102"/>
    <col min="14337" max="14337" width="25.7109375" style="102" customWidth="1"/>
    <col min="14338" max="14338" width="13.140625" style="102" customWidth="1"/>
    <col min="14339" max="14339" width="8.7109375" style="102" customWidth="1"/>
    <col min="14340" max="14343" width="9.7109375" style="102" customWidth="1"/>
    <col min="14344" max="14344" width="10.7109375" style="102" customWidth="1"/>
    <col min="14345" max="14347" width="9.7109375" style="102" customWidth="1"/>
    <col min="14348" max="14348" width="25.7109375" style="102" customWidth="1"/>
    <col min="14349" max="14592" width="9.140625" style="102"/>
    <col min="14593" max="14593" width="25.7109375" style="102" customWidth="1"/>
    <col min="14594" max="14594" width="13.140625" style="102" customWidth="1"/>
    <col min="14595" max="14595" width="8.7109375" style="102" customWidth="1"/>
    <col min="14596" max="14599" width="9.7109375" style="102" customWidth="1"/>
    <col min="14600" max="14600" width="10.7109375" style="102" customWidth="1"/>
    <col min="14601" max="14603" width="9.7109375" style="102" customWidth="1"/>
    <col min="14604" max="14604" width="25.7109375" style="102" customWidth="1"/>
    <col min="14605" max="14848" width="9.140625" style="102"/>
    <col min="14849" max="14849" width="25.7109375" style="102" customWidth="1"/>
    <col min="14850" max="14850" width="13.140625" style="102" customWidth="1"/>
    <col min="14851" max="14851" width="8.7109375" style="102" customWidth="1"/>
    <col min="14852" max="14855" width="9.7109375" style="102" customWidth="1"/>
    <col min="14856" max="14856" width="10.7109375" style="102" customWidth="1"/>
    <col min="14857" max="14859" width="9.7109375" style="102" customWidth="1"/>
    <col min="14860" max="14860" width="25.7109375" style="102" customWidth="1"/>
    <col min="14861" max="15104" width="9.140625" style="102"/>
    <col min="15105" max="15105" width="25.7109375" style="102" customWidth="1"/>
    <col min="15106" max="15106" width="13.140625" style="102" customWidth="1"/>
    <col min="15107" max="15107" width="8.7109375" style="102" customWidth="1"/>
    <col min="15108" max="15111" width="9.7109375" style="102" customWidth="1"/>
    <col min="15112" max="15112" width="10.7109375" style="102" customWidth="1"/>
    <col min="15113" max="15115" width="9.7109375" style="102" customWidth="1"/>
    <col min="15116" max="15116" width="25.7109375" style="102" customWidth="1"/>
    <col min="15117" max="15360" width="9.140625" style="102"/>
    <col min="15361" max="15361" width="25.7109375" style="102" customWidth="1"/>
    <col min="15362" max="15362" width="13.140625" style="102" customWidth="1"/>
    <col min="15363" max="15363" width="8.7109375" style="102" customWidth="1"/>
    <col min="15364" max="15367" width="9.7109375" style="102" customWidth="1"/>
    <col min="15368" max="15368" width="10.7109375" style="102" customWidth="1"/>
    <col min="15369" max="15371" width="9.7109375" style="102" customWidth="1"/>
    <col min="15372" max="15372" width="25.7109375" style="102" customWidth="1"/>
    <col min="15373" max="15616" width="9.140625" style="102"/>
    <col min="15617" max="15617" width="25.7109375" style="102" customWidth="1"/>
    <col min="15618" max="15618" width="13.140625" style="102" customWidth="1"/>
    <col min="15619" max="15619" width="8.7109375" style="102" customWidth="1"/>
    <col min="15620" max="15623" width="9.7109375" style="102" customWidth="1"/>
    <col min="15624" max="15624" width="10.7109375" style="102" customWidth="1"/>
    <col min="15625" max="15627" width="9.7109375" style="102" customWidth="1"/>
    <col min="15628" max="15628" width="25.7109375" style="102" customWidth="1"/>
    <col min="15629" max="15872" width="9.140625" style="102"/>
    <col min="15873" max="15873" width="25.7109375" style="102" customWidth="1"/>
    <col min="15874" max="15874" width="13.140625" style="102" customWidth="1"/>
    <col min="15875" max="15875" width="8.7109375" style="102" customWidth="1"/>
    <col min="15876" max="15879" width="9.7109375" style="102" customWidth="1"/>
    <col min="15880" max="15880" width="10.7109375" style="102" customWidth="1"/>
    <col min="15881" max="15883" width="9.7109375" style="102" customWidth="1"/>
    <col min="15884" max="15884" width="25.7109375" style="102" customWidth="1"/>
    <col min="15885" max="16128" width="9.140625" style="102"/>
    <col min="16129" max="16129" width="25.7109375" style="102" customWidth="1"/>
    <col min="16130" max="16130" width="13.140625" style="102" customWidth="1"/>
    <col min="16131" max="16131" width="8.7109375" style="102" customWidth="1"/>
    <col min="16132" max="16135" width="9.7109375" style="102" customWidth="1"/>
    <col min="16136" max="16136" width="10.7109375" style="102" customWidth="1"/>
    <col min="16137" max="16139" width="9.7109375" style="102" customWidth="1"/>
    <col min="16140" max="16140" width="25.7109375" style="102" customWidth="1"/>
    <col min="16141" max="16384" width="9.140625" style="102"/>
  </cols>
  <sheetData>
    <row r="1" spans="1:242" ht="23.25" x14ac:dyDescent="0.5">
      <c r="A1" s="1572" t="s">
        <v>491</v>
      </c>
      <c r="B1" s="1572"/>
      <c r="C1" s="1572"/>
      <c r="D1" s="1572"/>
      <c r="E1" s="1572"/>
      <c r="F1" s="1572"/>
      <c r="G1" s="1572"/>
      <c r="H1" s="1572"/>
      <c r="I1" s="1572"/>
      <c r="J1" s="1572"/>
      <c r="K1" s="1572"/>
      <c r="L1" s="1572"/>
    </row>
    <row r="2" spans="1:242" ht="16.5" customHeight="1" x14ac:dyDescent="0.25">
      <c r="A2" s="1573" t="s">
        <v>791</v>
      </c>
      <c r="B2" s="1573"/>
      <c r="C2" s="1573"/>
      <c r="D2" s="1573"/>
      <c r="E2" s="1573"/>
      <c r="F2" s="1573"/>
      <c r="G2" s="1573"/>
      <c r="H2" s="1573"/>
      <c r="I2" s="1573"/>
      <c r="J2" s="1573"/>
      <c r="K2" s="1573"/>
      <c r="L2" s="1573"/>
    </row>
    <row r="3" spans="1:242" ht="15.75" x14ac:dyDescent="0.25">
      <c r="A3" s="1574">
        <v>2021</v>
      </c>
      <c r="B3" s="1574"/>
      <c r="C3" s="1574"/>
      <c r="D3" s="1574"/>
      <c r="E3" s="1574"/>
      <c r="F3" s="1574"/>
      <c r="G3" s="1574"/>
      <c r="H3" s="1574"/>
      <c r="I3" s="1574"/>
      <c r="J3" s="1574"/>
      <c r="K3" s="1574"/>
      <c r="L3" s="1574"/>
    </row>
    <row r="4" spans="1:242" ht="15.75" x14ac:dyDescent="0.25">
      <c r="A4" s="1574" t="s">
        <v>350</v>
      </c>
      <c r="B4" s="1574"/>
      <c r="C4" s="1574"/>
      <c r="D4" s="1574"/>
      <c r="E4" s="1574"/>
      <c r="F4" s="1574"/>
      <c r="G4" s="1574"/>
      <c r="H4" s="1574"/>
      <c r="I4" s="1574"/>
      <c r="J4" s="1574"/>
      <c r="K4" s="1574"/>
      <c r="L4" s="1574"/>
    </row>
    <row r="5" spans="1:242" ht="15.75" x14ac:dyDescent="0.3">
      <c r="A5" s="301" t="s">
        <v>751</v>
      </c>
      <c r="B5" s="314"/>
      <c r="C5" s="314"/>
      <c r="D5" s="314"/>
      <c r="E5" s="314"/>
      <c r="F5" s="314"/>
      <c r="G5" s="314"/>
      <c r="H5" s="314"/>
      <c r="I5" s="315"/>
      <c r="J5" s="314"/>
      <c r="K5" s="314"/>
      <c r="L5" s="298" t="s">
        <v>225</v>
      </c>
    </row>
    <row r="6" spans="1:242" ht="28.5" customHeight="1" thickBot="1" x14ac:dyDescent="0.25">
      <c r="A6" s="1563" t="s">
        <v>790</v>
      </c>
      <c r="B6" s="1575" t="s">
        <v>620</v>
      </c>
      <c r="C6" s="1577" t="s">
        <v>789</v>
      </c>
      <c r="D6" s="1577"/>
      <c r="E6" s="1577"/>
      <c r="F6" s="1577"/>
      <c r="G6" s="1577"/>
      <c r="H6" s="1577"/>
      <c r="I6" s="1577"/>
      <c r="J6" s="1577"/>
      <c r="K6" s="1577"/>
      <c r="L6" s="1566" t="s">
        <v>214</v>
      </c>
    </row>
    <row r="7" spans="1:242" ht="57.75" customHeight="1" thickTop="1" x14ac:dyDescent="0.2">
      <c r="A7" s="1564"/>
      <c r="B7" s="1576"/>
      <c r="C7" s="430" t="s">
        <v>394</v>
      </c>
      <c r="D7" s="428" t="s">
        <v>345</v>
      </c>
      <c r="E7" s="429" t="s">
        <v>621</v>
      </c>
      <c r="F7" s="429" t="s">
        <v>623</v>
      </c>
      <c r="G7" s="429" t="s">
        <v>430</v>
      </c>
      <c r="H7" s="429" t="s">
        <v>431</v>
      </c>
      <c r="I7" s="429" t="s">
        <v>432</v>
      </c>
      <c r="J7" s="429" t="s">
        <v>433</v>
      </c>
      <c r="K7" s="429" t="s">
        <v>622</v>
      </c>
      <c r="L7" s="1567"/>
    </row>
    <row r="8" spans="1:242" ht="24.95" customHeight="1" thickBot="1" x14ac:dyDescent="0.25">
      <c r="A8" s="606" t="s">
        <v>215</v>
      </c>
      <c r="B8" s="731">
        <f>C8/$C$16%</f>
        <v>1.5692085565561003</v>
      </c>
      <c r="C8" s="166">
        <f t="shared" ref="C8:C15" si="0">SUM(D8:K8)</f>
        <v>413</v>
      </c>
      <c r="D8" s="167">
        <f>'B15-1'!D8+'B15-2'!D8</f>
        <v>0</v>
      </c>
      <c r="E8" s="167">
        <f>'B15-1'!E8+'B15-2'!E8</f>
        <v>39</v>
      </c>
      <c r="F8" s="167">
        <f>'B15-1'!F8+'B15-2'!F8</f>
        <v>13</v>
      </c>
      <c r="G8" s="167">
        <f>'B15-1'!G8+'B15-2'!G8</f>
        <v>148</v>
      </c>
      <c r="H8" s="167">
        <f>'B15-1'!H8+'B15-2'!H8</f>
        <v>34</v>
      </c>
      <c r="I8" s="167">
        <f>'B15-1'!I8+'B15-2'!I8</f>
        <v>128</v>
      </c>
      <c r="J8" s="167">
        <f>'B15-1'!J8+'B15-2'!J8</f>
        <v>0</v>
      </c>
      <c r="K8" s="167">
        <f>'B15-1'!K8+'B15-2'!K8</f>
        <v>51</v>
      </c>
      <c r="L8" s="615" t="s">
        <v>216</v>
      </c>
    </row>
    <row r="9" spans="1:242" ht="24.95" customHeight="1" thickTop="1" thickBot="1" x14ac:dyDescent="0.25">
      <c r="A9" s="581" t="s">
        <v>619</v>
      </c>
      <c r="B9" s="732">
        <f t="shared" ref="B9:B15" si="1">C9/$C$16%</f>
        <v>2.6596755195866104E-2</v>
      </c>
      <c r="C9" s="170">
        <f t="shared" si="0"/>
        <v>7</v>
      </c>
      <c r="D9" s="561">
        <f>'B15-1'!D9+'B15-2'!D9</f>
        <v>4</v>
      </c>
      <c r="E9" s="561">
        <f>'B15-1'!E9+'B15-2'!E9</f>
        <v>2</v>
      </c>
      <c r="F9" s="561">
        <f>'B15-1'!F9+'B15-2'!F9</f>
        <v>0</v>
      </c>
      <c r="G9" s="561">
        <f>'B15-1'!G9+'B15-2'!G9</f>
        <v>1</v>
      </c>
      <c r="H9" s="561">
        <f>'B15-1'!H9+'B15-2'!H9</f>
        <v>0</v>
      </c>
      <c r="I9" s="561">
        <f>'B15-1'!I9+'B15-2'!I9</f>
        <v>0</v>
      </c>
      <c r="J9" s="561">
        <f>'B15-1'!J9+'B15-2'!J9</f>
        <v>0</v>
      </c>
      <c r="K9" s="561">
        <f>'B15-1'!K9+'B15-2'!K9</f>
        <v>0</v>
      </c>
      <c r="L9" s="616" t="s">
        <v>228</v>
      </c>
    </row>
    <row r="10" spans="1:242" ht="24.95" customHeight="1" thickTop="1" thickBot="1" x14ac:dyDescent="0.25">
      <c r="A10" s="607" t="s">
        <v>76</v>
      </c>
      <c r="B10" s="733">
        <f t="shared" si="1"/>
        <v>6.1286523044188606</v>
      </c>
      <c r="C10" s="168">
        <f t="shared" si="0"/>
        <v>1613</v>
      </c>
      <c r="D10" s="167">
        <f>'B15-1'!D10+'B15-2'!D10</f>
        <v>21</v>
      </c>
      <c r="E10" s="167">
        <f>'B15-1'!E10+'B15-2'!E10</f>
        <v>224</v>
      </c>
      <c r="F10" s="167">
        <f>'B15-1'!F10+'B15-2'!F10</f>
        <v>97</v>
      </c>
      <c r="G10" s="167">
        <f>'B15-1'!G10+'B15-2'!G10</f>
        <v>710</v>
      </c>
      <c r="H10" s="167">
        <f>'B15-1'!H10+'B15-2'!H10</f>
        <v>85</v>
      </c>
      <c r="I10" s="167">
        <f>'B15-1'!I10+'B15-2'!I10</f>
        <v>456</v>
      </c>
      <c r="J10" s="167">
        <f>'B15-1'!J10+'B15-2'!J10</f>
        <v>0</v>
      </c>
      <c r="K10" s="167">
        <f>'B15-1'!K10+'B15-2'!K10</f>
        <v>20</v>
      </c>
      <c r="L10" s="617" t="s">
        <v>217</v>
      </c>
    </row>
    <row r="11" spans="1:242" ht="24.95" customHeight="1" thickTop="1" thickBot="1" x14ac:dyDescent="0.25">
      <c r="A11" s="581" t="s">
        <v>77</v>
      </c>
      <c r="B11" s="732">
        <f t="shared" si="1"/>
        <v>2.3367149207796647</v>
      </c>
      <c r="C11" s="170">
        <f t="shared" si="0"/>
        <v>615</v>
      </c>
      <c r="D11" s="561">
        <f>'B15-1'!D11+'B15-2'!D11</f>
        <v>24</v>
      </c>
      <c r="E11" s="561">
        <f>'B15-1'!E11+'B15-2'!E11</f>
        <v>116</v>
      </c>
      <c r="F11" s="561">
        <f>'B15-1'!F11+'B15-2'!F11</f>
        <v>37</v>
      </c>
      <c r="G11" s="561">
        <f>'B15-1'!G11+'B15-2'!G11</f>
        <v>226</v>
      </c>
      <c r="H11" s="561">
        <f>'B15-1'!H11+'B15-2'!H11</f>
        <v>148</v>
      </c>
      <c r="I11" s="561">
        <f>'B15-1'!I11+'B15-2'!I11</f>
        <v>55</v>
      </c>
      <c r="J11" s="561">
        <f>'B15-1'!J11+'B15-2'!J11</f>
        <v>4</v>
      </c>
      <c r="K11" s="561">
        <f>'B15-1'!K11+'B15-2'!K11</f>
        <v>5</v>
      </c>
      <c r="L11" s="616" t="s">
        <v>230</v>
      </c>
    </row>
    <row r="12" spans="1:242" ht="24.95" customHeight="1" thickTop="1" thickBot="1" x14ac:dyDescent="0.25">
      <c r="A12" s="607" t="s">
        <v>78</v>
      </c>
      <c r="B12" s="733">
        <f t="shared" si="1"/>
        <v>25.99262889927429</v>
      </c>
      <c r="C12" s="168">
        <f t="shared" si="0"/>
        <v>6841</v>
      </c>
      <c r="D12" s="167">
        <f>'B15-1'!D12+'B15-2'!D12</f>
        <v>14</v>
      </c>
      <c r="E12" s="167">
        <f>'B15-1'!E12+'B15-2'!E12</f>
        <v>2218</v>
      </c>
      <c r="F12" s="167">
        <f>'B15-1'!F12+'B15-2'!F12</f>
        <v>761</v>
      </c>
      <c r="G12" s="167">
        <f>'B15-1'!G12+'B15-2'!G12</f>
        <v>3135</v>
      </c>
      <c r="H12" s="167">
        <f>'B15-1'!H12+'B15-2'!H12</f>
        <v>274</v>
      </c>
      <c r="I12" s="167">
        <f>'B15-1'!I12+'B15-2'!I12</f>
        <v>410</v>
      </c>
      <c r="J12" s="167">
        <f>'B15-1'!J12+'B15-2'!J12</f>
        <v>2</v>
      </c>
      <c r="K12" s="167">
        <f>'B15-1'!K12+'B15-2'!K12</f>
        <v>27</v>
      </c>
      <c r="L12" s="617" t="s">
        <v>218</v>
      </c>
    </row>
    <row r="13" spans="1:242" ht="24.95" customHeight="1" thickTop="1" thickBot="1" x14ac:dyDescent="0.25">
      <c r="A13" s="581" t="s">
        <v>219</v>
      </c>
      <c r="B13" s="732">
        <f t="shared" si="1"/>
        <v>8.811125042744786</v>
      </c>
      <c r="C13" s="170">
        <f t="shared" si="0"/>
        <v>2319</v>
      </c>
      <c r="D13" s="561">
        <f>'B15-1'!D13+'B15-2'!D13</f>
        <v>13</v>
      </c>
      <c r="E13" s="561">
        <f>'B15-1'!E13+'B15-2'!E13</f>
        <v>1050</v>
      </c>
      <c r="F13" s="561">
        <f>'B15-1'!F13+'B15-2'!F13</f>
        <v>699</v>
      </c>
      <c r="G13" s="561">
        <f>'B15-1'!G13+'B15-2'!G13</f>
        <v>472</v>
      </c>
      <c r="H13" s="561">
        <f>'B15-1'!H13+'B15-2'!H13</f>
        <v>41</v>
      </c>
      <c r="I13" s="561">
        <f>'B15-1'!I13+'B15-2'!I13</f>
        <v>42</v>
      </c>
      <c r="J13" s="561">
        <f>'B15-1'!J13+'B15-2'!J13</f>
        <v>2</v>
      </c>
      <c r="K13" s="561">
        <f>'B15-1'!K13+'B15-2'!K13</f>
        <v>0</v>
      </c>
      <c r="L13" s="616" t="s">
        <v>220</v>
      </c>
    </row>
    <row r="14" spans="1:242" ht="24.95" customHeight="1" thickTop="1" thickBot="1" x14ac:dyDescent="0.25">
      <c r="A14" s="607" t="s">
        <v>719</v>
      </c>
      <c r="B14" s="733">
        <f>C14/$C$16%</f>
        <v>53.216307610471524</v>
      </c>
      <c r="C14" s="168">
        <f t="shared" si="0"/>
        <v>14006</v>
      </c>
      <c r="D14" s="167">
        <f>'B15-1'!D14+'B15-2'!D14</f>
        <v>84</v>
      </c>
      <c r="E14" s="167">
        <f>'B15-1'!E14+'B15-2'!E14</f>
        <v>10639</v>
      </c>
      <c r="F14" s="167">
        <f>'B15-1'!F14+'B15-2'!F14</f>
        <v>1414</v>
      </c>
      <c r="G14" s="167">
        <f>'B15-1'!G14+'B15-2'!G14</f>
        <v>1611</v>
      </c>
      <c r="H14" s="167">
        <f>'B15-1'!H14+'B15-2'!H14</f>
        <v>124</v>
      </c>
      <c r="I14" s="167">
        <f>'B15-1'!I14+'B15-2'!I14</f>
        <v>123</v>
      </c>
      <c r="J14" s="167">
        <f>'B15-1'!J14+'B15-2'!J14</f>
        <v>4</v>
      </c>
      <c r="K14" s="167">
        <f>'B15-1'!K14+'B15-2'!K14</f>
        <v>7</v>
      </c>
      <c r="L14" s="617" t="s">
        <v>221</v>
      </c>
    </row>
    <row r="15" spans="1:242" ht="24.95" customHeight="1" thickTop="1" x14ac:dyDescent="0.2">
      <c r="A15" s="582" t="s">
        <v>71</v>
      </c>
      <c r="B15" s="734">
        <f t="shared" si="1"/>
        <v>1.9187659105589119</v>
      </c>
      <c r="C15" s="177">
        <f t="shared" si="0"/>
        <v>505</v>
      </c>
      <c r="D15" s="571">
        <f>'B15-1'!D15+'B15-2'!D15</f>
        <v>116</v>
      </c>
      <c r="E15" s="571">
        <f>'B15-1'!E15+'B15-2'!E15</f>
        <v>239</v>
      </c>
      <c r="F15" s="571">
        <f>'B15-1'!F15+'B15-2'!F15</f>
        <v>52</v>
      </c>
      <c r="G15" s="571">
        <f>'B15-1'!G15+'B15-2'!G15</f>
        <v>42</v>
      </c>
      <c r="H15" s="571">
        <f>'B15-1'!H15+'B15-2'!H15</f>
        <v>36</v>
      </c>
      <c r="I15" s="571">
        <f>'B15-1'!I15+'B15-2'!I15</f>
        <v>16</v>
      </c>
      <c r="J15" s="571">
        <f>'B15-1'!J15+'B15-2'!J15</f>
        <v>3</v>
      </c>
      <c r="K15" s="571">
        <f>'B15-1'!K15+'B15-2'!K15</f>
        <v>1</v>
      </c>
      <c r="L15" s="618" t="s">
        <v>72</v>
      </c>
    </row>
    <row r="16" spans="1:242" ht="30" customHeight="1" x14ac:dyDescent="0.2">
      <c r="A16" s="608" t="s">
        <v>44</v>
      </c>
      <c r="B16" s="499">
        <f t="shared" ref="B16:J16" si="2">SUM(B8:B15)</f>
        <v>100.00000000000001</v>
      </c>
      <c r="C16" s="917">
        <f t="shared" si="2"/>
        <v>26319</v>
      </c>
      <c r="D16" s="570">
        <f t="shared" si="2"/>
        <v>276</v>
      </c>
      <c r="E16" s="570">
        <f>SUM(E8:E15)</f>
        <v>14527</v>
      </c>
      <c r="F16" s="570">
        <f t="shared" si="2"/>
        <v>3073</v>
      </c>
      <c r="G16" s="570">
        <f t="shared" si="2"/>
        <v>6345</v>
      </c>
      <c r="H16" s="570">
        <f t="shared" si="2"/>
        <v>742</v>
      </c>
      <c r="I16" s="570">
        <f t="shared" si="2"/>
        <v>1230</v>
      </c>
      <c r="J16" s="570">
        <f t="shared" si="2"/>
        <v>15</v>
      </c>
      <c r="K16" s="570">
        <f>SUM(K8:K15)</f>
        <v>111</v>
      </c>
      <c r="L16" s="605" t="s">
        <v>45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</row>
    <row r="17" spans="1:242" ht="30" customHeight="1" x14ac:dyDescent="0.2">
      <c r="A17" s="620" t="s">
        <v>222</v>
      </c>
      <c r="B17" s="465"/>
      <c r="C17" s="498">
        <f>SUM(D17:K17)</f>
        <v>100</v>
      </c>
      <c r="D17" s="730">
        <f>D16/$C$16%</f>
        <v>1.0486720620084349</v>
      </c>
      <c r="E17" s="730">
        <f>E16/$C$16%</f>
        <v>55.195866104335273</v>
      </c>
      <c r="F17" s="730">
        <f t="shared" ref="F17:H17" si="3">F16/$C$16%</f>
        <v>11.67597553098522</v>
      </c>
      <c r="G17" s="730">
        <f t="shared" si="3"/>
        <v>24.108058816824347</v>
      </c>
      <c r="H17" s="730">
        <f t="shared" si="3"/>
        <v>2.819256050761807</v>
      </c>
      <c r="I17" s="730">
        <f>I16/$C$16%</f>
        <v>4.6734298415593294</v>
      </c>
      <c r="J17" s="730">
        <f>J16/$C$16%</f>
        <v>5.6993046848284511E-2</v>
      </c>
      <c r="K17" s="730">
        <f>K16/$C$16%</f>
        <v>0.42174854667730538</v>
      </c>
      <c r="L17" s="619" t="s">
        <v>223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2"/>
  <sheetViews>
    <sheetView view="pageBreakPreview" zoomScaleNormal="100" zoomScaleSheetLayoutView="100" workbookViewId="0"/>
  </sheetViews>
  <sheetFormatPr defaultRowHeight="12.75" x14ac:dyDescent="0.2"/>
  <cols>
    <col min="1" max="1" width="52.7109375" style="29" customWidth="1"/>
    <col min="2" max="256" width="9.140625" style="29"/>
    <col min="257" max="257" width="52.7109375" style="29" customWidth="1"/>
    <col min="258" max="512" width="9.140625" style="29"/>
    <col min="513" max="513" width="52.7109375" style="29" customWidth="1"/>
    <col min="514" max="768" width="9.140625" style="29"/>
    <col min="769" max="769" width="52.7109375" style="29" customWidth="1"/>
    <col min="770" max="1024" width="9.140625" style="29"/>
    <col min="1025" max="1025" width="52.7109375" style="29" customWidth="1"/>
    <col min="1026" max="1280" width="9.140625" style="29"/>
    <col min="1281" max="1281" width="52.7109375" style="29" customWidth="1"/>
    <col min="1282" max="1536" width="9.140625" style="29"/>
    <col min="1537" max="1537" width="52.7109375" style="29" customWidth="1"/>
    <col min="1538" max="1792" width="9.140625" style="29"/>
    <col min="1793" max="1793" width="52.7109375" style="29" customWidth="1"/>
    <col min="1794" max="2048" width="9.140625" style="29"/>
    <col min="2049" max="2049" width="52.7109375" style="29" customWidth="1"/>
    <col min="2050" max="2304" width="9.140625" style="29"/>
    <col min="2305" max="2305" width="52.7109375" style="29" customWidth="1"/>
    <col min="2306" max="2560" width="9.140625" style="29"/>
    <col min="2561" max="2561" width="52.7109375" style="29" customWidth="1"/>
    <col min="2562" max="2816" width="9.140625" style="29"/>
    <col min="2817" max="2817" width="52.7109375" style="29" customWidth="1"/>
    <col min="2818" max="3072" width="9.140625" style="29"/>
    <col min="3073" max="3073" width="52.7109375" style="29" customWidth="1"/>
    <col min="3074" max="3328" width="9.140625" style="29"/>
    <col min="3329" max="3329" width="52.7109375" style="29" customWidth="1"/>
    <col min="3330" max="3584" width="9.140625" style="29"/>
    <col min="3585" max="3585" width="52.7109375" style="29" customWidth="1"/>
    <col min="3586" max="3840" width="9.140625" style="29"/>
    <col min="3841" max="3841" width="52.7109375" style="29" customWidth="1"/>
    <col min="3842" max="4096" width="9.140625" style="29"/>
    <col min="4097" max="4097" width="52.7109375" style="29" customWidth="1"/>
    <col min="4098" max="4352" width="9.140625" style="29"/>
    <col min="4353" max="4353" width="52.7109375" style="29" customWidth="1"/>
    <col min="4354" max="4608" width="9.140625" style="29"/>
    <col min="4609" max="4609" width="52.7109375" style="29" customWidth="1"/>
    <col min="4610" max="4864" width="9.140625" style="29"/>
    <col min="4865" max="4865" width="52.7109375" style="29" customWidth="1"/>
    <col min="4866" max="5120" width="9.140625" style="29"/>
    <col min="5121" max="5121" width="52.7109375" style="29" customWidth="1"/>
    <col min="5122" max="5376" width="9.140625" style="29"/>
    <col min="5377" max="5377" width="52.7109375" style="29" customWidth="1"/>
    <col min="5378" max="5632" width="9.140625" style="29"/>
    <col min="5633" max="5633" width="52.7109375" style="29" customWidth="1"/>
    <col min="5634" max="5888" width="9.140625" style="29"/>
    <col min="5889" max="5889" width="52.7109375" style="29" customWidth="1"/>
    <col min="5890" max="6144" width="9.140625" style="29"/>
    <col min="6145" max="6145" width="52.7109375" style="29" customWidth="1"/>
    <col min="6146" max="6400" width="9.140625" style="29"/>
    <col min="6401" max="6401" width="52.7109375" style="29" customWidth="1"/>
    <col min="6402" max="6656" width="9.140625" style="29"/>
    <col min="6657" max="6657" width="52.7109375" style="29" customWidth="1"/>
    <col min="6658" max="6912" width="9.140625" style="29"/>
    <col min="6913" max="6913" width="52.7109375" style="29" customWidth="1"/>
    <col min="6914" max="7168" width="9.140625" style="29"/>
    <col min="7169" max="7169" width="52.7109375" style="29" customWidth="1"/>
    <col min="7170" max="7424" width="9.140625" style="29"/>
    <col min="7425" max="7425" width="52.7109375" style="29" customWidth="1"/>
    <col min="7426" max="7680" width="9.140625" style="29"/>
    <col min="7681" max="7681" width="52.7109375" style="29" customWidth="1"/>
    <col min="7682" max="7936" width="9.140625" style="29"/>
    <col min="7937" max="7937" width="52.7109375" style="29" customWidth="1"/>
    <col min="7938" max="8192" width="9.140625" style="29"/>
    <col min="8193" max="8193" width="52.7109375" style="29" customWidth="1"/>
    <col min="8194" max="8448" width="9.140625" style="29"/>
    <col min="8449" max="8449" width="52.7109375" style="29" customWidth="1"/>
    <col min="8450" max="8704" width="9.140625" style="29"/>
    <col min="8705" max="8705" width="52.7109375" style="29" customWidth="1"/>
    <col min="8706" max="8960" width="9.140625" style="29"/>
    <col min="8961" max="8961" width="52.7109375" style="29" customWidth="1"/>
    <col min="8962" max="9216" width="9.140625" style="29"/>
    <col min="9217" max="9217" width="52.7109375" style="29" customWidth="1"/>
    <col min="9218" max="9472" width="9.140625" style="29"/>
    <col min="9473" max="9473" width="52.7109375" style="29" customWidth="1"/>
    <col min="9474" max="9728" width="9.140625" style="29"/>
    <col min="9729" max="9729" width="52.7109375" style="29" customWidth="1"/>
    <col min="9730" max="9984" width="9.140625" style="29"/>
    <col min="9985" max="9985" width="52.7109375" style="29" customWidth="1"/>
    <col min="9986" max="10240" width="9.140625" style="29"/>
    <col min="10241" max="10241" width="52.7109375" style="29" customWidth="1"/>
    <col min="10242" max="10496" width="9.140625" style="29"/>
    <col min="10497" max="10497" width="52.7109375" style="29" customWidth="1"/>
    <col min="10498" max="10752" width="9.140625" style="29"/>
    <col min="10753" max="10753" width="52.7109375" style="29" customWidth="1"/>
    <col min="10754" max="11008" width="9.140625" style="29"/>
    <col min="11009" max="11009" width="52.7109375" style="29" customWidth="1"/>
    <col min="11010" max="11264" width="9.140625" style="29"/>
    <col min="11265" max="11265" width="52.7109375" style="29" customWidth="1"/>
    <col min="11266" max="11520" width="9.140625" style="29"/>
    <col min="11521" max="11521" width="52.7109375" style="29" customWidth="1"/>
    <col min="11522" max="11776" width="9.140625" style="29"/>
    <col min="11777" max="11777" width="52.7109375" style="29" customWidth="1"/>
    <col min="11778" max="12032" width="9.140625" style="29"/>
    <col min="12033" max="12033" width="52.7109375" style="29" customWidth="1"/>
    <col min="12034" max="12288" width="9.140625" style="29"/>
    <col min="12289" max="12289" width="52.7109375" style="29" customWidth="1"/>
    <col min="12290" max="12544" width="9.140625" style="29"/>
    <col min="12545" max="12545" width="52.7109375" style="29" customWidth="1"/>
    <col min="12546" max="12800" width="9.140625" style="29"/>
    <col min="12801" max="12801" width="52.7109375" style="29" customWidth="1"/>
    <col min="12802" max="13056" width="9.140625" style="29"/>
    <col min="13057" max="13057" width="52.7109375" style="29" customWidth="1"/>
    <col min="13058" max="13312" width="9.140625" style="29"/>
    <col min="13313" max="13313" width="52.7109375" style="29" customWidth="1"/>
    <col min="13314" max="13568" width="9.140625" style="29"/>
    <col min="13569" max="13569" width="52.7109375" style="29" customWidth="1"/>
    <col min="13570" max="13824" width="9.140625" style="29"/>
    <col min="13825" max="13825" width="52.7109375" style="29" customWidth="1"/>
    <col min="13826" max="14080" width="9.140625" style="29"/>
    <col min="14081" max="14081" width="52.7109375" style="29" customWidth="1"/>
    <col min="14082" max="14336" width="9.140625" style="29"/>
    <col min="14337" max="14337" width="52.7109375" style="29" customWidth="1"/>
    <col min="14338" max="14592" width="9.140625" style="29"/>
    <col min="14593" max="14593" width="52.7109375" style="29" customWidth="1"/>
    <col min="14594" max="14848" width="9.140625" style="29"/>
    <col min="14849" max="14849" width="52.7109375" style="29" customWidth="1"/>
    <col min="14850" max="15104" width="9.140625" style="29"/>
    <col min="15105" max="15105" width="52.7109375" style="29" customWidth="1"/>
    <col min="15106" max="15360" width="9.140625" style="29"/>
    <col min="15361" max="15361" width="52.7109375" style="29" customWidth="1"/>
    <col min="15362" max="15616" width="9.140625" style="29"/>
    <col min="15617" max="15617" width="52.7109375" style="29" customWidth="1"/>
    <col min="15618" max="15872" width="9.140625" style="29"/>
    <col min="15873" max="15873" width="52.7109375" style="29" customWidth="1"/>
    <col min="15874" max="16128" width="9.140625" style="29"/>
    <col min="16129" max="16129" width="52.7109375" style="29" customWidth="1"/>
    <col min="16130" max="16384" width="9.140625" style="29"/>
  </cols>
  <sheetData>
    <row r="1" spans="1:1" ht="99" customHeight="1" thickTop="1" thickBot="1" x14ac:dyDescent="0.25">
      <c r="A1" s="1375" t="s">
        <v>1546</v>
      </c>
    </row>
    <row r="2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/>
  <dimension ref="A1:IG16"/>
  <sheetViews>
    <sheetView view="pageBreakPreview" zoomScaleNormal="100" workbookViewId="0">
      <selection activeCell="D19" sqref="D19"/>
    </sheetView>
  </sheetViews>
  <sheetFormatPr defaultColWidth="9.140625" defaultRowHeight="15" x14ac:dyDescent="0.25"/>
  <cols>
    <col min="1" max="1" width="20.85546875" style="47" customWidth="1"/>
    <col min="2" max="9" width="10.42578125" style="47" customWidth="1"/>
    <col min="10" max="10" width="10.7109375" style="47" customWidth="1"/>
    <col min="11" max="11" width="20.140625" style="47" customWidth="1"/>
    <col min="12" max="255" width="9.140625" style="29"/>
    <col min="256" max="256" width="25.7109375" style="29" customWidth="1"/>
    <col min="257" max="266" width="8.7109375" style="29" customWidth="1"/>
    <col min="267" max="267" width="25.7109375" style="29" customWidth="1"/>
    <col min="268" max="511" width="9.140625" style="29"/>
    <col min="512" max="512" width="25.7109375" style="29" customWidth="1"/>
    <col min="513" max="522" width="8.7109375" style="29" customWidth="1"/>
    <col min="523" max="523" width="25.7109375" style="29" customWidth="1"/>
    <col min="524" max="767" width="9.140625" style="29"/>
    <col min="768" max="768" width="25.7109375" style="29" customWidth="1"/>
    <col min="769" max="778" width="8.7109375" style="29" customWidth="1"/>
    <col min="779" max="779" width="25.7109375" style="29" customWidth="1"/>
    <col min="780" max="1023" width="9.140625" style="29"/>
    <col min="1024" max="1024" width="25.7109375" style="29" customWidth="1"/>
    <col min="1025" max="1034" width="8.7109375" style="29" customWidth="1"/>
    <col min="1035" max="1035" width="25.7109375" style="29" customWidth="1"/>
    <col min="1036" max="1279" width="9.140625" style="29"/>
    <col min="1280" max="1280" width="25.7109375" style="29" customWidth="1"/>
    <col min="1281" max="1290" width="8.7109375" style="29" customWidth="1"/>
    <col min="1291" max="1291" width="25.7109375" style="29" customWidth="1"/>
    <col min="1292" max="1535" width="9.140625" style="29"/>
    <col min="1536" max="1536" width="25.7109375" style="29" customWidth="1"/>
    <col min="1537" max="1546" width="8.7109375" style="29" customWidth="1"/>
    <col min="1547" max="1547" width="25.7109375" style="29" customWidth="1"/>
    <col min="1548" max="1791" width="9.140625" style="29"/>
    <col min="1792" max="1792" width="25.7109375" style="29" customWidth="1"/>
    <col min="1793" max="1802" width="8.7109375" style="29" customWidth="1"/>
    <col min="1803" max="1803" width="25.7109375" style="29" customWidth="1"/>
    <col min="1804" max="2047" width="9.140625" style="29"/>
    <col min="2048" max="2048" width="25.7109375" style="29" customWidth="1"/>
    <col min="2049" max="2058" width="8.7109375" style="29" customWidth="1"/>
    <col min="2059" max="2059" width="25.7109375" style="29" customWidth="1"/>
    <col min="2060" max="2303" width="9.140625" style="29"/>
    <col min="2304" max="2304" width="25.7109375" style="29" customWidth="1"/>
    <col min="2305" max="2314" width="8.7109375" style="29" customWidth="1"/>
    <col min="2315" max="2315" width="25.7109375" style="29" customWidth="1"/>
    <col min="2316" max="2559" width="9.140625" style="29"/>
    <col min="2560" max="2560" width="25.7109375" style="29" customWidth="1"/>
    <col min="2561" max="2570" width="8.7109375" style="29" customWidth="1"/>
    <col min="2571" max="2571" width="25.7109375" style="29" customWidth="1"/>
    <col min="2572" max="2815" width="9.140625" style="29"/>
    <col min="2816" max="2816" width="25.7109375" style="29" customWidth="1"/>
    <col min="2817" max="2826" width="8.7109375" style="29" customWidth="1"/>
    <col min="2827" max="2827" width="25.7109375" style="29" customWidth="1"/>
    <col min="2828" max="3071" width="9.140625" style="29"/>
    <col min="3072" max="3072" width="25.7109375" style="29" customWidth="1"/>
    <col min="3073" max="3082" width="8.7109375" style="29" customWidth="1"/>
    <col min="3083" max="3083" width="25.7109375" style="29" customWidth="1"/>
    <col min="3084" max="3327" width="9.140625" style="29"/>
    <col min="3328" max="3328" width="25.7109375" style="29" customWidth="1"/>
    <col min="3329" max="3338" width="8.7109375" style="29" customWidth="1"/>
    <col min="3339" max="3339" width="25.7109375" style="29" customWidth="1"/>
    <col min="3340" max="3583" width="9.140625" style="29"/>
    <col min="3584" max="3584" width="25.7109375" style="29" customWidth="1"/>
    <col min="3585" max="3594" width="8.7109375" style="29" customWidth="1"/>
    <col min="3595" max="3595" width="25.7109375" style="29" customWidth="1"/>
    <col min="3596" max="3839" width="9.140625" style="29"/>
    <col min="3840" max="3840" width="25.7109375" style="29" customWidth="1"/>
    <col min="3841" max="3850" width="8.7109375" style="29" customWidth="1"/>
    <col min="3851" max="3851" width="25.7109375" style="29" customWidth="1"/>
    <col min="3852" max="4095" width="9.140625" style="29"/>
    <col min="4096" max="4096" width="25.7109375" style="29" customWidth="1"/>
    <col min="4097" max="4106" width="8.7109375" style="29" customWidth="1"/>
    <col min="4107" max="4107" width="25.7109375" style="29" customWidth="1"/>
    <col min="4108" max="4351" width="9.140625" style="29"/>
    <col min="4352" max="4352" width="25.7109375" style="29" customWidth="1"/>
    <col min="4353" max="4362" width="8.7109375" style="29" customWidth="1"/>
    <col min="4363" max="4363" width="25.7109375" style="29" customWidth="1"/>
    <col min="4364" max="4607" width="9.140625" style="29"/>
    <col min="4608" max="4608" width="25.7109375" style="29" customWidth="1"/>
    <col min="4609" max="4618" width="8.7109375" style="29" customWidth="1"/>
    <col min="4619" max="4619" width="25.7109375" style="29" customWidth="1"/>
    <col min="4620" max="4863" width="9.140625" style="29"/>
    <col min="4864" max="4864" width="25.7109375" style="29" customWidth="1"/>
    <col min="4865" max="4874" width="8.7109375" style="29" customWidth="1"/>
    <col min="4875" max="4875" width="25.7109375" style="29" customWidth="1"/>
    <col min="4876" max="5119" width="9.140625" style="29"/>
    <col min="5120" max="5120" width="25.7109375" style="29" customWidth="1"/>
    <col min="5121" max="5130" width="8.7109375" style="29" customWidth="1"/>
    <col min="5131" max="5131" width="25.7109375" style="29" customWidth="1"/>
    <col min="5132" max="5375" width="9.140625" style="29"/>
    <col min="5376" max="5376" width="25.7109375" style="29" customWidth="1"/>
    <col min="5377" max="5386" width="8.7109375" style="29" customWidth="1"/>
    <col min="5387" max="5387" width="25.7109375" style="29" customWidth="1"/>
    <col min="5388" max="5631" width="9.140625" style="29"/>
    <col min="5632" max="5632" width="25.7109375" style="29" customWidth="1"/>
    <col min="5633" max="5642" width="8.7109375" style="29" customWidth="1"/>
    <col min="5643" max="5643" width="25.7109375" style="29" customWidth="1"/>
    <col min="5644" max="5887" width="9.140625" style="29"/>
    <col min="5888" max="5888" width="25.7109375" style="29" customWidth="1"/>
    <col min="5889" max="5898" width="8.7109375" style="29" customWidth="1"/>
    <col min="5899" max="5899" width="25.7109375" style="29" customWidth="1"/>
    <col min="5900" max="6143" width="9.140625" style="29"/>
    <col min="6144" max="6144" width="25.7109375" style="29" customWidth="1"/>
    <col min="6145" max="6154" width="8.7109375" style="29" customWidth="1"/>
    <col min="6155" max="6155" width="25.7109375" style="29" customWidth="1"/>
    <col min="6156" max="6399" width="9.140625" style="29"/>
    <col min="6400" max="6400" width="25.7109375" style="29" customWidth="1"/>
    <col min="6401" max="6410" width="8.7109375" style="29" customWidth="1"/>
    <col min="6411" max="6411" width="25.7109375" style="29" customWidth="1"/>
    <col min="6412" max="6655" width="9.140625" style="29"/>
    <col min="6656" max="6656" width="25.7109375" style="29" customWidth="1"/>
    <col min="6657" max="6666" width="8.7109375" style="29" customWidth="1"/>
    <col min="6667" max="6667" width="25.7109375" style="29" customWidth="1"/>
    <col min="6668" max="6911" width="9.140625" style="29"/>
    <col min="6912" max="6912" width="25.7109375" style="29" customWidth="1"/>
    <col min="6913" max="6922" width="8.7109375" style="29" customWidth="1"/>
    <col min="6923" max="6923" width="25.7109375" style="29" customWidth="1"/>
    <col min="6924" max="7167" width="9.140625" style="29"/>
    <col min="7168" max="7168" width="25.7109375" style="29" customWidth="1"/>
    <col min="7169" max="7178" width="8.7109375" style="29" customWidth="1"/>
    <col min="7179" max="7179" width="25.7109375" style="29" customWidth="1"/>
    <col min="7180" max="7423" width="9.140625" style="29"/>
    <col min="7424" max="7424" width="25.7109375" style="29" customWidth="1"/>
    <col min="7425" max="7434" width="8.7109375" style="29" customWidth="1"/>
    <col min="7435" max="7435" width="25.7109375" style="29" customWidth="1"/>
    <col min="7436" max="7679" width="9.140625" style="29"/>
    <col min="7680" max="7680" width="25.7109375" style="29" customWidth="1"/>
    <col min="7681" max="7690" width="8.7109375" style="29" customWidth="1"/>
    <col min="7691" max="7691" width="25.7109375" style="29" customWidth="1"/>
    <col min="7692" max="7935" width="9.140625" style="29"/>
    <col min="7936" max="7936" width="25.7109375" style="29" customWidth="1"/>
    <col min="7937" max="7946" width="8.7109375" style="29" customWidth="1"/>
    <col min="7947" max="7947" width="25.7109375" style="29" customWidth="1"/>
    <col min="7948" max="8191" width="9.140625" style="29"/>
    <col min="8192" max="8192" width="25.7109375" style="29" customWidth="1"/>
    <col min="8193" max="8202" width="8.7109375" style="29" customWidth="1"/>
    <col min="8203" max="8203" width="25.7109375" style="29" customWidth="1"/>
    <col min="8204" max="8447" width="9.140625" style="29"/>
    <col min="8448" max="8448" width="25.7109375" style="29" customWidth="1"/>
    <col min="8449" max="8458" width="8.7109375" style="29" customWidth="1"/>
    <col min="8459" max="8459" width="25.7109375" style="29" customWidth="1"/>
    <col min="8460" max="8703" width="9.140625" style="29"/>
    <col min="8704" max="8704" width="25.7109375" style="29" customWidth="1"/>
    <col min="8705" max="8714" width="8.7109375" style="29" customWidth="1"/>
    <col min="8715" max="8715" width="25.7109375" style="29" customWidth="1"/>
    <col min="8716" max="8959" width="9.140625" style="29"/>
    <col min="8960" max="8960" width="25.7109375" style="29" customWidth="1"/>
    <col min="8961" max="8970" width="8.7109375" style="29" customWidth="1"/>
    <col min="8971" max="8971" width="25.7109375" style="29" customWidth="1"/>
    <col min="8972" max="9215" width="9.140625" style="29"/>
    <col min="9216" max="9216" width="25.7109375" style="29" customWidth="1"/>
    <col min="9217" max="9226" width="8.7109375" style="29" customWidth="1"/>
    <col min="9227" max="9227" width="25.7109375" style="29" customWidth="1"/>
    <col min="9228" max="9471" width="9.140625" style="29"/>
    <col min="9472" max="9472" width="25.7109375" style="29" customWidth="1"/>
    <col min="9473" max="9482" width="8.7109375" style="29" customWidth="1"/>
    <col min="9483" max="9483" width="25.7109375" style="29" customWidth="1"/>
    <col min="9484" max="9727" width="9.140625" style="29"/>
    <col min="9728" max="9728" width="25.7109375" style="29" customWidth="1"/>
    <col min="9729" max="9738" width="8.7109375" style="29" customWidth="1"/>
    <col min="9739" max="9739" width="25.7109375" style="29" customWidth="1"/>
    <col min="9740" max="9983" width="9.140625" style="29"/>
    <col min="9984" max="9984" width="25.7109375" style="29" customWidth="1"/>
    <col min="9985" max="9994" width="8.7109375" style="29" customWidth="1"/>
    <col min="9995" max="9995" width="25.7109375" style="29" customWidth="1"/>
    <col min="9996" max="10239" width="9.140625" style="29"/>
    <col min="10240" max="10240" width="25.7109375" style="29" customWidth="1"/>
    <col min="10241" max="10250" width="8.7109375" style="29" customWidth="1"/>
    <col min="10251" max="10251" width="25.7109375" style="29" customWidth="1"/>
    <col min="10252" max="10495" width="9.140625" style="29"/>
    <col min="10496" max="10496" width="25.7109375" style="29" customWidth="1"/>
    <col min="10497" max="10506" width="8.7109375" style="29" customWidth="1"/>
    <col min="10507" max="10507" width="25.7109375" style="29" customWidth="1"/>
    <col min="10508" max="10751" width="9.140625" style="29"/>
    <col min="10752" max="10752" width="25.7109375" style="29" customWidth="1"/>
    <col min="10753" max="10762" width="8.7109375" style="29" customWidth="1"/>
    <col min="10763" max="10763" width="25.7109375" style="29" customWidth="1"/>
    <col min="10764" max="11007" width="9.140625" style="29"/>
    <col min="11008" max="11008" width="25.7109375" style="29" customWidth="1"/>
    <col min="11009" max="11018" width="8.7109375" style="29" customWidth="1"/>
    <col min="11019" max="11019" width="25.7109375" style="29" customWidth="1"/>
    <col min="11020" max="11263" width="9.140625" style="29"/>
    <col min="11264" max="11264" width="25.7109375" style="29" customWidth="1"/>
    <col min="11265" max="11274" width="8.7109375" style="29" customWidth="1"/>
    <col min="11275" max="11275" width="25.7109375" style="29" customWidth="1"/>
    <col min="11276" max="11519" width="9.140625" style="29"/>
    <col min="11520" max="11520" width="25.7109375" style="29" customWidth="1"/>
    <col min="11521" max="11530" width="8.7109375" style="29" customWidth="1"/>
    <col min="11531" max="11531" width="25.7109375" style="29" customWidth="1"/>
    <col min="11532" max="11775" width="9.140625" style="29"/>
    <col min="11776" max="11776" width="25.7109375" style="29" customWidth="1"/>
    <col min="11777" max="11786" width="8.7109375" style="29" customWidth="1"/>
    <col min="11787" max="11787" width="25.7109375" style="29" customWidth="1"/>
    <col min="11788" max="12031" width="9.140625" style="29"/>
    <col min="12032" max="12032" width="25.7109375" style="29" customWidth="1"/>
    <col min="12033" max="12042" width="8.7109375" style="29" customWidth="1"/>
    <col min="12043" max="12043" width="25.7109375" style="29" customWidth="1"/>
    <col min="12044" max="12287" width="9.140625" style="29"/>
    <col min="12288" max="12288" width="25.7109375" style="29" customWidth="1"/>
    <col min="12289" max="12298" width="8.7109375" style="29" customWidth="1"/>
    <col min="12299" max="12299" width="25.7109375" style="29" customWidth="1"/>
    <col min="12300" max="12543" width="9.140625" style="29"/>
    <col min="12544" max="12544" width="25.7109375" style="29" customWidth="1"/>
    <col min="12545" max="12554" width="8.7109375" style="29" customWidth="1"/>
    <col min="12555" max="12555" width="25.7109375" style="29" customWidth="1"/>
    <col min="12556" max="12799" width="9.140625" style="29"/>
    <col min="12800" max="12800" width="25.7109375" style="29" customWidth="1"/>
    <col min="12801" max="12810" width="8.7109375" style="29" customWidth="1"/>
    <col min="12811" max="12811" width="25.7109375" style="29" customWidth="1"/>
    <col min="12812" max="13055" width="9.140625" style="29"/>
    <col min="13056" max="13056" width="25.7109375" style="29" customWidth="1"/>
    <col min="13057" max="13066" width="8.7109375" style="29" customWidth="1"/>
    <col min="13067" max="13067" width="25.7109375" style="29" customWidth="1"/>
    <col min="13068" max="13311" width="9.140625" style="29"/>
    <col min="13312" max="13312" width="25.7109375" style="29" customWidth="1"/>
    <col min="13313" max="13322" width="8.7109375" style="29" customWidth="1"/>
    <col min="13323" max="13323" width="25.7109375" style="29" customWidth="1"/>
    <col min="13324" max="13567" width="9.140625" style="29"/>
    <col min="13568" max="13568" width="25.7109375" style="29" customWidth="1"/>
    <col min="13569" max="13578" width="8.7109375" style="29" customWidth="1"/>
    <col min="13579" max="13579" width="25.7109375" style="29" customWidth="1"/>
    <col min="13580" max="13823" width="9.140625" style="29"/>
    <col min="13824" max="13824" width="25.7109375" style="29" customWidth="1"/>
    <col min="13825" max="13834" width="8.7109375" style="29" customWidth="1"/>
    <col min="13835" max="13835" width="25.7109375" style="29" customWidth="1"/>
    <col min="13836" max="14079" width="9.140625" style="29"/>
    <col min="14080" max="14080" width="25.7109375" style="29" customWidth="1"/>
    <col min="14081" max="14090" width="8.7109375" style="29" customWidth="1"/>
    <col min="14091" max="14091" width="25.7109375" style="29" customWidth="1"/>
    <col min="14092" max="14335" width="9.140625" style="29"/>
    <col min="14336" max="14336" width="25.7109375" style="29" customWidth="1"/>
    <col min="14337" max="14346" width="8.7109375" style="29" customWidth="1"/>
    <col min="14347" max="14347" width="25.7109375" style="29" customWidth="1"/>
    <col min="14348" max="14591" width="9.140625" style="29"/>
    <col min="14592" max="14592" width="25.7109375" style="29" customWidth="1"/>
    <col min="14593" max="14602" width="8.7109375" style="29" customWidth="1"/>
    <col min="14603" max="14603" width="25.7109375" style="29" customWidth="1"/>
    <col min="14604" max="14847" width="9.140625" style="29"/>
    <col min="14848" max="14848" width="25.7109375" style="29" customWidth="1"/>
    <col min="14849" max="14858" width="8.7109375" style="29" customWidth="1"/>
    <col min="14859" max="14859" width="25.7109375" style="29" customWidth="1"/>
    <col min="14860" max="15103" width="9.140625" style="29"/>
    <col min="15104" max="15104" width="25.7109375" style="29" customWidth="1"/>
    <col min="15105" max="15114" width="8.7109375" style="29" customWidth="1"/>
    <col min="15115" max="15115" width="25.7109375" style="29" customWidth="1"/>
    <col min="15116" max="15359" width="9.140625" style="29"/>
    <col min="15360" max="15360" width="25.7109375" style="29" customWidth="1"/>
    <col min="15361" max="15370" width="8.7109375" style="29" customWidth="1"/>
    <col min="15371" max="15371" width="25.7109375" style="29" customWidth="1"/>
    <col min="15372" max="15615" width="9.140625" style="29"/>
    <col min="15616" max="15616" width="25.7109375" style="29" customWidth="1"/>
    <col min="15617" max="15626" width="8.7109375" style="29" customWidth="1"/>
    <col min="15627" max="15627" width="25.7109375" style="29" customWidth="1"/>
    <col min="15628" max="15871" width="9.140625" style="29"/>
    <col min="15872" max="15872" width="25.7109375" style="29" customWidth="1"/>
    <col min="15873" max="15882" width="8.7109375" style="29" customWidth="1"/>
    <col min="15883" max="15883" width="25.7109375" style="29" customWidth="1"/>
    <col min="15884" max="16127" width="9.140625" style="29"/>
    <col min="16128" max="16128" width="25.7109375" style="29" customWidth="1"/>
    <col min="16129" max="16138" width="8.7109375" style="29" customWidth="1"/>
    <col min="16139" max="16139" width="25.7109375" style="29" customWidth="1"/>
    <col min="16140" max="16384" width="9.140625" style="29"/>
  </cols>
  <sheetData>
    <row r="1" spans="1:241" ht="23.25" x14ac:dyDescent="0.5">
      <c r="A1" s="1501" t="s">
        <v>492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241" ht="16.5" customHeight="1" x14ac:dyDescent="0.25">
      <c r="A2" s="1502" t="s">
        <v>792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241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241" ht="15.75" x14ac:dyDescent="0.25">
      <c r="A4" s="1487" t="s">
        <v>354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</row>
    <row r="5" spans="1:241" ht="15.75" x14ac:dyDescent="0.3">
      <c r="A5" s="297" t="s">
        <v>752</v>
      </c>
      <c r="B5" s="308"/>
      <c r="C5" s="308"/>
      <c r="D5" s="308"/>
      <c r="E5" s="308"/>
      <c r="F5" s="308"/>
      <c r="G5" s="313"/>
      <c r="H5" s="313"/>
      <c r="I5" s="308"/>
      <c r="J5" s="308"/>
      <c r="K5" s="311" t="s">
        <v>226</v>
      </c>
    </row>
    <row r="6" spans="1:241" ht="28.5" customHeight="1" thickBot="1" x14ac:dyDescent="0.25">
      <c r="A6" s="1563" t="s">
        <v>227</v>
      </c>
      <c r="B6" s="1565" t="s">
        <v>718</v>
      </c>
      <c r="C6" s="1565"/>
      <c r="D6" s="1565"/>
      <c r="E6" s="1565"/>
      <c r="F6" s="1565"/>
      <c r="G6" s="1565"/>
      <c r="H6" s="1565"/>
      <c r="I6" s="1565"/>
      <c r="J6" s="1565"/>
      <c r="K6" s="1566" t="s">
        <v>75</v>
      </c>
    </row>
    <row r="7" spans="1:241" ht="37.5" customHeight="1" thickTop="1" x14ac:dyDescent="0.2">
      <c r="A7" s="1564"/>
      <c r="B7" s="92" t="s">
        <v>394</v>
      </c>
      <c r="C7" s="137" t="s">
        <v>197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241" ht="24.95" customHeight="1" thickBot="1" x14ac:dyDescent="0.25">
      <c r="A8" s="606" t="s">
        <v>215</v>
      </c>
      <c r="B8" s="166">
        <f t="shared" ref="B8:B15" si="0">SUM(C8:J8)</f>
        <v>48</v>
      </c>
      <c r="C8" s="167">
        <v>0</v>
      </c>
      <c r="D8" s="167">
        <v>1</v>
      </c>
      <c r="E8" s="167">
        <v>15</v>
      </c>
      <c r="F8" s="167">
        <v>16</v>
      </c>
      <c r="G8" s="167">
        <v>12</v>
      </c>
      <c r="H8" s="167">
        <v>4</v>
      </c>
      <c r="I8" s="167">
        <v>0</v>
      </c>
      <c r="J8" s="167">
        <v>0</v>
      </c>
      <c r="K8" s="574" t="s">
        <v>216</v>
      </c>
    </row>
    <row r="9" spans="1:241" ht="24.95" customHeight="1" thickTop="1" thickBot="1" x14ac:dyDescent="0.25">
      <c r="A9" s="581" t="s">
        <v>619</v>
      </c>
      <c r="B9" s="170">
        <f t="shared" si="0"/>
        <v>5</v>
      </c>
      <c r="C9" s="171">
        <v>0</v>
      </c>
      <c r="D9" s="171">
        <v>0</v>
      </c>
      <c r="E9" s="171">
        <v>1</v>
      </c>
      <c r="F9" s="171">
        <v>0</v>
      </c>
      <c r="G9" s="171">
        <v>3</v>
      </c>
      <c r="H9" s="171">
        <v>1</v>
      </c>
      <c r="I9" s="171">
        <v>0</v>
      </c>
      <c r="J9" s="171">
        <v>0</v>
      </c>
      <c r="K9" s="576" t="s">
        <v>228</v>
      </c>
    </row>
    <row r="10" spans="1:241" ht="24.95" customHeight="1" thickTop="1" thickBot="1" x14ac:dyDescent="0.25">
      <c r="A10" s="607" t="s">
        <v>76</v>
      </c>
      <c r="B10" s="166">
        <f t="shared" si="0"/>
        <v>250</v>
      </c>
      <c r="C10" s="167">
        <v>0</v>
      </c>
      <c r="D10" s="167">
        <v>6</v>
      </c>
      <c r="E10" s="167">
        <v>22</v>
      </c>
      <c r="F10" s="167">
        <v>71</v>
      </c>
      <c r="G10" s="167">
        <v>55</v>
      </c>
      <c r="H10" s="167">
        <v>57</v>
      </c>
      <c r="I10" s="167">
        <v>34</v>
      </c>
      <c r="J10" s="167">
        <v>5</v>
      </c>
      <c r="K10" s="574" t="s">
        <v>229</v>
      </c>
    </row>
    <row r="11" spans="1:241" ht="24.95" customHeight="1" thickTop="1" thickBot="1" x14ac:dyDescent="0.25">
      <c r="A11" s="581" t="s">
        <v>77</v>
      </c>
      <c r="B11" s="170">
        <f t="shared" si="0"/>
        <v>185</v>
      </c>
      <c r="C11" s="171">
        <v>0</v>
      </c>
      <c r="D11" s="171">
        <v>1</v>
      </c>
      <c r="E11" s="171">
        <v>11</v>
      </c>
      <c r="F11" s="171">
        <v>25</v>
      </c>
      <c r="G11" s="171">
        <v>45</v>
      </c>
      <c r="H11" s="171">
        <v>52</v>
      </c>
      <c r="I11" s="171">
        <v>37</v>
      </c>
      <c r="J11" s="171">
        <v>14</v>
      </c>
      <c r="K11" s="576" t="s">
        <v>230</v>
      </c>
    </row>
    <row r="12" spans="1:241" ht="24.95" customHeight="1" thickTop="1" thickBot="1" x14ac:dyDescent="0.25">
      <c r="A12" s="607" t="s">
        <v>78</v>
      </c>
      <c r="B12" s="166">
        <f t="shared" si="0"/>
        <v>2465</v>
      </c>
      <c r="C12" s="167">
        <v>0</v>
      </c>
      <c r="D12" s="167">
        <v>9</v>
      </c>
      <c r="E12" s="167">
        <v>140</v>
      </c>
      <c r="F12" s="167">
        <v>445</v>
      </c>
      <c r="G12" s="167">
        <v>729</v>
      </c>
      <c r="H12" s="167">
        <v>677</v>
      </c>
      <c r="I12" s="167">
        <v>439</v>
      </c>
      <c r="J12" s="167">
        <v>26</v>
      </c>
      <c r="K12" s="574" t="s">
        <v>218</v>
      </c>
    </row>
    <row r="13" spans="1:241" ht="24.95" customHeight="1" thickTop="1" thickBot="1" x14ac:dyDescent="0.25">
      <c r="A13" s="581" t="s">
        <v>219</v>
      </c>
      <c r="B13" s="170">
        <f t="shared" si="0"/>
        <v>327</v>
      </c>
      <c r="C13" s="171">
        <v>1</v>
      </c>
      <c r="D13" s="171">
        <v>1</v>
      </c>
      <c r="E13" s="171">
        <v>34</v>
      </c>
      <c r="F13" s="171">
        <v>88</v>
      </c>
      <c r="G13" s="171">
        <v>88</v>
      </c>
      <c r="H13" s="171">
        <v>86</v>
      </c>
      <c r="I13" s="171">
        <v>27</v>
      </c>
      <c r="J13" s="171">
        <v>2</v>
      </c>
      <c r="K13" s="576" t="s">
        <v>220</v>
      </c>
    </row>
    <row r="14" spans="1:241" ht="24.95" customHeight="1" thickTop="1" thickBot="1" x14ac:dyDescent="0.25">
      <c r="A14" s="607" t="s">
        <v>719</v>
      </c>
      <c r="B14" s="166">
        <f t="shared" si="0"/>
        <v>3240</v>
      </c>
      <c r="C14" s="167">
        <v>0</v>
      </c>
      <c r="D14" s="167">
        <v>14</v>
      </c>
      <c r="E14" s="167">
        <v>229</v>
      </c>
      <c r="F14" s="167">
        <v>619</v>
      </c>
      <c r="G14" s="167">
        <v>947</v>
      </c>
      <c r="H14" s="167">
        <v>1096</v>
      </c>
      <c r="I14" s="167">
        <v>335</v>
      </c>
      <c r="J14" s="167">
        <v>0</v>
      </c>
      <c r="K14" s="574" t="s">
        <v>221</v>
      </c>
    </row>
    <row r="15" spans="1:241" ht="24.95" customHeight="1" thickTop="1" x14ac:dyDescent="0.2">
      <c r="A15" s="582" t="s">
        <v>71</v>
      </c>
      <c r="B15" s="173">
        <f t="shared" si="0"/>
        <v>106</v>
      </c>
      <c r="C15" s="193">
        <v>0</v>
      </c>
      <c r="D15" s="193">
        <v>0</v>
      </c>
      <c r="E15" s="193">
        <v>6</v>
      </c>
      <c r="F15" s="193">
        <v>14</v>
      </c>
      <c r="G15" s="193">
        <v>31</v>
      </c>
      <c r="H15" s="193">
        <v>39</v>
      </c>
      <c r="I15" s="193">
        <v>16</v>
      </c>
      <c r="J15" s="193">
        <v>0</v>
      </c>
      <c r="K15" s="604" t="s">
        <v>72</v>
      </c>
    </row>
    <row r="16" spans="1:241" ht="30" customHeight="1" x14ac:dyDescent="0.2">
      <c r="A16" s="459" t="s">
        <v>44</v>
      </c>
      <c r="B16" s="195">
        <f t="shared" ref="B16:I16" si="1">SUM(B8:B15)</f>
        <v>6626</v>
      </c>
      <c r="C16" s="195">
        <f t="shared" si="1"/>
        <v>1</v>
      </c>
      <c r="D16" s="195">
        <f t="shared" si="1"/>
        <v>32</v>
      </c>
      <c r="E16" s="195">
        <f t="shared" si="1"/>
        <v>458</v>
      </c>
      <c r="F16" s="195">
        <f t="shared" si="1"/>
        <v>1278</v>
      </c>
      <c r="G16" s="195">
        <f t="shared" si="1"/>
        <v>1910</v>
      </c>
      <c r="H16" s="195">
        <f t="shared" si="1"/>
        <v>2012</v>
      </c>
      <c r="I16" s="195">
        <f t="shared" si="1"/>
        <v>888</v>
      </c>
      <c r="J16" s="195">
        <f>SUM(J8:J15)</f>
        <v>47</v>
      </c>
      <c r="K16" s="621" t="s">
        <v>45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IG16"/>
  <sheetViews>
    <sheetView view="pageBreakPreview" zoomScaleNormal="100" workbookViewId="0">
      <selection activeCell="C21" sqref="C21"/>
    </sheetView>
  </sheetViews>
  <sheetFormatPr defaultColWidth="9.140625" defaultRowHeight="15" x14ac:dyDescent="0.25"/>
  <cols>
    <col min="1" max="1" width="20.85546875" style="47" customWidth="1"/>
    <col min="2" max="9" width="10.42578125" style="47" customWidth="1"/>
    <col min="10" max="10" width="11.28515625" style="47" customWidth="1"/>
    <col min="11" max="11" width="20.140625" style="47" customWidth="1"/>
    <col min="12" max="255" width="9.140625" style="29"/>
    <col min="256" max="256" width="25.7109375" style="29" customWidth="1"/>
    <col min="257" max="266" width="8.7109375" style="29" customWidth="1"/>
    <col min="267" max="267" width="25.7109375" style="29" customWidth="1"/>
    <col min="268" max="511" width="9.140625" style="29"/>
    <col min="512" max="512" width="25.7109375" style="29" customWidth="1"/>
    <col min="513" max="522" width="8.7109375" style="29" customWidth="1"/>
    <col min="523" max="523" width="25.7109375" style="29" customWidth="1"/>
    <col min="524" max="767" width="9.140625" style="29"/>
    <col min="768" max="768" width="25.7109375" style="29" customWidth="1"/>
    <col min="769" max="778" width="8.7109375" style="29" customWidth="1"/>
    <col min="779" max="779" width="25.7109375" style="29" customWidth="1"/>
    <col min="780" max="1023" width="9.140625" style="29"/>
    <col min="1024" max="1024" width="25.7109375" style="29" customWidth="1"/>
    <col min="1025" max="1034" width="8.7109375" style="29" customWidth="1"/>
    <col min="1035" max="1035" width="25.7109375" style="29" customWidth="1"/>
    <col min="1036" max="1279" width="9.140625" style="29"/>
    <col min="1280" max="1280" width="25.7109375" style="29" customWidth="1"/>
    <col min="1281" max="1290" width="8.7109375" style="29" customWidth="1"/>
    <col min="1291" max="1291" width="25.7109375" style="29" customWidth="1"/>
    <col min="1292" max="1535" width="9.140625" style="29"/>
    <col min="1536" max="1536" width="25.7109375" style="29" customWidth="1"/>
    <col min="1537" max="1546" width="8.7109375" style="29" customWidth="1"/>
    <col min="1547" max="1547" width="25.7109375" style="29" customWidth="1"/>
    <col min="1548" max="1791" width="9.140625" style="29"/>
    <col min="1792" max="1792" width="25.7109375" style="29" customWidth="1"/>
    <col min="1793" max="1802" width="8.7109375" style="29" customWidth="1"/>
    <col min="1803" max="1803" width="25.7109375" style="29" customWidth="1"/>
    <col min="1804" max="2047" width="9.140625" style="29"/>
    <col min="2048" max="2048" width="25.7109375" style="29" customWidth="1"/>
    <col min="2049" max="2058" width="8.7109375" style="29" customWidth="1"/>
    <col min="2059" max="2059" width="25.7109375" style="29" customWidth="1"/>
    <col min="2060" max="2303" width="9.140625" style="29"/>
    <col min="2304" max="2304" width="25.7109375" style="29" customWidth="1"/>
    <col min="2305" max="2314" width="8.7109375" style="29" customWidth="1"/>
    <col min="2315" max="2315" width="25.7109375" style="29" customWidth="1"/>
    <col min="2316" max="2559" width="9.140625" style="29"/>
    <col min="2560" max="2560" width="25.7109375" style="29" customWidth="1"/>
    <col min="2561" max="2570" width="8.7109375" style="29" customWidth="1"/>
    <col min="2571" max="2571" width="25.7109375" style="29" customWidth="1"/>
    <col min="2572" max="2815" width="9.140625" style="29"/>
    <col min="2816" max="2816" width="25.7109375" style="29" customWidth="1"/>
    <col min="2817" max="2826" width="8.7109375" style="29" customWidth="1"/>
    <col min="2827" max="2827" width="25.7109375" style="29" customWidth="1"/>
    <col min="2828" max="3071" width="9.140625" style="29"/>
    <col min="3072" max="3072" width="25.7109375" style="29" customWidth="1"/>
    <col min="3073" max="3082" width="8.7109375" style="29" customWidth="1"/>
    <col min="3083" max="3083" width="25.7109375" style="29" customWidth="1"/>
    <col min="3084" max="3327" width="9.140625" style="29"/>
    <col min="3328" max="3328" width="25.7109375" style="29" customWidth="1"/>
    <col min="3329" max="3338" width="8.7109375" style="29" customWidth="1"/>
    <col min="3339" max="3339" width="25.7109375" style="29" customWidth="1"/>
    <col min="3340" max="3583" width="9.140625" style="29"/>
    <col min="3584" max="3584" width="25.7109375" style="29" customWidth="1"/>
    <col min="3585" max="3594" width="8.7109375" style="29" customWidth="1"/>
    <col min="3595" max="3595" width="25.7109375" style="29" customWidth="1"/>
    <col min="3596" max="3839" width="9.140625" style="29"/>
    <col min="3840" max="3840" width="25.7109375" style="29" customWidth="1"/>
    <col min="3841" max="3850" width="8.7109375" style="29" customWidth="1"/>
    <col min="3851" max="3851" width="25.7109375" style="29" customWidth="1"/>
    <col min="3852" max="4095" width="9.140625" style="29"/>
    <col min="4096" max="4096" width="25.7109375" style="29" customWidth="1"/>
    <col min="4097" max="4106" width="8.7109375" style="29" customWidth="1"/>
    <col min="4107" max="4107" width="25.7109375" style="29" customWidth="1"/>
    <col min="4108" max="4351" width="9.140625" style="29"/>
    <col min="4352" max="4352" width="25.7109375" style="29" customWidth="1"/>
    <col min="4353" max="4362" width="8.7109375" style="29" customWidth="1"/>
    <col min="4363" max="4363" width="25.7109375" style="29" customWidth="1"/>
    <col min="4364" max="4607" width="9.140625" style="29"/>
    <col min="4608" max="4608" width="25.7109375" style="29" customWidth="1"/>
    <col min="4609" max="4618" width="8.7109375" style="29" customWidth="1"/>
    <col min="4619" max="4619" width="25.7109375" style="29" customWidth="1"/>
    <col min="4620" max="4863" width="9.140625" style="29"/>
    <col min="4864" max="4864" width="25.7109375" style="29" customWidth="1"/>
    <col min="4865" max="4874" width="8.7109375" style="29" customWidth="1"/>
    <col min="4875" max="4875" width="25.7109375" style="29" customWidth="1"/>
    <col min="4876" max="5119" width="9.140625" style="29"/>
    <col min="5120" max="5120" width="25.7109375" style="29" customWidth="1"/>
    <col min="5121" max="5130" width="8.7109375" style="29" customWidth="1"/>
    <col min="5131" max="5131" width="25.7109375" style="29" customWidth="1"/>
    <col min="5132" max="5375" width="9.140625" style="29"/>
    <col min="5376" max="5376" width="25.7109375" style="29" customWidth="1"/>
    <col min="5377" max="5386" width="8.7109375" style="29" customWidth="1"/>
    <col min="5387" max="5387" width="25.7109375" style="29" customWidth="1"/>
    <col min="5388" max="5631" width="9.140625" style="29"/>
    <col min="5632" max="5632" width="25.7109375" style="29" customWidth="1"/>
    <col min="5633" max="5642" width="8.7109375" style="29" customWidth="1"/>
    <col min="5643" max="5643" width="25.7109375" style="29" customWidth="1"/>
    <col min="5644" max="5887" width="9.140625" style="29"/>
    <col min="5888" max="5888" width="25.7109375" style="29" customWidth="1"/>
    <col min="5889" max="5898" width="8.7109375" style="29" customWidth="1"/>
    <col min="5899" max="5899" width="25.7109375" style="29" customWidth="1"/>
    <col min="5900" max="6143" width="9.140625" style="29"/>
    <col min="6144" max="6144" width="25.7109375" style="29" customWidth="1"/>
    <col min="6145" max="6154" width="8.7109375" style="29" customWidth="1"/>
    <col min="6155" max="6155" width="25.7109375" style="29" customWidth="1"/>
    <col min="6156" max="6399" width="9.140625" style="29"/>
    <col min="6400" max="6400" width="25.7109375" style="29" customWidth="1"/>
    <col min="6401" max="6410" width="8.7109375" style="29" customWidth="1"/>
    <col min="6411" max="6411" width="25.7109375" style="29" customWidth="1"/>
    <col min="6412" max="6655" width="9.140625" style="29"/>
    <col min="6656" max="6656" width="25.7109375" style="29" customWidth="1"/>
    <col min="6657" max="6666" width="8.7109375" style="29" customWidth="1"/>
    <col min="6667" max="6667" width="25.7109375" style="29" customWidth="1"/>
    <col min="6668" max="6911" width="9.140625" style="29"/>
    <col min="6912" max="6912" width="25.7109375" style="29" customWidth="1"/>
    <col min="6913" max="6922" width="8.7109375" style="29" customWidth="1"/>
    <col min="6923" max="6923" width="25.7109375" style="29" customWidth="1"/>
    <col min="6924" max="7167" width="9.140625" style="29"/>
    <col min="7168" max="7168" width="25.7109375" style="29" customWidth="1"/>
    <col min="7169" max="7178" width="8.7109375" style="29" customWidth="1"/>
    <col min="7179" max="7179" width="25.7109375" style="29" customWidth="1"/>
    <col min="7180" max="7423" width="9.140625" style="29"/>
    <col min="7424" max="7424" width="25.7109375" style="29" customWidth="1"/>
    <col min="7425" max="7434" width="8.7109375" style="29" customWidth="1"/>
    <col min="7435" max="7435" width="25.7109375" style="29" customWidth="1"/>
    <col min="7436" max="7679" width="9.140625" style="29"/>
    <col min="7680" max="7680" width="25.7109375" style="29" customWidth="1"/>
    <col min="7681" max="7690" width="8.7109375" style="29" customWidth="1"/>
    <col min="7691" max="7691" width="25.7109375" style="29" customWidth="1"/>
    <col min="7692" max="7935" width="9.140625" style="29"/>
    <col min="7936" max="7936" width="25.7109375" style="29" customWidth="1"/>
    <col min="7937" max="7946" width="8.7109375" style="29" customWidth="1"/>
    <col min="7947" max="7947" width="25.7109375" style="29" customWidth="1"/>
    <col min="7948" max="8191" width="9.140625" style="29"/>
    <col min="8192" max="8192" width="25.7109375" style="29" customWidth="1"/>
    <col min="8193" max="8202" width="8.7109375" style="29" customWidth="1"/>
    <col min="8203" max="8203" width="25.7109375" style="29" customWidth="1"/>
    <col min="8204" max="8447" width="9.140625" style="29"/>
    <col min="8448" max="8448" width="25.7109375" style="29" customWidth="1"/>
    <col min="8449" max="8458" width="8.7109375" style="29" customWidth="1"/>
    <col min="8459" max="8459" width="25.7109375" style="29" customWidth="1"/>
    <col min="8460" max="8703" width="9.140625" style="29"/>
    <col min="8704" max="8704" width="25.7109375" style="29" customWidth="1"/>
    <col min="8705" max="8714" width="8.7109375" style="29" customWidth="1"/>
    <col min="8715" max="8715" width="25.7109375" style="29" customWidth="1"/>
    <col min="8716" max="8959" width="9.140625" style="29"/>
    <col min="8960" max="8960" width="25.7109375" style="29" customWidth="1"/>
    <col min="8961" max="8970" width="8.7109375" style="29" customWidth="1"/>
    <col min="8971" max="8971" width="25.7109375" style="29" customWidth="1"/>
    <col min="8972" max="9215" width="9.140625" style="29"/>
    <col min="9216" max="9216" width="25.7109375" style="29" customWidth="1"/>
    <col min="9217" max="9226" width="8.7109375" style="29" customWidth="1"/>
    <col min="9227" max="9227" width="25.7109375" style="29" customWidth="1"/>
    <col min="9228" max="9471" width="9.140625" style="29"/>
    <col min="9472" max="9472" width="25.7109375" style="29" customWidth="1"/>
    <col min="9473" max="9482" width="8.7109375" style="29" customWidth="1"/>
    <col min="9483" max="9483" width="25.7109375" style="29" customWidth="1"/>
    <col min="9484" max="9727" width="9.140625" style="29"/>
    <col min="9728" max="9728" width="25.7109375" style="29" customWidth="1"/>
    <col min="9729" max="9738" width="8.7109375" style="29" customWidth="1"/>
    <col min="9739" max="9739" width="25.7109375" style="29" customWidth="1"/>
    <col min="9740" max="9983" width="9.140625" style="29"/>
    <col min="9984" max="9984" width="25.7109375" style="29" customWidth="1"/>
    <col min="9985" max="9994" width="8.7109375" style="29" customWidth="1"/>
    <col min="9995" max="9995" width="25.7109375" style="29" customWidth="1"/>
    <col min="9996" max="10239" width="9.140625" style="29"/>
    <col min="10240" max="10240" width="25.7109375" style="29" customWidth="1"/>
    <col min="10241" max="10250" width="8.7109375" style="29" customWidth="1"/>
    <col min="10251" max="10251" width="25.7109375" style="29" customWidth="1"/>
    <col min="10252" max="10495" width="9.140625" style="29"/>
    <col min="10496" max="10496" width="25.7109375" style="29" customWidth="1"/>
    <col min="10497" max="10506" width="8.7109375" style="29" customWidth="1"/>
    <col min="10507" max="10507" width="25.7109375" style="29" customWidth="1"/>
    <col min="10508" max="10751" width="9.140625" style="29"/>
    <col min="10752" max="10752" width="25.7109375" style="29" customWidth="1"/>
    <col min="10753" max="10762" width="8.7109375" style="29" customWidth="1"/>
    <col min="10763" max="10763" width="25.7109375" style="29" customWidth="1"/>
    <col min="10764" max="11007" width="9.140625" style="29"/>
    <col min="11008" max="11008" width="25.7109375" style="29" customWidth="1"/>
    <col min="11009" max="11018" width="8.7109375" style="29" customWidth="1"/>
    <col min="11019" max="11019" width="25.7109375" style="29" customWidth="1"/>
    <col min="11020" max="11263" width="9.140625" style="29"/>
    <col min="11264" max="11264" width="25.7109375" style="29" customWidth="1"/>
    <col min="11265" max="11274" width="8.7109375" style="29" customWidth="1"/>
    <col min="11275" max="11275" width="25.7109375" style="29" customWidth="1"/>
    <col min="11276" max="11519" width="9.140625" style="29"/>
    <col min="11520" max="11520" width="25.7109375" style="29" customWidth="1"/>
    <col min="11521" max="11530" width="8.7109375" style="29" customWidth="1"/>
    <col min="11531" max="11531" width="25.7109375" style="29" customWidth="1"/>
    <col min="11532" max="11775" width="9.140625" style="29"/>
    <col min="11776" max="11776" width="25.7109375" style="29" customWidth="1"/>
    <col min="11777" max="11786" width="8.7109375" style="29" customWidth="1"/>
    <col min="11787" max="11787" width="25.7109375" style="29" customWidth="1"/>
    <col min="11788" max="12031" width="9.140625" style="29"/>
    <col min="12032" max="12032" width="25.7109375" style="29" customWidth="1"/>
    <col min="12033" max="12042" width="8.7109375" style="29" customWidth="1"/>
    <col min="12043" max="12043" width="25.7109375" style="29" customWidth="1"/>
    <col min="12044" max="12287" width="9.140625" style="29"/>
    <col min="12288" max="12288" width="25.7109375" style="29" customWidth="1"/>
    <col min="12289" max="12298" width="8.7109375" style="29" customWidth="1"/>
    <col min="12299" max="12299" width="25.7109375" style="29" customWidth="1"/>
    <col min="12300" max="12543" width="9.140625" style="29"/>
    <col min="12544" max="12544" width="25.7109375" style="29" customWidth="1"/>
    <col min="12545" max="12554" width="8.7109375" style="29" customWidth="1"/>
    <col min="12555" max="12555" width="25.7109375" style="29" customWidth="1"/>
    <col min="12556" max="12799" width="9.140625" style="29"/>
    <col min="12800" max="12800" width="25.7109375" style="29" customWidth="1"/>
    <col min="12801" max="12810" width="8.7109375" style="29" customWidth="1"/>
    <col min="12811" max="12811" width="25.7109375" style="29" customWidth="1"/>
    <col min="12812" max="13055" width="9.140625" style="29"/>
    <col min="13056" max="13056" width="25.7109375" style="29" customWidth="1"/>
    <col min="13057" max="13066" width="8.7109375" style="29" customWidth="1"/>
    <col min="13067" max="13067" width="25.7109375" style="29" customWidth="1"/>
    <col min="13068" max="13311" width="9.140625" style="29"/>
    <col min="13312" max="13312" width="25.7109375" style="29" customWidth="1"/>
    <col min="13313" max="13322" width="8.7109375" style="29" customWidth="1"/>
    <col min="13323" max="13323" width="25.7109375" style="29" customWidth="1"/>
    <col min="13324" max="13567" width="9.140625" style="29"/>
    <col min="13568" max="13568" width="25.7109375" style="29" customWidth="1"/>
    <col min="13569" max="13578" width="8.7109375" style="29" customWidth="1"/>
    <col min="13579" max="13579" width="25.7109375" style="29" customWidth="1"/>
    <col min="13580" max="13823" width="9.140625" style="29"/>
    <col min="13824" max="13824" width="25.7109375" style="29" customWidth="1"/>
    <col min="13825" max="13834" width="8.7109375" style="29" customWidth="1"/>
    <col min="13835" max="13835" width="25.7109375" style="29" customWidth="1"/>
    <col min="13836" max="14079" width="9.140625" style="29"/>
    <col min="14080" max="14080" width="25.7109375" style="29" customWidth="1"/>
    <col min="14081" max="14090" width="8.7109375" style="29" customWidth="1"/>
    <col min="14091" max="14091" width="25.7109375" style="29" customWidth="1"/>
    <col min="14092" max="14335" width="9.140625" style="29"/>
    <col min="14336" max="14336" width="25.7109375" style="29" customWidth="1"/>
    <col min="14337" max="14346" width="8.7109375" style="29" customWidth="1"/>
    <col min="14347" max="14347" width="25.7109375" style="29" customWidth="1"/>
    <col min="14348" max="14591" width="9.140625" style="29"/>
    <col min="14592" max="14592" width="25.7109375" style="29" customWidth="1"/>
    <col min="14593" max="14602" width="8.7109375" style="29" customWidth="1"/>
    <col min="14603" max="14603" width="25.7109375" style="29" customWidth="1"/>
    <col min="14604" max="14847" width="9.140625" style="29"/>
    <col min="14848" max="14848" width="25.7109375" style="29" customWidth="1"/>
    <col min="14849" max="14858" width="8.7109375" style="29" customWidth="1"/>
    <col min="14859" max="14859" width="25.7109375" style="29" customWidth="1"/>
    <col min="14860" max="15103" width="9.140625" style="29"/>
    <col min="15104" max="15104" width="25.7109375" style="29" customWidth="1"/>
    <col min="15105" max="15114" width="8.7109375" style="29" customWidth="1"/>
    <col min="15115" max="15115" width="25.7109375" style="29" customWidth="1"/>
    <col min="15116" max="15359" width="9.140625" style="29"/>
    <col min="15360" max="15360" width="25.7109375" style="29" customWidth="1"/>
    <col min="15361" max="15370" width="8.7109375" style="29" customWidth="1"/>
    <col min="15371" max="15371" width="25.7109375" style="29" customWidth="1"/>
    <col min="15372" max="15615" width="9.140625" style="29"/>
    <col min="15616" max="15616" width="25.7109375" style="29" customWidth="1"/>
    <col min="15617" max="15626" width="8.7109375" style="29" customWidth="1"/>
    <col min="15627" max="15627" width="25.7109375" style="29" customWidth="1"/>
    <col min="15628" max="15871" width="9.140625" style="29"/>
    <col min="15872" max="15872" width="25.7109375" style="29" customWidth="1"/>
    <col min="15873" max="15882" width="8.7109375" style="29" customWidth="1"/>
    <col min="15883" max="15883" width="25.7109375" style="29" customWidth="1"/>
    <col min="15884" max="16127" width="9.140625" style="29"/>
    <col min="16128" max="16128" width="25.7109375" style="29" customWidth="1"/>
    <col min="16129" max="16138" width="8.7109375" style="29" customWidth="1"/>
    <col min="16139" max="16139" width="25.7109375" style="29" customWidth="1"/>
    <col min="16140" max="16384" width="9.140625" style="29"/>
  </cols>
  <sheetData>
    <row r="1" spans="1:241" ht="23.25" x14ac:dyDescent="0.5">
      <c r="A1" s="1501" t="s">
        <v>492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241" ht="16.5" customHeight="1" x14ac:dyDescent="0.25">
      <c r="A2" s="1502" t="s">
        <v>792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241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241" ht="15.75" x14ac:dyDescent="0.25">
      <c r="A4" s="1487" t="s">
        <v>355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</row>
    <row r="5" spans="1:241" ht="15.75" x14ac:dyDescent="0.3">
      <c r="A5" s="297" t="s">
        <v>753</v>
      </c>
      <c r="B5" s="308"/>
      <c r="C5" s="308"/>
      <c r="D5" s="308"/>
      <c r="E5" s="308"/>
      <c r="F5" s="308"/>
      <c r="G5" s="313"/>
      <c r="H5" s="313"/>
      <c r="I5" s="308"/>
      <c r="J5" s="308"/>
      <c r="K5" s="311" t="s">
        <v>231</v>
      </c>
    </row>
    <row r="6" spans="1:241" ht="28.5" customHeight="1" thickBot="1" x14ac:dyDescent="0.25">
      <c r="A6" s="1563" t="s">
        <v>227</v>
      </c>
      <c r="B6" s="1565" t="s">
        <v>718</v>
      </c>
      <c r="C6" s="1565"/>
      <c r="D6" s="1565"/>
      <c r="E6" s="1565"/>
      <c r="F6" s="1565"/>
      <c r="G6" s="1565"/>
      <c r="H6" s="1565"/>
      <c r="I6" s="1565"/>
      <c r="J6" s="1565"/>
      <c r="K6" s="1566" t="s">
        <v>75</v>
      </c>
    </row>
    <row r="7" spans="1:241" ht="39.75" customHeight="1" thickTop="1" x14ac:dyDescent="0.2">
      <c r="A7" s="1564"/>
      <c r="B7" s="92" t="s">
        <v>394</v>
      </c>
      <c r="C7" s="137" t="s">
        <v>197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241" ht="24.95" customHeight="1" thickBot="1" x14ac:dyDescent="0.25">
      <c r="A8" s="606" t="s">
        <v>215</v>
      </c>
      <c r="B8" s="166">
        <f t="shared" ref="B8:B15" si="0">SUM(C8:J8)</f>
        <v>365</v>
      </c>
      <c r="C8" s="167">
        <v>1</v>
      </c>
      <c r="D8" s="167">
        <v>6</v>
      </c>
      <c r="E8" s="167">
        <v>28</v>
      </c>
      <c r="F8" s="167">
        <v>74</v>
      </c>
      <c r="G8" s="167">
        <v>97</v>
      </c>
      <c r="H8" s="167">
        <v>80</v>
      </c>
      <c r="I8" s="167">
        <v>72</v>
      </c>
      <c r="J8" s="167">
        <v>7</v>
      </c>
      <c r="K8" s="574" t="s">
        <v>216</v>
      </c>
    </row>
    <row r="9" spans="1:241" ht="24.95" customHeight="1" thickTop="1" thickBot="1" x14ac:dyDescent="0.25">
      <c r="A9" s="581" t="s">
        <v>619</v>
      </c>
      <c r="B9" s="170">
        <f t="shared" si="0"/>
        <v>2</v>
      </c>
      <c r="C9" s="171">
        <v>0</v>
      </c>
      <c r="D9" s="171">
        <v>0</v>
      </c>
      <c r="E9" s="171">
        <v>0</v>
      </c>
      <c r="F9" s="171">
        <v>1</v>
      </c>
      <c r="G9" s="171">
        <v>1</v>
      </c>
      <c r="H9" s="171">
        <v>0</v>
      </c>
      <c r="I9" s="171">
        <v>0</v>
      </c>
      <c r="J9" s="171">
        <v>0</v>
      </c>
      <c r="K9" s="576" t="s">
        <v>228</v>
      </c>
    </row>
    <row r="10" spans="1:241" ht="24.95" customHeight="1" thickTop="1" thickBot="1" x14ac:dyDescent="0.25">
      <c r="A10" s="607" t="s">
        <v>76</v>
      </c>
      <c r="B10" s="166">
        <f t="shared" si="0"/>
        <v>1363</v>
      </c>
      <c r="C10" s="167">
        <v>0</v>
      </c>
      <c r="D10" s="167">
        <v>14</v>
      </c>
      <c r="E10" s="167">
        <v>74</v>
      </c>
      <c r="F10" s="167">
        <v>246</v>
      </c>
      <c r="G10" s="167">
        <v>350</v>
      </c>
      <c r="H10" s="167">
        <v>348</v>
      </c>
      <c r="I10" s="167">
        <v>276</v>
      </c>
      <c r="J10" s="167">
        <v>55</v>
      </c>
      <c r="K10" s="574" t="s">
        <v>229</v>
      </c>
    </row>
    <row r="11" spans="1:241" ht="24.95" customHeight="1" thickTop="1" thickBot="1" x14ac:dyDescent="0.25">
      <c r="A11" s="581" t="s">
        <v>77</v>
      </c>
      <c r="B11" s="170">
        <f t="shared" si="0"/>
        <v>430</v>
      </c>
      <c r="C11" s="171">
        <v>2</v>
      </c>
      <c r="D11" s="171">
        <v>5</v>
      </c>
      <c r="E11" s="171">
        <v>20</v>
      </c>
      <c r="F11" s="171">
        <v>89</v>
      </c>
      <c r="G11" s="171">
        <v>101</v>
      </c>
      <c r="H11" s="171">
        <v>117</v>
      </c>
      <c r="I11" s="171">
        <v>83</v>
      </c>
      <c r="J11" s="171">
        <v>13</v>
      </c>
      <c r="K11" s="576" t="s">
        <v>230</v>
      </c>
    </row>
    <row r="12" spans="1:241" ht="24.95" customHeight="1" thickTop="1" thickBot="1" x14ac:dyDescent="0.25">
      <c r="A12" s="607" t="s">
        <v>78</v>
      </c>
      <c r="B12" s="166">
        <f t="shared" si="0"/>
        <v>4376</v>
      </c>
      <c r="C12" s="167">
        <v>5</v>
      </c>
      <c r="D12" s="167">
        <v>21</v>
      </c>
      <c r="E12" s="167">
        <v>192</v>
      </c>
      <c r="F12" s="167">
        <v>642</v>
      </c>
      <c r="G12" s="167">
        <v>1232</v>
      </c>
      <c r="H12" s="167">
        <v>1320</v>
      </c>
      <c r="I12" s="167">
        <v>899</v>
      </c>
      <c r="J12" s="167">
        <v>65</v>
      </c>
      <c r="K12" s="574" t="s">
        <v>218</v>
      </c>
    </row>
    <row r="13" spans="1:241" ht="24.95" customHeight="1" thickTop="1" thickBot="1" x14ac:dyDescent="0.25">
      <c r="A13" s="581" t="s">
        <v>219</v>
      </c>
      <c r="B13" s="170">
        <f t="shared" si="0"/>
        <v>1992</v>
      </c>
      <c r="C13" s="171">
        <v>0</v>
      </c>
      <c r="D13" s="171">
        <v>6</v>
      </c>
      <c r="E13" s="171">
        <v>98</v>
      </c>
      <c r="F13" s="171">
        <v>458</v>
      </c>
      <c r="G13" s="171">
        <v>766</v>
      </c>
      <c r="H13" s="171">
        <v>511</v>
      </c>
      <c r="I13" s="171">
        <v>149</v>
      </c>
      <c r="J13" s="171">
        <v>4</v>
      </c>
      <c r="K13" s="576" t="s">
        <v>220</v>
      </c>
    </row>
    <row r="14" spans="1:241" ht="24.95" customHeight="1" thickTop="1" thickBot="1" x14ac:dyDescent="0.25">
      <c r="A14" s="607" t="s">
        <v>719</v>
      </c>
      <c r="B14" s="166">
        <f t="shared" si="0"/>
        <v>10766</v>
      </c>
      <c r="C14" s="167">
        <v>3</v>
      </c>
      <c r="D14" s="167">
        <v>18</v>
      </c>
      <c r="E14" s="167">
        <v>487</v>
      </c>
      <c r="F14" s="167">
        <v>2412</v>
      </c>
      <c r="G14" s="167">
        <v>4511</v>
      </c>
      <c r="H14" s="167">
        <v>2967</v>
      </c>
      <c r="I14" s="167">
        <v>368</v>
      </c>
      <c r="J14" s="167">
        <v>0</v>
      </c>
      <c r="K14" s="574" t="s">
        <v>221</v>
      </c>
    </row>
    <row r="15" spans="1:241" ht="24.95" customHeight="1" thickTop="1" x14ac:dyDescent="0.2">
      <c r="A15" s="582" t="s">
        <v>71</v>
      </c>
      <c r="B15" s="173">
        <f t="shared" si="0"/>
        <v>399</v>
      </c>
      <c r="C15" s="193">
        <v>1</v>
      </c>
      <c r="D15" s="193">
        <v>2</v>
      </c>
      <c r="E15" s="193">
        <v>25</v>
      </c>
      <c r="F15" s="193">
        <v>82</v>
      </c>
      <c r="G15" s="193">
        <v>147</v>
      </c>
      <c r="H15" s="193">
        <v>95</v>
      </c>
      <c r="I15" s="193">
        <v>44</v>
      </c>
      <c r="J15" s="193">
        <v>3</v>
      </c>
      <c r="K15" s="604" t="s">
        <v>72</v>
      </c>
    </row>
    <row r="16" spans="1:241" ht="30" customHeight="1" x14ac:dyDescent="0.2">
      <c r="A16" s="459" t="s">
        <v>44</v>
      </c>
      <c r="B16" s="195">
        <f t="shared" ref="B16:I16" si="1">SUM(B8:B15)</f>
        <v>19693</v>
      </c>
      <c r="C16" s="195">
        <f t="shared" si="1"/>
        <v>12</v>
      </c>
      <c r="D16" s="195">
        <f t="shared" si="1"/>
        <v>72</v>
      </c>
      <c r="E16" s="195">
        <f t="shared" si="1"/>
        <v>924</v>
      </c>
      <c r="F16" s="195">
        <f t="shared" si="1"/>
        <v>4004</v>
      </c>
      <c r="G16" s="195">
        <f t="shared" si="1"/>
        <v>7205</v>
      </c>
      <c r="H16" s="195">
        <f t="shared" si="1"/>
        <v>5438</v>
      </c>
      <c r="I16" s="195">
        <f t="shared" si="1"/>
        <v>1891</v>
      </c>
      <c r="J16" s="195">
        <f>SUM(J8:J15)</f>
        <v>147</v>
      </c>
      <c r="K16" s="621" t="s">
        <v>45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IG16"/>
  <sheetViews>
    <sheetView view="pageBreakPreview" zoomScaleNormal="100" workbookViewId="0">
      <selection activeCell="F10" sqref="F10"/>
    </sheetView>
  </sheetViews>
  <sheetFormatPr defaultColWidth="9.140625" defaultRowHeight="15" x14ac:dyDescent="0.25"/>
  <cols>
    <col min="1" max="1" width="20.85546875" style="47" customWidth="1"/>
    <col min="2" max="9" width="10.42578125" style="47" customWidth="1"/>
    <col min="10" max="10" width="11.140625" style="47" customWidth="1"/>
    <col min="11" max="11" width="20.140625" style="47" customWidth="1"/>
    <col min="12" max="255" width="9.140625" style="29"/>
    <col min="256" max="256" width="25.7109375" style="29" customWidth="1"/>
    <col min="257" max="266" width="8.7109375" style="29" customWidth="1"/>
    <col min="267" max="267" width="25.7109375" style="29" customWidth="1"/>
    <col min="268" max="511" width="9.140625" style="29"/>
    <col min="512" max="512" width="25.7109375" style="29" customWidth="1"/>
    <col min="513" max="522" width="8.7109375" style="29" customWidth="1"/>
    <col min="523" max="523" width="25.7109375" style="29" customWidth="1"/>
    <col min="524" max="767" width="9.140625" style="29"/>
    <col min="768" max="768" width="25.7109375" style="29" customWidth="1"/>
    <col min="769" max="778" width="8.7109375" style="29" customWidth="1"/>
    <col min="779" max="779" width="25.7109375" style="29" customWidth="1"/>
    <col min="780" max="1023" width="9.140625" style="29"/>
    <col min="1024" max="1024" width="25.7109375" style="29" customWidth="1"/>
    <col min="1025" max="1034" width="8.7109375" style="29" customWidth="1"/>
    <col min="1035" max="1035" width="25.7109375" style="29" customWidth="1"/>
    <col min="1036" max="1279" width="9.140625" style="29"/>
    <col min="1280" max="1280" width="25.7109375" style="29" customWidth="1"/>
    <col min="1281" max="1290" width="8.7109375" style="29" customWidth="1"/>
    <col min="1291" max="1291" width="25.7109375" style="29" customWidth="1"/>
    <col min="1292" max="1535" width="9.140625" style="29"/>
    <col min="1536" max="1536" width="25.7109375" style="29" customWidth="1"/>
    <col min="1537" max="1546" width="8.7109375" style="29" customWidth="1"/>
    <col min="1547" max="1547" width="25.7109375" style="29" customWidth="1"/>
    <col min="1548" max="1791" width="9.140625" style="29"/>
    <col min="1792" max="1792" width="25.7109375" style="29" customWidth="1"/>
    <col min="1793" max="1802" width="8.7109375" style="29" customWidth="1"/>
    <col min="1803" max="1803" width="25.7109375" style="29" customWidth="1"/>
    <col min="1804" max="2047" width="9.140625" style="29"/>
    <col min="2048" max="2048" width="25.7109375" style="29" customWidth="1"/>
    <col min="2049" max="2058" width="8.7109375" style="29" customWidth="1"/>
    <col min="2059" max="2059" width="25.7109375" style="29" customWidth="1"/>
    <col min="2060" max="2303" width="9.140625" style="29"/>
    <col min="2304" max="2304" width="25.7109375" style="29" customWidth="1"/>
    <col min="2305" max="2314" width="8.7109375" style="29" customWidth="1"/>
    <col min="2315" max="2315" width="25.7109375" style="29" customWidth="1"/>
    <col min="2316" max="2559" width="9.140625" style="29"/>
    <col min="2560" max="2560" width="25.7109375" style="29" customWidth="1"/>
    <col min="2561" max="2570" width="8.7109375" style="29" customWidth="1"/>
    <col min="2571" max="2571" width="25.7109375" style="29" customWidth="1"/>
    <col min="2572" max="2815" width="9.140625" style="29"/>
    <col min="2816" max="2816" width="25.7109375" style="29" customWidth="1"/>
    <col min="2817" max="2826" width="8.7109375" style="29" customWidth="1"/>
    <col min="2827" max="2827" width="25.7109375" style="29" customWidth="1"/>
    <col min="2828" max="3071" width="9.140625" style="29"/>
    <col min="3072" max="3072" width="25.7109375" style="29" customWidth="1"/>
    <col min="3073" max="3082" width="8.7109375" style="29" customWidth="1"/>
    <col min="3083" max="3083" width="25.7109375" style="29" customWidth="1"/>
    <col min="3084" max="3327" width="9.140625" style="29"/>
    <col min="3328" max="3328" width="25.7109375" style="29" customWidth="1"/>
    <col min="3329" max="3338" width="8.7109375" style="29" customWidth="1"/>
    <col min="3339" max="3339" width="25.7109375" style="29" customWidth="1"/>
    <col min="3340" max="3583" width="9.140625" style="29"/>
    <col min="3584" max="3584" width="25.7109375" style="29" customWidth="1"/>
    <col min="3585" max="3594" width="8.7109375" style="29" customWidth="1"/>
    <col min="3595" max="3595" width="25.7109375" style="29" customWidth="1"/>
    <col min="3596" max="3839" width="9.140625" style="29"/>
    <col min="3840" max="3840" width="25.7109375" style="29" customWidth="1"/>
    <col min="3841" max="3850" width="8.7109375" style="29" customWidth="1"/>
    <col min="3851" max="3851" width="25.7109375" style="29" customWidth="1"/>
    <col min="3852" max="4095" width="9.140625" style="29"/>
    <col min="4096" max="4096" width="25.7109375" style="29" customWidth="1"/>
    <col min="4097" max="4106" width="8.7109375" style="29" customWidth="1"/>
    <col min="4107" max="4107" width="25.7109375" style="29" customWidth="1"/>
    <col min="4108" max="4351" width="9.140625" style="29"/>
    <col min="4352" max="4352" width="25.7109375" style="29" customWidth="1"/>
    <col min="4353" max="4362" width="8.7109375" style="29" customWidth="1"/>
    <col min="4363" max="4363" width="25.7109375" style="29" customWidth="1"/>
    <col min="4364" max="4607" width="9.140625" style="29"/>
    <col min="4608" max="4608" width="25.7109375" style="29" customWidth="1"/>
    <col min="4609" max="4618" width="8.7109375" style="29" customWidth="1"/>
    <col min="4619" max="4619" width="25.7109375" style="29" customWidth="1"/>
    <col min="4620" max="4863" width="9.140625" style="29"/>
    <col min="4864" max="4864" width="25.7109375" style="29" customWidth="1"/>
    <col min="4865" max="4874" width="8.7109375" style="29" customWidth="1"/>
    <col min="4875" max="4875" width="25.7109375" style="29" customWidth="1"/>
    <col min="4876" max="5119" width="9.140625" style="29"/>
    <col min="5120" max="5120" width="25.7109375" style="29" customWidth="1"/>
    <col min="5121" max="5130" width="8.7109375" style="29" customWidth="1"/>
    <col min="5131" max="5131" width="25.7109375" style="29" customWidth="1"/>
    <col min="5132" max="5375" width="9.140625" style="29"/>
    <col min="5376" max="5376" width="25.7109375" style="29" customWidth="1"/>
    <col min="5377" max="5386" width="8.7109375" style="29" customWidth="1"/>
    <col min="5387" max="5387" width="25.7109375" style="29" customWidth="1"/>
    <col min="5388" max="5631" width="9.140625" style="29"/>
    <col min="5632" max="5632" width="25.7109375" style="29" customWidth="1"/>
    <col min="5633" max="5642" width="8.7109375" style="29" customWidth="1"/>
    <col min="5643" max="5643" width="25.7109375" style="29" customWidth="1"/>
    <col min="5644" max="5887" width="9.140625" style="29"/>
    <col min="5888" max="5888" width="25.7109375" style="29" customWidth="1"/>
    <col min="5889" max="5898" width="8.7109375" style="29" customWidth="1"/>
    <col min="5899" max="5899" width="25.7109375" style="29" customWidth="1"/>
    <col min="5900" max="6143" width="9.140625" style="29"/>
    <col min="6144" max="6144" width="25.7109375" style="29" customWidth="1"/>
    <col min="6145" max="6154" width="8.7109375" style="29" customWidth="1"/>
    <col min="6155" max="6155" width="25.7109375" style="29" customWidth="1"/>
    <col min="6156" max="6399" width="9.140625" style="29"/>
    <col min="6400" max="6400" width="25.7109375" style="29" customWidth="1"/>
    <col min="6401" max="6410" width="8.7109375" style="29" customWidth="1"/>
    <col min="6411" max="6411" width="25.7109375" style="29" customWidth="1"/>
    <col min="6412" max="6655" width="9.140625" style="29"/>
    <col min="6656" max="6656" width="25.7109375" style="29" customWidth="1"/>
    <col min="6657" max="6666" width="8.7109375" style="29" customWidth="1"/>
    <col min="6667" max="6667" width="25.7109375" style="29" customWidth="1"/>
    <col min="6668" max="6911" width="9.140625" style="29"/>
    <col min="6912" max="6912" width="25.7109375" style="29" customWidth="1"/>
    <col min="6913" max="6922" width="8.7109375" style="29" customWidth="1"/>
    <col min="6923" max="6923" width="25.7109375" style="29" customWidth="1"/>
    <col min="6924" max="7167" width="9.140625" style="29"/>
    <col min="7168" max="7168" width="25.7109375" style="29" customWidth="1"/>
    <col min="7169" max="7178" width="8.7109375" style="29" customWidth="1"/>
    <col min="7179" max="7179" width="25.7109375" style="29" customWidth="1"/>
    <col min="7180" max="7423" width="9.140625" style="29"/>
    <col min="7424" max="7424" width="25.7109375" style="29" customWidth="1"/>
    <col min="7425" max="7434" width="8.7109375" style="29" customWidth="1"/>
    <col min="7435" max="7435" width="25.7109375" style="29" customWidth="1"/>
    <col min="7436" max="7679" width="9.140625" style="29"/>
    <col min="7680" max="7680" width="25.7109375" style="29" customWidth="1"/>
    <col min="7681" max="7690" width="8.7109375" style="29" customWidth="1"/>
    <col min="7691" max="7691" width="25.7109375" style="29" customWidth="1"/>
    <col min="7692" max="7935" width="9.140625" style="29"/>
    <col min="7936" max="7936" width="25.7109375" style="29" customWidth="1"/>
    <col min="7937" max="7946" width="8.7109375" style="29" customWidth="1"/>
    <col min="7947" max="7947" width="25.7109375" style="29" customWidth="1"/>
    <col min="7948" max="8191" width="9.140625" style="29"/>
    <col min="8192" max="8192" width="25.7109375" style="29" customWidth="1"/>
    <col min="8193" max="8202" width="8.7109375" style="29" customWidth="1"/>
    <col min="8203" max="8203" width="25.7109375" style="29" customWidth="1"/>
    <col min="8204" max="8447" width="9.140625" style="29"/>
    <col min="8448" max="8448" width="25.7109375" style="29" customWidth="1"/>
    <col min="8449" max="8458" width="8.7109375" style="29" customWidth="1"/>
    <col min="8459" max="8459" width="25.7109375" style="29" customWidth="1"/>
    <col min="8460" max="8703" width="9.140625" style="29"/>
    <col min="8704" max="8704" width="25.7109375" style="29" customWidth="1"/>
    <col min="8705" max="8714" width="8.7109375" style="29" customWidth="1"/>
    <col min="8715" max="8715" width="25.7109375" style="29" customWidth="1"/>
    <col min="8716" max="8959" width="9.140625" style="29"/>
    <col min="8960" max="8960" width="25.7109375" style="29" customWidth="1"/>
    <col min="8961" max="8970" width="8.7109375" style="29" customWidth="1"/>
    <col min="8971" max="8971" width="25.7109375" style="29" customWidth="1"/>
    <col min="8972" max="9215" width="9.140625" style="29"/>
    <col min="9216" max="9216" width="25.7109375" style="29" customWidth="1"/>
    <col min="9217" max="9226" width="8.7109375" style="29" customWidth="1"/>
    <col min="9227" max="9227" width="25.7109375" style="29" customWidth="1"/>
    <col min="9228" max="9471" width="9.140625" style="29"/>
    <col min="9472" max="9472" width="25.7109375" style="29" customWidth="1"/>
    <col min="9473" max="9482" width="8.7109375" style="29" customWidth="1"/>
    <col min="9483" max="9483" width="25.7109375" style="29" customWidth="1"/>
    <col min="9484" max="9727" width="9.140625" style="29"/>
    <col min="9728" max="9728" width="25.7109375" style="29" customWidth="1"/>
    <col min="9729" max="9738" width="8.7109375" style="29" customWidth="1"/>
    <col min="9739" max="9739" width="25.7109375" style="29" customWidth="1"/>
    <col min="9740" max="9983" width="9.140625" style="29"/>
    <col min="9984" max="9984" width="25.7109375" style="29" customWidth="1"/>
    <col min="9985" max="9994" width="8.7109375" style="29" customWidth="1"/>
    <col min="9995" max="9995" width="25.7109375" style="29" customWidth="1"/>
    <col min="9996" max="10239" width="9.140625" style="29"/>
    <col min="10240" max="10240" width="25.7109375" style="29" customWidth="1"/>
    <col min="10241" max="10250" width="8.7109375" style="29" customWidth="1"/>
    <col min="10251" max="10251" width="25.7109375" style="29" customWidth="1"/>
    <col min="10252" max="10495" width="9.140625" style="29"/>
    <col min="10496" max="10496" width="25.7109375" style="29" customWidth="1"/>
    <col min="10497" max="10506" width="8.7109375" style="29" customWidth="1"/>
    <col min="10507" max="10507" width="25.7109375" style="29" customWidth="1"/>
    <col min="10508" max="10751" width="9.140625" style="29"/>
    <col min="10752" max="10752" width="25.7109375" style="29" customWidth="1"/>
    <col min="10753" max="10762" width="8.7109375" style="29" customWidth="1"/>
    <col min="10763" max="10763" width="25.7109375" style="29" customWidth="1"/>
    <col min="10764" max="11007" width="9.140625" style="29"/>
    <col min="11008" max="11008" width="25.7109375" style="29" customWidth="1"/>
    <col min="11009" max="11018" width="8.7109375" style="29" customWidth="1"/>
    <col min="11019" max="11019" width="25.7109375" style="29" customWidth="1"/>
    <col min="11020" max="11263" width="9.140625" style="29"/>
    <col min="11264" max="11264" width="25.7109375" style="29" customWidth="1"/>
    <col min="11265" max="11274" width="8.7109375" style="29" customWidth="1"/>
    <col min="11275" max="11275" width="25.7109375" style="29" customWidth="1"/>
    <col min="11276" max="11519" width="9.140625" style="29"/>
    <col min="11520" max="11520" width="25.7109375" style="29" customWidth="1"/>
    <col min="11521" max="11530" width="8.7109375" style="29" customWidth="1"/>
    <col min="11531" max="11531" width="25.7109375" style="29" customWidth="1"/>
    <col min="11532" max="11775" width="9.140625" style="29"/>
    <col min="11776" max="11776" width="25.7109375" style="29" customWidth="1"/>
    <col min="11777" max="11786" width="8.7109375" style="29" customWidth="1"/>
    <col min="11787" max="11787" width="25.7109375" style="29" customWidth="1"/>
    <col min="11788" max="12031" width="9.140625" style="29"/>
    <col min="12032" max="12032" width="25.7109375" style="29" customWidth="1"/>
    <col min="12033" max="12042" width="8.7109375" style="29" customWidth="1"/>
    <col min="12043" max="12043" width="25.7109375" style="29" customWidth="1"/>
    <col min="12044" max="12287" width="9.140625" style="29"/>
    <col min="12288" max="12288" width="25.7109375" style="29" customWidth="1"/>
    <col min="12289" max="12298" width="8.7109375" style="29" customWidth="1"/>
    <col min="12299" max="12299" width="25.7109375" style="29" customWidth="1"/>
    <col min="12300" max="12543" width="9.140625" style="29"/>
    <col min="12544" max="12544" width="25.7109375" style="29" customWidth="1"/>
    <col min="12545" max="12554" width="8.7109375" style="29" customWidth="1"/>
    <col min="12555" max="12555" width="25.7109375" style="29" customWidth="1"/>
    <col min="12556" max="12799" width="9.140625" style="29"/>
    <col min="12800" max="12800" width="25.7109375" style="29" customWidth="1"/>
    <col min="12801" max="12810" width="8.7109375" style="29" customWidth="1"/>
    <col min="12811" max="12811" width="25.7109375" style="29" customWidth="1"/>
    <col min="12812" max="13055" width="9.140625" style="29"/>
    <col min="13056" max="13056" width="25.7109375" style="29" customWidth="1"/>
    <col min="13057" max="13066" width="8.7109375" style="29" customWidth="1"/>
    <col min="13067" max="13067" width="25.7109375" style="29" customWidth="1"/>
    <col min="13068" max="13311" width="9.140625" style="29"/>
    <col min="13312" max="13312" width="25.7109375" style="29" customWidth="1"/>
    <col min="13313" max="13322" width="8.7109375" style="29" customWidth="1"/>
    <col min="13323" max="13323" width="25.7109375" style="29" customWidth="1"/>
    <col min="13324" max="13567" width="9.140625" style="29"/>
    <col min="13568" max="13568" width="25.7109375" style="29" customWidth="1"/>
    <col min="13569" max="13578" width="8.7109375" style="29" customWidth="1"/>
    <col min="13579" max="13579" width="25.7109375" style="29" customWidth="1"/>
    <col min="13580" max="13823" width="9.140625" style="29"/>
    <col min="13824" max="13824" width="25.7109375" style="29" customWidth="1"/>
    <col min="13825" max="13834" width="8.7109375" style="29" customWidth="1"/>
    <col min="13835" max="13835" width="25.7109375" style="29" customWidth="1"/>
    <col min="13836" max="14079" width="9.140625" style="29"/>
    <col min="14080" max="14080" width="25.7109375" style="29" customWidth="1"/>
    <col min="14081" max="14090" width="8.7109375" style="29" customWidth="1"/>
    <col min="14091" max="14091" width="25.7109375" style="29" customWidth="1"/>
    <col min="14092" max="14335" width="9.140625" style="29"/>
    <col min="14336" max="14336" width="25.7109375" style="29" customWidth="1"/>
    <col min="14337" max="14346" width="8.7109375" style="29" customWidth="1"/>
    <col min="14347" max="14347" width="25.7109375" style="29" customWidth="1"/>
    <col min="14348" max="14591" width="9.140625" style="29"/>
    <col min="14592" max="14592" width="25.7109375" style="29" customWidth="1"/>
    <col min="14593" max="14602" width="8.7109375" style="29" customWidth="1"/>
    <col min="14603" max="14603" width="25.7109375" style="29" customWidth="1"/>
    <col min="14604" max="14847" width="9.140625" style="29"/>
    <col min="14848" max="14848" width="25.7109375" style="29" customWidth="1"/>
    <col min="14849" max="14858" width="8.7109375" style="29" customWidth="1"/>
    <col min="14859" max="14859" width="25.7109375" style="29" customWidth="1"/>
    <col min="14860" max="15103" width="9.140625" style="29"/>
    <col min="15104" max="15104" width="25.7109375" style="29" customWidth="1"/>
    <col min="15105" max="15114" width="8.7109375" style="29" customWidth="1"/>
    <col min="15115" max="15115" width="25.7109375" style="29" customWidth="1"/>
    <col min="15116" max="15359" width="9.140625" style="29"/>
    <col min="15360" max="15360" width="25.7109375" style="29" customWidth="1"/>
    <col min="15361" max="15370" width="8.7109375" style="29" customWidth="1"/>
    <col min="15371" max="15371" width="25.7109375" style="29" customWidth="1"/>
    <col min="15372" max="15615" width="9.140625" style="29"/>
    <col min="15616" max="15616" width="25.7109375" style="29" customWidth="1"/>
    <col min="15617" max="15626" width="8.7109375" style="29" customWidth="1"/>
    <col min="15627" max="15627" width="25.7109375" style="29" customWidth="1"/>
    <col min="15628" max="15871" width="9.140625" style="29"/>
    <col min="15872" max="15872" width="25.7109375" style="29" customWidth="1"/>
    <col min="15873" max="15882" width="8.7109375" style="29" customWidth="1"/>
    <col min="15883" max="15883" width="25.7109375" style="29" customWidth="1"/>
    <col min="15884" max="16127" width="9.140625" style="29"/>
    <col min="16128" max="16128" width="25.7109375" style="29" customWidth="1"/>
    <col min="16129" max="16138" width="8.7109375" style="29" customWidth="1"/>
    <col min="16139" max="16139" width="25.7109375" style="29" customWidth="1"/>
    <col min="16140" max="16384" width="9.140625" style="29"/>
  </cols>
  <sheetData>
    <row r="1" spans="1:241" ht="23.25" x14ac:dyDescent="0.5">
      <c r="A1" s="1501" t="s">
        <v>492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</row>
    <row r="2" spans="1:241" ht="16.5" customHeight="1" x14ac:dyDescent="0.25">
      <c r="A2" s="1502" t="s">
        <v>792</v>
      </c>
      <c r="B2" s="1502"/>
      <c r="C2" s="1502"/>
      <c r="D2" s="1502"/>
      <c r="E2" s="1502"/>
      <c r="F2" s="1502"/>
      <c r="G2" s="1502"/>
      <c r="H2" s="1502"/>
      <c r="I2" s="1502"/>
      <c r="J2" s="1502"/>
      <c r="K2" s="1502"/>
    </row>
    <row r="3" spans="1:241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  <c r="K3" s="1487"/>
    </row>
    <row r="4" spans="1:241" ht="15.75" x14ac:dyDescent="0.25">
      <c r="A4" s="1487" t="s">
        <v>350</v>
      </c>
      <c r="B4" s="1487"/>
      <c r="C4" s="1487"/>
      <c r="D4" s="1487"/>
      <c r="E4" s="1487"/>
      <c r="F4" s="1487"/>
      <c r="G4" s="1487"/>
      <c r="H4" s="1487"/>
      <c r="I4" s="1487"/>
      <c r="J4" s="1487"/>
      <c r="K4" s="1487"/>
    </row>
    <row r="5" spans="1:241" ht="15.75" x14ac:dyDescent="0.3">
      <c r="A5" s="297" t="s">
        <v>754</v>
      </c>
      <c r="B5" s="308"/>
      <c r="C5" s="308"/>
      <c r="D5" s="308"/>
      <c r="E5" s="308"/>
      <c r="F5" s="308"/>
      <c r="G5" s="313"/>
      <c r="H5" s="313"/>
      <c r="I5" s="308"/>
      <c r="J5" s="308"/>
      <c r="K5" s="311" t="s">
        <v>232</v>
      </c>
    </row>
    <row r="6" spans="1:241" ht="28.5" customHeight="1" thickBot="1" x14ac:dyDescent="0.25">
      <c r="A6" s="1563" t="s">
        <v>227</v>
      </c>
      <c r="B6" s="1565" t="s">
        <v>718</v>
      </c>
      <c r="C6" s="1565"/>
      <c r="D6" s="1565"/>
      <c r="E6" s="1565"/>
      <c r="F6" s="1565"/>
      <c r="G6" s="1565"/>
      <c r="H6" s="1565"/>
      <c r="I6" s="1565"/>
      <c r="J6" s="1565"/>
      <c r="K6" s="1566" t="s">
        <v>75</v>
      </c>
    </row>
    <row r="7" spans="1:241" ht="39.75" customHeight="1" thickTop="1" x14ac:dyDescent="0.2">
      <c r="A7" s="1564"/>
      <c r="B7" s="92" t="s">
        <v>394</v>
      </c>
      <c r="C7" s="137" t="s">
        <v>197</v>
      </c>
      <c r="D7" s="64" t="s">
        <v>161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38" t="s">
        <v>538</v>
      </c>
      <c r="K7" s="1567"/>
    </row>
    <row r="8" spans="1:241" ht="24.95" customHeight="1" thickBot="1" x14ac:dyDescent="0.25">
      <c r="A8" s="606" t="s">
        <v>215</v>
      </c>
      <c r="B8" s="166">
        <f t="shared" ref="B8:B15" si="0">SUM(C8:J8)</f>
        <v>413</v>
      </c>
      <c r="C8" s="167">
        <f>'B16-1'!C8+'B16-2'!C8</f>
        <v>1</v>
      </c>
      <c r="D8" s="167">
        <f>'B16-1'!D8+'B16-2'!D8</f>
        <v>7</v>
      </c>
      <c r="E8" s="167">
        <f>'B16-1'!E8+'B16-2'!E8</f>
        <v>43</v>
      </c>
      <c r="F8" s="167">
        <f>'B16-1'!F8+'B16-2'!F8</f>
        <v>90</v>
      </c>
      <c r="G8" s="167">
        <f>'B16-1'!G8+'B16-2'!G8</f>
        <v>109</v>
      </c>
      <c r="H8" s="167">
        <f>'B16-1'!H8+'B16-2'!H8</f>
        <v>84</v>
      </c>
      <c r="I8" s="167">
        <f>'B16-1'!I8+'B16-2'!I8</f>
        <v>72</v>
      </c>
      <c r="J8" s="167">
        <f>'B16-1'!J8+'B16-2'!J8</f>
        <v>7</v>
      </c>
      <c r="K8" s="574" t="s">
        <v>216</v>
      </c>
    </row>
    <row r="9" spans="1:241" ht="24.95" customHeight="1" thickTop="1" thickBot="1" x14ac:dyDescent="0.25">
      <c r="A9" s="581" t="s">
        <v>619</v>
      </c>
      <c r="B9" s="170">
        <f t="shared" si="0"/>
        <v>7</v>
      </c>
      <c r="C9" s="561">
        <f>'B16-1'!C9+'B16-2'!C9</f>
        <v>0</v>
      </c>
      <c r="D9" s="561">
        <f>'B16-1'!D9+'B16-2'!D9</f>
        <v>0</v>
      </c>
      <c r="E9" s="561">
        <f>'B16-1'!E9+'B16-2'!E9</f>
        <v>1</v>
      </c>
      <c r="F9" s="561">
        <f>'B16-1'!F9+'B16-2'!F9</f>
        <v>1</v>
      </c>
      <c r="G9" s="561">
        <f>'B16-1'!G9+'B16-2'!G9</f>
        <v>4</v>
      </c>
      <c r="H9" s="561">
        <f>'B16-1'!H9+'B16-2'!H9</f>
        <v>1</v>
      </c>
      <c r="I9" s="561">
        <f>'B16-1'!I9+'B16-2'!I9</f>
        <v>0</v>
      </c>
      <c r="J9" s="561">
        <f>'B16-1'!J9+'B16-2'!J9</f>
        <v>0</v>
      </c>
      <c r="K9" s="576" t="s">
        <v>228</v>
      </c>
    </row>
    <row r="10" spans="1:241" ht="24.95" customHeight="1" thickTop="1" thickBot="1" x14ac:dyDescent="0.25">
      <c r="A10" s="607" t="s">
        <v>76</v>
      </c>
      <c r="B10" s="166">
        <f t="shared" si="0"/>
        <v>1613</v>
      </c>
      <c r="C10" s="167">
        <f>'B16-1'!C10+'B16-2'!C10</f>
        <v>0</v>
      </c>
      <c r="D10" s="167">
        <f>'B16-1'!D10+'B16-2'!D10</f>
        <v>20</v>
      </c>
      <c r="E10" s="167">
        <f>'B16-1'!E10+'B16-2'!E10</f>
        <v>96</v>
      </c>
      <c r="F10" s="167">
        <f>'B16-1'!F10+'B16-2'!F10</f>
        <v>317</v>
      </c>
      <c r="G10" s="167">
        <f>'B16-1'!G10+'B16-2'!G10</f>
        <v>405</v>
      </c>
      <c r="H10" s="167">
        <f>'B16-1'!H10+'B16-2'!H10</f>
        <v>405</v>
      </c>
      <c r="I10" s="167">
        <f>'B16-1'!I10+'B16-2'!I10</f>
        <v>310</v>
      </c>
      <c r="J10" s="167">
        <f>'B16-1'!J10+'B16-2'!J10</f>
        <v>60</v>
      </c>
      <c r="K10" s="574" t="s">
        <v>229</v>
      </c>
    </row>
    <row r="11" spans="1:241" ht="24.95" customHeight="1" thickTop="1" thickBot="1" x14ac:dyDescent="0.25">
      <c r="A11" s="581" t="s">
        <v>77</v>
      </c>
      <c r="B11" s="170">
        <f t="shared" si="0"/>
        <v>615</v>
      </c>
      <c r="C11" s="561">
        <f>'B16-1'!C11+'B16-2'!C11</f>
        <v>2</v>
      </c>
      <c r="D11" s="561">
        <f>'B16-1'!D11+'B16-2'!D11</f>
        <v>6</v>
      </c>
      <c r="E11" s="561">
        <f>'B16-1'!E11+'B16-2'!E11</f>
        <v>31</v>
      </c>
      <c r="F11" s="561">
        <f>'B16-1'!F11+'B16-2'!F11</f>
        <v>114</v>
      </c>
      <c r="G11" s="561">
        <f>'B16-1'!G11+'B16-2'!G11</f>
        <v>146</v>
      </c>
      <c r="H11" s="561">
        <f>'B16-1'!H11+'B16-2'!H11</f>
        <v>169</v>
      </c>
      <c r="I11" s="561">
        <f>'B16-1'!I11+'B16-2'!I11</f>
        <v>120</v>
      </c>
      <c r="J11" s="561">
        <f>'B16-1'!J11+'B16-2'!J11</f>
        <v>27</v>
      </c>
      <c r="K11" s="576" t="s">
        <v>230</v>
      </c>
    </row>
    <row r="12" spans="1:241" ht="24.95" customHeight="1" thickTop="1" thickBot="1" x14ac:dyDescent="0.25">
      <c r="A12" s="607" t="s">
        <v>78</v>
      </c>
      <c r="B12" s="166">
        <f t="shared" si="0"/>
        <v>6841</v>
      </c>
      <c r="C12" s="167">
        <f>'B16-1'!C12+'B16-2'!C12</f>
        <v>5</v>
      </c>
      <c r="D12" s="167">
        <f>'B16-1'!D12+'B16-2'!D12</f>
        <v>30</v>
      </c>
      <c r="E12" s="167">
        <f>'B16-1'!E12+'B16-2'!E12</f>
        <v>332</v>
      </c>
      <c r="F12" s="167">
        <f>'B16-1'!F12+'B16-2'!F12</f>
        <v>1087</v>
      </c>
      <c r="G12" s="167">
        <f>'B16-1'!G12+'B16-2'!G12</f>
        <v>1961</v>
      </c>
      <c r="H12" s="167">
        <f>'B16-1'!H12+'B16-2'!H12</f>
        <v>1997</v>
      </c>
      <c r="I12" s="167">
        <f>'B16-1'!I12+'B16-2'!I12</f>
        <v>1338</v>
      </c>
      <c r="J12" s="167">
        <f>'B16-1'!J12+'B16-2'!J12</f>
        <v>91</v>
      </c>
      <c r="K12" s="574" t="s">
        <v>218</v>
      </c>
    </row>
    <row r="13" spans="1:241" ht="24.95" customHeight="1" thickTop="1" thickBot="1" x14ac:dyDescent="0.25">
      <c r="A13" s="581" t="s">
        <v>219</v>
      </c>
      <c r="B13" s="170">
        <f t="shared" si="0"/>
        <v>2319</v>
      </c>
      <c r="C13" s="561">
        <f>'B16-1'!C13+'B16-2'!C13</f>
        <v>1</v>
      </c>
      <c r="D13" s="561">
        <f>'B16-1'!D13+'B16-2'!D13</f>
        <v>7</v>
      </c>
      <c r="E13" s="561">
        <f>'B16-1'!E13+'B16-2'!E13</f>
        <v>132</v>
      </c>
      <c r="F13" s="561">
        <f>'B16-1'!F13+'B16-2'!F13</f>
        <v>546</v>
      </c>
      <c r="G13" s="561">
        <f>'B16-1'!G13+'B16-2'!G13</f>
        <v>854</v>
      </c>
      <c r="H13" s="561">
        <f>'B16-1'!H13+'B16-2'!H13</f>
        <v>597</v>
      </c>
      <c r="I13" s="561">
        <f>'B16-1'!I13+'B16-2'!I13</f>
        <v>176</v>
      </c>
      <c r="J13" s="561">
        <f>'B16-1'!J13+'B16-2'!J13</f>
        <v>6</v>
      </c>
      <c r="K13" s="576" t="s">
        <v>220</v>
      </c>
    </row>
    <row r="14" spans="1:241" ht="24.95" customHeight="1" thickTop="1" thickBot="1" x14ac:dyDescent="0.25">
      <c r="A14" s="607" t="s">
        <v>719</v>
      </c>
      <c r="B14" s="166">
        <f t="shared" si="0"/>
        <v>14006</v>
      </c>
      <c r="C14" s="167">
        <f>'B16-1'!C14+'B16-2'!C14</f>
        <v>3</v>
      </c>
      <c r="D14" s="167">
        <f>'B16-1'!D14+'B16-2'!D14</f>
        <v>32</v>
      </c>
      <c r="E14" s="167">
        <f>'B16-1'!E14+'B16-2'!E14</f>
        <v>716</v>
      </c>
      <c r="F14" s="167">
        <f>'B16-1'!F14+'B16-2'!F14</f>
        <v>3031</v>
      </c>
      <c r="G14" s="167">
        <f>'B16-1'!G14+'B16-2'!G14</f>
        <v>5458</v>
      </c>
      <c r="H14" s="167">
        <f>'B16-1'!H14+'B16-2'!H14</f>
        <v>4063</v>
      </c>
      <c r="I14" s="167">
        <f>'B16-1'!I14+'B16-2'!I14</f>
        <v>703</v>
      </c>
      <c r="J14" s="167">
        <f>'B16-1'!J14+'B16-2'!J14</f>
        <v>0</v>
      </c>
      <c r="K14" s="574" t="s">
        <v>221</v>
      </c>
    </row>
    <row r="15" spans="1:241" ht="24.95" customHeight="1" thickTop="1" x14ac:dyDescent="0.2">
      <c r="A15" s="582" t="s">
        <v>71</v>
      </c>
      <c r="B15" s="173">
        <f t="shared" si="0"/>
        <v>505</v>
      </c>
      <c r="C15" s="571">
        <f>'B16-1'!C15+'B16-2'!C15</f>
        <v>1</v>
      </c>
      <c r="D15" s="571">
        <f>'B16-1'!D15+'B16-2'!D15</f>
        <v>2</v>
      </c>
      <c r="E15" s="571">
        <f>'B16-1'!E15+'B16-2'!E15</f>
        <v>31</v>
      </c>
      <c r="F15" s="571">
        <f>'B16-1'!F15+'B16-2'!F15</f>
        <v>96</v>
      </c>
      <c r="G15" s="571">
        <f>'B16-1'!G15+'B16-2'!G15</f>
        <v>178</v>
      </c>
      <c r="H15" s="571">
        <f>'B16-1'!H15+'B16-2'!H15</f>
        <v>134</v>
      </c>
      <c r="I15" s="571">
        <f>'B16-1'!I15+'B16-2'!I15</f>
        <v>60</v>
      </c>
      <c r="J15" s="571">
        <f>'B16-1'!J15+'B16-2'!J15</f>
        <v>3</v>
      </c>
      <c r="K15" s="604" t="s">
        <v>72</v>
      </c>
    </row>
    <row r="16" spans="1:241" ht="30" customHeight="1" x14ac:dyDescent="0.2">
      <c r="A16" s="459" t="s">
        <v>44</v>
      </c>
      <c r="B16" s="195">
        <f t="shared" ref="B16:I16" si="1">SUM(B8:B15)</f>
        <v>26319</v>
      </c>
      <c r="C16" s="269">
        <f t="shared" si="1"/>
        <v>13</v>
      </c>
      <c r="D16" s="269">
        <f t="shared" si="1"/>
        <v>104</v>
      </c>
      <c r="E16" s="269">
        <f t="shared" si="1"/>
        <v>1382</v>
      </c>
      <c r="F16" s="269">
        <f t="shared" si="1"/>
        <v>5282</v>
      </c>
      <c r="G16" s="269">
        <f t="shared" si="1"/>
        <v>9115</v>
      </c>
      <c r="H16" s="269">
        <f t="shared" si="1"/>
        <v>7450</v>
      </c>
      <c r="I16" s="269">
        <f t="shared" si="1"/>
        <v>2779</v>
      </c>
      <c r="J16" s="269">
        <f>SUM(J8:J15)</f>
        <v>194</v>
      </c>
      <c r="K16" s="621" t="s">
        <v>45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/>
  <dimension ref="A1:IG23"/>
  <sheetViews>
    <sheetView view="pageBreakPreview" zoomScaleNormal="100" zoomScaleSheetLayoutView="100" workbookViewId="0">
      <selection activeCell="G8" sqref="G8"/>
    </sheetView>
  </sheetViews>
  <sheetFormatPr defaultRowHeight="15" x14ac:dyDescent="0.25"/>
  <cols>
    <col min="1" max="1" width="35.85546875" style="16" bestFit="1" customWidth="1"/>
    <col min="2" max="2" width="9.85546875" style="16" bestFit="1" customWidth="1"/>
    <col min="3" max="10" width="9" style="16" bestFit="1" customWidth="1"/>
    <col min="11" max="11" width="29.85546875" style="16" customWidth="1"/>
    <col min="12" max="256" width="9.140625" style="102"/>
    <col min="257" max="257" width="30.7109375" style="102" customWidth="1"/>
    <col min="258" max="258" width="9.85546875" style="102" bestFit="1" customWidth="1"/>
    <col min="259" max="266" width="7.7109375" style="102" customWidth="1"/>
    <col min="267" max="267" width="30.7109375" style="102" customWidth="1"/>
    <col min="268" max="512" width="9.140625" style="102"/>
    <col min="513" max="513" width="30.7109375" style="102" customWidth="1"/>
    <col min="514" max="514" width="9.85546875" style="102" bestFit="1" customWidth="1"/>
    <col min="515" max="522" width="7.7109375" style="102" customWidth="1"/>
    <col min="523" max="523" width="30.7109375" style="102" customWidth="1"/>
    <col min="524" max="768" width="9.140625" style="102"/>
    <col min="769" max="769" width="30.7109375" style="102" customWidth="1"/>
    <col min="770" max="770" width="9.85546875" style="102" bestFit="1" customWidth="1"/>
    <col min="771" max="778" width="7.7109375" style="102" customWidth="1"/>
    <col min="779" max="779" width="30.7109375" style="102" customWidth="1"/>
    <col min="780" max="1024" width="9.140625" style="102"/>
    <col min="1025" max="1025" width="30.7109375" style="102" customWidth="1"/>
    <col min="1026" max="1026" width="9.85546875" style="102" bestFit="1" customWidth="1"/>
    <col min="1027" max="1034" width="7.7109375" style="102" customWidth="1"/>
    <col min="1035" max="1035" width="30.7109375" style="102" customWidth="1"/>
    <col min="1036" max="1280" width="9.140625" style="102"/>
    <col min="1281" max="1281" width="30.7109375" style="102" customWidth="1"/>
    <col min="1282" max="1282" width="9.85546875" style="102" bestFit="1" customWidth="1"/>
    <col min="1283" max="1290" width="7.7109375" style="102" customWidth="1"/>
    <col min="1291" max="1291" width="30.7109375" style="102" customWidth="1"/>
    <col min="1292" max="1536" width="9.140625" style="102"/>
    <col min="1537" max="1537" width="30.7109375" style="102" customWidth="1"/>
    <col min="1538" max="1538" width="9.85546875" style="102" bestFit="1" customWidth="1"/>
    <col min="1539" max="1546" width="7.7109375" style="102" customWidth="1"/>
    <col min="1547" max="1547" width="30.7109375" style="102" customWidth="1"/>
    <col min="1548" max="1792" width="9.140625" style="102"/>
    <col min="1793" max="1793" width="30.7109375" style="102" customWidth="1"/>
    <col min="1794" max="1794" width="9.85546875" style="102" bestFit="1" customWidth="1"/>
    <col min="1795" max="1802" width="7.7109375" style="102" customWidth="1"/>
    <col min="1803" max="1803" width="30.7109375" style="102" customWidth="1"/>
    <col min="1804" max="2048" width="9.140625" style="102"/>
    <col min="2049" max="2049" width="30.7109375" style="102" customWidth="1"/>
    <col min="2050" max="2050" width="9.85546875" style="102" bestFit="1" customWidth="1"/>
    <col min="2051" max="2058" width="7.7109375" style="102" customWidth="1"/>
    <col min="2059" max="2059" width="30.7109375" style="102" customWidth="1"/>
    <col min="2060" max="2304" width="9.140625" style="102"/>
    <col min="2305" max="2305" width="30.7109375" style="102" customWidth="1"/>
    <col min="2306" max="2306" width="9.85546875" style="102" bestFit="1" customWidth="1"/>
    <col min="2307" max="2314" width="7.7109375" style="102" customWidth="1"/>
    <col min="2315" max="2315" width="30.7109375" style="102" customWidth="1"/>
    <col min="2316" max="2560" width="9.140625" style="102"/>
    <col min="2561" max="2561" width="30.7109375" style="102" customWidth="1"/>
    <col min="2562" max="2562" width="9.85546875" style="102" bestFit="1" customWidth="1"/>
    <col min="2563" max="2570" width="7.7109375" style="102" customWidth="1"/>
    <col min="2571" max="2571" width="30.7109375" style="102" customWidth="1"/>
    <col min="2572" max="2816" width="9.140625" style="102"/>
    <col min="2817" max="2817" width="30.7109375" style="102" customWidth="1"/>
    <col min="2818" max="2818" width="9.85546875" style="102" bestFit="1" customWidth="1"/>
    <col min="2819" max="2826" width="7.7109375" style="102" customWidth="1"/>
    <col min="2827" max="2827" width="30.7109375" style="102" customWidth="1"/>
    <col min="2828" max="3072" width="9.140625" style="102"/>
    <col min="3073" max="3073" width="30.7109375" style="102" customWidth="1"/>
    <col min="3074" max="3074" width="9.85546875" style="102" bestFit="1" customWidth="1"/>
    <col min="3075" max="3082" width="7.7109375" style="102" customWidth="1"/>
    <col min="3083" max="3083" width="30.7109375" style="102" customWidth="1"/>
    <col min="3084" max="3328" width="9.140625" style="102"/>
    <col min="3329" max="3329" width="30.7109375" style="102" customWidth="1"/>
    <col min="3330" max="3330" width="9.85546875" style="102" bestFit="1" customWidth="1"/>
    <col min="3331" max="3338" width="7.7109375" style="102" customWidth="1"/>
    <col min="3339" max="3339" width="30.7109375" style="102" customWidth="1"/>
    <col min="3340" max="3584" width="9.140625" style="102"/>
    <col min="3585" max="3585" width="30.7109375" style="102" customWidth="1"/>
    <col min="3586" max="3586" width="9.85546875" style="102" bestFit="1" customWidth="1"/>
    <col min="3587" max="3594" width="7.7109375" style="102" customWidth="1"/>
    <col min="3595" max="3595" width="30.7109375" style="102" customWidth="1"/>
    <col min="3596" max="3840" width="9.140625" style="102"/>
    <col min="3841" max="3841" width="30.7109375" style="102" customWidth="1"/>
    <col min="3842" max="3842" width="9.85546875" style="102" bestFit="1" customWidth="1"/>
    <col min="3843" max="3850" width="7.7109375" style="102" customWidth="1"/>
    <col min="3851" max="3851" width="30.7109375" style="102" customWidth="1"/>
    <col min="3852" max="4096" width="9.140625" style="102"/>
    <col min="4097" max="4097" width="30.7109375" style="102" customWidth="1"/>
    <col min="4098" max="4098" width="9.85546875" style="102" bestFit="1" customWidth="1"/>
    <col min="4099" max="4106" width="7.7109375" style="102" customWidth="1"/>
    <col min="4107" max="4107" width="30.7109375" style="102" customWidth="1"/>
    <col min="4108" max="4352" width="9.140625" style="102"/>
    <col min="4353" max="4353" width="30.7109375" style="102" customWidth="1"/>
    <col min="4354" max="4354" width="9.85546875" style="102" bestFit="1" customWidth="1"/>
    <col min="4355" max="4362" width="7.7109375" style="102" customWidth="1"/>
    <col min="4363" max="4363" width="30.7109375" style="102" customWidth="1"/>
    <col min="4364" max="4608" width="9.140625" style="102"/>
    <col min="4609" max="4609" width="30.7109375" style="102" customWidth="1"/>
    <col min="4610" max="4610" width="9.85546875" style="102" bestFit="1" customWidth="1"/>
    <col min="4611" max="4618" width="7.7109375" style="102" customWidth="1"/>
    <col min="4619" max="4619" width="30.7109375" style="102" customWidth="1"/>
    <col min="4620" max="4864" width="9.140625" style="102"/>
    <col min="4865" max="4865" width="30.7109375" style="102" customWidth="1"/>
    <col min="4866" max="4866" width="9.85546875" style="102" bestFit="1" customWidth="1"/>
    <col min="4867" max="4874" width="7.7109375" style="102" customWidth="1"/>
    <col min="4875" max="4875" width="30.7109375" style="102" customWidth="1"/>
    <col min="4876" max="5120" width="9.140625" style="102"/>
    <col min="5121" max="5121" width="30.7109375" style="102" customWidth="1"/>
    <col min="5122" max="5122" width="9.85546875" style="102" bestFit="1" customWidth="1"/>
    <col min="5123" max="5130" width="7.7109375" style="102" customWidth="1"/>
    <col min="5131" max="5131" width="30.7109375" style="102" customWidth="1"/>
    <col min="5132" max="5376" width="9.140625" style="102"/>
    <col min="5377" max="5377" width="30.7109375" style="102" customWidth="1"/>
    <col min="5378" max="5378" width="9.85546875" style="102" bestFit="1" customWidth="1"/>
    <col min="5379" max="5386" width="7.7109375" style="102" customWidth="1"/>
    <col min="5387" max="5387" width="30.7109375" style="102" customWidth="1"/>
    <col min="5388" max="5632" width="9.140625" style="102"/>
    <col min="5633" max="5633" width="30.7109375" style="102" customWidth="1"/>
    <col min="5634" max="5634" width="9.85546875" style="102" bestFit="1" customWidth="1"/>
    <col min="5635" max="5642" width="7.7109375" style="102" customWidth="1"/>
    <col min="5643" max="5643" width="30.7109375" style="102" customWidth="1"/>
    <col min="5644" max="5888" width="9.140625" style="102"/>
    <col min="5889" max="5889" width="30.7109375" style="102" customWidth="1"/>
    <col min="5890" max="5890" width="9.85546875" style="102" bestFit="1" customWidth="1"/>
    <col min="5891" max="5898" width="7.7109375" style="102" customWidth="1"/>
    <col min="5899" max="5899" width="30.7109375" style="102" customWidth="1"/>
    <col min="5900" max="6144" width="9.140625" style="102"/>
    <col min="6145" max="6145" width="30.7109375" style="102" customWidth="1"/>
    <col min="6146" max="6146" width="9.85546875" style="102" bestFit="1" customWidth="1"/>
    <col min="6147" max="6154" width="7.7109375" style="102" customWidth="1"/>
    <col min="6155" max="6155" width="30.7109375" style="102" customWidth="1"/>
    <col min="6156" max="6400" width="9.140625" style="102"/>
    <col min="6401" max="6401" width="30.7109375" style="102" customWidth="1"/>
    <col min="6402" max="6402" width="9.85546875" style="102" bestFit="1" customWidth="1"/>
    <col min="6403" max="6410" width="7.7109375" style="102" customWidth="1"/>
    <col min="6411" max="6411" width="30.7109375" style="102" customWidth="1"/>
    <col min="6412" max="6656" width="9.140625" style="102"/>
    <col min="6657" max="6657" width="30.7109375" style="102" customWidth="1"/>
    <col min="6658" max="6658" width="9.85546875" style="102" bestFit="1" customWidth="1"/>
    <col min="6659" max="6666" width="7.7109375" style="102" customWidth="1"/>
    <col min="6667" max="6667" width="30.7109375" style="102" customWidth="1"/>
    <col min="6668" max="6912" width="9.140625" style="102"/>
    <col min="6913" max="6913" width="30.7109375" style="102" customWidth="1"/>
    <col min="6914" max="6914" width="9.85546875" style="102" bestFit="1" customWidth="1"/>
    <col min="6915" max="6922" width="7.7109375" style="102" customWidth="1"/>
    <col min="6923" max="6923" width="30.7109375" style="102" customWidth="1"/>
    <col min="6924" max="7168" width="9.140625" style="102"/>
    <col min="7169" max="7169" width="30.7109375" style="102" customWidth="1"/>
    <col min="7170" max="7170" width="9.85546875" style="102" bestFit="1" customWidth="1"/>
    <col min="7171" max="7178" width="7.7109375" style="102" customWidth="1"/>
    <col min="7179" max="7179" width="30.7109375" style="102" customWidth="1"/>
    <col min="7180" max="7424" width="9.140625" style="102"/>
    <col min="7425" max="7425" width="30.7109375" style="102" customWidth="1"/>
    <col min="7426" max="7426" width="9.85546875" style="102" bestFit="1" customWidth="1"/>
    <col min="7427" max="7434" width="7.7109375" style="102" customWidth="1"/>
    <col min="7435" max="7435" width="30.7109375" style="102" customWidth="1"/>
    <col min="7436" max="7680" width="9.140625" style="102"/>
    <col min="7681" max="7681" width="30.7109375" style="102" customWidth="1"/>
    <col min="7682" max="7682" width="9.85546875" style="102" bestFit="1" customWidth="1"/>
    <col min="7683" max="7690" width="7.7109375" style="102" customWidth="1"/>
    <col min="7691" max="7691" width="30.7109375" style="102" customWidth="1"/>
    <col min="7692" max="7936" width="9.140625" style="102"/>
    <col min="7937" max="7937" width="30.7109375" style="102" customWidth="1"/>
    <col min="7938" max="7938" width="9.85546875" style="102" bestFit="1" customWidth="1"/>
    <col min="7939" max="7946" width="7.7109375" style="102" customWidth="1"/>
    <col min="7947" max="7947" width="30.7109375" style="102" customWidth="1"/>
    <col min="7948" max="8192" width="9.140625" style="102"/>
    <col min="8193" max="8193" width="30.7109375" style="102" customWidth="1"/>
    <col min="8194" max="8194" width="9.85546875" style="102" bestFit="1" customWidth="1"/>
    <col min="8195" max="8202" width="7.7109375" style="102" customWidth="1"/>
    <col min="8203" max="8203" width="30.7109375" style="102" customWidth="1"/>
    <col min="8204" max="8448" width="9.140625" style="102"/>
    <col min="8449" max="8449" width="30.7109375" style="102" customWidth="1"/>
    <col min="8450" max="8450" width="9.85546875" style="102" bestFit="1" customWidth="1"/>
    <col min="8451" max="8458" width="7.7109375" style="102" customWidth="1"/>
    <col min="8459" max="8459" width="30.7109375" style="102" customWidth="1"/>
    <col min="8460" max="8704" width="9.140625" style="102"/>
    <col min="8705" max="8705" width="30.7109375" style="102" customWidth="1"/>
    <col min="8706" max="8706" width="9.85546875" style="102" bestFit="1" customWidth="1"/>
    <col min="8707" max="8714" width="7.7109375" style="102" customWidth="1"/>
    <col min="8715" max="8715" width="30.7109375" style="102" customWidth="1"/>
    <col min="8716" max="8960" width="9.140625" style="102"/>
    <col min="8961" max="8961" width="30.7109375" style="102" customWidth="1"/>
    <col min="8962" max="8962" width="9.85546875" style="102" bestFit="1" customWidth="1"/>
    <col min="8963" max="8970" width="7.7109375" style="102" customWidth="1"/>
    <col min="8971" max="8971" width="30.7109375" style="102" customWidth="1"/>
    <col min="8972" max="9216" width="9.140625" style="102"/>
    <col min="9217" max="9217" width="30.7109375" style="102" customWidth="1"/>
    <col min="9218" max="9218" width="9.85546875" style="102" bestFit="1" customWidth="1"/>
    <col min="9219" max="9226" width="7.7109375" style="102" customWidth="1"/>
    <col min="9227" max="9227" width="30.7109375" style="102" customWidth="1"/>
    <col min="9228" max="9472" width="9.140625" style="102"/>
    <col min="9473" max="9473" width="30.7109375" style="102" customWidth="1"/>
    <col min="9474" max="9474" width="9.85546875" style="102" bestFit="1" customWidth="1"/>
    <col min="9475" max="9482" width="7.7109375" style="102" customWidth="1"/>
    <col min="9483" max="9483" width="30.7109375" style="102" customWidth="1"/>
    <col min="9484" max="9728" width="9.140625" style="102"/>
    <col min="9729" max="9729" width="30.7109375" style="102" customWidth="1"/>
    <col min="9730" max="9730" width="9.85546875" style="102" bestFit="1" customWidth="1"/>
    <col min="9731" max="9738" width="7.7109375" style="102" customWidth="1"/>
    <col min="9739" max="9739" width="30.7109375" style="102" customWidth="1"/>
    <col min="9740" max="9984" width="9.140625" style="102"/>
    <col min="9985" max="9985" width="30.7109375" style="102" customWidth="1"/>
    <col min="9986" max="9986" width="9.85546875" style="102" bestFit="1" customWidth="1"/>
    <col min="9987" max="9994" width="7.7109375" style="102" customWidth="1"/>
    <col min="9995" max="9995" width="30.7109375" style="102" customWidth="1"/>
    <col min="9996" max="10240" width="9.140625" style="102"/>
    <col min="10241" max="10241" width="30.7109375" style="102" customWidth="1"/>
    <col min="10242" max="10242" width="9.85546875" style="102" bestFit="1" customWidth="1"/>
    <col min="10243" max="10250" width="7.7109375" style="102" customWidth="1"/>
    <col min="10251" max="10251" width="30.7109375" style="102" customWidth="1"/>
    <col min="10252" max="10496" width="9.140625" style="102"/>
    <col min="10497" max="10497" width="30.7109375" style="102" customWidth="1"/>
    <col min="10498" max="10498" width="9.85546875" style="102" bestFit="1" customWidth="1"/>
    <col min="10499" max="10506" width="7.7109375" style="102" customWidth="1"/>
    <col min="10507" max="10507" width="30.7109375" style="102" customWidth="1"/>
    <col min="10508" max="10752" width="9.140625" style="102"/>
    <col min="10753" max="10753" width="30.7109375" style="102" customWidth="1"/>
    <col min="10754" max="10754" width="9.85546875" style="102" bestFit="1" customWidth="1"/>
    <col min="10755" max="10762" width="7.7109375" style="102" customWidth="1"/>
    <col min="10763" max="10763" width="30.7109375" style="102" customWidth="1"/>
    <col min="10764" max="11008" width="9.140625" style="102"/>
    <col min="11009" max="11009" width="30.7109375" style="102" customWidth="1"/>
    <col min="11010" max="11010" width="9.85546875" style="102" bestFit="1" customWidth="1"/>
    <col min="11011" max="11018" width="7.7109375" style="102" customWidth="1"/>
    <col min="11019" max="11019" width="30.7109375" style="102" customWidth="1"/>
    <col min="11020" max="11264" width="9.140625" style="102"/>
    <col min="11265" max="11265" width="30.7109375" style="102" customWidth="1"/>
    <col min="11266" max="11266" width="9.85546875" style="102" bestFit="1" customWidth="1"/>
    <col min="11267" max="11274" width="7.7109375" style="102" customWidth="1"/>
    <col min="11275" max="11275" width="30.7109375" style="102" customWidth="1"/>
    <col min="11276" max="11520" width="9.140625" style="102"/>
    <col min="11521" max="11521" width="30.7109375" style="102" customWidth="1"/>
    <col min="11522" max="11522" width="9.85546875" style="102" bestFit="1" customWidth="1"/>
    <col min="11523" max="11530" width="7.7109375" style="102" customWidth="1"/>
    <col min="11531" max="11531" width="30.7109375" style="102" customWidth="1"/>
    <col min="11532" max="11776" width="9.140625" style="102"/>
    <col min="11777" max="11777" width="30.7109375" style="102" customWidth="1"/>
    <col min="11778" max="11778" width="9.85546875" style="102" bestFit="1" customWidth="1"/>
    <col min="11779" max="11786" width="7.7109375" style="102" customWidth="1"/>
    <col min="11787" max="11787" width="30.7109375" style="102" customWidth="1"/>
    <col min="11788" max="12032" width="9.140625" style="102"/>
    <col min="12033" max="12033" width="30.7109375" style="102" customWidth="1"/>
    <col min="12034" max="12034" width="9.85546875" style="102" bestFit="1" customWidth="1"/>
    <col min="12035" max="12042" width="7.7109375" style="102" customWidth="1"/>
    <col min="12043" max="12043" width="30.7109375" style="102" customWidth="1"/>
    <col min="12044" max="12288" width="9.140625" style="102"/>
    <col min="12289" max="12289" width="30.7109375" style="102" customWidth="1"/>
    <col min="12290" max="12290" width="9.85546875" style="102" bestFit="1" customWidth="1"/>
    <col min="12291" max="12298" width="7.7109375" style="102" customWidth="1"/>
    <col min="12299" max="12299" width="30.7109375" style="102" customWidth="1"/>
    <col min="12300" max="12544" width="9.140625" style="102"/>
    <col min="12545" max="12545" width="30.7109375" style="102" customWidth="1"/>
    <col min="12546" max="12546" width="9.85546875" style="102" bestFit="1" customWidth="1"/>
    <col min="12547" max="12554" width="7.7109375" style="102" customWidth="1"/>
    <col min="12555" max="12555" width="30.7109375" style="102" customWidth="1"/>
    <col min="12556" max="12800" width="9.140625" style="102"/>
    <col min="12801" max="12801" width="30.7109375" style="102" customWidth="1"/>
    <col min="12802" max="12802" width="9.85546875" style="102" bestFit="1" customWidth="1"/>
    <col min="12803" max="12810" width="7.7109375" style="102" customWidth="1"/>
    <col min="12811" max="12811" width="30.7109375" style="102" customWidth="1"/>
    <col min="12812" max="13056" width="9.140625" style="102"/>
    <col min="13057" max="13057" width="30.7109375" style="102" customWidth="1"/>
    <col min="13058" max="13058" width="9.85546875" style="102" bestFit="1" customWidth="1"/>
    <col min="13059" max="13066" width="7.7109375" style="102" customWidth="1"/>
    <col min="13067" max="13067" width="30.7109375" style="102" customWidth="1"/>
    <col min="13068" max="13312" width="9.140625" style="102"/>
    <col min="13313" max="13313" width="30.7109375" style="102" customWidth="1"/>
    <col min="13314" max="13314" width="9.85546875" style="102" bestFit="1" customWidth="1"/>
    <col min="13315" max="13322" width="7.7109375" style="102" customWidth="1"/>
    <col min="13323" max="13323" width="30.7109375" style="102" customWidth="1"/>
    <col min="13324" max="13568" width="9.140625" style="102"/>
    <col min="13569" max="13569" width="30.7109375" style="102" customWidth="1"/>
    <col min="13570" max="13570" width="9.85546875" style="102" bestFit="1" customWidth="1"/>
    <col min="13571" max="13578" width="7.7109375" style="102" customWidth="1"/>
    <col min="13579" max="13579" width="30.7109375" style="102" customWidth="1"/>
    <col min="13580" max="13824" width="9.140625" style="102"/>
    <col min="13825" max="13825" width="30.7109375" style="102" customWidth="1"/>
    <col min="13826" max="13826" width="9.85546875" style="102" bestFit="1" customWidth="1"/>
    <col min="13827" max="13834" width="7.7109375" style="102" customWidth="1"/>
    <col min="13835" max="13835" width="30.7109375" style="102" customWidth="1"/>
    <col min="13836" max="14080" width="9.140625" style="102"/>
    <col min="14081" max="14081" width="30.7109375" style="102" customWidth="1"/>
    <col min="14082" max="14082" width="9.85546875" style="102" bestFit="1" customWidth="1"/>
    <col min="14083" max="14090" width="7.7109375" style="102" customWidth="1"/>
    <col min="14091" max="14091" width="30.7109375" style="102" customWidth="1"/>
    <col min="14092" max="14336" width="9.140625" style="102"/>
    <col min="14337" max="14337" width="30.7109375" style="102" customWidth="1"/>
    <col min="14338" max="14338" width="9.85546875" style="102" bestFit="1" customWidth="1"/>
    <col min="14339" max="14346" width="7.7109375" style="102" customWidth="1"/>
    <col min="14347" max="14347" width="30.7109375" style="102" customWidth="1"/>
    <col min="14348" max="14592" width="9.140625" style="102"/>
    <col min="14593" max="14593" width="30.7109375" style="102" customWidth="1"/>
    <col min="14594" max="14594" width="9.85546875" style="102" bestFit="1" customWidth="1"/>
    <col min="14595" max="14602" width="7.7109375" style="102" customWidth="1"/>
    <col min="14603" max="14603" width="30.7109375" style="102" customWidth="1"/>
    <col min="14604" max="14848" width="9.140625" style="102"/>
    <col min="14849" max="14849" width="30.7109375" style="102" customWidth="1"/>
    <col min="14850" max="14850" width="9.85546875" style="102" bestFit="1" customWidth="1"/>
    <col min="14851" max="14858" width="7.7109375" style="102" customWidth="1"/>
    <col min="14859" max="14859" width="30.7109375" style="102" customWidth="1"/>
    <col min="14860" max="15104" width="9.140625" style="102"/>
    <col min="15105" max="15105" width="30.7109375" style="102" customWidth="1"/>
    <col min="15106" max="15106" width="9.85546875" style="102" bestFit="1" customWidth="1"/>
    <col min="15107" max="15114" width="7.7109375" style="102" customWidth="1"/>
    <col min="15115" max="15115" width="30.7109375" style="102" customWidth="1"/>
    <col min="15116" max="15360" width="9.140625" style="102"/>
    <col min="15361" max="15361" width="30.7109375" style="102" customWidth="1"/>
    <col min="15362" max="15362" width="9.85546875" style="102" bestFit="1" customWidth="1"/>
    <col min="15363" max="15370" width="7.7109375" style="102" customWidth="1"/>
    <col min="15371" max="15371" width="30.7109375" style="102" customWidth="1"/>
    <col min="15372" max="15616" width="9.140625" style="102"/>
    <col min="15617" max="15617" width="30.7109375" style="102" customWidth="1"/>
    <col min="15618" max="15618" width="9.85546875" style="102" bestFit="1" customWidth="1"/>
    <col min="15619" max="15626" width="7.7109375" style="102" customWidth="1"/>
    <col min="15627" max="15627" width="30.7109375" style="102" customWidth="1"/>
    <col min="15628" max="15872" width="9.140625" style="102"/>
    <col min="15873" max="15873" width="30.7109375" style="102" customWidth="1"/>
    <col min="15874" max="15874" width="9.85546875" style="102" bestFit="1" customWidth="1"/>
    <col min="15875" max="15882" width="7.7109375" style="102" customWidth="1"/>
    <col min="15883" max="15883" width="30.7109375" style="102" customWidth="1"/>
    <col min="15884" max="16128" width="9.140625" style="102"/>
    <col min="16129" max="16129" width="30.7109375" style="102" customWidth="1"/>
    <col min="16130" max="16130" width="9.85546875" style="102" bestFit="1" customWidth="1"/>
    <col min="16131" max="16138" width="7.7109375" style="102" customWidth="1"/>
    <col min="16139" max="16139" width="30.7109375" style="102" customWidth="1"/>
    <col min="16140" max="16384" width="9.140625" style="102"/>
  </cols>
  <sheetData>
    <row r="1" spans="1:15" ht="23.25" x14ac:dyDescent="0.2">
      <c r="A1" s="1427" t="s">
        <v>771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5" ht="20.25" customHeight="1" x14ac:dyDescent="0.2">
      <c r="A2" s="1428" t="s">
        <v>793</v>
      </c>
      <c r="B2" s="1428"/>
      <c r="C2" s="1428"/>
      <c r="D2" s="1428"/>
      <c r="E2" s="1428"/>
      <c r="F2" s="1428"/>
      <c r="G2" s="1428"/>
      <c r="H2" s="1428"/>
      <c r="I2" s="1428"/>
      <c r="J2" s="1428"/>
      <c r="K2" s="1428"/>
    </row>
    <row r="3" spans="1:15" ht="20.25" customHeight="1" x14ac:dyDescent="0.2">
      <c r="A3" s="1429">
        <v>2021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5" s="746" customFormat="1" ht="27.75" customHeight="1" x14ac:dyDescent="0.25">
      <c r="A4" s="750" t="s">
        <v>233</v>
      </c>
      <c r="B4" s="744"/>
      <c r="C4" s="744"/>
      <c r="D4" s="744"/>
      <c r="E4" s="744"/>
      <c r="F4" s="744"/>
      <c r="G4" s="744"/>
      <c r="H4" s="744"/>
      <c r="I4" s="744"/>
      <c r="J4" s="744"/>
      <c r="K4" s="757" t="s">
        <v>234</v>
      </c>
    </row>
    <row r="5" spans="1:15" s="45" customFormat="1" ht="30" customHeight="1" x14ac:dyDescent="0.2">
      <c r="A5" s="1578" t="s">
        <v>717</v>
      </c>
      <c r="B5" s="1580" t="s">
        <v>628</v>
      </c>
      <c r="C5" s="1580"/>
      <c r="D5" s="1580"/>
      <c r="E5" s="1581" t="s">
        <v>627</v>
      </c>
      <c r="F5" s="1581"/>
      <c r="G5" s="1581"/>
      <c r="H5" s="1581" t="s">
        <v>607</v>
      </c>
      <c r="I5" s="1581"/>
      <c r="J5" s="1581"/>
      <c r="K5" s="1582" t="s">
        <v>626</v>
      </c>
    </row>
    <row r="6" spans="1:15" s="45" customFormat="1" ht="30" customHeight="1" x14ac:dyDescent="0.2">
      <c r="A6" s="1579"/>
      <c r="B6" s="273" t="s">
        <v>393</v>
      </c>
      <c r="C6" s="427" t="s">
        <v>568</v>
      </c>
      <c r="D6" s="427" t="s">
        <v>567</v>
      </c>
      <c r="E6" s="426" t="s">
        <v>394</v>
      </c>
      <c r="F6" s="427" t="s">
        <v>568</v>
      </c>
      <c r="G6" s="427" t="s">
        <v>567</v>
      </c>
      <c r="H6" s="426" t="s">
        <v>394</v>
      </c>
      <c r="I6" s="427" t="s">
        <v>568</v>
      </c>
      <c r="J6" s="427" t="s">
        <v>567</v>
      </c>
      <c r="K6" s="1583"/>
    </row>
    <row r="7" spans="1:15" s="45" customFormat="1" ht="23.25" customHeight="1" x14ac:dyDescent="0.2">
      <c r="A7" s="316" t="s">
        <v>625</v>
      </c>
      <c r="B7" s="1414">
        <f>D7+C7</f>
        <v>250</v>
      </c>
      <c r="C7" s="1415">
        <f>I7+F7</f>
        <v>122</v>
      </c>
      <c r="D7" s="1415">
        <f>J7+G7</f>
        <v>128</v>
      </c>
      <c r="E7" s="1414">
        <f>G7+F7</f>
        <v>164</v>
      </c>
      <c r="F7" s="1416">
        <v>78</v>
      </c>
      <c r="G7" s="1416">
        <v>86</v>
      </c>
      <c r="H7" s="1414">
        <f>J7+I7</f>
        <v>86</v>
      </c>
      <c r="I7" s="1416">
        <v>44</v>
      </c>
      <c r="J7" s="1416">
        <v>42</v>
      </c>
      <c r="K7" s="462" t="s">
        <v>809</v>
      </c>
    </row>
    <row r="8" spans="1:15" s="45" customFormat="1" ht="23.25" customHeight="1" thickBot="1" x14ac:dyDescent="0.25">
      <c r="A8" s="317" t="s">
        <v>448</v>
      </c>
      <c r="B8" s="1417">
        <f t="shared" ref="B8:B17" si="0">D8+C8</f>
        <v>189</v>
      </c>
      <c r="C8" s="1418">
        <f t="shared" ref="C8:C17" si="1">I8+F8</f>
        <v>87</v>
      </c>
      <c r="D8" s="1418">
        <f t="shared" ref="D8:D17" si="2">J8+G8</f>
        <v>102</v>
      </c>
      <c r="E8" s="1417">
        <f t="shared" ref="E8:E17" si="3">G8+F8</f>
        <v>113</v>
      </c>
      <c r="F8" s="1419">
        <v>57</v>
      </c>
      <c r="G8" s="1419">
        <v>56</v>
      </c>
      <c r="H8" s="1417">
        <f t="shared" ref="H8:H17" si="4">J8+I8</f>
        <v>76</v>
      </c>
      <c r="I8" s="1419">
        <v>30</v>
      </c>
      <c r="J8" s="1419">
        <v>46</v>
      </c>
      <c r="K8" s="550" t="s">
        <v>448</v>
      </c>
    </row>
    <row r="9" spans="1:15" ht="23.25" customHeight="1" thickTop="1" thickBot="1" x14ac:dyDescent="0.25">
      <c r="A9" s="144" t="s">
        <v>235</v>
      </c>
      <c r="B9" s="1414">
        <f t="shared" si="0"/>
        <v>521</v>
      </c>
      <c r="C9" s="1415">
        <f t="shared" si="1"/>
        <v>272</v>
      </c>
      <c r="D9" s="1415">
        <f t="shared" si="2"/>
        <v>249</v>
      </c>
      <c r="E9" s="1414">
        <f t="shared" si="3"/>
        <v>320</v>
      </c>
      <c r="F9" s="175">
        <v>171</v>
      </c>
      <c r="G9" s="175">
        <v>149</v>
      </c>
      <c r="H9" s="1414">
        <f t="shared" si="4"/>
        <v>201</v>
      </c>
      <c r="I9" s="175">
        <v>101</v>
      </c>
      <c r="J9" s="175">
        <v>100</v>
      </c>
      <c r="K9" s="535" t="s">
        <v>236</v>
      </c>
    </row>
    <row r="10" spans="1:15" ht="23.25" customHeight="1" thickTop="1" x14ac:dyDescent="0.2">
      <c r="A10" s="338" t="s">
        <v>237</v>
      </c>
      <c r="B10" s="1420">
        <f t="shared" si="0"/>
        <v>1723</v>
      </c>
      <c r="C10" s="1421">
        <f t="shared" si="1"/>
        <v>939</v>
      </c>
      <c r="D10" s="1421">
        <f t="shared" si="2"/>
        <v>784</v>
      </c>
      <c r="E10" s="1420">
        <f t="shared" si="3"/>
        <v>1055</v>
      </c>
      <c r="F10" s="349">
        <v>563</v>
      </c>
      <c r="G10" s="349">
        <v>492</v>
      </c>
      <c r="H10" s="1420">
        <f t="shared" si="4"/>
        <v>668</v>
      </c>
      <c r="I10" s="201">
        <v>376</v>
      </c>
      <c r="J10" s="201">
        <v>292</v>
      </c>
      <c r="K10" s="547" t="s">
        <v>238</v>
      </c>
    </row>
    <row r="11" spans="1:15" ht="26.25" customHeight="1" x14ac:dyDescent="0.2">
      <c r="A11" s="692" t="s">
        <v>550</v>
      </c>
      <c r="B11" s="1422">
        <f t="shared" ref="B11:I11" si="5">SUM(B7:B10)</f>
        <v>2683</v>
      </c>
      <c r="C11" s="1423">
        <f t="shared" si="5"/>
        <v>1420</v>
      </c>
      <c r="D11" s="1423">
        <f t="shared" si="5"/>
        <v>1263</v>
      </c>
      <c r="E11" s="1422">
        <f t="shared" si="5"/>
        <v>1652</v>
      </c>
      <c r="F11" s="728">
        <f t="shared" si="5"/>
        <v>869</v>
      </c>
      <c r="G11" s="729">
        <f t="shared" si="5"/>
        <v>783</v>
      </c>
      <c r="H11" s="1422">
        <f t="shared" si="5"/>
        <v>1031</v>
      </c>
      <c r="I11" s="728">
        <f t="shared" si="5"/>
        <v>551</v>
      </c>
      <c r="J11" s="728">
        <f>SUM(J7:J10)</f>
        <v>480</v>
      </c>
      <c r="K11" s="463" t="s">
        <v>810</v>
      </c>
    </row>
    <row r="12" spans="1:15" ht="23.25" customHeight="1" thickBot="1" x14ac:dyDescent="0.25">
      <c r="A12" s="337" t="s">
        <v>239</v>
      </c>
      <c r="B12" s="1417">
        <f t="shared" si="0"/>
        <v>6474</v>
      </c>
      <c r="C12" s="1418">
        <f t="shared" si="1"/>
        <v>3547</v>
      </c>
      <c r="D12" s="1418">
        <f t="shared" si="2"/>
        <v>2927</v>
      </c>
      <c r="E12" s="1417">
        <f t="shared" si="3"/>
        <v>4312</v>
      </c>
      <c r="F12" s="243">
        <v>2393</v>
      </c>
      <c r="G12" s="243">
        <v>1919</v>
      </c>
      <c r="H12" s="1417">
        <f t="shared" si="4"/>
        <v>2162</v>
      </c>
      <c r="I12" s="243">
        <v>1154</v>
      </c>
      <c r="J12" s="243">
        <v>1008</v>
      </c>
      <c r="K12" s="546" t="s">
        <v>240</v>
      </c>
    </row>
    <row r="13" spans="1:15" ht="23.25" customHeight="1" thickTop="1" thickBot="1" x14ac:dyDescent="0.25">
      <c r="A13" s="336" t="s">
        <v>449</v>
      </c>
      <c r="B13" s="1414">
        <f t="shared" si="0"/>
        <v>10579</v>
      </c>
      <c r="C13" s="1415">
        <f t="shared" si="1"/>
        <v>5084</v>
      </c>
      <c r="D13" s="1415">
        <f t="shared" si="2"/>
        <v>5495</v>
      </c>
      <c r="E13" s="1414">
        <f t="shared" si="3"/>
        <v>7490</v>
      </c>
      <c r="F13" s="175">
        <v>3639</v>
      </c>
      <c r="G13" s="175">
        <v>3851</v>
      </c>
      <c r="H13" s="1414">
        <f t="shared" si="4"/>
        <v>3089</v>
      </c>
      <c r="I13" s="175">
        <v>1445</v>
      </c>
      <c r="J13" s="175">
        <v>1644</v>
      </c>
      <c r="K13" s="535" t="s">
        <v>449</v>
      </c>
      <c r="O13" s="572"/>
    </row>
    <row r="14" spans="1:15" ht="23.25" customHeight="1" thickTop="1" x14ac:dyDescent="0.2">
      <c r="A14" s="335" t="s">
        <v>450</v>
      </c>
      <c r="B14" s="1417">
        <f t="shared" si="0"/>
        <v>5372</v>
      </c>
      <c r="C14" s="1418">
        <f t="shared" si="1"/>
        <v>2267</v>
      </c>
      <c r="D14" s="1418">
        <f t="shared" si="2"/>
        <v>3105</v>
      </c>
      <c r="E14" s="1417">
        <f t="shared" si="3"/>
        <v>4067</v>
      </c>
      <c r="F14" s="201">
        <v>1738</v>
      </c>
      <c r="G14" s="201">
        <v>2329</v>
      </c>
      <c r="H14" s="1417">
        <f t="shared" si="4"/>
        <v>1305</v>
      </c>
      <c r="I14" s="201">
        <v>529</v>
      </c>
      <c r="J14" s="201">
        <v>776</v>
      </c>
      <c r="K14" s="547" t="s">
        <v>450</v>
      </c>
    </row>
    <row r="15" spans="1:15" ht="23.25" customHeight="1" x14ac:dyDescent="0.2">
      <c r="A15" s="319" t="s">
        <v>451</v>
      </c>
      <c r="B15" s="1414">
        <f t="shared" si="0"/>
        <v>1092</v>
      </c>
      <c r="C15" s="1415">
        <f t="shared" si="1"/>
        <v>371</v>
      </c>
      <c r="D15" s="1415">
        <f t="shared" si="2"/>
        <v>721</v>
      </c>
      <c r="E15" s="1414">
        <f t="shared" si="3"/>
        <v>883</v>
      </c>
      <c r="F15" s="246">
        <v>305</v>
      </c>
      <c r="G15" s="246">
        <v>578</v>
      </c>
      <c r="H15" s="1414">
        <f t="shared" si="4"/>
        <v>209</v>
      </c>
      <c r="I15" s="246">
        <v>66</v>
      </c>
      <c r="J15" s="246">
        <v>143</v>
      </c>
      <c r="K15" s="548" t="s">
        <v>451</v>
      </c>
    </row>
    <row r="16" spans="1:15" ht="23.25" customHeight="1" x14ac:dyDescent="0.2">
      <c r="A16" s="318" t="s">
        <v>452</v>
      </c>
      <c r="B16" s="1417">
        <f t="shared" si="0"/>
        <v>103</v>
      </c>
      <c r="C16" s="1418">
        <f t="shared" si="1"/>
        <v>29</v>
      </c>
      <c r="D16" s="1418">
        <f t="shared" si="2"/>
        <v>74</v>
      </c>
      <c r="E16" s="1417">
        <f t="shared" si="3"/>
        <v>89</v>
      </c>
      <c r="F16" s="245">
        <v>27</v>
      </c>
      <c r="G16" s="245">
        <v>62</v>
      </c>
      <c r="H16" s="1417">
        <f t="shared" si="4"/>
        <v>14</v>
      </c>
      <c r="I16" s="245">
        <v>2</v>
      </c>
      <c r="J16" s="245">
        <v>12</v>
      </c>
      <c r="K16" s="549" t="s">
        <v>452</v>
      </c>
    </row>
    <row r="17" spans="1:241" ht="23.25" customHeight="1" x14ac:dyDescent="0.2">
      <c r="A17" s="319" t="s">
        <v>847</v>
      </c>
      <c r="B17" s="1414">
        <f t="shared" si="0"/>
        <v>16</v>
      </c>
      <c r="C17" s="1415">
        <f t="shared" si="1"/>
        <v>8</v>
      </c>
      <c r="D17" s="1415">
        <f t="shared" si="2"/>
        <v>8</v>
      </c>
      <c r="E17" s="1414">
        <f t="shared" si="3"/>
        <v>12</v>
      </c>
      <c r="F17" s="246">
        <v>6</v>
      </c>
      <c r="G17" s="246">
        <v>6</v>
      </c>
      <c r="H17" s="1414">
        <f t="shared" si="4"/>
        <v>4</v>
      </c>
      <c r="I17" s="246">
        <v>2</v>
      </c>
      <c r="J17" s="246">
        <v>2</v>
      </c>
      <c r="K17" s="548" t="s">
        <v>847</v>
      </c>
    </row>
    <row r="18" spans="1:241" ht="28.5" customHeight="1" x14ac:dyDescent="0.2">
      <c r="A18" s="691" t="s">
        <v>551</v>
      </c>
      <c r="B18" s="1424">
        <f t="shared" ref="B18:I18" si="6">SUM(B12:B17)</f>
        <v>23636</v>
      </c>
      <c r="C18" s="1425">
        <f t="shared" si="6"/>
        <v>11306</v>
      </c>
      <c r="D18" s="1425">
        <f t="shared" si="6"/>
        <v>12330</v>
      </c>
      <c r="E18" s="1424">
        <f t="shared" si="6"/>
        <v>16853</v>
      </c>
      <c r="F18" s="364">
        <f t="shared" si="6"/>
        <v>8108</v>
      </c>
      <c r="G18" s="364">
        <f t="shared" si="6"/>
        <v>8745</v>
      </c>
      <c r="H18" s="1424">
        <f t="shared" si="6"/>
        <v>6783</v>
      </c>
      <c r="I18" s="364">
        <f t="shared" si="6"/>
        <v>3198</v>
      </c>
      <c r="J18" s="364">
        <f>SUM(J12:J17)</f>
        <v>3585</v>
      </c>
      <c r="K18" s="464" t="s">
        <v>811</v>
      </c>
    </row>
    <row r="19" spans="1:241" ht="24.75" customHeight="1" x14ac:dyDescent="0.2">
      <c r="A19" s="434" t="s">
        <v>289</v>
      </c>
      <c r="B19" s="353">
        <f>+B11+B18</f>
        <v>26319</v>
      </c>
      <c r="C19" s="353">
        <f t="shared" ref="C19:I19" si="7">+C11+C18</f>
        <v>12726</v>
      </c>
      <c r="D19" s="353">
        <f t="shared" si="7"/>
        <v>13593</v>
      </c>
      <c r="E19" s="353">
        <f t="shared" si="7"/>
        <v>18505</v>
      </c>
      <c r="F19" s="353">
        <f t="shared" si="7"/>
        <v>8977</v>
      </c>
      <c r="G19" s="353">
        <f t="shared" si="7"/>
        <v>9528</v>
      </c>
      <c r="H19" s="353">
        <f t="shared" si="7"/>
        <v>7814</v>
      </c>
      <c r="I19" s="353">
        <f t="shared" si="7"/>
        <v>3749</v>
      </c>
      <c r="J19" s="353">
        <f>+J11+J18</f>
        <v>4065</v>
      </c>
      <c r="K19" s="463" t="s">
        <v>470</v>
      </c>
    </row>
    <row r="20" spans="1:241" ht="9.75" customHeight="1" x14ac:dyDescent="0.2">
      <c r="A20" s="872"/>
      <c r="B20" s="873"/>
      <c r="C20" s="873"/>
      <c r="D20" s="873"/>
      <c r="E20" s="873"/>
      <c r="F20" s="873"/>
      <c r="G20" s="873"/>
      <c r="H20" s="873"/>
      <c r="I20" s="873"/>
      <c r="J20" s="873"/>
      <c r="K20" s="874"/>
    </row>
    <row r="21" spans="1:241" ht="33.75" customHeight="1" x14ac:dyDescent="0.2">
      <c r="A21" s="276" t="s">
        <v>552</v>
      </c>
      <c r="B21" s="277">
        <f>B11/B19*100</f>
        <v>10.194156312929822</v>
      </c>
      <c r="C21" s="277">
        <f t="shared" ref="C21:I21" si="8">C11/C19*100</f>
        <v>11.158258683011159</v>
      </c>
      <c r="D21" s="277">
        <f t="shared" si="8"/>
        <v>9.2915471198410948</v>
      </c>
      <c r="E21" s="277">
        <f t="shared" si="8"/>
        <v>8.9273169413671987</v>
      </c>
      <c r="F21" s="277">
        <f t="shared" si="8"/>
        <v>9.6802940848835917</v>
      </c>
      <c r="G21" s="277">
        <f t="shared" si="8"/>
        <v>8.2178841309823678</v>
      </c>
      <c r="H21" s="277">
        <f t="shared" si="8"/>
        <v>13.194266700793447</v>
      </c>
      <c r="I21" s="277">
        <f t="shared" si="8"/>
        <v>14.697252600693519</v>
      </c>
      <c r="J21" s="277">
        <f>J11/J19*100</f>
        <v>11.808118081180812</v>
      </c>
      <c r="K21" s="433" t="s">
        <v>812</v>
      </c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  <c r="GL21" s="103"/>
      <c r="GM21" s="103"/>
      <c r="GN21" s="103"/>
      <c r="GO21" s="103"/>
      <c r="GP21" s="103"/>
      <c r="GQ21" s="103"/>
      <c r="GR21" s="103"/>
      <c r="GS21" s="103"/>
      <c r="GT21" s="103"/>
      <c r="GU21" s="103"/>
      <c r="GV21" s="103"/>
      <c r="GW21" s="103"/>
      <c r="GX21" s="103"/>
      <c r="GY21" s="103"/>
      <c r="GZ21" s="103"/>
      <c r="HA21" s="103"/>
      <c r="HB21" s="103"/>
      <c r="HC21" s="103"/>
      <c r="HD21" s="103"/>
      <c r="HE21" s="103"/>
      <c r="HF21" s="103"/>
      <c r="HG21" s="103"/>
      <c r="HH21" s="103"/>
      <c r="HI21" s="103"/>
      <c r="HJ21" s="103"/>
      <c r="HK21" s="103"/>
      <c r="HL21" s="103"/>
      <c r="HM21" s="103"/>
      <c r="HN21" s="103"/>
      <c r="HO21" s="103"/>
      <c r="HP21" s="103"/>
      <c r="HQ21" s="103"/>
      <c r="HR21" s="103"/>
      <c r="HS21" s="103"/>
      <c r="HT21" s="103"/>
      <c r="HU21" s="103"/>
      <c r="HV21" s="103"/>
      <c r="HW21" s="103"/>
      <c r="HX21" s="103"/>
      <c r="HY21" s="103"/>
      <c r="HZ21" s="103"/>
      <c r="IA21" s="103"/>
      <c r="IB21" s="103"/>
      <c r="IC21" s="103"/>
      <c r="ID21" s="103"/>
      <c r="IE21" s="103"/>
      <c r="IF21" s="103"/>
      <c r="IG21" s="103"/>
    </row>
    <row r="22" spans="1:241" ht="32.25" customHeight="1" x14ac:dyDescent="0.2">
      <c r="A22" s="278" t="s">
        <v>553</v>
      </c>
      <c r="B22" s="279">
        <f>B18/B19*100</f>
        <v>89.80584368707018</v>
      </c>
      <c r="C22" s="279">
        <f t="shared" ref="C22:I22" si="9">C18/C19*100</f>
        <v>88.841741316988845</v>
      </c>
      <c r="D22" s="279">
        <f t="shared" si="9"/>
        <v>90.708452880158902</v>
      </c>
      <c r="E22" s="279">
        <f t="shared" si="9"/>
        <v>91.072683058632791</v>
      </c>
      <c r="F22" s="279">
        <f t="shared" si="9"/>
        <v>90.319705915116415</v>
      </c>
      <c r="G22" s="279">
        <f t="shared" si="9"/>
        <v>91.78211586901763</v>
      </c>
      <c r="H22" s="279">
        <f t="shared" si="9"/>
        <v>86.805733299206551</v>
      </c>
      <c r="I22" s="279">
        <f t="shared" si="9"/>
        <v>85.302747399306483</v>
      </c>
      <c r="J22" s="279">
        <f>J18/J19*100</f>
        <v>88.191881918819192</v>
      </c>
      <c r="K22" s="280" t="s">
        <v>813</v>
      </c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  <c r="FB22" s="103"/>
      <c r="FC22" s="103"/>
      <c r="FD22" s="103"/>
      <c r="FE22" s="103"/>
      <c r="FF22" s="103"/>
      <c r="FG22" s="103"/>
      <c r="FH22" s="103"/>
      <c r="FI22" s="103"/>
      <c r="FJ22" s="103"/>
      <c r="FK22" s="103"/>
      <c r="FL22" s="103"/>
      <c r="FM22" s="103"/>
      <c r="FN22" s="103"/>
      <c r="FO22" s="103"/>
      <c r="FP22" s="103"/>
      <c r="FQ22" s="103"/>
      <c r="FR22" s="103"/>
      <c r="FS22" s="103"/>
      <c r="FT22" s="103"/>
      <c r="FU22" s="103"/>
      <c r="FV22" s="103"/>
      <c r="FW22" s="103"/>
      <c r="FX22" s="103"/>
      <c r="FY22" s="103"/>
      <c r="FZ22" s="103"/>
      <c r="GA22" s="103"/>
      <c r="GB22" s="103"/>
      <c r="GC22" s="103"/>
      <c r="GD22" s="103"/>
      <c r="GE22" s="103"/>
      <c r="GF22" s="103"/>
      <c r="GG22" s="103"/>
      <c r="GH22" s="103"/>
      <c r="GI22" s="103"/>
      <c r="GJ22" s="103"/>
      <c r="GK22" s="103"/>
      <c r="GL22" s="103"/>
      <c r="GM22" s="103"/>
      <c r="GN22" s="103"/>
      <c r="GO22" s="103"/>
      <c r="GP22" s="103"/>
      <c r="GQ22" s="103"/>
      <c r="GR22" s="103"/>
      <c r="GS22" s="103"/>
      <c r="GT22" s="103"/>
      <c r="GU22" s="103"/>
      <c r="GV22" s="103"/>
      <c r="GW22" s="103"/>
      <c r="GX22" s="103"/>
      <c r="GY22" s="103"/>
      <c r="GZ22" s="103"/>
      <c r="HA22" s="103"/>
      <c r="HB22" s="103"/>
      <c r="HC22" s="103"/>
      <c r="HD22" s="103"/>
      <c r="HE22" s="103"/>
      <c r="HF22" s="103"/>
      <c r="HG22" s="103"/>
      <c r="HH22" s="103"/>
      <c r="HI22" s="103"/>
      <c r="HJ22" s="103"/>
      <c r="HK22" s="103"/>
      <c r="HL22" s="103"/>
      <c r="HM22" s="103"/>
      <c r="HN22" s="103"/>
      <c r="HO22" s="103"/>
      <c r="HP22" s="103"/>
      <c r="HQ22" s="103"/>
      <c r="HR22" s="103"/>
      <c r="HS22" s="103"/>
      <c r="HT22" s="103"/>
      <c r="HU22" s="103"/>
      <c r="HV22" s="103"/>
      <c r="HW22" s="103"/>
      <c r="HX22" s="103"/>
      <c r="HY22" s="103"/>
      <c r="HZ22" s="103"/>
      <c r="IA22" s="103"/>
      <c r="IB22" s="103"/>
      <c r="IC22" s="103"/>
      <c r="ID22" s="103"/>
      <c r="IE22" s="103"/>
      <c r="IF22" s="103"/>
      <c r="IG22" s="103"/>
    </row>
    <row r="23" spans="1:241" x14ac:dyDescent="0.25">
      <c r="B23" s="17"/>
      <c r="C23" s="17"/>
      <c r="D23" s="17"/>
      <c r="E23" s="17"/>
      <c r="F23" s="17"/>
      <c r="G23" s="17"/>
      <c r="H23" s="17"/>
      <c r="I23" s="17"/>
      <c r="J23" s="17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" footer="0"/>
  <pageSetup paperSize="9" scale="95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/>
  <dimension ref="A1:T205"/>
  <sheetViews>
    <sheetView view="pageBreakPreview" topLeftCell="A7" zoomScaleNormal="100" zoomScaleSheetLayoutView="100" workbookViewId="0">
      <selection activeCell="D45" sqref="D45"/>
    </sheetView>
  </sheetViews>
  <sheetFormatPr defaultColWidth="9.140625" defaultRowHeight="15" x14ac:dyDescent="0.25"/>
  <cols>
    <col min="1" max="1" width="29.85546875" style="47" customWidth="1"/>
    <col min="2" max="2" width="10.7109375" style="49" customWidth="1"/>
    <col min="3" max="3" width="10.7109375" style="47" customWidth="1"/>
    <col min="4" max="11" width="8.28515625" style="47" customWidth="1"/>
    <col min="12" max="12" width="11.5703125" style="47" customWidth="1"/>
    <col min="13" max="13" width="10.7109375" style="49" customWidth="1"/>
    <col min="14" max="14" width="30.7109375" style="47" customWidth="1"/>
    <col min="15" max="256" width="9.140625" style="29"/>
    <col min="257" max="257" width="22.5703125" style="29" customWidth="1"/>
    <col min="258" max="258" width="10.7109375" style="29" customWidth="1"/>
    <col min="259" max="268" width="8.7109375" style="29" customWidth="1"/>
    <col min="269" max="269" width="10.7109375" style="29" customWidth="1"/>
    <col min="270" max="270" width="21" style="29" customWidth="1"/>
    <col min="271" max="512" width="9.140625" style="29"/>
    <col min="513" max="513" width="22.5703125" style="29" customWidth="1"/>
    <col min="514" max="514" width="10.7109375" style="29" customWidth="1"/>
    <col min="515" max="524" width="8.7109375" style="29" customWidth="1"/>
    <col min="525" max="525" width="10.7109375" style="29" customWidth="1"/>
    <col min="526" max="526" width="21" style="29" customWidth="1"/>
    <col min="527" max="768" width="9.140625" style="29"/>
    <col min="769" max="769" width="22.5703125" style="29" customWidth="1"/>
    <col min="770" max="770" width="10.7109375" style="29" customWidth="1"/>
    <col min="771" max="780" width="8.7109375" style="29" customWidth="1"/>
    <col min="781" max="781" width="10.7109375" style="29" customWidth="1"/>
    <col min="782" max="782" width="21" style="29" customWidth="1"/>
    <col min="783" max="1024" width="9.140625" style="29"/>
    <col min="1025" max="1025" width="22.5703125" style="29" customWidth="1"/>
    <col min="1026" max="1026" width="10.7109375" style="29" customWidth="1"/>
    <col min="1027" max="1036" width="8.7109375" style="29" customWidth="1"/>
    <col min="1037" max="1037" width="10.7109375" style="29" customWidth="1"/>
    <col min="1038" max="1038" width="21" style="29" customWidth="1"/>
    <col min="1039" max="1280" width="9.140625" style="29"/>
    <col min="1281" max="1281" width="22.5703125" style="29" customWidth="1"/>
    <col min="1282" max="1282" width="10.7109375" style="29" customWidth="1"/>
    <col min="1283" max="1292" width="8.7109375" style="29" customWidth="1"/>
    <col min="1293" max="1293" width="10.7109375" style="29" customWidth="1"/>
    <col min="1294" max="1294" width="21" style="29" customWidth="1"/>
    <col min="1295" max="1536" width="9.140625" style="29"/>
    <col min="1537" max="1537" width="22.5703125" style="29" customWidth="1"/>
    <col min="1538" max="1538" width="10.7109375" style="29" customWidth="1"/>
    <col min="1539" max="1548" width="8.7109375" style="29" customWidth="1"/>
    <col min="1549" max="1549" width="10.7109375" style="29" customWidth="1"/>
    <col min="1550" max="1550" width="21" style="29" customWidth="1"/>
    <col min="1551" max="1792" width="9.140625" style="29"/>
    <col min="1793" max="1793" width="22.5703125" style="29" customWidth="1"/>
    <col min="1794" max="1794" width="10.7109375" style="29" customWidth="1"/>
    <col min="1795" max="1804" width="8.7109375" style="29" customWidth="1"/>
    <col min="1805" max="1805" width="10.7109375" style="29" customWidth="1"/>
    <col min="1806" max="1806" width="21" style="29" customWidth="1"/>
    <col min="1807" max="2048" width="9.140625" style="29"/>
    <col min="2049" max="2049" width="22.5703125" style="29" customWidth="1"/>
    <col min="2050" max="2050" width="10.7109375" style="29" customWidth="1"/>
    <col min="2051" max="2060" width="8.7109375" style="29" customWidth="1"/>
    <col min="2061" max="2061" width="10.7109375" style="29" customWidth="1"/>
    <col min="2062" max="2062" width="21" style="29" customWidth="1"/>
    <col min="2063" max="2304" width="9.140625" style="29"/>
    <col min="2305" max="2305" width="22.5703125" style="29" customWidth="1"/>
    <col min="2306" max="2306" width="10.7109375" style="29" customWidth="1"/>
    <col min="2307" max="2316" width="8.7109375" style="29" customWidth="1"/>
    <col min="2317" max="2317" width="10.7109375" style="29" customWidth="1"/>
    <col min="2318" max="2318" width="21" style="29" customWidth="1"/>
    <col min="2319" max="2560" width="9.140625" style="29"/>
    <col min="2561" max="2561" width="22.5703125" style="29" customWidth="1"/>
    <col min="2562" max="2562" width="10.7109375" style="29" customWidth="1"/>
    <col min="2563" max="2572" width="8.7109375" style="29" customWidth="1"/>
    <col min="2573" max="2573" width="10.7109375" style="29" customWidth="1"/>
    <col min="2574" max="2574" width="21" style="29" customWidth="1"/>
    <col min="2575" max="2816" width="9.140625" style="29"/>
    <col min="2817" max="2817" width="22.5703125" style="29" customWidth="1"/>
    <col min="2818" max="2818" width="10.7109375" style="29" customWidth="1"/>
    <col min="2819" max="2828" width="8.7109375" style="29" customWidth="1"/>
    <col min="2829" max="2829" width="10.7109375" style="29" customWidth="1"/>
    <col min="2830" max="2830" width="21" style="29" customWidth="1"/>
    <col min="2831" max="3072" width="9.140625" style="29"/>
    <col min="3073" max="3073" width="22.5703125" style="29" customWidth="1"/>
    <col min="3074" max="3074" width="10.7109375" style="29" customWidth="1"/>
    <col min="3075" max="3084" width="8.7109375" style="29" customWidth="1"/>
    <col min="3085" max="3085" width="10.7109375" style="29" customWidth="1"/>
    <col min="3086" max="3086" width="21" style="29" customWidth="1"/>
    <col min="3087" max="3328" width="9.140625" style="29"/>
    <col min="3329" max="3329" width="22.5703125" style="29" customWidth="1"/>
    <col min="3330" max="3330" width="10.7109375" style="29" customWidth="1"/>
    <col min="3331" max="3340" width="8.7109375" style="29" customWidth="1"/>
    <col min="3341" max="3341" width="10.7109375" style="29" customWidth="1"/>
    <col min="3342" max="3342" width="21" style="29" customWidth="1"/>
    <col min="3343" max="3584" width="9.140625" style="29"/>
    <col min="3585" max="3585" width="22.5703125" style="29" customWidth="1"/>
    <col min="3586" max="3586" width="10.7109375" style="29" customWidth="1"/>
    <col min="3587" max="3596" width="8.7109375" style="29" customWidth="1"/>
    <col min="3597" max="3597" width="10.7109375" style="29" customWidth="1"/>
    <col min="3598" max="3598" width="21" style="29" customWidth="1"/>
    <col min="3599" max="3840" width="9.140625" style="29"/>
    <col min="3841" max="3841" width="22.5703125" style="29" customWidth="1"/>
    <col min="3842" max="3842" width="10.7109375" style="29" customWidth="1"/>
    <col min="3843" max="3852" width="8.7109375" style="29" customWidth="1"/>
    <col min="3853" max="3853" width="10.7109375" style="29" customWidth="1"/>
    <col min="3854" max="3854" width="21" style="29" customWidth="1"/>
    <col min="3855" max="4096" width="9.140625" style="29"/>
    <col min="4097" max="4097" width="22.5703125" style="29" customWidth="1"/>
    <col min="4098" max="4098" width="10.7109375" style="29" customWidth="1"/>
    <col min="4099" max="4108" width="8.7109375" style="29" customWidth="1"/>
    <col min="4109" max="4109" width="10.7109375" style="29" customWidth="1"/>
    <col min="4110" max="4110" width="21" style="29" customWidth="1"/>
    <col min="4111" max="4352" width="9.140625" style="29"/>
    <col min="4353" max="4353" width="22.5703125" style="29" customWidth="1"/>
    <col min="4354" max="4354" width="10.7109375" style="29" customWidth="1"/>
    <col min="4355" max="4364" width="8.7109375" style="29" customWidth="1"/>
    <col min="4365" max="4365" width="10.7109375" style="29" customWidth="1"/>
    <col min="4366" max="4366" width="21" style="29" customWidth="1"/>
    <col min="4367" max="4608" width="9.140625" style="29"/>
    <col min="4609" max="4609" width="22.5703125" style="29" customWidth="1"/>
    <col min="4610" max="4610" width="10.7109375" style="29" customWidth="1"/>
    <col min="4611" max="4620" width="8.7109375" style="29" customWidth="1"/>
    <col min="4621" max="4621" width="10.7109375" style="29" customWidth="1"/>
    <col min="4622" max="4622" width="21" style="29" customWidth="1"/>
    <col min="4623" max="4864" width="9.140625" style="29"/>
    <col min="4865" max="4865" width="22.5703125" style="29" customWidth="1"/>
    <col min="4866" max="4866" width="10.7109375" style="29" customWidth="1"/>
    <col min="4867" max="4876" width="8.7109375" style="29" customWidth="1"/>
    <col min="4877" max="4877" width="10.7109375" style="29" customWidth="1"/>
    <col min="4878" max="4878" width="21" style="29" customWidth="1"/>
    <col min="4879" max="5120" width="9.140625" style="29"/>
    <col min="5121" max="5121" width="22.5703125" style="29" customWidth="1"/>
    <col min="5122" max="5122" width="10.7109375" style="29" customWidth="1"/>
    <col min="5123" max="5132" width="8.7109375" style="29" customWidth="1"/>
    <col min="5133" max="5133" width="10.7109375" style="29" customWidth="1"/>
    <col min="5134" max="5134" width="21" style="29" customWidth="1"/>
    <col min="5135" max="5376" width="9.140625" style="29"/>
    <col min="5377" max="5377" width="22.5703125" style="29" customWidth="1"/>
    <col min="5378" max="5378" width="10.7109375" style="29" customWidth="1"/>
    <col min="5379" max="5388" width="8.7109375" style="29" customWidth="1"/>
    <col min="5389" max="5389" width="10.7109375" style="29" customWidth="1"/>
    <col min="5390" max="5390" width="21" style="29" customWidth="1"/>
    <col min="5391" max="5632" width="9.140625" style="29"/>
    <col min="5633" max="5633" width="22.5703125" style="29" customWidth="1"/>
    <col min="5634" max="5634" width="10.7109375" style="29" customWidth="1"/>
    <col min="5635" max="5644" width="8.7109375" style="29" customWidth="1"/>
    <col min="5645" max="5645" width="10.7109375" style="29" customWidth="1"/>
    <col min="5646" max="5646" width="21" style="29" customWidth="1"/>
    <col min="5647" max="5888" width="9.140625" style="29"/>
    <col min="5889" max="5889" width="22.5703125" style="29" customWidth="1"/>
    <col min="5890" max="5890" width="10.7109375" style="29" customWidth="1"/>
    <col min="5891" max="5900" width="8.7109375" style="29" customWidth="1"/>
    <col min="5901" max="5901" width="10.7109375" style="29" customWidth="1"/>
    <col min="5902" max="5902" width="21" style="29" customWidth="1"/>
    <col min="5903" max="6144" width="9.140625" style="29"/>
    <col min="6145" max="6145" width="22.5703125" style="29" customWidth="1"/>
    <col min="6146" max="6146" width="10.7109375" style="29" customWidth="1"/>
    <col min="6147" max="6156" width="8.7109375" style="29" customWidth="1"/>
    <col min="6157" max="6157" width="10.7109375" style="29" customWidth="1"/>
    <col min="6158" max="6158" width="21" style="29" customWidth="1"/>
    <col min="6159" max="6400" width="9.140625" style="29"/>
    <col min="6401" max="6401" width="22.5703125" style="29" customWidth="1"/>
    <col min="6402" max="6402" width="10.7109375" style="29" customWidth="1"/>
    <col min="6403" max="6412" width="8.7109375" style="29" customWidth="1"/>
    <col min="6413" max="6413" width="10.7109375" style="29" customWidth="1"/>
    <col min="6414" max="6414" width="21" style="29" customWidth="1"/>
    <col min="6415" max="6656" width="9.140625" style="29"/>
    <col min="6657" max="6657" width="22.5703125" style="29" customWidth="1"/>
    <col min="6658" max="6658" width="10.7109375" style="29" customWidth="1"/>
    <col min="6659" max="6668" width="8.7109375" style="29" customWidth="1"/>
    <col min="6669" max="6669" width="10.7109375" style="29" customWidth="1"/>
    <col min="6670" max="6670" width="21" style="29" customWidth="1"/>
    <col min="6671" max="6912" width="9.140625" style="29"/>
    <col min="6913" max="6913" width="22.5703125" style="29" customWidth="1"/>
    <col min="6914" max="6914" width="10.7109375" style="29" customWidth="1"/>
    <col min="6915" max="6924" width="8.7109375" style="29" customWidth="1"/>
    <col min="6925" max="6925" width="10.7109375" style="29" customWidth="1"/>
    <col min="6926" max="6926" width="21" style="29" customWidth="1"/>
    <col min="6927" max="7168" width="9.140625" style="29"/>
    <col min="7169" max="7169" width="22.5703125" style="29" customWidth="1"/>
    <col min="7170" max="7170" width="10.7109375" style="29" customWidth="1"/>
    <col min="7171" max="7180" width="8.7109375" style="29" customWidth="1"/>
    <col min="7181" max="7181" width="10.7109375" style="29" customWidth="1"/>
    <col min="7182" max="7182" width="21" style="29" customWidth="1"/>
    <col min="7183" max="7424" width="9.140625" style="29"/>
    <col min="7425" max="7425" width="22.5703125" style="29" customWidth="1"/>
    <col min="7426" max="7426" width="10.7109375" style="29" customWidth="1"/>
    <col min="7427" max="7436" width="8.7109375" style="29" customWidth="1"/>
    <col min="7437" max="7437" width="10.7109375" style="29" customWidth="1"/>
    <col min="7438" max="7438" width="21" style="29" customWidth="1"/>
    <col min="7439" max="7680" width="9.140625" style="29"/>
    <col min="7681" max="7681" width="22.5703125" style="29" customWidth="1"/>
    <col min="7682" max="7682" width="10.7109375" style="29" customWidth="1"/>
    <col min="7683" max="7692" width="8.7109375" style="29" customWidth="1"/>
    <col min="7693" max="7693" width="10.7109375" style="29" customWidth="1"/>
    <col min="7694" max="7694" width="21" style="29" customWidth="1"/>
    <col min="7695" max="7936" width="9.140625" style="29"/>
    <col min="7937" max="7937" width="22.5703125" style="29" customWidth="1"/>
    <col min="7938" max="7938" width="10.7109375" style="29" customWidth="1"/>
    <col min="7939" max="7948" width="8.7109375" style="29" customWidth="1"/>
    <col min="7949" max="7949" width="10.7109375" style="29" customWidth="1"/>
    <col min="7950" max="7950" width="21" style="29" customWidth="1"/>
    <col min="7951" max="8192" width="9.140625" style="29"/>
    <col min="8193" max="8193" width="22.5703125" style="29" customWidth="1"/>
    <col min="8194" max="8194" width="10.7109375" style="29" customWidth="1"/>
    <col min="8195" max="8204" width="8.7109375" style="29" customWidth="1"/>
    <col min="8205" max="8205" width="10.7109375" style="29" customWidth="1"/>
    <col min="8206" max="8206" width="21" style="29" customWidth="1"/>
    <col min="8207" max="8448" width="9.140625" style="29"/>
    <col min="8449" max="8449" width="22.5703125" style="29" customWidth="1"/>
    <col min="8450" max="8450" width="10.7109375" style="29" customWidth="1"/>
    <col min="8451" max="8460" width="8.7109375" style="29" customWidth="1"/>
    <col min="8461" max="8461" width="10.7109375" style="29" customWidth="1"/>
    <col min="8462" max="8462" width="21" style="29" customWidth="1"/>
    <col min="8463" max="8704" width="9.140625" style="29"/>
    <col min="8705" max="8705" width="22.5703125" style="29" customWidth="1"/>
    <col min="8706" max="8706" width="10.7109375" style="29" customWidth="1"/>
    <col min="8707" max="8716" width="8.7109375" style="29" customWidth="1"/>
    <col min="8717" max="8717" width="10.7109375" style="29" customWidth="1"/>
    <col min="8718" max="8718" width="21" style="29" customWidth="1"/>
    <col min="8719" max="8960" width="9.140625" style="29"/>
    <col min="8961" max="8961" width="22.5703125" style="29" customWidth="1"/>
    <col min="8962" max="8962" width="10.7109375" style="29" customWidth="1"/>
    <col min="8963" max="8972" width="8.7109375" style="29" customWidth="1"/>
    <col min="8973" max="8973" width="10.7109375" style="29" customWidth="1"/>
    <col min="8974" max="8974" width="21" style="29" customWidth="1"/>
    <col min="8975" max="9216" width="9.140625" style="29"/>
    <col min="9217" max="9217" width="22.5703125" style="29" customWidth="1"/>
    <col min="9218" max="9218" width="10.7109375" style="29" customWidth="1"/>
    <col min="9219" max="9228" width="8.7109375" style="29" customWidth="1"/>
    <col min="9229" max="9229" width="10.7109375" style="29" customWidth="1"/>
    <col min="9230" max="9230" width="21" style="29" customWidth="1"/>
    <col min="9231" max="9472" width="9.140625" style="29"/>
    <col min="9473" max="9473" width="22.5703125" style="29" customWidth="1"/>
    <col min="9474" max="9474" width="10.7109375" style="29" customWidth="1"/>
    <col min="9475" max="9484" width="8.7109375" style="29" customWidth="1"/>
    <col min="9485" max="9485" width="10.7109375" style="29" customWidth="1"/>
    <col min="9486" max="9486" width="21" style="29" customWidth="1"/>
    <col min="9487" max="9728" width="9.140625" style="29"/>
    <col min="9729" max="9729" width="22.5703125" style="29" customWidth="1"/>
    <col min="9730" max="9730" width="10.7109375" style="29" customWidth="1"/>
    <col min="9731" max="9740" width="8.7109375" style="29" customWidth="1"/>
    <col min="9741" max="9741" width="10.7109375" style="29" customWidth="1"/>
    <col min="9742" max="9742" width="21" style="29" customWidth="1"/>
    <col min="9743" max="9984" width="9.140625" style="29"/>
    <col min="9985" max="9985" width="22.5703125" style="29" customWidth="1"/>
    <col min="9986" max="9986" width="10.7109375" style="29" customWidth="1"/>
    <col min="9987" max="9996" width="8.7109375" style="29" customWidth="1"/>
    <col min="9997" max="9997" width="10.7109375" style="29" customWidth="1"/>
    <col min="9998" max="9998" width="21" style="29" customWidth="1"/>
    <col min="9999" max="10240" width="9.140625" style="29"/>
    <col min="10241" max="10241" width="22.5703125" style="29" customWidth="1"/>
    <col min="10242" max="10242" width="10.7109375" style="29" customWidth="1"/>
    <col min="10243" max="10252" width="8.7109375" style="29" customWidth="1"/>
    <col min="10253" max="10253" width="10.7109375" style="29" customWidth="1"/>
    <col min="10254" max="10254" width="21" style="29" customWidth="1"/>
    <col min="10255" max="10496" width="9.140625" style="29"/>
    <col min="10497" max="10497" width="22.5703125" style="29" customWidth="1"/>
    <col min="10498" max="10498" width="10.7109375" style="29" customWidth="1"/>
    <col min="10499" max="10508" width="8.7109375" style="29" customWidth="1"/>
    <col min="10509" max="10509" width="10.7109375" style="29" customWidth="1"/>
    <col min="10510" max="10510" width="21" style="29" customWidth="1"/>
    <col min="10511" max="10752" width="9.140625" style="29"/>
    <col min="10753" max="10753" width="22.5703125" style="29" customWidth="1"/>
    <col min="10754" max="10754" width="10.7109375" style="29" customWidth="1"/>
    <col min="10755" max="10764" width="8.7109375" style="29" customWidth="1"/>
    <col min="10765" max="10765" width="10.7109375" style="29" customWidth="1"/>
    <col min="10766" max="10766" width="21" style="29" customWidth="1"/>
    <col min="10767" max="11008" width="9.140625" style="29"/>
    <col min="11009" max="11009" width="22.5703125" style="29" customWidth="1"/>
    <col min="11010" max="11010" width="10.7109375" style="29" customWidth="1"/>
    <col min="11011" max="11020" width="8.7109375" style="29" customWidth="1"/>
    <col min="11021" max="11021" width="10.7109375" style="29" customWidth="1"/>
    <col min="11022" max="11022" width="21" style="29" customWidth="1"/>
    <col min="11023" max="11264" width="9.140625" style="29"/>
    <col min="11265" max="11265" width="22.5703125" style="29" customWidth="1"/>
    <col min="11266" max="11266" width="10.7109375" style="29" customWidth="1"/>
    <col min="11267" max="11276" width="8.7109375" style="29" customWidth="1"/>
    <col min="11277" max="11277" width="10.7109375" style="29" customWidth="1"/>
    <col min="11278" max="11278" width="21" style="29" customWidth="1"/>
    <col min="11279" max="11520" width="9.140625" style="29"/>
    <col min="11521" max="11521" width="22.5703125" style="29" customWidth="1"/>
    <col min="11522" max="11522" width="10.7109375" style="29" customWidth="1"/>
    <col min="11523" max="11532" width="8.7109375" style="29" customWidth="1"/>
    <col min="11533" max="11533" width="10.7109375" style="29" customWidth="1"/>
    <col min="11534" max="11534" width="21" style="29" customWidth="1"/>
    <col min="11535" max="11776" width="9.140625" style="29"/>
    <col min="11777" max="11777" width="22.5703125" style="29" customWidth="1"/>
    <col min="11778" max="11778" width="10.7109375" style="29" customWidth="1"/>
    <col min="11779" max="11788" width="8.7109375" style="29" customWidth="1"/>
    <col min="11789" max="11789" width="10.7109375" style="29" customWidth="1"/>
    <col min="11790" max="11790" width="21" style="29" customWidth="1"/>
    <col min="11791" max="12032" width="9.140625" style="29"/>
    <col min="12033" max="12033" width="22.5703125" style="29" customWidth="1"/>
    <col min="12034" max="12034" width="10.7109375" style="29" customWidth="1"/>
    <col min="12035" max="12044" width="8.7109375" style="29" customWidth="1"/>
    <col min="12045" max="12045" width="10.7109375" style="29" customWidth="1"/>
    <col min="12046" max="12046" width="21" style="29" customWidth="1"/>
    <col min="12047" max="12288" width="9.140625" style="29"/>
    <col min="12289" max="12289" width="22.5703125" style="29" customWidth="1"/>
    <col min="12290" max="12290" width="10.7109375" style="29" customWidth="1"/>
    <col min="12291" max="12300" width="8.7109375" style="29" customWidth="1"/>
    <col min="12301" max="12301" width="10.7109375" style="29" customWidth="1"/>
    <col min="12302" max="12302" width="21" style="29" customWidth="1"/>
    <col min="12303" max="12544" width="9.140625" style="29"/>
    <col min="12545" max="12545" width="22.5703125" style="29" customWidth="1"/>
    <col min="12546" max="12546" width="10.7109375" style="29" customWidth="1"/>
    <col min="12547" max="12556" width="8.7109375" style="29" customWidth="1"/>
    <col min="12557" max="12557" width="10.7109375" style="29" customWidth="1"/>
    <col min="12558" max="12558" width="21" style="29" customWidth="1"/>
    <col min="12559" max="12800" width="9.140625" style="29"/>
    <col min="12801" max="12801" width="22.5703125" style="29" customWidth="1"/>
    <col min="12802" max="12802" width="10.7109375" style="29" customWidth="1"/>
    <col min="12803" max="12812" width="8.7109375" style="29" customWidth="1"/>
    <col min="12813" max="12813" width="10.7109375" style="29" customWidth="1"/>
    <col min="12814" max="12814" width="21" style="29" customWidth="1"/>
    <col min="12815" max="13056" width="9.140625" style="29"/>
    <col min="13057" max="13057" width="22.5703125" style="29" customWidth="1"/>
    <col min="13058" max="13058" width="10.7109375" style="29" customWidth="1"/>
    <col min="13059" max="13068" width="8.7109375" style="29" customWidth="1"/>
    <col min="13069" max="13069" width="10.7109375" style="29" customWidth="1"/>
    <col min="13070" max="13070" width="21" style="29" customWidth="1"/>
    <col min="13071" max="13312" width="9.140625" style="29"/>
    <col min="13313" max="13313" width="22.5703125" style="29" customWidth="1"/>
    <col min="13314" max="13314" width="10.7109375" style="29" customWidth="1"/>
    <col min="13315" max="13324" width="8.7109375" style="29" customWidth="1"/>
    <col min="13325" max="13325" width="10.7109375" style="29" customWidth="1"/>
    <col min="13326" max="13326" width="21" style="29" customWidth="1"/>
    <col min="13327" max="13568" width="9.140625" style="29"/>
    <col min="13569" max="13569" width="22.5703125" style="29" customWidth="1"/>
    <col min="13570" max="13570" width="10.7109375" style="29" customWidth="1"/>
    <col min="13571" max="13580" width="8.7109375" style="29" customWidth="1"/>
    <col min="13581" max="13581" width="10.7109375" style="29" customWidth="1"/>
    <col min="13582" max="13582" width="21" style="29" customWidth="1"/>
    <col min="13583" max="13824" width="9.140625" style="29"/>
    <col min="13825" max="13825" width="22.5703125" style="29" customWidth="1"/>
    <col min="13826" max="13826" width="10.7109375" style="29" customWidth="1"/>
    <col min="13827" max="13836" width="8.7109375" style="29" customWidth="1"/>
    <col min="13837" max="13837" width="10.7109375" style="29" customWidth="1"/>
    <col min="13838" max="13838" width="21" style="29" customWidth="1"/>
    <col min="13839" max="14080" width="9.140625" style="29"/>
    <col min="14081" max="14081" width="22.5703125" style="29" customWidth="1"/>
    <col min="14082" max="14082" width="10.7109375" style="29" customWidth="1"/>
    <col min="14083" max="14092" width="8.7109375" style="29" customWidth="1"/>
    <col min="14093" max="14093" width="10.7109375" style="29" customWidth="1"/>
    <col min="14094" max="14094" width="21" style="29" customWidth="1"/>
    <col min="14095" max="14336" width="9.140625" style="29"/>
    <col min="14337" max="14337" width="22.5703125" style="29" customWidth="1"/>
    <col min="14338" max="14338" width="10.7109375" style="29" customWidth="1"/>
    <col min="14339" max="14348" width="8.7109375" style="29" customWidth="1"/>
    <col min="14349" max="14349" width="10.7109375" style="29" customWidth="1"/>
    <col min="14350" max="14350" width="21" style="29" customWidth="1"/>
    <col min="14351" max="14592" width="9.140625" style="29"/>
    <col min="14593" max="14593" width="22.5703125" style="29" customWidth="1"/>
    <col min="14594" max="14594" width="10.7109375" style="29" customWidth="1"/>
    <col min="14595" max="14604" width="8.7109375" style="29" customWidth="1"/>
    <col min="14605" max="14605" width="10.7109375" style="29" customWidth="1"/>
    <col min="14606" max="14606" width="21" style="29" customWidth="1"/>
    <col min="14607" max="14848" width="9.140625" style="29"/>
    <col min="14849" max="14849" width="22.5703125" style="29" customWidth="1"/>
    <col min="14850" max="14850" width="10.7109375" style="29" customWidth="1"/>
    <col min="14851" max="14860" width="8.7109375" style="29" customWidth="1"/>
    <col min="14861" max="14861" width="10.7109375" style="29" customWidth="1"/>
    <col min="14862" max="14862" width="21" style="29" customWidth="1"/>
    <col min="14863" max="15104" width="9.140625" style="29"/>
    <col min="15105" max="15105" width="22.5703125" style="29" customWidth="1"/>
    <col min="15106" max="15106" width="10.7109375" style="29" customWidth="1"/>
    <col min="15107" max="15116" width="8.7109375" style="29" customWidth="1"/>
    <col min="15117" max="15117" width="10.7109375" style="29" customWidth="1"/>
    <col min="15118" max="15118" width="21" style="29" customWidth="1"/>
    <col min="15119" max="15360" width="9.140625" style="29"/>
    <col min="15361" max="15361" width="22.5703125" style="29" customWidth="1"/>
    <col min="15362" max="15362" width="10.7109375" style="29" customWidth="1"/>
    <col min="15363" max="15372" width="8.7109375" style="29" customWidth="1"/>
    <col min="15373" max="15373" width="10.7109375" style="29" customWidth="1"/>
    <col min="15374" max="15374" width="21" style="29" customWidth="1"/>
    <col min="15375" max="15616" width="9.140625" style="29"/>
    <col min="15617" max="15617" width="22.5703125" style="29" customWidth="1"/>
    <col min="15618" max="15618" width="10.7109375" style="29" customWidth="1"/>
    <col min="15619" max="15628" width="8.7109375" style="29" customWidth="1"/>
    <col min="15629" max="15629" width="10.7109375" style="29" customWidth="1"/>
    <col min="15630" max="15630" width="21" style="29" customWidth="1"/>
    <col min="15631" max="15872" width="9.140625" style="29"/>
    <col min="15873" max="15873" width="22.5703125" style="29" customWidth="1"/>
    <col min="15874" max="15874" width="10.7109375" style="29" customWidth="1"/>
    <col min="15875" max="15884" width="8.7109375" style="29" customWidth="1"/>
    <col min="15885" max="15885" width="10.7109375" style="29" customWidth="1"/>
    <col min="15886" max="15886" width="21" style="29" customWidth="1"/>
    <col min="15887" max="16128" width="9.140625" style="29"/>
    <col min="16129" max="16129" width="22.5703125" style="29" customWidth="1"/>
    <col min="16130" max="16130" width="10.7109375" style="29" customWidth="1"/>
    <col min="16131" max="16140" width="8.7109375" style="29" customWidth="1"/>
    <col min="16141" max="16141" width="10.7109375" style="29" customWidth="1"/>
    <col min="16142" max="16142" width="21" style="29" customWidth="1"/>
    <col min="16143" max="16384" width="9.140625" style="29"/>
  </cols>
  <sheetData>
    <row r="1" spans="1:14" s="23" customFormat="1" ht="21.95" customHeight="1" x14ac:dyDescent="0.2">
      <c r="A1" s="1474" t="s">
        <v>761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</row>
    <row r="2" spans="1:14" s="25" customFormat="1" ht="19.5" customHeight="1" x14ac:dyDescent="0.2">
      <c r="A2" s="1475" t="s">
        <v>794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</row>
    <row r="3" spans="1:14" s="96" customFormat="1" ht="15.75" customHeight="1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</row>
    <row r="4" spans="1:14" s="756" customFormat="1" ht="16.5" customHeight="1" x14ac:dyDescent="0.3">
      <c r="A4" s="753" t="s">
        <v>629</v>
      </c>
      <c r="B4" s="741"/>
      <c r="C4" s="308"/>
      <c r="D4" s="308"/>
      <c r="E4" s="308"/>
      <c r="F4" s="308"/>
      <c r="G4" s="308"/>
      <c r="H4" s="308"/>
      <c r="I4" s="308"/>
      <c r="J4" s="758"/>
      <c r="K4" s="308"/>
      <c r="L4" s="308"/>
      <c r="M4" s="741"/>
      <c r="N4" s="754" t="s">
        <v>241</v>
      </c>
    </row>
    <row r="5" spans="1:14" ht="26.25" customHeight="1" thickBot="1" x14ac:dyDescent="0.25">
      <c r="A5" s="1602" t="s">
        <v>493</v>
      </c>
      <c r="B5" s="1602" t="s">
        <v>80</v>
      </c>
      <c r="C5" s="1609" t="s">
        <v>716</v>
      </c>
      <c r="D5" s="1610"/>
      <c r="E5" s="1610"/>
      <c r="F5" s="1610"/>
      <c r="G5" s="1610"/>
      <c r="H5" s="1610"/>
      <c r="I5" s="1610"/>
      <c r="J5" s="1610"/>
      <c r="K5" s="1610"/>
      <c r="L5" s="1611"/>
      <c r="M5" s="1605" t="s">
        <v>81</v>
      </c>
      <c r="N5" s="1605" t="s">
        <v>242</v>
      </c>
    </row>
    <row r="6" spans="1:14" ht="38.25" customHeight="1" thickTop="1" x14ac:dyDescent="0.2">
      <c r="A6" s="1603"/>
      <c r="B6" s="1604"/>
      <c r="C6" s="468" t="s">
        <v>394</v>
      </c>
      <c r="D6" s="68" t="s">
        <v>72</v>
      </c>
      <c r="E6" s="68" t="s">
        <v>198</v>
      </c>
      <c r="F6" s="254" t="s">
        <v>196</v>
      </c>
      <c r="G6" s="254" t="s">
        <v>70</v>
      </c>
      <c r="H6" s="254" t="s">
        <v>68</v>
      </c>
      <c r="I6" s="254" t="s">
        <v>66</v>
      </c>
      <c r="J6" s="254" t="s">
        <v>64</v>
      </c>
      <c r="K6" s="254" t="s">
        <v>62</v>
      </c>
      <c r="L6" s="77" t="s">
        <v>538</v>
      </c>
      <c r="M6" s="1606"/>
      <c r="N6" s="1606"/>
    </row>
    <row r="7" spans="1:14" ht="13.5" customHeight="1" thickBot="1" x14ac:dyDescent="0.25">
      <c r="A7" s="1587" t="s">
        <v>495</v>
      </c>
      <c r="B7" s="140" t="s">
        <v>243</v>
      </c>
      <c r="C7" s="210">
        <f>SUM(D7:L7)</f>
        <v>72</v>
      </c>
      <c r="D7" s="211">
        <v>0</v>
      </c>
      <c r="E7" s="211">
        <v>0</v>
      </c>
      <c r="F7" s="211">
        <v>0</v>
      </c>
      <c r="G7" s="211">
        <v>14</v>
      </c>
      <c r="H7" s="211">
        <v>24</v>
      </c>
      <c r="I7" s="211">
        <v>20</v>
      </c>
      <c r="J7" s="211">
        <v>5</v>
      </c>
      <c r="K7" s="211">
        <v>9</v>
      </c>
      <c r="L7" s="211">
        <v>0</v>
      </c>
      <c r="M7" s="69" t="s">
        <v>119</v>
      </c>
      <c r="N7" s="1490" t="s">
        <v>494</v>
      </c>
    </row>
    <row r="8" spans="1:14" ht="13.5" customHeight="1" thickTop="1" thickBot="1" x14ac:dyDescent="0.25">
      <c r="A8" s="1588"/>
      <c r="B8" s="139" t="s">
        <v>714</v>
      </c>
      <c r="C8" s="210">
        <f t="shared" ref="C8:C45" si="0">SUM(D8:L8)</f>
        <v>151</v>
      </c>
      <c r="D8" s="203">
        <v>0</v>
      </c>
      <c r="E8" s="203">
        <v>0</v>
      </c>
      <c r="F8" s="203">
        <v>0</v>
      </c>
      <c r="G8" s="203">
        <v>12</v>
      </c>
      <c r="H8" s="203">
        <v>43</v>
      </c>
      <c r="I8" s="203">
        <v>70</v>
      </c>
      <c r="J8" s="203">
        <v>25</v>
      </c>
      <c r="K8" s="203">
        <v>1</v>
      </c>
      <c r="L8" s="203">
        <v>0</v>
      </c>
      <c r="M8" s="70" t="s">
        <v>122</v>
      </c>
      <c r="N8" s="1491"/>
    </row>
    <row r="9" spans="1:14" s="26" customFormat="1" ht="13.5" customHeight="1" thickTop="1" thickBot="1" x14ac:dyDescent="0.25">
      <c r="A9" s="1589"/>
      <c r="B9" s="139" t="s">
        <v>44</v>
      </c>
      <c r="C9" s="210">
        <f t="shared" si="0"/>
        <v>223</v>
      </c>
      <c r="D9" s="202">
        <f t="shared" ref="D9" si="1">D7+D8</f>
        <v>0</v>
      </c>
      <c r="E9" s="202">
        <f t="shared" ref="E9:K9" si="2">E7+E8</f>
        <v>0</v>
      </c>
      <c r="F9" s="202">
        <f t="shared" si="2"/>
        <v>0</v>
      </c>
      <c r="G9" s="202">
        <f t="shared" si="2"/>
        <v>26</v>
      </c>
      <c r="H9" s="202">
        <f t="shared" si="2"/>
        <v>67</v>
      </c>
      <c r="I9" s="202">
        <f t="shared" si="2"/>
        <v>90</v>
      </c>
      <c r="J9" s="202">
        <f t="shared" si="2"/>
        <v>30</v>
      </c>
      <c r="K9" s="202">
        <f t="shared" si="2"/>
        <v>10</v>
      </c>
      <c r="L9" s="202">
        <f>L7+L8</f>
        <v>0</v>
      </c>
      <c r="M9" s="70" t="s">
        <v>45</v>
      </c>
      <c r="N9" s="1491"/>
    </row>
    <row r="10" spans="1:14" ht="13.5" customHeight="1" thickTop="1" thickBot="1" x14ac:dyDescent="0.25">
      <c r="A10" s="1590" t="s">
        <v>244</v>
      </c>
      <c r="B10" s="141" t="s">
        <v>243</v>
      </c>
      <c r="C10" s="212">
        <f t="shared" si="0"/>
        <v>2176</v>
      </c>
      <c r="D10" s="213">
        <v>0</v>
      </c>
      <c r="E10" s="213">
        <v>0</v>
      </c>
      <c r="F10" s="213">
        <v>12</v>
      </c>
      <c r="G10" s="213">
        <v>170</v>
      </c>
      <c r="H10" s="213">
        <v>481</v>
      </c>
      <c r="I10" s="213">
        <v>665</v>
      </c>
      <c r="J10" s="213">
        <v>677</v>
      </c>
      <c r="K10" s="213">
        <v>170</v>
      </c>
      <c r="L10" s="213">
        <v>1</v>
      </c>
      <c r="M10" s="71" t="s">
        <v>119</v>
      </c>
      <c r="N10" s="1493" t="s">
        <v>245</v>
      </c>
    </row>
    <row r="11" spans="1:14" ht="13.5" customHeight="1" thickTop="1" thickBot="1" x14ac:dyDescent="0.25">
      <c r="A11" s="1591"/>
      <c r="B11" s="141" t="s">
        <v>714</v>
      </c>
      <c r="C11" s="212">
        <f t="shared" si="0"/>
        <v>2781</v>
      </c>
      <c r="D11" s="213">
        <v>0</v>
      </c>
      <c r="E11" s="213">
        <v>0</v>
      </c>
      <c r="F11" s="213">
        <v>4</v>
      </c>
      <c r="G11" s="213">
        <v>178</v>
      </c>
      <c r="H11" s="213">
        <v>704</v>
      </c>
      <c r="I11" s="213">
        <v>1170</v>
      </c>
      <c r="J11" s="213">
        <v>671</v>
      </c>
      <c r="K11" s="213">
        <v>54</v>
      </c>
      <c r="L11" s="213">
        <v>0</v>
      </c>
      <c r="M11" s="71" t="s">
        <v>122</v>
      </c>
      <c r="N11" s="1493"/>
    </row>
    <row r="12" spans="1:14" s="26" customFormat="1" ht="13.5" customHeight="1" thickTop="1" thickBot="1" x14ac:dyDescent="0.25">
      <c r="A12" s="1592"/>
      <c r="B12" s="141" t="s">
        <v>44</v>
      </c>
      <c r="C12" s="212">
        <f t="shared" si="0"/>
        <v>4957</v>
      </c>
      <c r="D12" s="214">
        <v>0</v>
      </c>
      <c r="E12" s="214">
        <f>E10+E11</f>
        <v>0</v>
      </c>
      <c r="F12" s="214">
        <f t="shared" ref="F12:K12" si="3">F10+F11</f>
        <v>16</v>
      </c>
      <c r="G12" s="214">
        <f t="shared" si="3"/>
        <v>348</v>
      </c>
      <c r="H12" s="214">
        <f t="shared" si="3"/>
        <v>1185</v>
      </c>
      <c r="I12" s="214">
        <f t="shared" si="3"/>
        <v>1835</v>
      </c>
      <c r="J12" s="214">
        <f t="shared" si="3"/>
        <v>1348</v>
      </c>
      <c r="K12" s="214">
        <f t="shared" si="3"/>
        <v>224</v>
      </c>
      <c r="L12" s="214">
        <f>L10+L11</f>
        <v>1</v>
      </c>
      <c r="M12" s="71" t="s">
        <v>45</v>
      </c>
      <c r="N12" s="1493"/>
    </row>
    <row r="13" spans="1:14" ht="13.5" customHeight="1" thickTop="1" thickBot="1" x14ac:dyDescent="0.25">
      <c r="A13" s="1593" t="s">
        <v>362</v>
      </c>
      <c r="B13" s="140" t="s">
        <v>243</v>
      </c>
      <c r="C13" s="210">
        <f t="shared" si="0"/>
        <v>1129</v>
      </c>
      <c r="D13" s="203">
        <v>0</v>
      </c>
      <c r="E13" s="203">
        <v>0</v>
      </c>
      <c r="F13" s="203">
        <v>2</v>
      </c>
      <c r="G13" s="203">
        <v>89</v>
      </c>
      <c r="H13" s="203">
        <v>280</v>
      </c>
      <c r="I13" s="203">
        <v>407</v>
      </c>
      <c r="J13" s="203">
        <v>305</v>
      </c>
      <c r="K13" s="203">
        <v>46</v>
      </c>
      <c r="L13" s="203">
        <v>0</v>
      </c>
      <c r="M13" s="69" t="s">
        <v>119</v>
      </c>
      <c r="N13" s="1491" t="s">
        <v>356</v>
      </c>
    </row>
    <row r="14" spans="1:14" ht="13.5" customHeight="1" thickTop="1" thickBot="1" x14ac:dyDescent="0.25">
      <c r="A14" s="1588"/>
      <c r="B14" s="139" t="s">
        <v>714</v>
      </c>
      <c r="C14" s="210">
        <f t="shared" si="0"/>
        <v>2041</v>
      </c>
      <c r="D14" s="203">
        <v>0</v>
      </c>
      <c r="E14" s="203">
        <v>2</v>
      </c>
      <c r="F14" s="203">
        <v>8</v>
      </c>
      <c r="G14" s="203">
        <v>81</v>
      </c>
      <c r="H14" s="203">
        <v>519</v>
      </c>
      <c r="I14" s="203">
        <v>1024</v>
      </c>
      <c r="J14" s="203">
        <v>373</v>
      </c>
      <c r="K14" s="203">
        <v>30</v>
      </c>
      <c r="L14" s="203">
        <v>4</v>
      </c>
      <c r="M14" s="70" t="s">
        <v>122</v>
      </c>
      <c r="N14" s="1491"/>
    </row>
    <row r="15" spans="1:14" s="26" customFormat="1" ht="13.5" customHeight="1" thickTop="1" thickBot="1" x14ac:dyDescent="0.25">
      <c r="A15" s="1589"/>
      <c r="B15" s="139" t="s">
        <v>44</v>
      </c>
      <c r="C15" s="210">
        <f>SUM(D15:L15)</f>
        <v>3170</v>
      </c>
      <c r="D15" s="202">
        <f t="shared" ref="D15" si="4">D13+D14</f>
        <v>0</v>
      </c>
      <c r="E15" s="202">
        <f t="shared" ref="E15:K15" si="5">E13+E14</f>
        <v>2</v>
      </c>
      <c r="F15" s="202">
        <f t="shared" si="5"/>
        <v>10</v>
      </c>
      <c r="G15" s="202">
        <f t="shared" si="5"/>
        <v>170</v>
      </c>
      <c r="H15" s="202">
        <f t="shared" si="5"/>
        <v>799</v>
      </c>
      <c r="I15" s="202">
        <f t="shared" si="5"/>
        <v>1431</v>
      </c>
      <c r="J15" s="202">
        <f t="shared" si="5"/>
        <v>678</v>
      </c>
      <c r="K15" s="202">
        <f t="shared" si="5"/>
        <v>76</v>
      </c>
      <c r="L15" s="202">
        <f>L13+L14</f>
        <v>4</v>
      </c>
      <c r="M15" s="70" t="s">
        <v>45</v>
      </c>
      <c r="N15" s="1491"/>
    </row>
    <row r="16" spans="1:14" ht="13.5" customHeight="1" thickTop="1" thickBot="1" x14ac:dyDescent="0.25">
      <c r="A16" s="1590" t="s">
        <v>246</v>
      </c>
      <c r="B16" s="141" t="s">
        <v>243</v>
      </c>
      <c r="C16" s="212">
        <f>SUM(D16:L16)</f>
        <v>449</v>
      </c>
      <c r="D16" s="213">
        <v>0</v>
      </c>
      <c r="E16" s="213">
        <v>0</v>
      </c>
      <c r="F16" s="213">
        <v>2</v>
      </c>
      <c r="G16" s="213">
        <v>23</v>
      </c>
      <c r="H16" s="213">
        <v>85</v>
      </c>
      <c r="I16" s="213">
        <v>158</v>
      </c>
      <c r="J16" s="213">
        <v>152</v>
      </c>
      <c r="K16" s="213">
        <v>28</v>
      </c>
      <c r="L16" s="213">
        <v>1</v>
      </c>
      <c r="M16" s="71" t="s">
        <v>119</v>
      </c>
      <c r="N16" s="1493" t="s">
        <v>247</v>
      </c>
    </row>
    <row r="17" spans="1:20" ht="13.5" customHeight="1" thickTop="1" thickBot="1" x14ac:dyDescent="0.25">
      <c r="A17" s="1591"/>
      <c r="B17" s="141" t="s">
        <v>714</v>
      </c>
      <c r="C17" s="212">
        <f t="shared" si="0"/>
        <v>508</v>
      </c>
      <c r="D17" s="213">
        <v>0</v>
      </c>
      <c r="E17" s="213">
        <v>0</v>
      </c>
      <c r="F17" s="213">
        <v>0</v>
      </c>
      <c r="G17" s="213">
        <v>26</v>
      </c>
      <c r="H17" s="213">
        <v>129</v>
      </c>
      <c r="I17" s="213">
        <v>198</v>
      </c>
      <c r="J17" s="213">
        <v>131</v>
      </c>
      <c r="K17" s="213">
        <v>24</v>
      </c>
      <c r="L17" s="213">
        <v>0</v>
      </c>
      <c r="M17" s="71" t="s">
        <v>122</v>
      </c>
      <c r="N17" s="1493"/>
    </row>
    <row r="18" spans="1:20" s="26" customFormat="1" ht="13.5" customHeight="1" thickTop="1" thickBot="1" x14ac:dyDescent="0.25">
      <c r="A18" s="1592"/>
      <c r="B18" s="141" t="s">
        <v>44</v>
      </c>
      <c r="C18" s="212">
        <f t="shared" si="0"/>
        <v>957</v>
      </c>
      <c r="D18" s="214">
        <f t="shared" ref="D18" si="6">D16+D17</f>
        <v>0</v>
      </c>
      <c r="E18" s="214">
        <f t="shared" ref="E18:K18" si="7">E16+E17</f>
        <v>0</v>
      </c>
      <c r="F18" s="214">
        <f t="shared" si="7"/>
        <v>2</v>
      </c>
      <c r="G18" s="214">
        <f t="shared" si="7"/>
        <v>49</v>
      </c>
      <c r="H18" s="214">
        <f t="shared" si="7"/>
        <v>214</v>
      </c>
      <c r="I18" s="214">
        <f t="shared" si="7"/>
        <v>356</v>
      </c>
      <c r="J18" s="214">
        <f t="shared" si="7"/>
        <v>283</v>
      </c>
      <c r="K18" s="214">
        <f t="shared" si="7"/>
        <v>52</v>
      </c>
      <c r="L18" s="214">
        <f>L16+L17</f>
        <v>1</v>
      </c>
      <c r="M18" s="71" t="s">
        <v>45</v>
      </c>
      <c r="N18" s="1493"/>
    </row>
    <row r="19" spans="1:20" ht="14.1" customHeight="1" thickTop="1" thickBot="1" x14ac:dyDescent="0.25">
      <c r="A19" s="1593" t="s">
        <v>363</v>
      </c>
      <c r="B19" s="140" t="s">
        <v>243</v>
      </c>
      <c r="C19" s="210">
        <f t="shared" si="0"/>
        <v>207</v>
      </c>
      <c r="D19" s="203">
        <v>0</v>
      </c>
      <c r="E19" s="203">
        <v>0</v>
      </c>
      <c r="F19" s="203">
        <v>2</v>
      </c>
      <c r="G19" s="203">
        <v>14</v>
      </c>
      <c r="H19" s="203">
        <v>42</v>
      </c>
      <c r="I19" s="203">
        <v>78</v>
      </c>
      <c r="J19" s="203">
        <v>53</v>
      </c>
      <c r="K19" s="203">
        <v>18</v>
      </c>
      <c r="L19" s="203">
        <v>0</v>
      </c>
      <c r="M19" s="69" t="s">
        <v>119</v>
      </c>
      <c r="N19" s="1491" t="s">
        <v>357</v>
      </c>
    </row>
    <row r="20" spans="1:20" ht="14.1" customHeight="1" thickTop="1" thickBot="1" x14ac:dyDescent="0.25">
      <c r="A20" s="1588"/>
      <c r="B20" s="139" t="s">
        <v>714</v>
      </c>
      <c r="C20" s="210">
        <f t="shared" si="0"/>
        <v>482</v>
      </c>
      <c r="D20" s="203">
        <v>0</v>
      </c>
      <c r="E20" s="203">
        <v>0</v>
      </c>
      <c r="F20" s="203">
        <v>4</v>
      </c>
      <c r="G20" s="203">
        <v>27</v>
      </c>
      <c r="H20" s="203">
        <v>95</v>
      </c>
      <c r="I20" s="203">
        <v>206</v>
      </c>
      <c r="J20" s="203">
        <v>136</v>
      </c>
      <c r="K20" s="203">
        <v>14</v>
      </c>
      <c r="L20" s="203">
        <v>0</v>
      </c>
      <c r="M20" s="70" t="s">
        <v>122</v>
      </c>
      <c r="N20" s="1491"/>
    </row>
    <row r="21" spans="1:20" s="26" customFormat="1" ht="14.1" customHeight="1" thickTop="1" thickBot="1" x14ac:dyDescent="0.25">
      <c r="A21" s="1589"/>
      <c r="B21" s="139" t="s">
        <v>44</v>
      </c>
      <c r="C21" s="210">
        <f t="shared" si="0"/>
        <v>689</v>
      </c>
      <c r="D21" s="202">
        <f>SUM(D19:D20)</f>
        <v>0</v>
      </c>
      <c r="E21" s="202">
        <f>SUM(E19:E20)</f>
        <v>0</v>
      </c>
      <c r="F21" s="202">
        <f t="shared" ref="F21:K21" si="8">F19+F20</f>
        <v>6</v>
      </c>
      <c r="G21" s="202">
        <f t="shared" si="8"/>
        <v>41</v>
      </c>
      <c r="H21" s="202">
        <f t="shared" si="8"/>
        <v>137</v>
      </c>
      <c r="I21" s="202">
        <f t="shared" si="8"/>
        <v>284</v>
      </c>
      <c r="J21" s="202">
        <f t="shared" si="8"/>
        <v>189</v>
      </c>
      <c r="K21" s="202">
        <f t="shared" si="8"/>
        <v>32</v>
      </c>
      <c r="L21" s="202">
        <f>L19+L20</f>
        <v>0</v>
      </c>
      <c r="M21" s="70" t="s">
        <v>45</v>
      </c>
      <c r="N21" s="1491"/>
    </row>
    <row r="22" spans="1:20" ht="13.5" customHeight="1" thickTop="1" thickBot="1" x14ac:dyDescent="0.25">
      <c r="A22" s="1585" t="s">
        <v>368</v>
      </c>
      <c r="B22" s="141" t="s">
        <v>243</v>
      </c>
      <c r="C22" s="212">
        <f t="shared" si="0"/>
        <v>0</v>
      </c>
      <c r="D22" s="213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71" t="s">
        <v>119</v>
      </c>
      <c r="N22" s="1493" t="s">
        <v>365</v>
      </c>
    </row>
    <row r="23" spans="1:20" ht="13.5" customHeight="1" thickTop="1" thickBot="1" x14ac:dyDescent="0.25">
      <c r="A23" s="1585"/>
      <c r="B23" s="141" t="s">
        <v>714</v>
      </c>
      <c r="C23" s="212">
        <f t="shared" si="0"/>
        <v>0</v>
      </c>
      <c r="D23" s="213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71" t="s">
        <v>122</v>
      </c>
      <c r="N23" s="1493"/>
    </row>
    <row r="24" spans="1:20" s="26" customFormat="1" ht="13.5" customHeight="1" thickTop="1" thickBot="1" x14ac:dyDescent="0.25">
      <c r="A24" s="1585"/>
      <c r="B24" s="141" t="s">
        <v>44</v>
      </c>
      <c r="C24" s="212">
        <f t="shared" si="0"/>
        <v>0</v>
      </c>
      <c r="D24" s="214">
        <f>SUM(D22:D23)</f>
        <v>0</v>
      </c>
      <c r="E24" s="214">
        <f>SUM(E22:E23)</f>
        <v>0</v>
      </c>
      <c r="F24" s="214">
        <f t="shared" ref="F24:K24" si="9">F22+F23</f>
        <v>0</v>
      </c>
      <c r="G24" s="214">
        <v>0</v>
      </c>
      <c r="H24" s="214">
        <f t="shared" si="9"/>
        <v>0</v>
      </c>
      <c r="I24" s="214">
        <f t="shared" si="9"/>
        <v>0</v>
      </c>
      <c r="J24" s="214">
        <f t="shared" si="9"/>
        <v>0</v>
      </c>
      <c r="K24" s="214">
        <f t="shared" si="9"/>
        <v>0</v>
      </c>
      <c r="L24" s="214">
        <f>L22+L23</f>
        <v>0</v>
      </c>
      <c r="M24" s="71" t="s">
        <v>45</v>
      </c>
      <c r="N24" s="1493"/>
    </row>
    <row r="25" spans="1:20" ht="13.5" customHeight="1" thickTop="1" thickBot="1" x14ac:dyDescent="0.25">
      <c r="A25" s="1593" t="s">
        <v>496</v>
      </c>
      <c r="B25" s="140" t="s">
        <v>243</v>
      </c>
      <c r="C25" s="210">
        <f t="shared" si="0"/>
        <v>0</v>
      </c>
      <c r="D25" s="203">
        <v>0</v>
      </c>
      <c r="E25" s="203">
        <v>0</v>
      </c>
      <c r="F25" s="203">
        <v>0</v>
      </c>
      <c r="G25" s="203">
        <v>0</v>
      </c>
      <c r="H25" s="203">
        <v>0</v>
      </c>
      <c r="I25" s="203">
        <v>0</v>
      </c>
      <c r="J25" s="203">
        <v>0</v>
      </c>
      <c r="K25" s="203">
        <v>0</v>
      </c>
      <c r="L25" s="203">
        <v>0</v>
      </c>
      <c r="M25" s="69" t="s">
        <v>119</v>
      </c>
      <c r="N25" s="1491" t="s">
        <v>358</v>
      </c>
    </row>
    <row r="26" spans="1:20" ht="13.5" customHeight="1" thickTop="1" thickBot="1" x14ac:dyDescent="0.25">
      <c r="A26" s="1588"/>
      <c r="B26" s="139" t="s">
        <v>714</v>
      </c>
      <c r="C26" s="210">
        <f t="shared" si="0"/>
        <v>2</v>
      </c>
      <c r="D26" s="203">
        <v>0</v>
      </c>
      <c r="E26" s="203">
        <v>0</v>
      </c>
      <c r="F26" s="203">
        <v>0</v>
      </c>
      <c r="G26" s="203">
        <v>1</v>
      </c>
      <c r="H26" s="203">
        <v>1</v>
      </c>
      <c r="I26" s="203">
        <v>0</v>
      </c>
      <c r="J26" s="203">
        <v>0</v>
      </c>
      <c r="K26" s="203">
        <v>0</v>
      </c>
      <c r="L26" s="203">
        <v>0</v>
      </c>
      <c r="M26" s="70" t="s">
        <v>122</v>
      </c>
      <c r="N26" s="1491"/>
      <c r="Q26" s="1607"/>
      <c r="R26" s="1607"/>
      <c r="S26" s="1607"/>
      <c r="T26" s="1607"/>
    </row>
    <row r="27" spans="1:20" s="26" customFormat="1" ht="13.5" customHeight="1" thickTop="1" thickBot="1" x14ac:dyDescent="0.25">
      <c r="A27" s="1589"/>
      <c r="B27" s="139" t="s">
        <v>44</v>
      </c>
      <c r="C27" s="210">
        <f t="shared" si="0"/>
        <v>2</v>
      </c>
      <c r="D27" s="202">
        <f>SUM(D25:D26)</f>
        <v>0</v>
      </c>
      <c r="E27" s="202">
        <f>SUM(E25:E26)</f>
        <v>0</v>
      </c>
      <c r="F27" s="202">
        <f t="shared" ref="F27:K27" si="10">F25+F26</f>
        <v>0</v>
      </c>
      <c r="G27" s="202">
        <f t="shared" si="10"/>
        <v>1</v>
      </c>
      <c r="H27" s="202">
        <f t="shared" si="10"/>
        <v>1</v>
      </c>
      <c r="I27" s="202">
        <f t="shared" si="10"/>
        <v>0</v>
      </c>
      <c r="J27" s="202">
        <f t="shared" si="10"/>
        <v>0</v>
      </c>
      <c r="K27" s="202">
        <f t="shared" si="10"/>
        <v>0</v>
      </c>
      <c r="L27" s="202">
        <f>L25+L26</f>
        <v>0</v>
      </c>
      <c r="M27" s="70" t="s">
        <v>45</v>
      </c>
      <c r="N27" s="1491"/>
      <c r="Q27" s="1607"/>
      <c r="R27" s="1607"/>
      <c r="S27" s="1607"/>
      <c r="T27" s="1607"/>
    </row>
    <row r="28" spans="1:20" ht="13.5" customHeight="1" thickTop="1" thickBot="1" x14ac:dyDescent="0.25">
      <c r="A28" s="1590" t="s">
        <v>369</v>
      </c>
      <c r="B28" s="141" t="s">
        <v>243</v>
      </c>
      <c r="C28" s="212">
        <f t="shared" si="0"/>
        <v>0</v>
      </c>
      <c r="D28" s="213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71" t="s">
        <v>119</v>
      </c>
      <c r="N28" s="1600" t="s">
        <v>366</v>
      </c>
      <c r="Q28" s="1607"/>
      <c r="R28" s="1607"/>
      <c r="S28" s="1607"/>
      <c r="T28" s="1607"/>
    </row>
    <row r="29" spans="1:20" ht="13.5" customHeight="1" thickTop="1" thickBot="1" x14ac:dyDescent="0.25">
      <c r="A29" s="1591"/>
      <c r="B29" s="141" t="s">
        <v>714</v>
      </c>
      <c r="C29" s="212">
        <f t="shared" si="0"/>
        <v>4</v>
      </c>
      <c r="D29" s="213">
        <v>0</v>
      </c>
      <c r="E29" s="213">
        <v>0</v>
      </c>
      <c r="F29" s="213">
        <v>0</v>
      </c>
      <c r="G29" s="213">
        <v>1</v>
      </c>
      <c r="H29" s="213">
        <v>0</v>
      </c>
      <c r="I29" s="213">
        <v>2</v>
      </c>
      <c r="J29" s="213">
        <v>0</v>
      </c>
      <c r="K29" s="213">
        <v>1</v>
      </c>
      <c r="L29" s="213">
        <v>0</v>
      </c>
      <c r="M29" s="71" t="s">
        <v>122</v>
      </c>
      <c r="N29" s="1600"/>
      <c r="Q29" s="1607"/>
      <c r="R29" s="1607"/>
      <c r="S29" s="1607"/>
      <c r="T29" s="1607"/>
    </row>
    <row r="30" spans="1:20" s="26" customFormat="1" ht="13.5" customHeight="1" thickTop="1" thickBot="1" x14ac:dyDescent="0.25">
      <c r="A30" s="1599"/>
      <c r="B30" s="141" t="s">
        <v>44</v>
      </c>
      <c r="C30" s="212">
        <f t="shared" si="0"/>
        <v>4</v>
      </c>
      <c r="D30" s="214">
        <f>SUM(D28:D29)</f>
        <v>0</v>
      </c>
      <c r="E30" s="214">
        <f>SUM(E28:E29)</f>
        <v>0</v>
      </c>
      <c r="F30" s="214">
        <f t="shared" ref="F30:K30" si="11">F28+F29</f>
        <v>0</v>
      </c>
      <c r="G30" s="214">
        <f t="shared" si="11"/>
        <v>1</v>
      </c>
      <c r="H30" s="214">
        <f t="shared" si="11"/>
        <v>0</v>
      </c>
      <c r="I30" s="214">
        <f t="shared" si="11"/>
        <v>2</v>
      </c>
      <c r="J30" s="214">
        <f t="shared" si="11"/>
        <v>0</v>
      </c>
      <c r="K30" s="214">
        <f t="shared" si="11"/>
        <v>1</v>
      </c>
      <c r="L30" s="214">
        <f>L28+L29</f>
        <v>0</v>
      </c>
      <c r="M30" s="71" t="s">
        <v>45</v>
      </c>
      <c r="N30" s="1600"/>
      <c r="Q30" s="1607"/>
      <c r="R30" s="1607"/>
      <c r="S30" s="1607"/>
      <c r="T30" s="1607"/>
    </row>
    <row r="31" spans="1:20" ht="13.5" customHeight="1" thickTop="1" thickBot="1" x14ac:dyDescent="0.25">
      <c r="A31" s="1601" t="s">
        <v>367</v>
      </c>
      <c r="B31" s="140" t="s">
        <v>243</v>
      </c>
      <c r="C31" s="210">
        <f t="shared" si="0"/>
        <v>158</v>
      </c>
      <c r="D31" s="203">
        <v>0</v>
      </c>
      <c r="E31" s="203">
        <v>1</v>
      </c>
      <c r="F31" s="203">
        <v>2</v>
      </c>
      <c r="G31" s="203">
        <v>21</v>
      </c>
      <c r="H31" s="203">
        <v>33</v>
      </c>
      <c r="I31" s="203">
        <v>51</v>
      </c>
      <c r="J31" s="203">
        <v>44</v>
      </c>
      <c r="K31" s="203">
        <v>6</v>
      </c>
      <c r="L31" s="203">
        <v>0</v>
      </c>
      <c r="M31" s="69" t="s">
        <v>119</v>
      </c>
      <c r="N31" s="1618" t="s">
        <v>359</v>
      </c>
      <c r="Q31" s="1607"/>
      <c r="R31" s="1607"/>
      <c r="S31" s="1607"/>
      <c r="T31" s="1607"/>
    </row>
    <row r="32" spans="1:20" ht="13.5" customHeight="1" thickTop="1" thickBot="1" x14ac:dyDescent="0.25">
      <c r="A32" s="1601"/>
      <c r="B32" s="139" t="s">
        <v>714</v>
      </c>
      <c r="C32" s="210">
        <f t="shared" si="0"/>
        <v>1068</v>
      </c>
      <c r="D32" s="203">
        <v>0</v>
      </c>
      <c r="E32" s="203">
        <v>4</v>
      </c>
      <c r="F32" s="203">
        <v>11</v>
      </c>
      <c r="G32" s="203">
        <v>59</v>
      </c>
      <c r="H32" s="203">
        <v>233</v>
      </c>
      <c r="I32" s="203">
        <v>392</v>
      </c>
      <c r="J32" s="203">
        <v>255</v>
      </c>
      <c r="K32" s="203">
        <v>105</v>
      </c>
      <c r="L32" s="203">
        <v>9</v>
      </c>
      <c r="M32" s="70" t="s">
        <v>122</v>
      </c>
      <c r="N32" s="1618"/>
    </row>
    <row r="33" spans="1:17" s="26" customFormat="1" ht="13.5" customHeight="1" thickTop="1" thickBot="1" x14ac:dyDescent="0.25">
      <c r="A33" s="1601"/>
      <c r="B33" s="139" t="s">
        <v>44</v>
      </c>
      <c r="C33" s="210">
        <f t="shared" si="0"/>
        <v>1226</v>
      </c>
      <c r="D33" s="202">
        <f>SUM(D31:D32)</f>
        <v>0</v>
      </c>
      <c r="E33" s="202">
        <f>SUM(E31:E32)</f>
        <v>5</v>
      </c>
      <c r="F33" s="202">
        <f t="shared" ref="F33:K33" si="12">F31+F32</f>
        <v>13</v>
      </c>
      <c r="G33" s="202">
        <f t="shared" si="12"/>
        <v>80</v>
      </c>
      <c r="H33" s="202">
        <f t="shared" si="12"/>
        <v>266</v>
      </c>
      <c r="I33" s="202">
        <f t="shared" si="12"/>
        <v>443</v>
      </c>
      <c r="J33" s="202">
        <f t="shared" si="12"/>
        <v>299</v>
      </c>
      <c r="K33" s="202">
        <f t="shared" si="12"/>
        <v>111</v>
      </c>
      <c r="L33" s="202">
        <f>L31+L32</f>
        <v>9</v>
      </c>
      <c r="M33" s="70" t="s">
        <v>45</v>
      </c>
      <c r="N33" s="1618"/>
    </row>
    <row r="34" spans="1:17" ht="13.5" customHeight="1" thickTop="1" thickBot="1" x14ac:dyDescent="0.25">
      <c r="A34" s="1594" t="s">
        <v>821</v>
      </c>
      <c r="B34" s="141" t="s">
        <v>243</v>
      </c>
      <c r="C34" s="212">
        <f t="shared" si="0"/>
        <v>258</v>
      </c>
      <c r="D34" s="213">
        <v>0</v>
      </c>
      <c r="E34" s="213">
        <v>0</v>
      </c>
      <c r="F34" s="213">
        <v>0</v>
      </c>
      <c r="G34" s="213">
        <v>4</v>
      </c>
      <c r="H34" s="213">
        <v>4</v>
      </c>
      <c r="I34" s="213">
        <v>17</v>
      </c>
      <c r="J34" s="213">
        <v>88</v>
      </c>
      <c r="K34" s="213">
        <v>138</v>
      </c>
      <c r="L34" s="213">
        <v>7</v>
      </c>
      <c r="M34" s="71" t="s">
        <v>119</v>
      </c>
      <c r="N34" s="1600" t="s">
        <v>360</v>
      </c>
    </row>
    <row r="35" spans="1:17" ht="13.5" customHeight="1" thickTop="1" thickBot="1" x14ac:dyDescent="0.25">
      <c r="A35" s="1595"/>
      <c r="B35" s="141" t="s">
        <v>714</v>
      </c>
      <c r="C35" s="212">
        <f t="shared" si="0"/>
        <v>224</v>
      </c>
      <c r="D35" s="213">
        <v>0</v>
      </c>
      <c r="E35" s="213">
        <v>0</v>
      </c>
      <c r="F35" s="213">
        <v>1</v>
      </c>
      <c r="G35" s="213">
        <v>5</v>
      </c>
      <c r="H35" s="213">
        <v>21</v>
      </c>
      <c r="I35" s="213">
        <v>44</v>
      </c>
      <c r="J35" s="213">
        <v>75</v>
      </c>
      <c r="K35" s="213">
        <v>70</v>
      </c>
      <c r="L35" s="213">
        <v>8</v>
      </c>
      <c r="M35" s="71" t="s">
        <v>122</v>
      </c>
      <c r="N35" s="1600"/>
    </row>
    <row r="36" spans="1:17" s="26" customFormat="1" ht="13.5" customHeight="1" thickTop="1" x14ac:dyDescent="0.2">
      <c r="A36" s="1596"/>
      <c r="B36" s="497" t="s">
        <v>44</v>
      </c>
      <c r="C36" s="221">
        <f t="shared" si="0"/>
        <v>482</v>
      </c>
      <c r="D36" s="221">
        <f>SUM(D34:D35)</f>
        <v>0</v>
      </c>
      <c r="E36" s="215">
        <f>SUM(E34:E35)</f>
        <v>0</v>
      </c>
      <c r="F36" s="215">
        <f t="shared" ref="F36:K36" si="13">F34+F35</f>
        <v>1</v>
      </c>
      <c r="G36" s="215">
        <f t="shared" si="13"/>
        <v>9</v>
      </c>
      <c r="H36" s="215">
        <f t="shared" si="13"/>
        <v>25</v>
      </c>
      <c r="I36" s="215">
        <f t="shared" si="13"/>
        <v>61</v>
      </c>
      <c r="J36" s="215">
        <f t="shared" si="13"/>
        <v>163</v>
      </c>
      <c r="K36" s="215">
        <f t="shared" si="13"/>
        <v>208</v>
      </c>
      <c r="L36" s="215">
        <f>L34+L35</f>
        <v>15</v>
      </c>
      <c r="M36" s="72" t="s">
        <v>45</v>
      </c>
      <c r="N36" s="1619"/>
    </row>
    <row r="37" spans="1:17" ht="13.5" customHeight="1" thickBot="1" x14ac:dyDescent="0.25">
      <c r="A37" s="1597" t="s">
        <v>497</v>
      </c>
      <c r="B37" s="496" t="s">
        <v>243</v>
      </c>
      <c r="C37" s="216">
        <f t="shared" si="0"/>
        <v>4449</v>
      </c>
      <c r="D37" s="216">
        <v>0</v>
      </c>
      <c r="E37" s="217">
        <f>E7+E10+E13+E16+E19+E22+E25+E28+E31+E34</f>
        <v>1</v>
      </c>
      <c r="F37" s="217">
        <f>SUM(F7,F10,F13,F16,F19,F22,F25,F28,F31,F34)</f>
        <v>20</v>
      </c>
      <c r="G37" s="217">
        <f t="shared" ref="G37:K37" si="14">SUM(G7,G10,G13,G16,G19,G22,G25,G28,G31,G34)</f>
        <v>335</v>
      </c>
      <c r="H37" s="217">
        <f t="shared" si="14"/>
        <v>949</v>
      </c>
      <c r="I37" s="217">
        <f t="shared" si="14"/>
        <v>1396</v>
      </c>
      <c r="J37" s="217">
        <f t="shared" si="14"/>
        <v>1324</v>
      </c>
      <c r="K37" s="217">
        <f t="shared" si="14"/>
        <v>415</v>
      </c>
      <c r="L37" s="217">
        <f>SUM(L7,L10,L13,L16,L19,L22,L25,L28,L31,L34)</f>
        <v>9</v>
      </c>
      <c r="M37" s="69" t="s">
        <v>119</v>
      </c>
      <c r="N37" s="1613" t="s">
        <v>405</v>
      </c>
    </row>
    <row r="38" spans="1:17" ht="13.5" customHeight="1" thickTop="1" thickBot="1" x14ac:dyDescent="0.25">
      <c r="A38" s="1598"/>
      <c r="B38" s="139" t="s">
        <v>714</v>
      </c>
      <c r="C38" s="210">
        <f t="shared" si="0"/>
        <v>7261</v>
      </c>
      <c r="D38" s="210">
        <v>0</v>
      </c>
      <c r="E38" s="218">
        <f t="shared" ref="E38:K38" si="15">SUM(E8,E11,E14,E17,E20,E23,E26,E29,E32,E35)</f>
        <v>6</v>
      </c>
      <c r="F38" s="218">
        <f t="shared" si="15"/>
        <v>28</v>
      </c>
      <c r="G38" s="218">
        <f t="shared" si="15"/>
        <v>390</v>
      </c>
      <c r="H38" s="218">
        <f t="shared" si="15"/>
        <v>1745</v>
      </c>
      <c r="I38" s="218">
        <f t="shared" si="15"/>
        <v>3106</v>
      </c>
      <c r="J38" s="218">
        <f t="shared" si="15"/>
        <v>1666</v>
      </c>
      <c r="K38" s="218">
        <f t="shared" si="15"/>
        <v>299</v>
      </c>
      <c r="L38" s="218">
        <f>SUM(L8,L11,L14,L17,L20,L23,L26,L29,L32,L35)</f>
        <v>21</v>
      </c>
      <c r="M38" s="70" t="s">
        <v>122</v>
      </c>
      <c r="N38" s="1614"/>
    </row>
    <row r="39" spans="1:17" s="26" customFormat="1" ht="13.5" customHeight="1" thickTop="1" x14ac:dyDescent="0.2">
      <c r="A39" s="1598"/>
      <c r="B39" s="204" t="s">
        <v>44</v>
      </c>
      <c r="C39" s="222">
        <f t="shared" si="0"/>
        <v>11710</v>
      </c>
      <c r="D39" s="219">
        <v>0</v>
      </c>
      <c r="E39" s="219">
        <f t="shared" ref="E39:J39" si="16">SUM(E37:E38)</f>
        <v>7</v>
      </c>
      <c r="F39" s="219">
        <f t="shared" si="16"/>
        <v>48</v>
      </c>
      <c r="G39" s="219">
        <f t="shared" si="16"/>
        <v>725</v>
      </c>
      <c r="H39" s="219">
        <f t="shared" si="16"/>
        <v>2694</v>
      </c>
      <c r="I39" s="219">
        <f t="shared" si="16"/>
        <v>4502</v>
      </c>
      <c r="J39" s="219">
        <f t="shared" si="16"/>
        <v>2990</v>
      </c>
      <c r="K39" s="219">
        <f>SUM(K37:K38)</f>
        <v>714</v>
      </c>
      <c r="L39" s="223">
        <f>SUM(L37:L38)</f>
        <v>30</v>
      </c>
      <c r="M39" s="73" t="s">
        <v>45</v>
      </c>
      <c r="N39" s="1615"/>
    </row>
    <row r="40" spans="1:17" ht="13.5" customHeight="1" thickBot="1" x14ac:dyDescent="0.25">
      <c r="A40" s="1584" t="s">
        <v>632</v>
      </c>
      <c r="B40" s="206" t="s">
        <v>243</v>
      </c>
      <c r="C40" s="573">
        <f>SUM(D40:L40)</f>
        <v>2177</v>
      </c>
      <c r="D40" s="220">
        <v>0</v>
      </c>
      <c r="E40" s="220">
        <v>0</v>
      </c>
      <c r="F40" s="220">
        <v>12</v>
      </c>
      <c r="G40" s="220">
        <v>123</v>
      </c>
      <c r="H40" s="220">
        <v>329</v>
      </c>
      <c r="I40" s="220">
        <v>514</v>
      </c>
      <c r="J40" s="220">
        <v>688</v>
      </c>
      <c r="K40" s="220">
        <v>473</v>
      </c>
      <c r="L40" s="220">
        <v>38</v>
      </c>
      <c r="M40" s="207" t="s">
        <v>119</v>
      </c>
      <c r="N40" s="1616" t="s">
        <v>854</v>
      </c>
    </row>
    <row r="41" spans="1:17" ht="13.5" customHeight="1" thickTop="1" thickBot="1" x14ac:dyDescent="0.25">
      <c r="A41" s="1585"/>
      <c r="B41" s="141" t="s">
        <v>714</v>
      </c>
      <c r="C41" s="212">
        <f>SUM(D41:L41)</f>
        <v>12432</v>
      </c>
      <c r="D41" s="213">
        <v>0</v>
      </c>
      <c r="E41" s="213">
        <v>6</v>
      </c>
      <c r="F41" s="213">
        <v>44</v>
      </c>
      <c r="G41" s="213">
        <v>534</v>
      </c>
      <c r="H41" s="213">
        <v>2259</v>
      </c>
      <c r="I41" s="213">
        <v>4099</v>
      </c>
      <c r="J41" s="213">
        <v>3772</v>
      </c>
      <c r="K41" s="213">
        <v>1592</v>
      </c>
      <c r="L41" s="213">
        <v>126</v>
      </c>
      <c r="M41" s="71" t="s">
        <v>122</v>
      </c>
      <c r="N41" s="1600"/>
    </row>
    <row r="42" spans="1:17" s="26" customFormat="1" ht="13.5" customHeight="1" thickTop="1" x14ac:dyDescent="0.2">
      <c r="A42" s="1586"/>
      <c r="B42" s="208" t="s">
        <v>44</v>
      </c>
      <c r="C42" s="221">
        <f>SUM(D42:L42)</f>
        <v>14609</v>
      </c>
      <c r="D42" s="221">
        <f t="shared" ref="D42" si="17">SUM(D40:D41)</f>
        <v>0</v>
      </c>
      <c r="E42" s="221">
        <f t="shared" ref="E42:K42" si="18">SUM(E40:E41)</f>
        <v>6</v>
      </c>
      <c r="F42" s="221">
        <f t="shared" si="18"/>
        <v>56</v>
      </c>
      <c r="G42" s="221">
        <f t="shared" si="18"/>
        <v>657</v>
      </c>
      <c r="H42" s="221">
        <f t="shared" si="18"/>
        <v>2588</v>
      </c>
      <c r="I42" s="221">
        <f t="shared" si="18"/>
        <v>4613</v>
      </c>
      <c r="J42" s="221">
        <f t="shared" si="18"/>
        <v>4460</v>
      </c>
      <c r="K42" s="221">
        <f t="shared" si="18"/>
        <v>2065</v>
      </c>
      <c r="L42" s="221">
        <f>SUM(L40:L41)</f>
        <v>164</v>
      </c>
      <c r="M42" s="209" t="s">
        <v>45</v>
      </c>
      <c r="N42" s="1617"/>
    </row>
    <row r="43" spans="1:17" ht="13.5" customHeight="1" thickBot="1" x14ac:dyDescent="0.25">
      <c r="A43" s="1597" t="s">
        <v>289</v>
      </c>
      <c r="B43" s="140" t="s">
        <v>243</v>
      </c>
      <c r="C43" s="216">
        <f t="shared" si="0"/>
        <v>6626</v>
      </c>
      <c r="D43" s="466">
        <f t="shared" ref="D43" si="19">SUM(D37+D40)</f>
        <v>0</v>
      </c>
      <c r="E43" s="466">
        <f t="shared" ref="E43:K43" si="20">SUM(E37+E40)</f>
        <v>1</v>
      </c>
      <c r="F43" s="466">
        <f t="shared" si="20"/>
        <v>32</v>
      </c>
      <c r="G43" s="466">
        <f t="shared" si="20"/>
        <v>458</v>
      </c>
      <c r="H43" s="466">
        <f t="shared" si="20"/>
        <v>1278</v>
      </c>
      <c r="I43" s="466">
        <f t="shared" si="20"/>
        <v>1910</v>
      </c>
      <c r="J43" s="466">
        <f t="shared" si="20"/>
        <v>2012</v>
      </c>
      <c r="K43" s="466">
        <f t="shared" si="20"/>
        <v>888</v>
      </c>
      <c r="L43" s="466">
        <f>SUM(L37+L40)</f>
        <v>47</v>
      </c>
      <c r="M43" s="467" t="s">
        <v>119</v>
      </c>
      <c r="N43" s="1614" t="s">
        <v>443</v>
      </c>
    </row>
    <row r="44" spans="1:17" ht="13.5" customHeight="1" thickTop="1" thickBot="1" x14ac:dyDescent="0.25">
      <c r="A44" s="1598"/>
      <c r="B44" s="139" t="s">
        <v>714</v>
      </c>
      <c r="C44" s="210">
        <f>SUM(D44:L44)</f>
        <v>19693</v>
      </c>
      <c r="D44" s="218">
        <f t="shared" ref="D44" si="21">SUM(D38+D41)</f>
        <v>0</v>
      </c>
      <c r="E44" s="218">
        <f t="shared" ref="E44:K44" si="22">SUM(E38+E41)</f>
        <v>12</v>
      </c>
      <c r="F44" s="218">
        <f t="shared" si="22"/>
        <v>72</v>
      </c>
      <c r="G44" s="218">
        <f t="shared" si="22"/>
        <v>924</v>
      </c>
      <c r="H44" s="218">
        <f t="shared" si="22"/>
        <v>4004</v>
      </c>
      <c r="I44" s="218">
        <f t="shared" si="22"/>
        <v>7205</v>
      </c>
      <c r="J44" s="218">
        <f t="shared" si="22"/>
        <v>5438</v>
      </c>
      <c r="K44" s="218">
        <f t="shared" si="22"/>
        <v>1891</v>
      </c>
      <c r="L44" s="218">
        <f>SUM(L38+L41)</f>
        <v>147</v>
      </c>
      <c r="M44" s="70" t="s">
        <v>122</v>
      </c>
      <c r="N44" s="1614"/>
    </row>
    <row r="45" spans="1:17" s="26" customFormat="1" ht="13.5" customHeight="1" thickTop="1" x14ac:dyDescent="0.2">
      <c r="A45" s="1620"/>
      <c r="B45" s="142" t="s">
        <v>44</v>
      </c>
      <c r="C45" s="222">
        <f t="shared" si="0"/>
        <v>26319</v>
      </c>
      <c r="D45" s="223">
        <f t="shared" ref="D45" si="23">SUM(D39+D42)</f>
        <v>0</v>
      </c>
      <c r="E45" s="223">
        <f t="shared" ref="E45:K45" si="24">SUM(E39+E42)</f>
        <v>13</v>
      </c>
      <c r="F45" s="223">
        <f t="shared" si="24"/>
        <v>104</v>
      </c>
      <c r="G45" s="223">
        <f t="shared" si="24"/>
        <v>1382</v>
      </c>
      <c r="H45" s="223">
        <f t="shared" si="24"/>
        <v>5282</v>
      </c>
      <c r="I45" s="223">
        <f t="shared" si="24"/>
        <v>9115</v>
      </c>
      <c r="J45" s="223">
        <f t="shared" si="24"/>
        <v>7450</v>
      </c>
      <c r="K45" s="223">
        <f t="shared" si="24"/>
        <v>2779</v>
      </c>
      <c r="L45" s="223">
        <f>SUM(L39+L42)</f>
        <v>194</v>
      </c>
      <c r="M45" s="73" t="s">
        <v>45</v>
      </c>
      <c r="N45" s="1615"/>
    </row>
    <row r="46" spans="1:17" ht="13.5" customHeight="1" x14ac:dyDescent="0.25">
      <c r="A46" s="1612" t="s">
        <v>631</v>
      </c>
      <c r="B46" s="1612"/>
      <c r="C46" s="1612"/>
      <c r="D46" s="1612"/>
      <c r="E46" s="1612"/>
      <c r="F46" s="1612"/>
      <c r="G46" s="1612"/>
      <c r="H46" s="1612"/>
      <c r="I46" s="1612"/>
      <c r="J46" s="1612"/>
      <c r="K46" s="156"/>
      <c r="L46" s="1608" t="s">
        <v>630</v>
      </c>
      <c r="M46" s="1608"/>
      <c r="N46" s="1608"/>
      <c r="O46" s="100"/>
      <c r="P46" s="100"/>
      <c r="Q46" s="100"/>
    </row>
    <row r="47" spans="1:17" x14ac:dyDescent="0.25">
      <c r="B47" s="47"/>
      <c r="M47" s="47"/>
    </row>
    <row r="48" spans="1:17" x14ac:dyDescent="0.25">
      <c r="B48" s="47"/>
      <c r="M48" s="47"/>
    </row>
    <row r="49" spans="2:14" x14ac:dyDescent="0.25">
      <c r="B49" s="47"/>
      <c r="M49" s="47"/>
      <c r="N49" s="29"/>
    </row>
    <row r="50" spans="2:14" x14ac:dyDescent="0.25">
      <c r="B50" s="47"/>
      <c r="M50" s="47"/>
      <c r="N50" s="29"/>
    </row>
    <row r="51" spans="2:14" x14ac:dyDescent="0.25">
      <c r="B51" s="47"/>
      <c r="M51" s="47"/>
      <c r="N51" s="29"/>
    </row>
    <row r="52" spans="2:14" x14ac:dyDescent="0.25">
      <c r="B52" s="47"/>
      <c r="M52" s="47"/>
      <c r="N52" s="29"/>
    </row>
    <row r="53" spans="2:14" x14ac:dyDescent="0.25">
      <c r="B53" s="47"/>
      <c r="M53" s="47"/>
      <c r="N53" s="29"/>
    </row>
    <row r="54" spans="2:14" x14ac:dyDescent="0.25">
      <c r="B54" s="47"/>
      <c r="M54" s="47"/>
      <c r="N54" s="29"/>
    </row>
    <row r="55" spans="2:14" x14ac:dyDescent="0.25">
      <c r="B55" s="47"/>
      <c r="M55" s="47"/>
      <c r="N55" s="29"/>
    </row>
    <row r="56" spans="2:14" x14ac:dyDescent="0.25">
      <c r="B56" s="47"/>
      <c r="M56" s="47"/>
      <c r="N56" s="29"/>
    </row>
    <row r="57" spans="2:14" x14ac:dyDescent="0.25">
      <c r="B57" s="47"/>
      <c r="M57" s="47"/>
      <c r="N57" s="29"/>
    </row>
    <row r="58" spans="2:14" x14ac:dyDescent="0.25">
      <c r="B58" s="47"/>
      <c r="M58" s="47"/>
      <c r="N58" s="29"/>
    </row>
    <row r="59" spans="2:14" x14ac:dyDescent="0.25">
      <c r="B59" s="47"/>
      <c r="M59" s="47"/>
      <c r="N59" s="29"/>
    </row>
    <row r="60" spans="2:14" x14ac:dyDescent="0.25">
      <c r="B60" s="47"/>
      <c r="M60" s="47"/>
      <c r="N60" s="29"/>
    </row>
    <row r="61" spans="2:14" x14ac:dyDescent="0.25">
      <c r="B61" s="47"/>
      <c r="M61" s="47"/>
      <c r="N61" s="29"/>
    </row>
    <row r="62" spans="2:14" x14ac:dyDescent="0.25">
      <c r="B62" s="47"/>
      <c r="M62" s="47"/>
      <c r="N62" s="29"/>
    </row>
    <row r="63" spans="2:14" x14ac:dyDescent="0.25">
      <c r="B63" s="47"/>
      <c r="M63" s="47"/>
      <c r="N63" s="29"/>
    </row>
    <row r="64" spans="2:14" x14ac:dyDescent="0.25">
      <c r="B64" s="47"/>
      <c r="M64" s="47"/>
      <c r="N64" s="29"/>
    </row>
    <row r="65" spans="1:14" x14ac:dyDescent="0.25">
      <c r="A65" s="29"/>
      <c r="B65" s="47"/>
      <c r="M65" s="47"/>
      <c r="N65" s="29"/>
    </row>
    <row r="66" spans="1:14" x14ac:dyDescent="0.25">
      <c r="A66" s="29"/>
      <c r="B66" s="47"/>
      <c r="M66" s="47"/>
      <c r="N66" s="29"/>
    </row>
    <row r="67" spans="1:14" x14ac:dyDescent="0.25">
      <c r="A67" s="29"/>
      <c r="B67" s="47"/>
      <c r="M67" s="47"/>
      <c r="N67" s="29"/>
    </row>
    <row r="68" spans="1:14" x14ac:dyDescent="0.25">
      <c r="A68" s="29"/>
      <c r="B68" s="47"/>
      <c r="M68" s="47"/>
      <c r="N68" s="29"/>
    </row>
    <row r="69" spans="1:14" x14ac:dyDescent="0.25">
      <c r="A69" s="29"/>
      <c r="B69" s="47"/>
      <c r="M69" s="47"/>
      <c r="N69" s="29"/>
    </row>
    <row r="70" spans="1:14" x14ac:dyDescent="0.25">
      <c r="A70" s="29"/>
      <c r="B70" s="47"/>
      <c r="M70" s="47"/>
      <c r="N70" s="29"/>
    </row>
    <row r="71" spans="1:14" x14ac:dyDescent="0.25">
      <c r="A71" s="29"/>
      <c r="B71" s="47"/>
      <c r="M71" s="47"/>
      <c r="N71" s="29"/>
    </row>
    <row r="72" spans="1:14" x14ac:dyDescent="0.25">
      <c r="A72" s="29"/>
      <c r="B72" s="47"/>
      <c r="M72" s="47"/>
      <c r="N72" s="29"/>
    </row>
    <row r="73" spans="1:14" x14ac:dyDescent="0.25">
      <c r="A73" s="29"/>
      <c r="B73" s="47"/>
      <c r="M73" s="47"/>
      <c r="N73" s="29"/>
    </row>
    <row r="74" spans="1:14" x14ac:dyDescent="0.25">
      <c r="A74" s="29"/>
      <c r="B74" s="47"/>
      <c r="M74" s="47"/>
      <c r="N74" s="29"/>
    </row>
    <row r="75" spans="1:14" x14ac:dyDescent="0.25">
      <c r="A75" s="29"/>
      <c r="B75" s="47"/>
      <c r="M75" s="47"/>
      <c r="N75" s="29"/>
    </row>
    <row r="76" spans="1:14" x14ac:dyDescent="0.25">
      <c r="A76" s="29"/>
      <c r="B76" s="47"/>
      <c r="M76" s="47"/>
      <c r="N76" s="29"/>
    </row>
    <row r="77" spans="1:14" x14ac:dyDescent="0.25">
      <c r="A77" s="29"/>
      <c r="B77" s="47"/>
      <c r="M77" s="47"/>
      <c r="N77" s="29"/>
    </row>
    <row r="78" spans="1:14" x14ac:dyDescent="0.25">
      <c r="A78" s="29"/>
      <c r="B78" s="47"/>
      <c r="M78" s="47"/>
      <c r="N78" s="29"/>
    </row>
    <row r="79" spans="1:14" x14ac:dyDescent="0.25">
      <c r="A79" s="29"/>
      <c r="B79" s="47"/>
      <c r="M79" s="47"/>
      <c r="N79" s="29"/>
    </row>
    <row r="80" spans="1:14" x14ac:dyDescent="0.25">
      <c r="A80" s="29"/>
      <c r="B80" s="47"/>
      <c r="M80" s="47"/>
      <c r="N80" s="29"/>
    </row>
    <row r="81" spans="1:14" x14ac:dyDescent="0.25">
      <c r="A81" s="29"/>
      <c r="B81" s="47"/>
      <c r="M81" s="47"/>
      <c r="N81" s="29"/>
    </row>
    <row r="82" spans="1:14" x14ac:dyDescent="0.25">
      <c r="A82" s="29"/>
      <c r="B82" s="47"/>
      <c r="M82" s="47"/>
      <c r="N82" s="29"/>
    </row>
    <row r="83" spans="1:14" x14ac:dyDescent="0.25">
      <c r="A83" s="29"/>
      <c r="B83" s="47"/>
      <c r="M83" s="47"/>
      <c r="N83" s="29"/>
    </row>
    <row r="84" spans="1:14" x14ac:dyDescent="0.25">
      <c r="A84" s="29"/>
      <c r="B84" s="47"/>
      <c r="M84" s="47"/>
      <c r="N84" s="29"/>
    </row>
    <row r="85" spans="1:14" x14ac:dyDescent="0.25">
      <c r="A85" s="29"/>
      <c r="B85" s="47"/>
      <c r="M85" s="47"/>
      <c r="N85" s="29"/>
    </row>
    <row r="86" spans="1:14" x14ac:dyDescent="0.25">
      <c r="A86" s="29"/>
      <c r="B86" s="47"/>
      <c r="M86" s="47"/>
      <c r="N86" s="29"/>
    </row>
    <row r="87" spans="1:14" x14ac:dyDescent="0.25">
      <c r="A87" s="29"/>
      <c r="B87" s="47"/>
      <c r="M87" s="47"/>
      <c r="N87" s="29"/>
    </row>
    <row r="88" spans="1:14" x14ac:dyDescent="0.25">
      <c r="A88" s="29"/>
      <c r="B88" s="47"/>
      <c r="M88" s="47"/>
      <c r="N88" s="29"/>
    </row>
    <row r="89" spans="1:14" x14ac:dyDescent="0.25">
      <c r="A89" s="29"/>
      <c r="B89" s="47"/>
      <c r="M89" s="47"/>
      <c r="N89" s="29"/>
    </row>
    <row r="90" spans="1:14" x14ac:dyDescent="0.25">
      <c r="A90" s="29"/>
      <c r="B90" s="47"/>
      <c r="M90" s="47"/>
      <c r="N90" s="29"/>
    </row>
    <row r="91" spans="1:14" x14ac:dyDescent="0.25">
      <c r="A91" s="29"/>
      <c r="B91" s="47"/>
      <c r="M91" s="47"/>
      <c r="N91" s="29"/>
    </row>
    <row r="92" spans="1:14" x14ac:dyDescent="0.25">
      <c r="A92" s="29"/>
      <c r="B92" s="47"/>
      <c r="M92" s="47"/>
      <c r="N92" s="29"/>
    </row>
    <row r="93" spans="1:14" x14ac:dyDescent="0.25">
      <c r="A93" s="29"/>
      <c r="B93" s="47"/>
      <c r="M93" s="47"/>
      <c r="N93" s="29"/>
    </row>
    <row r="94" spans="1:14" x14ac:dyDescent="0.25">
      <c r="A94" s="29"/>
      <c r="B94" s="47"/>
      <c r="M94" s="47"/>
      <c r="N94" s="29"/>
    </row>
    <row r="95" spans="1:14" x14ac:dyDescent="0.25">
      <c r="A95" s="29"/>
      <c r="B95" s="47"/>
      <c r="M95" s="47"/>
      <c r="N95" s="29"/>
    </row>
    <row r="96" spans="1:14" x14ac:dyDescent="0.25">
      <c r="A96" s="29"/>
      <c r="B96" s="47"/>
      <c r="M96" s="47"/>
      <c r="N96" s="29"/>
    </row>
    <row r="97" spans="1:14" x14ac:dyDescent="0.25">
      <c r="A97" s="29"/>
      <c r="B97" s="47"/>
      <c r="M97" s="47"/>
      <c r="N97" s="29"/>
    </row>
    <row r="98" spans="1:14" x14ac:dyDescent="0.25">
      <c r="A98" s="29"/>
      <c r="B98" s="47"/>
      <c r="M98" s="47"/>
      <c r="N98" s="29"/>
    </row>
    <row r="99" spans="1:14" x14ac:dyDescent="0.25">
      <c r="A99" s="29"/>
      <c r="B99" s="47"/>
      <c r="M99" s="47"/>
      <c r="N99" s="29"/>
    </row>
    <row r="100" spans="1:14" x14ac:dyDescent="0.25">
      <c r="A100" s="29"/>
      <c r="B100" s="47"/>
      <c r="M100" s="47"/>
      <c r="N100" s="29"/>
    </row>
    <row r="101" spans="1:14" x14ac:dyDescent="0.25">
      <c r="A101" s="29"/>
      <c r="B101" s="47"/>
      <c r="M101" s="47"/>
      <c r="N101" s="29"/>
    </row>
    <row r="102" spans="1:14" x14ac:dyDescent="0.25">
      <c r="A102" s="29"/>
      <c r="B102" s="47"/>
      <c r="M102" s="47"/>
      <c r="N102" s="29"/>
    </row>
    <row r="103" spans="1:14" x14ac:dyDescent="0.25">
      <c r="A103" s="29"/>
      <c r="B103" s="47"/>
      <c r="M103" s="47"/>
      <c r="N103" s="29"/>
    </row>
    <row r="104" spans="1:14" x14ac:dyDescent="0.25">
      <c r="A104" s="29"/>
      <c r="B104" s="47"/>
      <c r="M104" s="47"/>
      <c r="N104" s="29"/>
    </row>
    <row r="105" spans="1:14" x14ac:dyDescent="0.25">
      <c r="A105" s="29"/>
      <c r="B105" s="47"/>
      <c r="M105" s="47"/>
      <c r="N105" s="29"/>
    </row>
    <row r="106" spans="1:14" x14ac:dyDescent="0.25">
      <c r="A106" s="29"/>
      <c r="B106" s="47"/>
      <c r="M106" s="47"/>
      <c r="N106" s="29"/>
    </row>
    <row r="107" spans="1:14" x14ac:dyDescent="0.25">
      <c r="A107" s="29"/>
      <c r="B107" s="47"/>
      <c r="M107" s="47"/>
      <c r="N107" s="29"/>
    </row>
    <row r="108" spans="1:14" x14ac:dyDescent="0.25">
      <c r="A108" s="29"/>
      <c r="B108" s="47"/>
      <c r="M108" s="47"/>
      <c r="N108" s="29"/>
    </row>
    <row r="109" spans="1:14" x14ac:dyDescent="0.25">
      <c r="A109" s="29"/>
      <c r="B109" s="47"/>
      <c r="M109" s="47"/>
      <c r="N109" s="29"/>
    </row>
    <row r="110" spans="1:14" x14ac:dyDescent="0.25">
      <c r="A110" s="29"/>
      <c r="B110" s="47"/>
      <c r="M110" s="47"/>
      <c r="N110" s="29"/>
    </row>
    <row r="111" spans="1:14" x14ac:dyDescent="0.25">
      <c r="A111" s="29"/>
      <c r="B111" s="47"/>
      <c r="M111" s="47"/>
      <c r="N111" s="29"/>
    </row>
    <row r="112" spans="1:14" x14ac:dyDescent="0.25">
      <c r="A112" s="29"/>
      <c r="B112" s="47"/>
      <c r="M112" s="47"/>
      <c r="N112" s="29"/>
    </row>
    <row r="113" spans="1:14" x14ac:dyDescent="0.25">
      <c r="A113" s="29"/>
      <c r="B113" s="47"/>
      <c r="M113" s="47"/>
      <c r="N113" s="29"/>
    </row>
    <row r="114" spans="1:14" x14ac:dyDescent="0.25">
      <c r="A114" s="29"/>
      <c r="B114" s="47"/>
      <c r="M114" s="47"/>
      <c r="N114" s="29"/>
    </row>
    <row r="115" spans="1:14" x14ac:dyDescent="0.25">
      <c r="A115" s="29"/>
      <c r="B115" s="47"/>
      <c r="M115" s="47"/>
      <c r="N115" s="29"/>
    </row>
    <row r="116" spans="1:14" x14ac:dyDescent="0.25">
      <c r="A116" s="29"/>
      <c r="B116" s="47"/>
      <c r="M116" s="47"/>
      <c r="N116" s="29"/>
    </row>
    <row r="117" spans="1:14" x14ac:dyDescent="0.25">
      <c r="A117" s="29"/>
      <c r="B117" s="47"/>
      <c r="M117" s="47"/>
      <c r="N117" s="29"/>
    </row>
    <row r="118" spans="1:14" x14ac:dyDescent="0.25">
      <c r="A118" s="29"/>
      <c r="B118" s="47"/>
      <c r="M118" s="47"/>
      <c r="N118" s="29"/>
    </row>
    <row r="119" spans="1:14" x14ac:dyDescent="0.25">
      <c r="A119" s="29"/>
      <c r="B119" s="47"/>
      <c r="M119" s="47"/>
      <c r="N119" s="29"/>
    </row>
    <row r="120" spans="1:14" x14ac:dyDescent="0.25">
      <c r="A120" s="29"/>
      <c r="B120" s="47"/>
      <c r="M120" s="47"/>
      <c r="N120" s="29"/>
    </row>
    <row r="121" spans="1:14" x14ac:dyDescent="0.25">
      <c r="A121" s="29"/>
      <c r="B121" s="47"/>
      <c r="M121" s="47"/>
      <c r="N121" s="29"/>
    </row>
    <row r="122" spans="1:14" x14ac:dyDescent="0.25">
      <c r="A122" s="29"/>
      <c r="B122" s="47"/>
      <c r="M122" s="47"/>
      <c r="N122" s="29"/>
    </row>
    <row r="123" spans="1:14" x14ac:dyDescent="0.25">
      <c r="A123" s="29"/>
      <c r="B123" s="47"/>
      <c r="M123" s="47"/>
      <c r="N123" s="29"/>
    </row>
    <row r="124" spans="1:14" x14ac:dyDescent="0.25">
      <c r="A124" s="29"/>
      <c r="B124" s="47"/>
      <c r="M124" s="47"/>
      <c r="N124" s="29"/>
    </row>
    <row r="125" spans="1:14" x14ac:dyDescent="0.25">
      <c r="A125" s="29"/>
      <c r="B125" s="47"/>
      <c r="M125" s="47"/>
      <c r="N125" s="29"/>
    </row>
    <row r="126" spans="1:14" x14ac:dyDescent="0.25">
      <c r="A126" s="29"/>
      <c r="B126" s="47"/>
      <c r="M126" s="47"/>
      <c r="N126" s="29"/>
    </row>
    <row r="127" spans="1:14" x14ac:dyDescent="0.25">
      <c r="A127" s="29"/>
      <c r="B127" s="47"/>
      <c r="M127" s="47"/>
      <c r="N127" s="29"/>
    </row>
    <row r="128" spans="1:14" x14ac:dyDescent="0.25">
      <c r="A128" s="29"/>
      <c r="B128" s="47"/>
      <c r="M128" s="47"/>
      <c r="N128" s="29"/>
    </row>
    <row r="129" spans="1:14" x14ac:dyDescent="0.25">
      <c r="A129" s="29"/>
      <c r="B129" s="47"/>
      <c r="M129" s="47"/>
      <c r="N129" s="29"/>
    </row>
    <row r="130" spans="1:14" x14ac:dyDescent="0.25">
      <c r="A130" s="29"/>
      <c r="B130" s="47"/>
      <c r="M130" s="47"/>
      <c r="N130" s="29"/>
    </row>
    <row r="131" spans="1:14" x14ac:dyDescent="0.25">
      <c r="A131" s="29"/>
      <c r="B131" s="47"/>
      <c r="M131" s="47"/>
      <c r="N131" s="29"/>
    </row>
    <row r="132" spans="1:14" x14ac:dyDescent="0.25">
      <c r="A132" s="29"/>
      <c r="B132" s="47"/>
      <c r="M132" s="47"/>
      <c r="N132" s="29"/>
    </row>
    <row r="133" spans="1:14" x14ac:dyDescent="0.25">
      <c r="A133" s="29"/>
      <c r="B133" s="47"/>
      <c r="M133" s="47"/>
      <c r="N133" s="29"/>
    </row>
    <row r="134" spans="1:14" x14ac:dyDescent="0.25">
      <c r="A134" s="29"/>
      <c r="B134" s="47"/>
      <c r="M134" s="47"/>
      <c r="N134" s="29"/>
    </row>
    <row r="135" spans="1:14" x14ac:dyDescent="0.25">
      <c r="A135" s="29"/>
      <c r="B135" s="47"/>
      <c r="M135" s="47"/>
      <c r="N135" s="29"/>
    </row>
    <row r="136" spans="1:14" x14ac:dyDescent="0.25">
      <c r="A136" s="29"/>
      <c r="B136" s="47"/>
      <c r="M136" s="47"/>
      <c r="N136" s="29"/>
    </row>
    <row r="137" spans="1:14" x14ac:dyDescent="0.25">
      <c r="A137" s="29"/>
      <c r="B137" s="47"/>
      <c r="M137" s="47"/>
      <c r="N137" s="29"/>
    </row>
    <row r="138" spans="1:14" x14ac:dyDescent="0.25">
      <c r="A138" s="29"/>
      <c r="B138" s="47"/>
      <c r="M138" s="47"/>
      <c r="N138" s="29"/>
    </row>
    <row r="139" spans="1:14" x14ac:dyDescent="0.25">
      <c r="A139" s="29"/>
      <c r="B139" s="47"/>
      <c r="M139" s="47"/>
      <c r="N139" s="29"/>
    </row>
    <row r="140" spans="1:14" x14ac:dyDescent="0.25">
      <c r="A140" s="29"/>
      <c r="B140" s="47"/>
      <c r="M140" s="47"/>
      <c r="N140" s="29"/>
    </row>
    <row r="141" spans="1:14" x14ac:dyDescent="0.25">
      <c r="A141" s="29"/>
      <c r="B141" s="47"/>
      <c r="M141" s="47"/>
      <c r="N141" s="29"/>
    </row>
    <row r="142" spans="1:14" x14ac:dyDescent="0.25">
      <c r="A142" s="29"/>
      <c r="B142" s="47"/>
      <c r="M142" s="47"/>
      <c r="N142" s="29"/>
    </row>
    <row r="143" spans="1:14" x14ac:dyDescent="0.25">
      <c r="A143" s="29"/>
      <c r="B143" s="47"/>
      <c r="M143" s="47"/>
      <c r="N143" s="29"/>
    </row>
    <row r="144" spans="1:14" x14ac:dyDescent="0.25">
      <c r="A144" s="29"/>
      <c r="B144" s="47"/>
      <c r="M144" s="47"/>
      <c r="N144" s="29"/>
    </row>
    <row r="145" spans="1:14" x14ac:dyDescent="0.25">
      <c r="A145" s="29"/>
      <c r="B145" s="47"/>
      <c r="M145" s="47"/>
      <c r="N145" s="29"/>
    </row>
    <row r="146" spans="1:14" x14ac:dyDescent="0.25">
      <c r="A146" s="29"/>
      <c r="B146" s="47"/>
      <c r="M146" s="47"/>
      <c r="N146" s="29"/>
    </row>
    <row r="147" spans="1:14" x14ac:dyDescent="0.25">
      <c r="A147" s="29"/>
      <c r="B147" s="47"/>
      <c r="M147" s="47"/>
      <c r="N147" s="29"/>
    </row>
    <row r="148" spans="1:14" x14ac:dyDescent="0.25">
      <c r="A148" s="29"/>
      <c r="B148" s="47"/>
      <c r="M148" s="47"/>
      <c r="N148" s="29"/>
    </row>
    <row r="149" spans="1:14" x14ac:dyDescent="0.25">
      <c r="A149" s="29"/>
      <c r="B149" s="47"/>
      <c r="M149" s="47"/>
      <c r="N149" s="29"/>
    </row>
    <row r="150" spans="1:14" x14ac:dyDescent="0.25">
      <c r="A150" s="29"/>
      <c r="B150" s="47"/>
      <c r="M150" s="47"/>
      <c r="N150" s="29"/>
    </row>
    <row r="151" spans="1:14" x14ac:dyDescent="0.25">
      <c r="A151" s="29"/>
      <c r="B151" s="47"/>
      <c r="M151" s="47"/>
      <c r="N151" s="29"/>
    </row>
    <row r="152" spans="1:14" x14ac:dyDescent="0.25">
      <c r="A152" s="29"/>
      <c r="B152" s="47"/>
      <c r="M152" s="47"/>
      <c r="N152" s="29"/>
    </row>
    <row r="153" spans="1:14" x14ac:dyDescent="0.25">
      <c r="A153" s="29"/>
      <c r="B153" s="47"/>
      <c r="M153" s="47"/>
      <c r="N153" s="29"/>
    </row>
    <row r="154" spans="1:14" x14ac:dyDescent="0.25">
      <c r="A154" s="29"/>
      <c r="B154" s="47"/>
      <c r="M154" s="47"/>
      <c r="N154" s="29"/>
    </row>
    <row r="155" spans="1:14" x14ac:dyDescent="0.25">
      <c r="A155" s="29"/>
      <c r="B155" s="47"/>
      <c r="M155" s="47"/>
      <c r="N155" s="29"/>
    </row>
    <row r="156" spans="1:14" x14ac:dyDescent="0.25">
      <c r="A156" s="29"/>
      <c r="B156" s="47"/>
      <c r="M156" s="47"/>
      <c r="N156" s="29"/>
    </row>
    <row r="157" spans="1:14" x14ac:dyDescent="0.25">
      <c r="A157" s="29"/>
      <c r="B157" s="47"/>
      <c r="M157" s="47"/>
      <c r="N157" s="29"/>
    </row>
    <row r="158" spans="1:14" x14ac:dyDescent="0.25">
      <c r="A158" s="29"/>
      <c r="B158" s="47"/>
      <c r="M158" s="47"/>
      <c r="N158" s="29"/>
    </row>
    <row r="159" spans="1:14" x14ac:dyDescent="0.25">
      <c r="A159" s="29"/>
      <c r="B159" s="47"/>
      <c r="M159" s="47"/>
      <c r="N159" s="29"/>
    </row>
    <row r="160" spans="1:14" x14ac:dyDescent="0.25">
      <c r="A160" s="29"/>
      <c r="B160" s="47"/>
      <c r="M160" s="47"/>
      <c r="N160" s="29"/>
    </row>
    <row r="161" spans="1:14" x14ac:dyDescent="0.25">
      <c r="A161" s="29"/>
      <c r="B161" s="47"/>
      <c r="M161" s="47"/>
      <c r="N161" s="29"/>
    </row>
    <row r="162" spans="1:14" x14ac:dyDescent="0.25">
      <c r="A162" s="29"/>
      <c r="B162" s="47"/>
      <c r="M162" s="47"/>
      <c r="N162" s="29"/>
    </row>
    <row r="163" spans="1:14" x14ac:dyDescent="0.25">
      <c r="A163" s="29"/>
      <c r="B163" s="47"/>
      <c r="M163" s="47"/>
      <c r="N163" s="29"/>
    </row>
    <row r="164" spans="1:14" x14ac:dyDescent="0.25">
      <c r="A164" s="29"/>
      <c r="B164" s="47"/>
      <c r="M164" s="47"/>
      <c r="N164" s="29"/>
    </row>
    <row r="165" spans="1:14" x14ac:dyDescent="0.25">
      <c r="A165" s="29"/>
      <c r="B165" s="47"/>
      <c r="M165" s="47"/>
      <c r="N165" s="29"/>
    </row>
    <row r="166" spans="1:14" x14ac:dyDescent="0.25">
      <c r="A166" s="29"/>
      <c r="B166" s="47"/>
      <c r="M166" s="47"/>
      <c r="N166" s="29"/>
    </row>
    <row r="167" spans="1:14" x14ac:dyDescent="0.25">
      <c r="A167" s="29"/>
      <c r="B167" s="47"/>
      <c r="M167" s="47"/>
      <c r="N167" s="29"/>
    </row>
    <row r="168" spans="1:14" x14ac:dyDescent="0.25">
      <c r="A168" s="29"/>
      <c r="B168" s="47"/>
      <c r="M168" s="47"/>
      <c r="N168" s="29"/>
    </row>
    <row r="169" spans="1:14" x14ac:dyDescent="0.25">
      <c r="A169" s="29"/>
      <c r="B169" s="47"/>
      <c r="M169" s="47"/>
      <c r="N169" s="29"/>
    </row>
    <row r="170" spans="1:14" x14ac:dyDescent="0.25">
      <c r="A170" s="29"/>
      <c r="B170" s="47"/>
      <c r="M170" s="47"/>
      <c r="N170" s="29"/>
    </row>
    <row r="171" spans="1:14" x14ac:dyDescent="0.25">
      <c r="A171" s="29"/>
      <c r="B171" s="47"/>
      <c r="M171" s="47"/>
      <c r="N171" s="29"/>
    </row>
    <row r="172" spans="1:14" x14ac:dyDescent="0.25">
      <c r="A172" s="29"/>
      <c r="B172" s="47"/>
      <c r="M172" s="47"/>
      <c r="N172" s="29"/>
    </row>
    <row r="173" spans="1:14" x14ac:dyDescent="0.25">
      <c r="A173" s="29"/>
      <c r="B173" s="47"/>
      <c r="M173" s="47"/>
      <c r="N173" s="29"/>
    </row>
    <row r="174" spans="1:14" x14ac:dyDescent="0.25">
      <c r="A174" s="29"/>
      <c r="B174" s="47"/>
      <c r="M174" s="47"/>
      <c r="N174" s="29"/>
    </row>
    <row r="175" spans="1:14" x14ac:dyDescent="0.25">
      <c r="A175" s="29"/>
      <c r="B175" s="47"/>
      <c r="M175" s="47"/>
      <c r="N175" s="29"/>
    </row>
    <row r="176" spans="1:14" x14ac:dyDescent="0.25">
      <c r="A176" s="29"/>
      <c r="B176" s="47"/>
      <c r="M176" s="47"/>
      <c r="N176" s="29"/>
    </row>
    <row r="177" spans="1:14" x14ac:dyDescent="0.25">
      <c r="A177" s="29"/>
      <c r="B177" s="47"/>
      <c r="M177" s="47"/>
      <c r="N177" s="29"/>
    </row>
    <row r="178" spans="1:14" x14ac:dyDescent="0.25">
      <c r="A178" s="29"/>
      <c r="B178" s="47"/>
      <c r="M178" s="47"/>
      <c r="N178" s="29"/>
    </row>
    <row r="179" spans="1:14" x14ac:dyDescent="0.25">
      <c r="A179" s="29"/>
      <c r="B179" s="47"/>
      <c r="M179" s="47"/>
      <c r="N179" s="29"/>
    </row>
    <row r="180" spans="1:14" x14ac:dyDescent="0.25">
      <c r="A180" s="29"/>
      <c r="B180" s="47"/>
      <c r="M180" s="47"/>
      <c r="N180" s="29"/>
    </row>
    <row r="181" spans="1:14" x14ac:dyDescent="0.25">
      <c r="A181" s="29"/>
      <c r="B181" s="47"/>
      <c r="M181" s="47"/>
      <c r="N181" s="29"/>
    </row>
    <row r="182" spans="1:14" x14ac:dyDescent="0.25">
      <c r="A182" s="29"/>
      <c r="B182" s="47"/>
      <c r="M182" s="47"/>
      <c r="N182" s="29"/>
    </row>
    <row r="183" spans="1:14" x14ac:dyDescent="0.25">
      <c r="A183" s="29"/>
      <c r="B183" s="47"/>
      <c r="M183" s="47"/>
      <c r="N183" s="29"/>
    </row>
    <row r="184" spans="1:14" x14ac:dyDescent="0.25">
      <c r="A184" s="29"/>
      <c r="B184" s="47"/>
      <c r="M184" s="47"/>
      <c r="N184" s="29"/>
    </row>
    <row r="185" spans="1:14" x14ac:dyDescent="0.25">
      <c r="A185" s="29"/>
      <c r="B185" s="47"/>
      <c r="M185" s="47"/>
      <c r="N185" s="29"/>
    </row>
    <row r="186" spans="1:14" x14ac:dyDescent="0.25">
      <c r="A186" s="29"/>
      <c r="B186" s="47"/>
      <c r="M186" s="47"/>
      <c r="N186" s="29"/>
    </row>
    <row r="187" spans="1:14" x14ac:dyDescent="0.25">
      <c r="A187" s="29"/>
      <c r="B187" s="47"/>
      <c r="M187" s="47"/>
      <c r="N187" s="29"/>
    </row>
    <row r="188" spans="1:14" x14ac:dyDescent="0.25">
      <c r="A188" s="29"/>
      <c r="B188" s="47"/>
      <c r="M188" s="47"/>
      <c r="N188" s="29"/>
    </row>
    <row r="189" spans="1:14" x14ac:dyDescent="0.25">
      <c r="A189" s="29"/>
      <c r="B189" s="47"/>
      <c r="M189" s="47"/>
      <c r="N189" s="29"/>
    </row>
    <row r="190" spans="1:14" x14ac:dyDescent="0.25">
      <c r="A190" s="29"/>
      <c r="B190" s="47"/>
      <c r="M190" s="47"/>
      <c r="N190" s="29"/>
    </row>
    <row r="191" spans="1:14" x14ac:dyDescent="0.25">
      <c r="A191" s="29"/>
      <c r="B191" s="47"/>
      <c r="M191" s="47"/>
      <c r="N191" s="29"/>
    </row>
    <row r="192" spans="1:14" x14ac:dyDescent="0.25">
      <c r="A192" s="29"/>
      <c r="B192" s="47"/>
      <c r="M192" s="47"/>
      <c r="N192" s="29"/>
    </row>
    <row r="193" spans="1:14" x14ac:dyDescent="0.25">
      <c r="A193" s="29"/>
      <c r="B193" s="47"/>
      <c r="M193" s="47"/>
      <c r="N193" s="29"/>
    </row>
    <row r="194" spans="1:14" x14ac:dyDescent="0.25">
      <c r="A194" s="29"/>
      <c r="B194" s="47"/>
      <c r="M194" s="47"/>
      <c r="N194" s="29"/>
    </row>
    <row r="195" spans="1:14" x14ac:dyDescent="0.25">
      <c r="A195" s="29"/>
      <c r="B195" s="47"/>
      <c r="M195" s="47"/>
      <c r="N195" s="29"/>
    </row>
    <row r="196" spans="1:14" x14ac:dyDescent="0.25">
      <c r="A196" s="29"/>
      <c r="B196" s="47"/>
      <c r="M196" s="47"/>
      <c r="N196" s="29"/>
    </row>
    <row r="197" spans="1:14" x14ac:dyDescent="0.25">
      <c r="A197" s="29"/>
      <c r="B197" s="47"/>
      <c r="M197" s="47"/>
      <c r="N197" s="29"/>
    </row>
    <row r="198" spans="1:14" x14ac:dyDescent="0.25">
      <c r="A198" s="29"/>
      <c r="B198" s="47"/>
      <c r="M198" s="47"/>
      <c r="N198" s="29"/>
    </row>
    <row r="199" spans="1:14" x14ac:dyDescent="0.25">
      <c r="A199" s="29"/>
      <c r="B199" s="47"/>
      <c r="M199" s="47"/>
      <c r="N199" s="29"/>
    </row>
    <row r="200" spans="1:14" x14ac:dyDescent="0.25">
      <c r="A200" s="29"/>
      <c r="B200" s="47"/>
      <c r="M200" s="47"/>
      <c r="N200" s="29"/>
    </row>
    <row r="201" spans="1:14" x14ac:dyDescent="0.25">
      <c r="A201" s="29"/>
      <c r="B201" s="47"/>
      <c r="M201" s="47"/>
      <c r="N201" s="29"/>
    </row>
    <row r="202" spans="1:14" x14ac:dyDescent="0.25">
      <c r="A202" s="29"/>
      <c r="B202" s="47"/>
      <c r="M202" s="47"/>
      <c r="N202" s="29"/>
    </row>
    <row r="203" spans="1:14" x14ac:dyDescent="0.25">
      <c r="A203" s="29"/>
      <c r="B203" s="47"/>
      <c r="M203" s="47"/>
      <c r="N203" s="29"/>
    </row>
    <row r="204" spans="1:14" x14ac:dyDescent="0.25">
      <c r="A204" s="29"/>
      <c r="B204" s="47"/>
      <c r="M204" s="47"/>
      <c r="N204" s="29"/>
    </row>
    <row r="205" spans="1:14" x14ac:dyDescent="0.25">
      <c r="A205" s="29"/>
      <c r="B205" s="47"/>
      <c r="M205" s="47"/>
      <c r="N205" s="29"/>
    </row>
  </sheetData>
  <mergeCells count="37">
    <mergeCell ref="Q26:T31"/>
    <mergeCell ref="L46:N46"/>
    <mergeCell ref="C5:L5"/>
    <mergeCell ref="A46:J46"/>
    <mergeCell ref="N37:N39"/>
    <mergeCell ref="N40:N42"/>
    <mergeCell ref="N43:N45"/>
    <mergeCell ref="N16:N18"/>
    <mergeCell ref="N31:N33"/>
    <mergeCell ref="N34:N36"/>
    <mergeCell ref="N19:N21"/>
    <mergeCell ref="N25:N27"/>
    <mergeCell ref="A16:A18"/>
    <mergeCell ref="A19:A21"/>
    <mergeCell ref="A43:A45"/>
    <mergeCell ref="A25:A27"/>
    <mergeCell ref="A1:N1"/>
    <mergeCell ref="A2:N2"/>
    <mergeCell ref="A3:N3"/>
    <mergeCell ref="A5:A6"/>
    <mergeCell ref="B5:B6"/>
    <mergeCell ref="M5:M6"/>
    <mergeCell ref="N5:N6"/>
    <mergeCell ref="A40:A42"/>
    <mergeCell ref="N7:N9"/>
    <mergeCell ref="N10:N12"/>
    <mergeCell ref="N13:N15"/>
    <mergeCell ref="A7:A9"/>
    <mergeCell ref="A10:A12"/>
    <mergeCell ref="A13:A15"/>
    <mergeCell ref="A22:A24"/>
    <mergeCell ref="N22:N24"/>
    <mergeCell ref="A34:A36"/>
    <mergeCell ref="A37:A39"/>
    <mergeCell ref="A28:A30"/>
    <mergeCell ref="N28:N30"/>
    <mergeCell ref="A31:A33"/>
  </mergeCells>
  <printOptions horizontalCentered="1" verticalCentered="1"/>
  <pageMargins left="0" right="0" top="0" bottom="0" header="0.51181102362204722" footer="0.51181102362204722"/>
  <pageSetup paperSize="9" scale="80" orientation="landscape" r:id="rId1"/>
  <headerFooter alignWithMargins="0"/>
  <rowBreaks count="1" manualBreakCount="1">
    <brk id="46" max="12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/>
  <dimension ref="A1:Q205"/>
  <sheetViews>
    <sheetView view="pageBreakPreview" zoomScaleNormal="100" zoomScaleSheetLayoutView="100" workbookViewId="0">
      <selection activeCell="A3" sqref="A3:N3"/>
    </sheetView>
  </sheetViews>
  <sheetFormatPr defaultColWidth="9.140625" defaultRowHeight="15" x14ac:dyDescent="0.25"/>
  <cols>
    <col min="1" max="1" width="26.5703125" style="47" customWidth="1"/>
    <col min="2" max="2" width="10.7109375" style="49" customWidth="1"/>
    <col min="3" max="3" width="9.7109375" style="47" customWidth="1"/>
    <col min="4" max="10" width="11.42578125" style="47" customWidth="1"/>
    <col min="11" max="11" width="10.85546875" style="47" customWidth="1"/>
    <col min="12" max="12" width="11.42578125" style="47" customWidth="1"/>
    <col min="13" max="13" width="10.7109375" style="49" customWidth="1"/>
    <col min="14" max="14" width="24.42578125" style="47" customWidth="1"/>
    <col min="15" max="256" width="9.140625" style="29"/>
    <col min="257" max="257" width="22.5703125" style="29" customWidth="1"/>
    <col min="258" max="258" width="10.7109375" style="29" customWidth="1"/>
    <col min="259" max="268" width="8.7109375" style="29" customWidth="1"/>
    <col min="269" max="269" width="10.7109375" style="29" customWidth="1"/>
    <col min="270" max="270" width="21" style="29" customWidth="1"/>
    <col min="271" max="512" width="9.140625" style="29"/>
    <col min="513" max="513" width="22.5703125" style="29" customWidth="1"/>
    <col min="514" max="514" width="10.7109375" style="29" customWidth="1"/>
    <col min="515" max="524" width="8.7109375" style="29" customWidth="1"/>
    <col min="525" max="525" width="10.7109375" style="29" customWidth="1"/>
    <col min="526" max="526" width="21" style="29" customWidth="1"/>
    <col min="527" max="768" width="9.140625" style="29"/>
    <col min="769" max="769" width="22.5703125" style="29" customWidth="1"/>
    <col min="770" max="770" width="10.7109375" style="29" customWidth="1"/>
    <col min="771" max="780" width="8.7109375" style="29" customWidth="1"/>
    <col min="781" max="781" width="10.7109375" style="29" customWidth="1"/>
    <col min="782" max="782" width="21" style="29" customWidth="1"/>
    <col min="783" max="1024" width="9.140625" style="29"/>
    <col min="1025" max="1025" width="22.5703125" style="29" customWidth="1"/>
    <col min="1026" max="1026" width="10.7109375" style="29" customWidth="1"/>
    <col min="1027" max="1036" width="8.7109375" style="29" customWidth="1"/>
    <col min="1037" max="1037" width="10.7109375" style="29" customWidth="1"/>
    <col min="1038" max="1038" width="21" style="29" customWidth="1"/>
    <col min="1039" max="1280" width="9.140625" style="29"/>
    <col min="1281" max="1281" width="22.5703125" style="29" customWidth="1"/>
    <col min="1282" max="1282" width="10.7109375" style="29" customWidth="1"/>
    <col min="1283" max="1292" width="8.7109375" style="29" customWidth="1"/>
    <col min="1293" max="1293" width="10.7109375" style="29" customWidth="1"/>
    <col min="1294" max="1294" width="21" style="29" customWidth="1"/>
    <col min="1295" max="1536" width="9.140625" style="29"/>
    <col min="1537" max="1537" width="22.5703125" style="29" customWidth="1"/>
    <col min="1538" max="1538" width="10.7109375" style="29" customWidth="1"/>
    <col min="1539" max="1548" width="8.7109375" style="29" customWidth="1"/>
    <col min="1549" max="1549" width="10.7109375" style="29" customWidth="1"/>
    <col min="1550" max="1550" width="21" style="29" customWidth="1"/>
    <col min="1551" max="1792" width="9.140625" style="29"/>
    <col min="1793" max="1793" width="22.5703125" style="29" customWidth="1"/>
    <col min="1794" max="1794" width="10.7109375" style="29" customWidth="1"/>
    <col min="1795" max="1804" width="8.7109375" style="29" customWidth="1"/>
    <col min="1805" max="1805" width="10.7109375" style="29" customWidth="1"/>
    <col min="1806" max="1806" width="21" style="29" customWidth="1"/>
    <col min="1807" max="2048" width="9.140625" style="29"/>
    <col min="2049" max="2049" width="22.5703125" style="29" customWidth="1"/>
    <col min="2050" max="2050" width="10.7109375" style="29" customWidth="1"/>
    <col min="2051" max="2060" width="8.7109375" style="29" customWidth="1"/>
    <col min="2061" max="2061" width="10.7109375" style="29" customWidth="1"/>
    <col min="2062" max="2062" width="21" style="29" customWidth="1"/>
    <col min="2063" max="2304" width="9.140625" style="29"/>
    <col min="2305" max="2305" width="22.5703125" style="29" customWidth="1"/>
    <col min="2306" max="2306" width="10.7109375" style="29" customWidth="1"/>
    <col min="2307" max="2316" width="8.7109375" style="29" customWidth="1"/>
    <col min="2317" max="2317" width="10.7109375" style="29" customWidth="1"/>
    <col min="2318" max="2318" width="21" style="29" customWidth="1"/>
    <col min="2319" max="2560" width="9.140625" style="29"/>
    <col min="2561" max="2561" width="22.5703125" style="29" customWidth="1"/>
    <col min="2562" max="2562" width="10.7109375" style="29" customWidth="1"/>
    <col min="2563" max="2572" width="8.7109375" style="29" customWidth="1"/>
    <col min="2573" max="2573" width="10.7109375" style="29" customWidth="1"/>
    <col min="2574" max="2574" width="21" style="29" customWidth="1"/>
    <col min="2575" max="2816" width="9.140625" style="29"/>
    <col min="2817" max="2817" width="22.5703125" style="29" customWidth="1"/>
    <col min="2818" max="2818" width="10.7109375" style="29" customWidth="1"/>
    <col min="2819" max="2828" width="8.7109375" style="29" customWidth="1"/>
    <col min="2829" max="2829" width="10.7109375" style="29" customWidth="1"/>
    <col min="2830" max="2830" width="21" style="29" customWidth="1"/>
    <col min="2831" max="3072" width="9.140625" style="29"/>
    <col min="3073" max="3073" width="22.5703125" style="29" customWidth="1"/>
    <col min="3074" max="3074" width="10.7109375" style="29" customWidth="1"/>
    <col min="3075" max="3084" width="8.7109375" style="29" customWidth="1"/>
    <col min="3085" max="3085" width="10.7109375" style="29" customWidth="1"/>
    <col min="3086" max="3086" width="21" style="29" customWidth="1"/>
    <col min="3087" max="3328" width="9.140625" style="29"/>
    <col min="3329" max="3329" width="22.5703125" style="29" customWidth="1"/>
    <col min="3330" max="3330" width="10.7109375" style="29" customWidth="1"/>
    <col min="3331" max="3340" width="8.7109375" style="29" customWidth="1"/>
    <col min="3341" max="3341" width="10.7109375" style="29" customWidth="1"/>
    <col min="3342" max="3342" width="21" style="29" customWidth="1"/>
    <col min="3343" max="3584" width="9.140625" style="29"/>
    <col min="3585" max="3585" width="22.5703125" style="29" customWidth="1"/>
    <col min="3586" max="3586" width="10.7109375" style="29" customWidth="1"/>
    <col min="3587" max="3596" width="8.7109375" style="29" customWidth="1"/>
    <col min="3597" max="3597" width="10.7109375" style="29" customWidth="1"/>
    <col min="3598" max="3598" width="21" style="29" customWidth="1"/>
    <col min="3599" max="3840" width="9.140625" style="29"/>
    <col min="3841" max="3841" width="22.5703125" style="29" customWidth="1"/>
    <col min="3842" max="3842" width="10.7109375" style="29" customWidth="1"/>
    <col min="3843" max="3852" width="8.7109375" style="29" customWidth="1"/>
    <col min="3853" max="3853" width="10.7109375" style="29" customWidth="1"/>
    <col min="3854" max="3854" width="21" style="29" customWidth="1"/>
    <col min="3855" max="4096" width="9.140625" style="29"/>
    <col min="4097" max="4097" width="22.5703125" style="29" customWidth="1"/>
    <col min="4098" max="4098" width="10.7109375" style="29" customWidth="1"/>
    <col min="4099" max="4108" width="8.7109375" style="29" customWidth="1"/>
    <col min="4109" max="4109" width="10.7109375" style="29" customWidth="1"/>
    <col min="4110" max="4110" width="21" style="29" customWidth="1"/>
    <col min="4111" max="4352" width="9.140625" style="29"/>
    <col min="4353" max="4353" width="22.5703125" style="29" customWidth="1"/>
    <col min="4354" max="4354" width="10.7109375" style="29" customWidth="1"/>
    <col min="4355" max="4364" width="8.7109375" style="29" customWidth="1"/>
    <col min="4365" max="4365" width="10.7109375" style="29" customWidth="1"/>
    <col min="4366" max="4366" width="21" style="29" customWidth="1"/>
    <col min="4367" max="4608" width="9.140625" style="29"/>
    <col min="4609" max="4609" width="22.5703125" style="29" customWidth="1"/>
    <col min="4610" max="4610" width="10.7109375" style="29" customWidth="1"/>
    <col min="4611" max="4620" width="8.7109375" style="29" customWidth="1"/>
    <col min="4621" max="4621" width="10.7109375" style="29" customWidth="1"/>
    <col min="4622" max="4622" width="21" style="29" customWidth="1"/>
    <col min="4623" max="4864" width="9.140625" style="29"/>
    <col min="4865" max="4865" width="22.5703125" style="29" customWidth="1"/>
    <col min="4866" max="4866" width="10.7109375" style="29" customWidth="1"/>
    <col min="4867" max="4876" width="8.7109375" style="29" customWidth="1"/>
    <col min="4877" max="4877" width="10.7109375" style="29" customWidth="1"/>
    <col min="4878" max="4878" width="21" style="29" customWidth="1"/>
    <col min="4879" max="5120" width="9.140625" style="29"/>
    <col min="5121" max="5121" width="22.5703125" style="29" customWidth="1"/>
    <col min="5122" max="5122" width="10.7109375" style="29" customWidth="1"/>
    <col min="5123" max="5132" width="8.7109375" style="29" customWidth="1"/>
    <col min="5133" max="5133" width="10.7109375" style="29" customWidth="1"/>
    <col min="5134" max="5134" width="21" style="29" customWidth="1"/>
    <col min="5135" max="5376" width="9.140625" style="29"/>
    <col min="5377" max="5377" width="22.5703125" style="29" customWidth="1"/>
    <col min="5378" max="5378" width="10.7109375" style="29" customWidth="1"/>
    <col min="5379" max="5388" width="8.7109375" style="29" customWidth="1"/>
    <col min="5389" max="5389" width="10.7109375" style="29" customWidth="1"/>
    <col min="5390" max="5390" width="21" style="29" customWidth="1"/>
    <col min="5391" max="5632" width="9.140625" style="29"/>
    <col min="5633" max="5633" width="22.5703125" style="29" customWidth="1"/>
    <col min="5634" max="5634" width="10.7109375" style="29" customWidth="1"/>
    <col min="5635" max="5644" width="8.7109375" style="29" customWidth="1"/>
    <col min="5645" max="5645" width="10.7109375" style="29" customWidth="1"/>
    <col min="5646" max="5646" width="21" style="29" customWidth="1"/>
    <col min="5647" max="5888" width="9.140625" style="29"/>
    <col min="5889" max="5889" width="22.5703125" style="29" customWidth="1"/>
    <col min="5890" max="5890" width="10.7109375" style="29" customWidth="1"/>
    <col min="5891" max="5900" width="8.7109375" style="29" customWidth="1"/>
    <col min="5901" max="5901" width="10.7109375" style="29" customWidth="1"/>
    <col min="5902" max="5902" width="21" style="29" customWidth="1"/>
    <col min="5903" max="6144" width="9.140625" style="29"/>
    <col min="6145" max="6145" width="22.5703125" style="29" customWidth="1"/>
    <col min="6146" max="6146" width="10.7109375" style="29" customWidth="1"/>
    <col min="6147" max="6156" width="8.7109375" style="29" customWidth="1"/>
    <col min="6157" max="6157" width="10.7109375" style="29" customWidth="1"/>
    <col min="6158" max="6158" width="21" style="29" customWidth="1"/>
    <col min="6159" max="6400" width="9.140625" style="29"/>
    <col min="6401" max="6401" width="22.5703125" style="29" customWidth="1"/>
    <col min="6402" max="6402" width="10.7109375" style="29" customWidth="1"/>
    <col min="6403" max="6412" width="8.7109375" style="29" customWidth="1"/>
    <col min="6413" max="6413" width="10.7109375" style="29" customWidth="1"/>
    <col min="6414" max="6414" width="21" style="29" customWidth="1"/>
    <col min="6415" max="6656" width="9.140625" style="29"/>
    <col min="6657" max="6657" width="22.5703125" style="29" customWidth="1"/>
    <col min="6658" max="6658" width="10.7109375" style="29" customWidth="1"/>
    <col min="6659" max="6668" width="8.7109375" style="29" customWidth="1"/>
    <col min="6669" max="6669" width="10.7109375" style="29" customWidth="1"/>
    <col min="6670" max="6670" width="21" style="29" customWidth="1"/>
    <col min="6671" max="6912" width="9.140625" style="29"/>
    <col min="6913" max="6913" width="22.5703125" style="29" customWidth="1"/>
    <col min="6914" max="6914" width="10.7109375" style="29" customWidth="1"/>
    <col min="6915" max="6924" width="8.7109375" style="29" customWidth="1"/>
    <col min="6925" max="6925" width="10.7109375" style="29" customWidth="1"/>
    <col min="6926" max="6926" width="21" style="29" customWidth="1"/>
    <col min="6927" max="7168" width="9.140625" style="29"/>
    <col min="7169" max="7169" width="22.5703125" style="29" customWidth="1"/>
    <col min="7170" max="7170" width="10.7109375" style="29" customWidth="1"/>
    <col min="7171" max="7180" width="8.7109375" style="29" customWidth="1"/>
    <col min="7181" max="7181" width="10.7109375" style="29" customWidth="1"/>
    <col min="7182" max="7182" width="21" style="29" customWidth="1"/>
    <col min="7183" max="7424" width="9.140625" style="29"/>
    <col min="7425" max="7425" width="22.5703125" style="29" customWidth="1"/>
    <col min="7426" max="7426" width="10.7109375" style="29" customWidth="1"/>
    <col min="7427" max="7436" width="8.7109375" style="29" customWidth="1"/>
    <col min="7437" max="7437" width="10.7109375" style="29" customWidth="1"/>
    <col min="7438" max="7438" width="21" style="29" customWidth="1"/>
    <col min="7439" max="7680" width="9.140625" style="29"/>
    <col min="7681" max="7681" width="22.5703125" style="29" customWidth="1"/>
    <col min="7682" max="7682" width="10.7109375" style="29" customWidth="1"/>
    <col min="7683" max="7692" width="8.7109375" style="29" customWidth="1"/>
    <col min="7693" max="7693" width="10.7109375" style="29" customWidth="1"/>
    <col min="7694" max="7694" width="21" style="29" customWidth="1"/>
    <col min="7695" max="7936" width="9.140625" style="29"/>
    <col min="7937" max="7937" width="22.5703125" style="29" customWidth="1"/>
    <col min="7938" max="7938" width="10.7109375" style="29" customWidth="1"/>
    <col min="7939" max="7948" width="8.7109375" style="29" customWidth="1"/>
    <col min="7949" max="7949" width="10.7109375" style="29" customWidth="1"/>
    <col min="7950" max="7950" width="21" style="29" customWidth="1"/>
    <col min="7951" max="8192" width="9.140625" style="29"/>
    <col min="8193" max="8193" width="22.5703125" style="29" customWidth="1"/>
    <col min="8194" max="8194" width="10.7109375" style="29" customWidth="1"/>
    <col min="8195" max="8204" width="8.7109375" style="29" customWidth="1"/>
    <col min="8205" max="8205" width="10.7109375" style="29" customWidth="1"/>
    <col min="8206" max="8206" width="21" style="29" customWidth="1"/>
    <col min="8207" max="8448" width="9.140625" style="29"/>
    <col min="8449" max="8449" width="22.5703125" style="29" customWidth="1"/>
    <col min="8450" max="8450" width="10.7109375" style="29" customWidth="1"/>
    <col min="8451" max="8460" width="8.7109375" style="29" customWidth="1"/>
    <col min="8461" max="8461" width="10.7109375" style="29" customWidth="1"/>
    <col min="8462" max="8462" width="21" style="29" customWidth="1"/>
    <col min="8463" max="8704" width="9.140625" style="29"/>
    <col min="8705" max="8705" width="22.5703125" style="29" customWidth="1"/>
    <col min="8706" max="8706" width="10.7109375" style="29" customWidth="1"/>
    <col min="8707" max="8716" width="8.7109375" style="29" customWidth="1"/>
    <col min="8717" max="8717" width="10.7109375" style="29" customWidth="1"/>
    <col min="8718" max="8718" width="21" style="29" customWidth="1"/>
    <col min="8719" max="8960" width="9.140625" style="29"/>
    <col min="8961" max="8961" width="22.5703125" style="29" customWidth="1"/>
    <col min="8962" max="8962" width="10.7109375" style="29" customWidth="1"/>
    <col min="8963" max="8972" width="8.7109375" style="29" customWidth="1"/>
    <col min="8973" max="8973" width="10.7109375" style="29" customWidth="1"/>
    <col min="8974" max="8974" width="21" style="29" customWidth="1"/>
    <col min="8975" max="9216" width="9.140625" style="29"/>
    <col min="9217" max="9217" width="22.5703125" style="29" customWidth="1"/>
    <col min="9218" max="9218" width="10.7109375" style="29" customWidth="1"/>
    <col min="9219" max="9228" width="8.7109375" style="29" customWidth="1"/>
    <col min="9229" max="9229" width="10.7109375" style="29" customWidth="1"/>
    <col min="9230" max="9230" width="21" style="29" customWidth="1"/>
    <col min="9231" max="9472" width="9.140625" style="29"/>
    <col min="9473" max="9473" width="22.5703125" style="29" customWidth="1"/>
    <col min="9474" max="9474" width="10.7109375" style="29" customWidth="1"/>
    <col min="9475" max="9484" width="8.7109375" style="29" customWidth="1"/>
    <col min="9485" max="9485" width="10.7109375" style="29" customWidth="1"/>
    <col min="9486" max="9486" width="21" style="29" customWidth="1"/>
    <col min="9487" max="9728" width="9.140625" style="29"/>
    <col min="9729" max="9729" width="22.5703125" style="29" customWidth="1"/>
    <col min="9730" max="9730" width="10.7109375" style="29" customWidth="1"/>
    <col min="9731" max="9740" width="8.7109375" style="29" customWidth="1"/>
    <col min="9741" max="9741" width="10.7109375" style="29" customWidth="1"/>
    <col min="9742" max="9742" width="21" style="29" customWidth="1"/>
    <col min="9743" max="9984" width="9.140625" style="29"/>
    <col min="9985" max="9985" width="22.5703125" style="29" customWidth="1"/>
    <col min="9986" max="9986" width="10.7109375" style="29" customWidth="1"/>
    <col min="9987" max="9996" width="8.7109375" style="29" customWidth="1"/>
    <col min="9997" max="9997" width="10.7109375" style="29" customWidth="1"/>
    <col min="9998" max="9998" width="21" style="29" customWidth="1"/>
    <col min="9999" max="10240" width="9.140625" style="29"/>
    <col min="10241" max="10241" width="22.5703125" style="29" customWidth="1"/>
    <col min="10242" max="10242" width="10.7109375" style="29" customWidth="1"/>
    <col min="10243" max="10252" width="8.7109375" style="29" customWidth="1"/>
    <col min="10253" max="10253" width="10.7109375" style="29" customWidth="1"/>
    <col min="10254" max="10254" width="21" style="29" customWidth="1"/>
    <col min="10255" max="10496" width="9.140625" style="29"/>
    <col min="10497" max="10497" width="22.5703125" style="29" customWidth="1"/>
    <col min="10498" max="10498" width="10.7109375" style="29" customWidth="1"/>
    <col min="10499" max="10508" width="8.7109375" style="29" customWidth="1"/>
    <col min="10509" max="10509" width="10.7109375" style="29" customWidth="1"/>
    <col min="10510" max="10510" width="21" style="29" customWidth="1"/>
    <col min="10511" max="10752" width="9.140625" style="29"/>
    <col min="10753" max="10753" width="22.5703125" style="29" customWidth="1"/>
    <col min="10754" max="10754" width="10.7109375" style="29" customWidth="1"/>
    <col min="10755" max="10764" width="8.7109375" style="29" customWidth="1"/>
    <col min="10765" max="10765" width="10.7109375" style="29" customWidth="1"/>
    <col min="10766" max="10766" width="21" style="29" customWidth="1"/>
    <col min="10767" max="11008" width="9.140625" style="29"/>
    <col min="11009" max="11009" width="22.5703125" style="29" customWidth="1"/>
    <col min="11010" max="11010" width="10.7109375" style="29" customWidth="1"/>
    <col min="11011" max="11020" width="8.7109375" style="29" customWidth="1"/>
    <col min="11021" max="11021" width="10.7109375" style="29" customWidth="1"/>
    <col min="11022" max="11022" width="21" style="29" customWidth="1"/>
    <col min="11023" max="11264" width="9.140625" style="29"/>
    <col min="11265" max="11265" width="22.5703125" style="29" customWidth="1"/>
    <col min="11266" max="11266" width="10.7109375" style="29" customWidth="1"/>
    <col min="11267" max="11276" width="8.7109375" style="29" customWidth="1"/>
    <col min="11277" max="11277" width="10.7109375" style="29" customWidth="1"/>
    <col min="11278" max="11278" width="21" style="29" customWidth="1"/>
    <col min="11279" max="11520" width="9.140625" style="29"/>
    <col min="11521" max="11521" width="22.5703125" style="29" customWidth="1"/>
    <col min="11522" max="11522" width="10.7109375" style="29" customWidth="1"/>
    <col min="11523" max="11532" width="8.7109375" style="29" customWidth="1"/>
    <col min="11533" max="11533" width="10.7109375" style="29" customWidth="1"/>
    <col min="11534" max="11534" width="21" style="29" customWidth="1"/>
    <col min="11535" max="11776" width="9.140625" style="29"/>
    <col min="11777" max="11777" width="22.5703125" style="29" customWidth="1"/>
    <col min="11778" max="11778" width="10.7109375" style="29" customWidth="1"/>
    <col min="11779" max="11788" width="8.7109375" style="29" customWidth="1"/>
    <col min="11789" max="11789" width="10.7109375" style="29" customWidth="1"/>
    <col min="11790" max="11790" width="21" style="29" customWidth="1"/>
    <col min="11791" max="12032" width="9.140625" style="29"/>
    <col min="12033" max="12033" width="22.5703125" style="29" customWidth="1"/>
    <col min="12034" max="12034" width="10.7109375" style="29" customWidth="1"/>
    <col min="12035" max="12044" width="8.7109375" style="29" customWidth="1"/>
    <col min="12045" max="12045" width="10.7109375" style="29" customWidth="1"/>
    <col min="12046" max="12046" width="21" style="29" customWidth="1"/>
    <col min="12047" max="12288" width="9.140625" style="29"/>
    <col min="12289" max="12289" width="22.5703125" style="29" customWidth="1"/>
    <col min="12290" max="12290" width="10.7109375" style="29" customWidth="1"/>
    <col min="12291" max="12300" width="8.7109375" style="29" customWidth="1"/>
    <col min="12301" max="12301" width="10.7109375" style="29" customWidth="1"/>
    <col min="12302" max="12302" width="21" style="29" customWidth="1"/>
    <col min="12303" max="12544" width="9.140625" style="29"/>
    <col min="12545" max="12545" width="22.5703125" style="29" customWidth="1"/>
    <col min="12546" max="12546" width="10.7109375" style="29" customWidth="1"/>
    <col min="12547" max="12556" width="8.7109375" style="29" customWidth="1"/>
    <col min="12557" max="12557" width="10.7109375" style="29" customWidth="1"/>
    <col min="12558" max="12558" width="21" style="29" customWidth="1"/>
    <col min="12559" max="12800" width="9.140625" style="29"/>
    <col min="12801" max="12801" width="22.5703125" style="29" customWidth="1"/>
    <col min="12802" max="12802" width="10.7109375" style="29" customWidth="1"/>
    <col min="12803" max="12812" width="8.7109375" style="29" customWidth="1"/>
    <col min="12813" max="12813" width="10.7109375" style="29" customWidth="1"/>
    <col min="12814" max="12814" width="21" style="29" customWidth="1"/>
    <col min="12815" max="13056" width="9.140625" style="29"/>
    <col min="13057" max="13057" width="22.5703125" style="29" customWidth="1"/>
    <col min="13058" max="13058" width="10.7109375" style="29" customWidth="1"/>
    <col min="13059" max="13068" width="8.7109375" style="29" customWidth="1"/>
    <col min="13069" max="13069" width="10.7109375" style="29" customWidth="1"/>
    <col min="13070" max="13070" width="21" style="29" customWidth="1"/>
    <col min="13071" max="13312" width="9.140625" style="29"/>
    <col min="13313" max="13313" width="22.5703125" style="29" customWidth="1"/>
    <col min="13314" max="13314" width="10.7109375" style="29" customWidth="1"/>
    <col min="13315" max="13324" width="8.7109375" style="29" customWidth="1"/>
    <col min="13325" max="13325" width="10.7109375" style="29" customWidth="1"/>
    <col min="13326" max="13326" width="21" style="29" customWidth="1"/>
    <col min="13327" max="13568" width="9.140625" style="29"/>
    <col min="13569" max="13569" width="22.5703125" style="29" customWidth="1"/>
    <col min="13570" max="13570" width="10.7109375" style="29" customWidth="1"/>
    <col min="13571" max="13580" width="8.7109375" style="29" customWidth="1"/>
    <col min="13581" max="13581" width="10.7109375" style="29" customWidth="1"/>
    <col min="13582" max="13582" width="21" style="29" customWidth="1"/>
    <col min="13583" max="13824" width="9.140625" style="29"/>
    <col min="13825" max="13825" width="22.5703125" style="29" customWidth="1"/>
    <col min="13826" max="13826" width="10.7109375" style="29" customWidth="1"/>
    <col min="13827" max="13836" width="8.7109375" style="29" customWidth="1"/>
    <col min="13837" max="13837" width="10.7109375" style="29" customWidth="1"/>
    <col min="13838" max="13838" width="21" style="29" customWidth="1"/>
    <col min="13839" max="14080" width="9.140625" style="29"/>
    <col min="14081" max="14081" width="22.5703125" style="29" customWidth="1"/>
    <col min="14082" max="14082" width="10.7109375" style="29" customWidth="1"/>
    <col min="14083" max="14092" width="8.7109375" style="29" customWidth="1"/>
    <col min="14093" max="14093" width="10.7109375" style="29" customWidth="1"/>
    <col min="14094" max="14094" width="21" style="29" customWidth="1"/>
    <col min="14095" max="14336" width="9.140625" style="29"/>
    <col min="14337" max="14337" width="22.5703125" style="29" customWidth="1"/>
    <col min="14338" max="14338" width="10.7109375" style="29" customWidth="1"/>
    <col min="14339" max="14348" width="8.7109375" style="29" customWidth="1"/>
    <col min="14349" max="14349" width="10.7109375" style="29" customWidth="1"/>
    <col min="14350" max="14350" width="21" style="29" customWidth="1"/>
    <col min="14351" max="14592" width="9.140625" style="29"/>
    <col min="14593" max="14593" width="22.5703125" style="29" customWidth="1"/>
    <col min="14594" max="14594" width="10.7109375" style="29" customWidth="1"/>
    <col min="14595" max="14604" width="8.7109375" style="29" customWidth="1"/>
    <col min="14605" max="14605" width="10.7109375" style="29" customWidth="1"/>
    <col min="14606" max="14606" width="21" style="29" customWidth="1"/>
    <col min="14607" max="14848" width="9.140625" style="29"/>
    <col min="14849" max="14849" width="22.5703125" style="29" customWidth="1"/>
    <col min="14850" max="14850" width="10.7109375" style="29" customWidth="1"/>
    <col min="14851" max="14860" width="8.7109375" style="29" customWidth="1"/>
    <col min="14861" max="14861" width="10.7109375" style="29" customWidth="1"/>
    <col min="14862" max="14862" width="21" style="29" customWidth="1"/>
    <col min="14863" max="15104" width="9.140625" style="29"/>
    <col min="15105" max="15105" width="22.5703125" style="29" customWidth="1"/>
    <col min="15106" max="15106" width="10.7109375" style="29" customWidth="1"/>
    <col min="15107" max="15116" width="8.7109375" style="29" customWidth="1"/>
    <col min="15117" max="15117" width="10.7109375" style="29" customWidth="1"/>
    <col min="15118" max="15118" width="21" style="29" customWidth="1"/>
    <col min="15119" max="15360" width="9.140625" style="29"/>
    <col min="15361" max="15361" width="22.5703125" style="29" customWidth="1"/>
    <col min="15362" max="15362" width="10.7109375" style="29" customWidth="1"/>
    <col min="15363" max="15372" width="8.7109375" style="29" customWidth="1"/>
    <col min="15373" max="15373" width="10.7109375" style="29" customWidth="1"/>
    <col min="15374" max="15374" width="21" style="29" customWidth="1"/>
    <col min="15375" max="15616" width="9.140625" style="29"/>
    <col min="15617" max="15617" width="22.5703125" style="29" customWidth="1"/>
    <col min="15618" max="15618" width="10.7109375" style="29" customWidth="1"/>
    <col min="15619" max="15628" width="8.7109375" style="29" customWidth="1"/>
    <col min="15629" max="15629" width="10.7109375" style="29" customWidth="1"/>
    <col min="15630" max="15630" width="21" style="29" customWidth="1"/>
    <col min="15631" max="15872" width="9.140625" style="29"/>
    <col min="15873" max="15873" width="22.5703125" style="29" customWidth="1"/>
    <col min="15874" max="15874" width="10.7109375" style="29" customWidth="1"/>
    <col min="15875" max="15884" width="8.7109375" style="29" customWidth="1"/>
    <col min="15885" max="15885" width="10.7109375" style="29" customWidth="1"/>
    <col min="15886" max="15886" width="21" style="29" customWidth="1"/>
    <col min="15887" max="16128" width="9.140625" style="29"/>
    <col min="16129" max="16129" width="22.5703125" style="29" customWidth="1"/>
    <col min="16130" max="16130" width="10.7109375" style="29" customWidth="1"/>
    <col min="16131" max="16140" width="8.7109375" style="29" customWidth="1"/>
    <col min="16141" max="16141" width="10.7109375" style="29" customWidth="1"/>
    <col min="16142" max="16142" width="21" style="29" customWidth="1"/>
    <col min="16143" max="16384" width="9.140625" style="29"/>
  </cols>
  <sheetData>
    <row r="1" spans="1:14" s="23" customFormat="1" ht="21.95" customHeight="1" x14ac:dyDescent="0.2">
      <c r="A1" s="1474" t="s">
        <v>762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</row>
    <row r="2" spans="1:14" s="25" customFormat="1" ht="19.5" customHeight="1" x14ac:dyDescent="0.2">
      <c r="A2" s="1475" t="s">
        <v>795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</row>
    <row r="3" spans="1:14" s="96" customFormat="1" ht="15.75" customHeight="1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</row>
    <row r="4" spans="1:14" s="756" customFormat="1" ht="15" customHeight="1" x14ac:dyDescent="0.3">
      <c r="A4" s="753" t="s">
        <v>755</v>
      </c>
      <c r="B4" s="741"/>
      <c r="C4" s="308"/>
      <c r="D4" s="308"/>
      <c r="E4" s="308"/>
      <c r="F4" s="308"/>
      <c r="G4" s="308"/>
      <c r="H4" s="308"/>
      <c r="I4" s="308"/>
      <c r="J4" s="758"/>
      <c r="K4" s="308"/>
      <c r="L4" s="308"/>
      <c r="M4" s="741"/>
      <c r="N4" s="754" t="s">
        <v>249</v>
      </c>
    </row>
    <row r="5" spans="1:14" ht="26.25" customHeight="1" thickBot="1" x14ac:dyDescent="0.25">
      <c r="A5" s="1602" t="s">
        <v>498</v>
      </c>
      <c r="B5" s="1602" t="s">
        <v>80</v>
      </c>
      <c r="C5" s="1609" t="s">
        <v>715</v>
      </c>
      <c r="D5" s="1610"/>
      <c r="E5" s="1610"/>
      <c r="F5" s="1610"/>
      <c r="G5" s="1610"/>
      <c r="H5" s="1610"/>
      <c r="I5" s="1610"/>
      <c r="J5" s="1610"/>
      <c r="K5" s="1610"/>
      <c r="L5" s="1611"/>
      <c r="M5" s="1605" t="s">
        <v>81</v>
      </c>
      <c r="N5" s="1605" t="s">
        <v>250</v>
      </c>
    </row>
    <row r="6" spans="1:14" ht="31.5" customHeight="1" thickTop="1" x14ac:dyDescent="0.2">
      <c r="A6" s="1603"/>
      <c r="B6" s="1604"/>
      <c r="C6" s="468" t="s">
        <v>394</v>
      </c>
      <c r="D6" s="68" t="s">
        <v>72</v>
      </c>
      <c r="E6" s="68" t="s">
        <v>198</v>
      </c>
      <c r="F6" s="254" t="s">
        <v>196</v>
      </c>
      <c r="G6" s="254" t="s">
        <v>70</v>
      </c>
      <c r="H6" s="254" t="s">
        <v>68</v>
      </c>
      <c r="I6" s="254" t="s">
        <v>66</v>
      </c>
      <c r="J6" s="254" t="s">
        <v>64</v>
      </c>
      <c r="K6" s="254" t="s">
        <v>62</v>
      </c>
      <c r="L6" s="77" t="s">
        <v>538</v>
      </c>
      <c r="M6" s="1606"/>
      <c r="N6" s="1606"/>
    </row>
    <row r="7" spans="1:14" ht="13.5" customHeight="1" thickBot="1" x14ac:dyDescent="0.25">
      <c r="A7" s="1587" t="s">
        <v>361</v>
      </c>
      <c r="B7" s="140" t="s">
        <v>243</v>
      </c>
      <c r="C7" s="210">
        <f>SUM(D7:L7)</f>
        <v>315</v>
      </c>
      <c r="D7" s="211">
        <v>0</v>
      </c>
      <c r="E7" s="211">
        <v>32</v>
      </c>
      <c r="F7" s="211">
        <v>31</v>
      </c>
      <c r="G7" s="211">
        <v>68</v>
      </c>
      <c r="H7" s="211">
        <v>101</v>
      </c>
      <c r="I7" s="211">
        <v>54</v>
      </c>
      <c r="J7" s="211">
        <v>26</v>
      </c>
      <c r="K7" s="211">
        <v>3</v>
      </c>
      <c r="L7" s="211">
        <v>0</v>
      </c>
      <c r="M7" s="69" t="s">
        <v>136</v>
      </c>
      <c r="N7" s="1490" t="s">
        <v>494</v>
      </c>
    </row>
    <row r="8" spans="1:14" ht="14.25" thickTop="1" thickBot="1" x14ac:dyDescent="0.25">
      <c r="A8" s="1588"/>
      <c r="B8" s="139" t="s">
        <v>714</v>
      </c>
      <c r="C8" s="210">
        <f t="shared" ref="C8:C45" si="0">SUM(D8:L8)</f>
        <v>1351</v>
      </c>
      <c r="D8" s="203">
        <v>0</v>
      </c>
      <c r="E8" s="203">
        <v>40</v>
      </c>
      <c r="F8" s="203">
        <v>90</v>
      </c>
      <c r="G8" s="203">
        <v>264</v>
      </c>
      <c r="H8" s="203">
        <v>515</v>
      </c>
      <c r="I8" s="203">
        <v>364</v>
      </c>
      <c r="J8" s="203">
        <v>69</v>
      </c>
      <c r="K8" s="203">
        <v>8</v>
      </c>
      <c r="L8" s="203">
        <v>1</v>
      </c>
      <c r="M8" s="70" t="s">
        <v>138</v>
      </c>
      <c r="N8" s="1491"/>
    </row>
    <row r="9" spans="1:14" s="26" customFormat="1" ht="14.25" thickTop="1" thickBot="1" x14ac:dyDescent="0.25">
      <c r="A9" s="1589"/>
      <c r="B9" s="139" t="s">
        <v>44</v>
      </c>
      <c r="C9" s="210">
        <f t="shared" si="0"/>
        <v>1666</v>
      </c>
      <c r="D9" s="202">
        <f t="shared" ref="D9:K9" si="1">D7+D8</f>
        <v>0</v>
      </c>
      <c r="E9" s="202">
        <f t="shared" si="1"/>
        <v>72</v>
      </c>
      <c r="F9" s="202">
        <f t="shared" si="1"/>
        <v>121</v>
      </c>
      <c r="G9" s="202">
        <f t="shared" si="1"/>
        <v>332</v>
      </c>
      <c r="H9" s="202">
        <f t="shared" si="1"/>
        <v>616</v>
      </c>
      <c r="I9" s="202">
        <f t="shared" si="1"/>
        <v>418</v>
      </c>
      <c r="J9" s="202">
        <f t="shared" si="1"/>
        <v>95</v>
      </c>
      <c r="K9" s="202">
        <f t="shared" si="1"/>
        <v>11</v>
      </c>
      <c r="L9" s="202">
        <f>L7+L8</f>
        <v>1</v>
      </c>
      <c r="M9" s="70" t="s">
        <v>45</v>
      </c>
      <c r="N9" s="1491"/>
    </row>
    <row r="10" spans="1:14" ht="14.25" thickTop="1" thickBot="1" x14ac:dyDescent="0.25">
      <c r="A10" s="1590" t="s">
        <v>244</v>
      </c>
      <c r="B10" s="141" t="s">
        <v>243</v>
      </c>
      <c r="C10" s="212">
        <f t="shared" si="0"/>
        <v>1350</v>
      </c>
      <c r="D10" s="213">
        <v>0</v>
      </c>
      <c r="E10" s="213">
        <v>39</v>
      </c>
      <c r="F10" s="213">
        <v>79</v>
      </c>
      <c r="G10" s="213">
        <v>177</v>
      </c>
      <c r="H10" s="213">
        <v>362</v>
      </c>
      <c r="I10" s="213">
        <v>460</v>
      </c>
      <c r="J10" s="213">
        <v>225</v>
      </c>
      <c r="K10" s="213">
        <v>8</v>
      </c>
      <c r="L10" s="213">
        <v>0</v>
      </c>
      <c r="M10" s="71" t="s">
        <v>136</v>
      </c>
      <c r="N10" s="1493" t="s">
        <v>245</v>
      </c>
    </row>
    <row r="11" spans="1:14" ht="14.25" thickTop="1" thickBot="1" x14ac:dyDescent="0.25">
      <c r="A11" s="1591"/>
      <c r="B11" s="141" t="s">
        <v>714</v>
      </c>
      <c r="C11" s="212">
        <f t="shared" si="0"/>
        <v>5748</v>
      </c>
      <c r="D11" s="213">
        <v>0</v>
      </c>
      <c r="E11" s="213">
        <v>138</v>
      </c>
      <c r="F11" s="213">
        <v>333</v>
      </c>
      <c r="G11" s="213">
        <v>1015</v>
      </c>
      <c r="H11" s="213">
        <v>2053</v>
      </c>
      <c r="I11" s="213">
        <v>1817</v>
      </c>
      <c r="J11" s="213">
        <v>378</v>
      </c>
      <c r="K11" s="213">
        <v>13</v>
      </c>
      <c r="L11" s="213">
        <v>1</v>
      </c>
      <c r="M11" s="71" t="s">
        <v>138</v>
      </c>
      <c r="N11" s="1493"/>
    </row>
    <row r="12" spans="1:14" s="26" customFormat="1" ht="14.25" thickTop="1" thickBot="1" x14ac:dyDescent="0.25">
      <c r="A12" s="1592"/>
      <c r="B12" s="141" t="s">
        <v>44</v>
      </c>
      <c r="C12" s="212">
        <f t="shared" si="0"/>
        <v>7098</v>
      </c>
      <c r="D12" s="214">
        <f>D10+D11</f>
        <v>0</v>
      </c>
      <c r="E12" s="214">
        <f>E10+E11</f>
        <v>177</v>
      </c>
      <c r="F12" s="214">
        <f t="shared" ref="F12:K12" si="2">F10+F11</f>
        <v>412</v>
      </c>
      <c r="G12" s="214">
        <f t="shared" si="2"/>
        <v>1192</v>
      </c>
      <c r="H12" s="214">
        <f t="shared" si="2"/>
        <v>2415</v>
      </c>
      <c r="I12" s="214">
        <f t="shared" si="2"/>
        <v>2277</v>
      </c>
      <c r="J12" s="214">
        <f t="shared" si="2"/>
        <v>603</v>
      </c>
      <c r="K12" s="214">
        <f t="shared" si="2"/>
        <v>21</v>
      </c>
      <c r="L12" s="214">
        <f>L10+L11</f>
        <v>1</v>
      </c>
      <c r="M12" s="71" t="s">
        <v>45</v>
      </c>
      <c r="N12" s="1493"/>
    </row>
    <row r="13" spans="1:14" ht="13.5" customHeight="1" thickTop="1" thickBot="1" x14ac:dyDescent="0.25">
      <c r="A13" s="1593" t="s">
        <v>362</v>
      </c>
      <c r="B13" s="140" t="s">
        <v>243</v>
      </c>
      <c r="C13" s="210">
        <f t="shared" si="0"/>
        <v>833</v>
      </c>
      <c r="D13" s="203">
        <v>0</v>
      </c>
      <c r="E13" s="203">
        <v>26</v>
      </c>
      <c r="F13" s="203">
        <v>44</v>
      </c>
      <c r="G13" s="203">
        <v>115</v>
      </c>
      <c r="H13" s="203">
        <v>185</v>
      </c>
      <c r="I13" s="203">
        <v>275</v>
      </c>
      <c r="J13" s="203">
        <v>173</v>
      </c>
      <c r="K13" s="203">
        <v>15</v>
      </c>
      <c r="L13" s="203">
        <v>0</v>
      </c>
      <c r="M13" s="70" t="s">
        <v>136</v>
      </c>
      <c r="N13" s="1491" t="s">
        <v>356</v>
      </c>
    </row>
    <row r="14" spans="1:14" ht="14.25" thickTop="1" thickBot="1" x14ac:dyDescent="0.25">
      <c r="A14" s="1588"/>
      <c r="B14" s="139" t="s">
        <v>714</v>
      </c>
      <c r="C14" s="210">
        <f>SUM(D14:L14)</f>
        <v>4975</v>
      </c>
      <c r="D14" s="203">
        <v>0</v>
      </c>
      <c r="E14" s="203">
        <v>111</v>
      </c>
      <c r="F14" s="203">
        <v>280</v>
      </c>
      <c r="G14" s="203">
        <v>848</v>
      </c>
      <c r="H14" s="203">
        <v>1723</v>
      </c>
      <c r="I14" s="203">
        <v>1643</v>
      </c>
      <c r="J14" s="203">
        <v>343</v>
      </c>
      <c r="K14" s="203">
        <v>25</v>
      </c>
      <c r="L14" s="203">
        <v>2</v>
      </c>
      <c r="M14" s="70" t="s">
        <v>138</v>
      </c>
      <c r="N14" s="1491"/>
    </row>
    <row r="15" spans="1:14" s="26" customFormat="1" ht="14.25" thickTop="1" thickBot="1" x14ac:dyDescent="0.25">
      <c r="A15" s="1589"/>
      <c r="B15" s="139" t="s">
        <v>44</v>
      </c>
      <c r="C15" s="210">
        <f t="shared" si="0"/>
        <v>5808</v>
      </c>
      <c r="D15" s="202">
        <f t="shared" ref="D15:K15" si="3">D13+D14</f>
        <v>0</v>
      </c>
      <c r="E15" s="202">
        <f t="shared" si="3"/>
        <v>137</v>
      </c>
      <c r="F15" s="202">
        <f t="shared" si="3"/>
        <v>324</v>
      </c>
      <c r="G15" s="202">
        <f t="shared" si="3"/>
        <v>963</v>
      </c>
      <c r="H15" s="202">
        <f t="shared" si="3"/>
        <v>1908</v>
      </c>
      <c r="I15" s="202">
        <f t="shared" si="3"/>
        <v>1918</v>
      </c>
      <c r="J15" s="202">
        <f t="shared" si="3"/>
        <v>516</v>
      </c>
      <c r="K15" s="202">
        <f t="shared" si="3"/>
        <v>40</v>
      </c>
      <c r="L15" s="202">
        <f>L13+L14</f>
        <v>2</v>
      </c>
      <c r="M15" s="70" t="s">
        <v>45</v>
      </c>
      <c r="N15" s="1491"/>
    </row>
    <row r="16" spans="1:14" ht="14.25" thickTop="1" thickBot="1" x14ac:dyDescent="0.25">
      <c r="A16" s="1590" t="s">
        <v>246</v>
      </c>
      <c r="B16" s="141" t="s">
        <v>243</v>
      </c>
      <c r="C16" s="212">
        <f t="shared" si="0"/>
        <v>1782</v>
      </c>
      <c r="D16" s="213">
        <v>0</v>
      </c>
      <c r="E16" s="213">
        <v>69</v>
      </c>
      <c r="F16" s="213">
        <v>128</v>
      </c>
      <c r="G16" s="213">
        <v>305</v>
      </c>
      <c r="H16" s="213">
        <v>494</v>
      </c>
      <c r="I16" s="213">
        <v>447</v>
      </c>
      <c r="J16" s="213">
        <v>299</v>
      </c>
      <c r="K16" s="213">
        <v>40</v>
      </c>
      <c r="L16" s="213">
        <v>0</v>
      </c>
      <c r="M16" s="71" t="s">
        <v>136</v>
      </c>
      <c r="N16" s="1493" t="s">
        <v>247</v>
      </c>
    </row>
    <row r="17" spans="1:14" ht="14.25" thickTop="1" thickBot="1" x14ac:dyDescent="0.25">
      <c r="A17" s="1591"/>
      <c r="B17" s="141" t="s">
        <v>714</v>
      </c>
      <c r="C17" s="212">
        <f>SUM(D17:L17)</f>
        <v>2969</v>
      </c>
      <c r="D17" s="213">
        <v>0</v>
      </c>
      <c r="E17" s="213">
        <v>85</v>
      </c>
      <c r="F17" s="213">
        <v>134</v>
      </c>
      <c r="G17" s="213">
        <v>382</v>
      </c>
      <c r="H17" s="213">
        <v>759</v>
      </c>
      <c r="I17" s="213">
        <v>953</v>
      </c>
      <c r="J17" s="213">
        <v>553</v>
      </c>
      <c r="K17" s="213">
        <v>101</v>
      </c>
      <c r="L17" s="213">
        <v>2</v>
      </c>
      <c r="M17" s="71" t="s">
        <v>138</v>
      </c>
      <c r="N17" s="1493"/>
    </row>
    <row r="18" spans="1:14" s="26" customFormat="1" ht="14.25" thickTop="1" thickBot="1" x14ac:dyDescent="0.25">
      <c r="A18" s="1592"/>
      <c r="B18" s="141" t="s">
        <v>44</v>
      </c>
      <c r="C18" s="212">
        <f t="shared" si="0"/>
        <v>4751</v>
      </c>
      <c r="D18" s="214">
        <f t="shared" ref="D18:K18" si="4">D16+D17</f>
        <v>0</v>
      </c>
      <c r="E18" s="214">
        <f t="shared" si="4"/>
        <v>154</v>
      </c>
      <c r="F18" s="214">
        <f t="shared" si="4"/>
        <v>262</v>
      </c>
      <c r="G18" s="214">
        <f t="shared" si="4"/>
        <v>687</v>
      </c>
      <c r="H18" s="214">
        <f t="shared" si="4"/>
        <v>1253</v>
      </c>
      <c r="I18" s="214">
        <f t="shared" si="4"/>
        <v>1400</v>
      </c>
      <c r="J18" s="214">
        <f t="shared" si="4"/>
        <v>852</v>
      </c>
      <c r="K18" s="214">
        <f t="shared" si="4"/>
        <v>141</v>
      </c>
      <c r="L18" s="214">
        <f>L16+L17</f>
        <v>2</v>
      </c>
      <c r="M18" s="71" t="s">
        <v>45</v>
      </c>
      <c r="N18" s="1493"/>
    </row>
    <row r="19" spans="1:14" ht="13.5" customHeight="1" thickTop="1" thickBot="1" x14ac:dyDescent="0.25">
      <c r="A19" s="1593" t="s">
        <v>363</v>
      </c>
      <c r="B19" s="140" t="s">
        <v>243</v>
      </c>
      <c r="C19" s="210">
        <f t="shared" si="0"/>
        <v>3167</v>
      </c>
      <c r="D19" s="203">
        <v>0</v>
      </c>
      <c r="E19" s="203">
        <v>61</v>
      </c>
      <c r="F19" s="203">
        <v>74</v>
      </c>
      <c r="G19" s="203">
        <v>224</v>
      </c>
      <c r="H19" s="203">
        <v>556</v>
      </c>
      <c r="I19" s="203">
        <v>1043</v>
      </c>
      <c r="J19" s="203">
        <v>1026</v>
      </c>
      <c r="K19" s="203">
        <v>183</v>
      </c>
      <c r="L19" s="203">
        <v>0</v>
      </c>
      <c r="M19" s="70" t="s">
        <v>136</v>
      </c>
      <c r="N19" s="1491" t="s">
        <v>357</v>
      </c>
    </row>
    <row r="20" spans="1:14" ht="14.25" thickTop="1" thickBot="1" x14ac:dyDescent="0.25">
      <c r="A20" s="1588"/>
      <c r="B20" s="139" t="s">
        <v>714</v>
      </c>
      <c r="C20" s="210">
        <f t="shared" si="0"/>
        <v>1925</v>
      </c>
      <c r="D20" s="203">
        <v>0</v>
      </c>
      <c r="E20" s="203">
        <v>19</v>
      </c>
      <c r="F20" s="203">
        <v>74</v>
      </c>
      <c r="G20" s="203">
        <v>205</v>
      </c>
      <c r="H20" s="203">
        <v>523</v>
      </c>
      <c r="I20" s="203">
        <v>682</v>
      </c>
      <c r="J20" s="203">
        <v>356</v>
      </c>
      <c r="K20" s="203">
        <v>66</v>
      </c>
      <c r="L20" s="203">
        <v>0</v>
      </c>
      <c r="M20" s="70" t="s">
        <v>138</v>
      </c>
      <c r="N20" s="1491"/>
    </row>
    <row r="21" spans="1:14" s="26" customFormat="1" ht="14.25" thickTop="1" thickBot="1" x14ac:dyDescent="0.25">
      <c r="A21" s="1589"/>
      <c r="B21" s="139" t="s">
        <v>44</v>
      </c>
      <c r="C21" s="210">
        <f t="shared" si="0"/>
        <v>5092</v>
      </c>
      <c r="D21" s="202">
        <f>SUM(D19:D20)</f>
        <v>0</v>
      </c>
      <c r="E21" s="202">
        <f>SUM(E19:E20)</f>
        <v>80</v>
      </c>
      <c r="F21" s="202">
        <f t="shared" ref="F21:K21" si="5">F19+F20</f>
        <v>148</v>
      </c>
      <c r="G21" s="202">
        <f t="shared" si="5"/>
        <v>429</v>
      </c>
      <c r="H21" s="202">
        <f t="shared" si="5"/>
        <v>1079</v>
      </c>
      <c r="I21" s="202">
        <f t="shared" si="5"/>
        <v>1725</v>
      </c>
      <c r="J21" s="202">
        <f t="shared" si="5"/>
        <v>1382</v>
      </c>
      <c r="K21" s="202">
        <f t="shared" si="5"/>
        <v>249</v>
      </c>
      <c r="L21" s="202">
        <f>L19+L20</f>
        <v>0</v>
      </c>
      <c r="M21" s="70" t="s">
        <v>45</v>
      </c>
      <c r="N21" s="1491"/>
    </row>
    <row r="22" spans="1:14" ht="14.25" thickTop="1" thickBot="1" x14ac:dyDescent="0.25">
      <c r="A22" s="1585" t="s">
        <v>368</v>
      </c>
      <c r="B22" s="141" t="s">
        <v>243</v>
      </c>
      <c r="C22" s="212">
        <f t="shared" si="0"/>
        <v>1</v>
      </c>
      <c r="D22" s="213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1</v>
      </c>
      <c r="K22" s="213">
        <v>0</v>
      </c>
      <c r="L22" s="213">
        <v>0</v>
      </c>
      <c r="M22" s="71" t="s">
        <v>136</v>
      </c>
      <c r="N22" s="1493" t="s">
        <v>365</v>
      </c>
    </row>
    <row r="23" spans="1:14" ht="14.25" thickTop="1" thickBot="1" x14ac:dyDescent="0.25">
      <c r="A23" s="1585"/>
      <c r="B23" s="141" t="s">
        <v>714</v>
      </c>
      <c r="C23" s="212">
        <f t="shared" si="0"/>
        <v>8</v>
      </c>
      <c r="D23" s="213">
        <v>0</v>
      </c>
      <c r="E23" s="213">
        <v>0</v>
      </c>
      <c r="F23" s="213">
        <v>1</v>
      </c>
      <c r="G23" s="213">
        <v>1</v>
      </c>
      <c r="H23" s="213">
        <v>3</v>
      </c>
      <c r="I23" s="213">
        <v>2</v>
      </c>
      <c r="J23" s="213">
        <v>0</v>
      </c>
      <c r="K23" s="213">
        <v>1</v>
      </c>
      <c r="L23" s="213">
        <v>0</v>
      </c>
      <c r="M23" s="71" t="s">
        <v>138</v>
      </c>
      <c r="N23" s="1493"/>
    </row>
    <row r="24" spans="1:14" s="26" customFormat="1" ht="14.25" thickTop="1" thickBot="1" x14ac:dyDescent="0.25">
      <c r="A24" s="1585"/>
      <c r="B24" s="141" t="s">
        <v>44</v>
      </c>
      <c r="C24" s="212">
        <f t="shared" si="0"/>
        <v>9</v>
      </c>
      <c r="D24" s="214">
        <f>SUM(D22:D23)</f>
        <v>0</v>
      </c>
      <c r="E24" s="214">
        <v>0</v>
      </c>
      <c r="F24" s="214">
        <f t="shared" ref="F24:K24" si="6">F22+F23</f>
        <v>1</v>
      </c>
      <c r="G24" s="214">
        <f t="shared" si="6"/>
        <v>1</v>
      </c>
      <c r="H24" s="214">
        <f t="shared" si="6"/>
        <v>3</v>
      </c>
      <c r="I24" s="214">
        <f t="shared" si="6"/>
        <v>2</v>
      </c>
      <c r="J24" s="214">
        <f t="shared" si="6"/>
        <v>1</v>
      </c>
      <c r="K24" s="214">
        <f t="shared" si="6"/>
        <v>1</v>
      </c>
      <c r="L24" s="214">
        <f>L22+L23</f>
        <v>0</v>
      </c>
      <c r="M24" s="71" t="s">
        <v>45</v>
      </c>
      <c r="N24" s="1493"/>
    </row>
    <row r="25" spans="1:14" ht="13.5" customHeight="1" thickTop="1" thickBot="1" x14ac:dyDescent="0.25">
      <c r="A25" s="1593" t="s">
        <v>364</v>
      </c>
      <c r="B25" s="140" t="s">
        <v>243</v>
      </c>
      <c r="C25" s="210">
        <f>SUM(D25:L25)</f>
        <v>14</v>
      </c>
      <c r="D25" s="203">
        <v>0</v>
      </c>
      <c r="E25" s="203">
        <v>0</v>
      </c>
      <c r="F25" s="203">
        <v>1</v>
      </c>
      <c r="G25" s="203">
        <v>1</v>
      </c>
      <c r="H25" s="203">
        <v>1</v>
      </c>
      <c r="I25" s="203">
        <v>8</v>
      </c>
      <c r="J25" s="203">
        <v>1</v>
      </c>
      <c r="K25" s="203">
        <v>2</v>
      </c>
      <c r="L25" s="203">
        <v>0</v>
      </c>
      <c r="M25" s="70" t="s">
        <v>136</v>
      </c>
      <c r="N25" s="1491" t="s">
        <v>358</v>
      </c>
    </row>
    <row r="26" spans="1:14" ht="14.25" thickTop="1" thickBot="1" x14ac:dyDescent="0.25">
      <c r="A26" s="1588"/>
      <c r="B26" s="139" t="s">
        <v>714</v>
      </c>
      <c r="C26" s="210">
        <f>SUM(D26:L26)</f>
        <v>402</v>
      </c>
      <c r="D26" s="203">
        <v>0</v>
      </c>
      <c r="E26" s="203">
        <v>11</v>
      </c>
      <c r="F26" s="203">
        <v>27</v>
      </c>
      <c r="G26" s="203">
        <v>64</v>
      </c>
      <c r="H26" s="203">
        <v>122</v>
      </c>
      <c r="I26" s="203">
        <v>136</v>
      </c>
      <c r="J26" s="203">
        <v>37</v>
      </c>
      <c r="K26" s="203">
        <v>5</v>
      </c>
      <c r="L26" s="203">
        <v>0</v>
      </c>
      <c r="M26" s="70" t="s">
        <v>138</v>
      </c>
      <c r="N26" s="1491"/>
    </row>
    <row r="27" spans="1:14" s="26" customFormat="1" ht="14.25" thickTop="1" thickBot="1" x14ac:dyDescent="0.25">
      <c r="A27" s="1589"/>
      <c r="B27" s="139" t="s">
        <v>44</v>
      </c>
      <c r="C27" s="210">
        <f>C25+C26</f>
        <v>416</v>
      </c>
      <c r="D27" s="210">
        <f t="shared" ref="D27:L27" si="7">D25+D26</f>
        <v>0</v>
      </c>
      <c r="E27" s="210">
        <f t="shared" si="7"/>
        <v>11</v>
      </c>
      <c r="F27" s="210">
        <f t="shared" si="7"/>
        <v>28</v>
      </c>
      <c r="G27" s="210">
        <f t="shared" si="7"/>
        <v>65</v>
      </c>
      <c r="H27" s="210">
        <f t="shared" si="7"/>
        <v>123</v>
      </c>
      <c r="I27" s="210">
        <f t="shared" si="7"/>
        <v>144</v>
      </c>
      <c r="J27" s="210">
        <f t="shared" si="7"/>
        <v>38</v>
      </c>
      <c r="K27" s="210">
        <f t="shared" si="7"/>
        <v>7</v>
      </c>
      <c r="L27" s="210">
        <f t="shared" si="7"/>
        <v>0</v>
      </c>
      <c r="M27" s="70" t="s">
        <v>45</v>
      </c>
      <c r="N27" s="1491"/>
    </row>
    <row r="28" spans="1:14" ht="14.25" customHeight="1" thickTop="1" thickBot="1" x14ac:dyDescent="0.25">
      <c r="A28" s="1590" t="s">
        <v>369</v>
      </c>
      <c r="B28" s="141" t="s">
        <v>243</v>
      </c>
      <c r="C28" s="212">
        <f t="shared" si="0"/>
        <v>15</v>
      </c>
      <c r="D28" s="213">
        <v>0</v>
      </c>
      <c r="E28" s="213">
        <v>2</v>
      </c>
      <c r="F28" s="213">
        <v>1</v>
      </c>
      <c r="G28" s="213">
        <v>2</v>
      </c>
      <c r="H28" s="213">
        <v>7</v>
      </c>
      <c r="I28" s="213">
        <v>2</v>
      </c>
      <c r="J28" s="213">
        <v>0</v>
      </c>
      <c r="K28" s="213">
        <v>1</v>
      </c>
      <c r="L28" s="213">
        <v>0</v>
      </c>
      <c r="M28" s="71" t="s">
        <v>136</v>
      </c>
      <c r="N28" s="1600" t="s">
        <v>366</v>
      </c>
    </row>
    <row r="29" spans="1:14" ht="14.25" thickTop="1" thickBot="1" x14ac:dyDescent="0.25">
      <c r="A29" s="1591"/>
      <c r="B29" s="141" t="s">
        <v>714</v>
      </c>
      <c r="C29" s="212">
        <f t="shared" si="0"/>
        <v>369</v>
      </c>
      <c r="D29" s="213">
        <v>0</v>
      </c>
      <c r="E29" s="213">
        <v>15</v>
      </c>
      <c r="F29" s="213">
        <v>24</v>
      </c>
      <c r="G29" s="213">
        <v>72</v>
      </c>
      <c r="H29" s="213">
        <v>101</v>
      </c>
      <c r="I29" s="213">
        <v>120</v>
      </c>
      <c r="J29" s="213">
        <v>35</v>
      </c>
      <c r="K29" s="213">
        <v>2</v>
      </c>
      <c r="L29" s="213">
        <v>0</v>
      </c>
      <c r="M29" s="71" t="s">
        <v>138</v>
      </c>
      <c r="N29" s="1600"/>
    </row>
    <row r="30" spans="1:14" s="26" customFormat="1" ht="14.25" thickTop="1" thickBot="1" x14ac:dyDescent="0.25">
      <c r="A30" s="1599"/>
      <c r="B30" s="141" t="s">
        <v>44</v>
      </c>
      <c r="C30" s="212">
        <f t="shared" si="0"/>
        <v>384</v>
      </c>
      <c r="D30" s="214">
        <f>SUM(D28:D29)</f>
        <v>0</v>
      </c>
      <c r="E30" s="214">
        <f>SUM(E28:E29)</f>
        <v>17</v>
      </c>
      <c r="F30" s="214">
        <f t="shared" ref="F30:K30" si="8">F28+F29</f>
        <v>25</v>
      </c>
      <c r="G30" s="214">
        <f t="shared" si="8"/>
        <v>74</v>
      </c>
      <c r="H30" s="214">
        <f t="shared" si="8"/>
        <v>108</v>
      </c>
      <c r="I30" s="214">
        <f t="shared" si="8"/>
        <v>122</v>
      </c>
      <c r="J30" s="214">
        <f t="shared" si="8"/>
        <v>35</v>
      </c>
      <c r="K30" s="214">
        <f t="shared" si="8"/>
        <v>3</v>
      </c>
      <c r="L30" s="214">
        <f>L28+L29</f>
        <v>0</v>
      </c>
      <c r="M30" s="71" t="s">
        <v>45</v>
      </c>
      <c r="N30" s="1600"/>
    </row>
    <row r="31" spans="1:14" ht="13.5" customHeight="1" thickTop="1" thickBot="1" x14ac:dyDescent="0.25">
      <c r="A31" s="1601" t="s">
        <v>367</v>
      </c>
      <c r="B31" s="140" t="s">
        <v>243</v>
      </c>
      <c r="C31" s="210">
        <f t="shared" si="0"/>
        <v>60</v>
      </c>
      <c r="D31" s="203">
        <v>0</v>
      </c>
      <c r="E31" s="203">
        <v>4</v>
      </c>
      <c r="F31" s="203">
        <v>5</v>
      </c>
      <c r="G31" s="203">
        <v>10</v>
      </c>
      <c r="H31" s="203">
        <v>17</v>
      </c>
      <c r="I31" s="203">
        <v>11</v>
      </c>
      <c r="J31" s="203">
        <v>12</v>
      </c>
      <c r="K31" s="203">
        <v>1</v>
      </c>
      <c r="L31" s="203">
        <v>0</v>
      </c>
      <c r="M31" s="70" t="s">
        <v>136</v>
      </c>
      <c r="N31" s="1618" t="s">
        <v>359</v>
      </c>
    </row>
    <row r="32" spans="1:14" ht="14.25" thickTop="1" thickBot="1" x14ac:dyDescent="0.25">
      <c r="A32" s="1601"/>
      <c r="B32" s="139" t="s">
        <v>714</v>
      </c>
      <c r="C32" s="210">
        <f t="shared" si="0"/>
        <v>420</v>
      </c>
      <c r="D32" s="203">
        <v>0</v>
      </c>
      <c r="E32" s="203">
        <v>31</v>
      </c>
      <c r="F32" s="203">
        <v>27</v>
      </c>
      <c r="G32" s="203">
        <v>73</v>
      </c>
      <c r="H32" s="203">
        <v>125</v>
      </c>
      <c r="I32" s="203">
        <v>108</v>
      </c>
      <c r="J32" s="203">
        <v>44</v>
      </c>
      <c r="K32" s="203">
        <v>12</v>
      </c>
      <c r="L32" s="203">
        <v>0</v>
      </c>
      <c r="M32" s="70" t="s">
        <v>138</v>
      </c>
      <c r="N32" s="1618"/>
    </row>
    <row r="33" spans="1:17" s="26" customFormat="1" ht="14.25" thickTop="1" thickBot="1" x14ac:dyDescent="0.25">
      <c r="A33" s="1601"/>
      <c r="B33" s="139" t="s">
        <v>44</v>
      </c>
      <c r="C33" s="210">
        <f t="shared" si="0"/>
        <v>480</v>
      </c>
      <c r="D33" s="202">
        <f>SUM(D31:D32)</f>
        <v>0</v>
      </c>
      <c r="E33" s="202">
        <f>SUM(E31:E32)</f>
        <v>35</v>
      </c>
      <c r="F33" s="202">
        <f t="shared" ref="F33:K33" si="9">F31+F32</f>
        <v>32</v>
      </c>
      <c r="G33" s="202">
        <f t="shared" si="9"/>
        <v>83</v>
      </c>
      <c r="H33" s="202">
        <f t="shared" si="9"/>
        <v>142</v>
      </c>
      <c r="I33" s="202">
        <f t="shared" si="9"/>
        <v>119</v>
      </c>
      <c r="J33" s="202">
        <f t="shared" si="9"/>
        <v>56</v>
      </c>
      <c r="K33" s="202">
        <f t="shared" si="9"/>
        <v>13</v>
      </c>
      <c r="L33" s="202">
        <f>L31+L32</f>
        <v>0</v>
      </c>
      <c r="M33" s="70" t="s">
        <v>45</v>
      </c>
      <c r="N33" s="1618"/>
    </row>
    <row r="34" spans="1:17" ht="14.25" customHeight="1" thickTop="1" thickBot="1" x14ac:dyDescent="0.25">
      <c r="A34" s="1622" t="s">
        <v>821</v>
      </c>
      <c r="B34" s="141" t="s">
        <v>243</v>
      </c>
      <c r="C34" s="212">
        <f t="shared" si="0"/>
        <v>41</v>
      </c>
      <c r="D34" s="213">
        <v>0</v>
      </c>
      <c r="E34" s="213">
        <v>6</v>
      </c>
      <c r="F34" s="213">
        <v>2</v>
      </c>
      <c r="G34" s="213">
        <v>13</v>
      </c>
      <c r="H34" s="213">
        <v>8</v>
      </c>
      <c r="I34" s="213">
        <v>4</v>
      </c>
      <c r="J34" s="213">
        <v>5</v>
      </c>
      <c r="K34" s="213">
        <v>2</v>
      </c>
      <c r="L34" s="213">
        <v>1</v>
      </c>
      <c r="M34" s="71" t="s">
        <v>136</v>
      </c>
      <c r="N34" s="1600" t="s">
        <v>360</v>
      </c>
    </row>
    <row r="35" spans="1:17" ht="14.25" thickTop="1" thickBot="1" x14ac:dyDescent="0.25">
      <c r="A35" s="1623"/>
      <c r="B35" s="141" t="s">
        <v>714</v>
      </c>
      <c r="C35" s="212">
        <f t="shared" si="0"/>
        <v>70</v>
      </c>
      <c r="D35" s="213">
        <v>0</v>
      </c>
      <c r="E35" s="213">
        <v>4</v>
      </c>
      <c r="F35" s="213">
        <v>2</v>
      </c>
      <c r="G35" s="213">
        <v>7</v>
      </c>
      <c r="H35" s="213">
        <v>23</v>
      </c>
      <c r="I35" s="213">
        <v>21</v>
      </c>
      <c r="J35" s="213">
        <v>9</v>
      </c>
      <c r="K35" s="213">
        <v>4</v>
      </c>
      <c r="L35" s="213">
        <v>0</v>
      </c>
      <c r="M35" s="71" t="s">
        <v>138</v>
      </c>
      <c r="N35" s="1600"/>
    </row>
    <row r="36" spans="1:17" s="26" customFormat="1" ht="13.5" thickTop="1" x14ac:dyDescent="0.2">
      <c r="A36" s="1624"/>
      <c r="B36" s="497" t="s">
        <v>44</v>
      </c>
      <c r="C36" s="221">
        <f t="shared" si="0"/>
        <v>111</v>
      </c>
      <c r="D36" s="215">
        <f>SUM(D34:D35)</f>
        <v>0</v>
      </c>
      <c r="E36" s="215">
        <f>SUM(E34:E35)</f>
        <v>10</v>
      </c>
      <c r="F36" s="215">
        <f t="shared" ref="F36:K36" si="10">F34+F35</f>
        <v>4</v>
      </c>
      <c r="G36" s="215">
        <f t="shared" si="10"/>
        <v>20</v>
      </c>
      <c r="H36" s="215">
        <f t="shared" si="10"/>
        <v>31</v>
      </c>
      <c r="I36" s="215">
        <f t="shared" si="10"/>
        <v>25</v>
      </c>
      <c r="J36" s="215">
        <f t="shared" si="10"/>
        <v>14</v>
      </c>
      <c r="K36" s="215">
        <f t="shared" si="10"/>
        <v>6</v>
      </c>
      <c r="L36" s="215">
        <f>L34+L35</f>
        <v>1</v>
      </c>
      <c r="M36" s="72" t="s">
        <v>45</v>
      </c>
      <c r="N36" s="1619"/>
    </row>
    <row r="37" spans="1:17" ht="13.5" customHeight="1" thickBot="1" x14ac:dyDescent="0.25">
      <c r="A37" s="1597" t="s">
        <v>497</v>
      </c>
      <c r="B37" s="496" t="s">
        <v>243</v>
      </c>
      <c r="C37" s="216">
        <f t="shared" si="0"/>
        <v>7578</v>
      </c>
      <c r="D37" s="217">
        <f t="shared" ref="D37" si="11">SUM(D7,D10,D13,D16,D19,D22,D25,D28,D31,D34)</f>
        <v>0</v>
      </c>
      <c r="E37" s="217">
        <f t="shared" ref="E37:K37" si="12">SUM(E7,E10,E13,E16,E19,E22,E25,E28,E31,E34)</f>
        <v>239</v>
      </c>
      <c r="F37" s="217">
        <f t="shared" si="12"/>
        <v>365</v>
      </c>
      <c r="G37" s="217">
        <f t="shared" si="12"/>
        <v>915</v>
      </c>
      <c r="H37" s="217">
        <f t="shared" si="12"/>
        <v>1731</v>
      </c>
      <c r="I37" s="217">
        <f t="shared" si="12"/>
        <v>2304</v>
      </c>
      <c r="J37" s="217">
        <f t="shared" si="12"/>
        <v>1768</v>
      </c>
      <c r="K37" s="217">
        <f t="shared" si="12"/>
        <v>255</v>
      </c>
      <c r="L37" s="217">
        <f>SUM(L7,L10,L13,L16,L19,L22,L25,L28,L31,L34)</f>
        <v>1</v>
      </c>
      <c r="M37" s="69" t="s">
        <v>136</v>
      </c>
      <c r="N37" s="1613" t="s">
        <v>248</v>
      </c>
    </row>
    <row r="38" spans="1:17" ht="14.25" thickTop="1" thickBot="1" x14ac:dyDescent="0.25">
      <c r="A38" s="1598"/>
      <c r="B38" s="139" t="s">
        <v>714</v>
      </c>
      <c r="C38" s="210">
        <f t="shared" si="0"/>
        <v>18237</v>
      </c>
      <c r="D38" s="218">
        <f>SUM(D8,D11,D14,D17,D20,D23,D26,D29,D32,D35)</f>
        <v>0</v>
      </c>
      <c r="E38" s="218">
        <f t="shared" ref="E38:K38" si="13">SUM(E8,E11,E14,E17,E20,E23,E26,E29,E32,E35)</f>
        <v>454</v>
      </c>
      <c r="F38" s="218">
        <f t="shared" si="13"/>
        <v>992</v>
      </c>
      <c r="G38" s="218">
        <f t="shared" si="13"/>
        <v>2931</v>
      </c>
      <c r="H38" s="218">
        <f t="shared" si="13"/>
        <v>5947</v>
      </c>
      <c r="I38" s="218">
        <f t="shared" si="13"/>
        <v>5846</v>
      </c>
      <c r="J38" s="218">
        <f t="shared" si="13"/>
        <v>1824</v>
      </c>
      <c r="K38" s="218">
        <f t="shared" si="13"/>
        <v>237</v>
      </c>
      <c r="L38" s="218">
        <f>SUM(L8,L11,L14,L17,L20,L23,L26,L29,L32,L35)</f>
        <v>6</v>
      </c>
      <c r="M38" s="70" t="s">
        <v>138</v>
      </c>
      <c r="N38" s="1614"/>
    </row>
    <row r="39" spans="1:17" s="26" customFormat="1" ht="13.5" thickTop="1" x14ac:dyDescent="0.2">
      <c r="A39" s="1598"/>
      <c r="B39" s="204" t="s">
        <v>44</v>
      </c>
      <c r="C39" s="222">
        <f t="shared" si="0"/>
        <v>25815</v>
      </c>
      <c r="D39" s="223">
        <f t="shared" ref="D39" si="14">SUM(D37:D38)</f>
        <v>0</v>
      </c>
      <c r="E39" s="223">
        <f t="shared" ref="E39:K39" si="15">SUM(E37:E38)</f>
        <v>693</v>
      </c>
      <c r="F39" s="223">
        <f t="shared" si="15"/>
        <v>1357</v>
      </c>
      <c r="G39" s="223">
        <f t="shared" si="15"/>
        <v>3846</v>
      </c>
      <c r="H39" s="223">
        <f t="shared" si="15"/>
        <v>7678</v>
      </c>
      <c r="I39" s="223">
        <f t="shared" si="15"/>
        <v>8150</v>
      </c>
      <c r="J39" s="223">
        <f t="shared" si="15"/>
        <v>3592</v>
      </c>
      <c r="K39" s="223">
        <f t="shared" si="15"/>
        <v>492</v>
      </c>
      <c r="L39" s="223">
        <f>SUM(L37:L38)</f>
        <v>7</v>
      </c>
      <c r="M39" s="205" t="s">
        <v>45</v>
      </c>
      <c r="N39" s="1614"/>
    </row>
    <row r="40" spans="1:17" ht="13.5" thickBot="1" x14ac:dyDescent="0.25">
      <c r="A40" s="1584" t="s">
        <v>856</v>
      </c>
      <c r="B40" s="206" t="s">
        <v>243</v>
      </c>
      <c r="C40" s="573">
        <f t="shared" si="0"/>
        <v>236</v>
      </c>
      <c r="D40" s="220">
        <v>0</v>
      </c>
      <c r="E40" s="220">
        <v>79</v>
      </c>
      <c r="F40" s="220">
        <v>23</v>
      </c>
      <c r="G40" s="220">
        <v>34</v>
      </c>
      <c r="H40" s="220">
        <v>22</v>
      </c>
      <c r="I40" s="220">
        <v>29</v>
      </c>
      <c r="J40" s="220">
        <v>32</v>
      </c>
      <c r="K40" s="220">
        <v>16</v>
      </c>
      <c r="L40" s="220">
        <v>1</v>
      </c>
      <c r="M40" s="207" t="s">
        <v>136</v>
      </c>
      <c r="N40" s="1616" t="s">
        <v>854</v>
      </c>
    </row>
    <row r="41" spans="1:17" ht="14.25" thickTop="1" thickBot="1" x14ac:dyDescent="0.25">
      <c r="A41" s="1585"/>
      <c r="B41" s="141" t="s">
        <v>714</v>
      </c>
      <c r="C41" s="212">
        <f t="shared" si="0"/>
        <v>268</v>
      </c>
      <c r="D41" s="213">
        <v>0</v>
      </c>
      <c r="E41" s="213">
        <v>6</v>
      </c>
      <c r="F41" s="213">
        <v>14</v>
      </c>
      <c r="G41" s="213">
        <v>36</v>
      </c>
      <c r="H41" s="213">
        <v>64</v>
      </c>
      <c r="I41" s="213">
        <v>76</v>
      </c>
      <c r="J41" s="213">
        <v>53</v>
      </c>
      <c r="K41" s="213">
        <v>19</v>
      </c>
      <c r="L41" s="213">
        <v>0</v>
      </c>
      <c r="M41" s="71" t="s">
        <v>138</v>
      </c>
      <c r="N41" s="1600"/>
    </row>
    <row r="42" spans="1:17" s="26" customFormat="1" ht="13.5" thickTop="1" x14ac:dyDescent="0.2">
      <c r="A42" s="1586"/>
      <c r="B42" s="208" t="s">
        <v>44</v>
      </c>
      <c r="C42" s="221">
        <f t="shared" si="0"/>
        <v>504</v>
      </c>
      <c r="D42" s="221">
        <f t="shared" ref="D42" si="16">D40+D41</f>
        <v>0</v>
      </c>
      <c r="E42" s="221">
        <f t="shared" ref="E42:K42" si="17">E40+E41</f>
        <v>85</v>
      </c>
      <c r="F42" s="221">
        <f t="shared" si="17"/>
        <v>37</v>
      </c>
      <c r="G42" s="221">
        <f t="shared" si="17"/>
        <v>70</v>
      </c>
      <c r="H42" s="221">
        <f t="shared" si="17"/>
        <v>86</v>
      </c>
      <c r="I42" s="221">
        <f t="shared" si="17"/>
        <v>105</v>
      </c>
      <c r="J42" s="221">
        <f t="shared" si="17"/>
        <v>85</v>
      </c>
      <c r="K42" s="221">
        <f t="shared" si="17"/>
        <v>35</v>
      </c>
      <c r="L42" s="221">
        <f>L40+L41</f>
        <v>1</v>
      </c>
      <c r="M42" s="209" t="s">
        <v>45</v>
      </c>
      <c r="N42" s="1617"/>
    </row>
    <row r="43" spans="1:17" ht="13.5" customHeight="1" thickBot="1" x14ac:dyDescent="0.25">
      <c r="A43" s="1597" t="s">
        <v>44</v>
      </c>
      <c r="B43" s="140" t="s">
        <v>243</v>
      </c>
      <c r="C43" s="216">
        <f t="shared" si="0"/>
        <v>7814</v>
      </c>
      <c r="D43" s="217">
        <f t="shared" ref="D43" si="18">SUM(D37+D40)</f>
        <v>0</v>
      </c>
      <c r="E43" s="217">
        <f t="shared" ref="E43:J43" si="19">SUM(E37+E40)</f>
        <v>318</v>
      </c>
      <c r="F43" s="217">
        <f t="shared" si="19"/>
        <v>388</v>
      </c>
      <c r="G43" s="217">
        <f t="shared" si="19"/>
        <v>949</v>
      </c>
      <c r="H43" s="217">
        <f t="shared" si="19"/>
        <v>1753</v>
      </c>
      <c r="I43" s="217">
        <f t="shared" si="19"/>
        <v>2333</v>
      </c>
      <c r="J43" s="217">
        <f t="shared" si="19"/>
        <v>1800</v>
      </c>
      <c r="K43" s="217">
        <f t="shared" ref="K43:L45" si="20">SUM(K37+K40)</f>
        <v>271</v>
      </c>
      <c r="L43" s="217">
        <f>SUM(L37+L40)</f>
        <v>2</v>
      </c>
      <c r="M43" s="69" t="s">
        <v>136</v>
      </c>
      <c r="N43" s="1613" t="s">
        <v>45</v>
      </c>
    </row>
    <row r="44" spans="1:17" ht="14.25" thickTop="1" thickBot="1" x14ac:dyDescent="0.25">
      <c r="A44" s="1598"/>
      <c r="B44" s="139" t="s">
        <v>714</v>
      </c>
      <c r="C44" s="210">
        <f t="shared" si="0"/>
        <v>18505</v>
      </c>
      <c r="D44" s="218">
        <f>SUM(D38+D41)</f>
        <v>0</v>
      </c>
      <c r="E44" s="218">
        <f t="shared" ref="E44:J44" si="21">SUM(E38+E41)</f>
        <v>460</v>
      </c>
      <c r="F44" s="218">
        <f t="shared" si="21"/>
        <v>1006</v>
      </c>
      <c r="G44" s="218">
        <f t="shared" si="21"/>
        <v>2967</v>
      </c>
      <c r="H44" s="218">
        <f t="shared" si="21"/>
        <v>6011</v>
      </c>
      <c r="I44" s="218">
        <f t="shared" si="21"/>
        <v>5922</v>
      </c>
      <c r="J44" s="218">
        <f t="shared" si="21"/>
        <v>1877</v>
      </c>
      <c r="K44" s="218">
        <f t="shared" si="20"/>
        <v>256</v>
      </c>
      <c r="L44" s="218">
        <f t="shared" si="20"/>
        <v>6</v>
      </c>
      <c r="M44" s="70" t="s">
        <v>138</v>
      </c>
      <c r="N44" s="1614"/>
    </row>
    <row r="45" spans="1:17" s="26" customFormat="1" ht="13.5" thickTop="1" x14ac:dyDescent="0.2">
      <c r="A45" s="1620"/>
      <c r="B45" s="142" t="s">
        <v>44</v>
      </c>
      <c r="C45" s="222">
        <f t="shared" si="0"/>
        <v>26319</v>
      </c>
      <c r="D45" s="223">
        <f t="shared" ref="D45" si="22">SUM(D39+D42)</f>
        <v>0</v>
      </c>
      <c r="E45" s="223">
        <f t="shared" ref="E45:J45" si="23">SUM(E39+E42)</f>
        <v>778</v>
      </c>
      <c r="F45" s="223">
        <f t="shared" si="23"/>
        <v>1394</v>
      </c>
      <c r="G45" s="223">
        <f t="shared" si="23"/>
        <v>3916</v>
      </c>
      <c r="H45" s="223">
        <f t="shared" si="23"/>
        <v>7764</v>
      </c>
      <c r="I45" s="223">
        <f t="shared" si="23"/>
        <v>8255</v>
      </c>
      <c r="J45" s="223">
        <f t="shared" si="23"/>
        <v>3677</v>
      </c>
      <c r="K45" s="223">
        <f t="shared" si="20"/>
        <v>527</v>
      </c>
      <c r="L45" s="223">
        <f t="shared" si="20"/>
        <v>8</v>
      </c>
      <c r="M45" s="73" t="s">
        <v>45</v>
      </c>
      <c r="N45" s="1615"/>
    </row>
    <row r="46" spans="1:17" ht="13.5" customHeight="1" x14ac:dyDescent="0.2">
      <c r="A46" s="1621" t="s">
        <v>631</v>
      </c>
      <c r="B46" s="1621"/>
      <c r="C46" s="1621"/>
      <c r="D46" s="1621"/>
      <c r="E46" s="1621"/>
      <c r="F46" s="1621"/>
      <c r="G46" s="1621"/>
      <c r="H46" s="1621"/>
      <c r="I46" s="1621"/>
      <c r="J46" s="1621"/>
      <c r="K46" s="1625" t="s">
        <v>633</v>
      </c>
      <c r="L46" s="1625"/>
      <c r="M46" s="1625"/>
      <c r="N46" s="1625"/>
      <c r="O46" s="100"/>
      <c r="P46" s="100"/>
      <c r="Q46" s="100"/>
    </row>
    <row r="47" spans="1:17" x14ac:dyDescent="0.25">
      <c r="B47" s="47"/>
      <c r="M47" s="47"/>
    </row>
    <row r="48" spans="1:17" x14ac:dyDescent="0.25">
      <c r="B48" s="47"/>
      <c r="M48" s="47"/>
    </row>
    <row r="49" spans="2:14" x14ac:dyDescent="0.25">
      <c r="B49" s="47"/>
      <c r="M49" s="47"/>
      <c r="N49" s="29"/>
    </row>
    <row r="50" spans="2:14" x14ac:dyDescent="0.25">
      <c r="B50" s="47"/>
      <c r="M50" s="47"/>
      <c r="N50" s="29"/>
    </row>
    <row r="51" spans="2:14" x14ac:dyDescent="0.25">
      <c r="B51" s="47"/>
      <c r="M51" s="47"/>
      <c r="N51" s="29"/>
    </row>
    <row r="52" spans="2:14" x14ac:dyDescent="0.25">
      <c r="B52" s="47"/>
      <c r="M52" s="47"/>
      <c r="N52" s="29"/>
    </row>
    <row r="53" spans="2:14" x14ac:dyDescent="0.25">
      <c r="B53" s="47"/>
      <c r="M53" s="47"/>
      <c r="N53" s="29"/>
    </row>
    <row r="54" spans="2:14" x14ac:dyDescent="0.25">
      <c r="B54" s="47"/>
      <c r="M54" s="47"/>
      <c r="N54" s="29"/>
    </row>
    <row r="55" spans="2:14" x14ac:dyDescent="0.25">
      <c r="B55" s="47"/>
      <c r="M55" s="47"/>
      <c r="N55" s="29"/>
    </row>
    <row r="56" spans="2:14" x14ac:dyDescent="0.25">
      <c r="B56" s="47"/>
      <c r="M56" s="47"/>
      <c r="N56" s="29"/>
    </row>
    <row r="57" spans="2:14" x14ac:dyDescent="0.25">
      <c r="B57" s="47"/>
      <c r="M57" s="47"/>
      <c r="N57" s="29"/>
    </row>
    <row r="58" spans="2:14" x14ac:dyDescent="0.25">
      <c r="B58" s="47"/>
      <c r="M58" s="47"/>
      <c r="N58" s="29"/>
    </row>
    <row r="59" spans="2:14" x14ac:dyDescent="0.25">
      <c r="B59" s="47"/>
      <c r="M59" s="47"/>
      <c r="N59" s="29"/>
    </row>
    <row r="60" spans="2:14" x14ac:dyDescent="0.25">
      <c r="B60" s="47"/>
      <c r="M60" s="47"/>
      <c r="N60" s="29"/>
    </row>
    <row r="61" spans="2:14" x14ac:dyDescent="0.25">
      <c r="B61" s="47"/>
      <c r="M61" s="47"/>
      <c r="N61" s="29"/>
    </row>
    <row r="62" spans="2:14" x14ac:dyDescent="0.25">
      <c r="B62" s="47"/>
      <c r="M62" s="47"/>
      <c r="N62" s="29"/>
    </row>
    <row r="63" spans="2:14" x14ac:dyDescent="0.25">
      <c r="B63" s="47"/>
      <c r="M63" s="47"/>
      <c r="N63" s="29"/>
    </row>
    <row r="64" spans="2:14" x14ac:dyDescent="0.25">
      <c r="B64" s="47"/>
      <c r="M64" s="47"/>
      <c r="N64" s="29"/>
    </row>
    <row r="65" spans="1:14" x14ac:dyDescent="0.25">
      <c r="A65" s="29"/>
      <c r="B65" s="47"/>
      <c r="M65" s="47"/>
      <c r="N65" s="29"/>
    </row>
    <row r="66" spans="1:14" x14ac:dyDescent="0.25">
      <c r="A66" s="29"/>
      <c r="B66" s="47"/>
      <c r="M66" s="47"/>
      <c r="N66" s="29"/>
    </row>
    <row r="67" spans="1:14" x14ac:dyDescent="0.25">
      <c r="A67" s="29"/>
      <c r="B67" s="47"/>
      <c r="M67" s="47"/>
      <c r="N67" s="29"/>
    </row>
    <row r="68" spans="1:14" x14ac:dyDescent="0.25">
      <c r="A68" s="29"/>
      <c r="B68" s="47"/>
      <c r="M68" s="47"/>
      <c r="N68" s="29"/>
    </row>
    <row r="69" spans="1:14" x14ac:dyDescent="0.25">
      <c r="A69" s="29"/>
      <c r="B69" s="47"/>
      <c r="M69" s="47"/>
      <c r="N69" s="29"/>
    </row>
    <row r="70" spans="1:14" x14ac:dyDescent="0.25">
      <c r="A70" s="29"/>
      <c r="B70" s="47"/>
      <c r="M70" s="47"/>
      <c r="N70" s="29"/>
    </row>
    <row r="71" spans="1:14" x14ac:dyDescent="0.25">
      <c r="A71" s="29"/>
      <c r="B71" s="47"/>
      <c r="M71" s="47"/>
      <c r="N71" s="29"/>
    </row>
    <row r="72" spans="1:14" x14ac:dyDescent="0.25">
      <c r="A72" s="29"/>
      <c r="B72" s="47"/>
      <c r="M72" s="47"/>
      <c r="N72" s="29"/>
    </row>
    <row r="73" spans="1:14" x14ac:dyDescent="0.25">
      <c r="A73" s="29"/>
      <c r="B73" s="47"/>
      <c r="M73" s="47"/>
      <c r="N73" s="29"/>
    </row>
    <row r="74" spans="1:14" x14ac:dyDescent="0.25">
      <c r="A74" s="29"/>
      <c r="B74" s="47"/>
      <c r="M74" s="47"/>
      <c r="N74" s="29"/>
    </row>
    <row r="75" spans="1:14" x14ac:dyDescent="0.25">
      <c r="A75" s="29"/>
      <c r="B75" s="47"/>
      <c r="M75" s="47"/>
      <c r="N75" s="29"/>
    </row>
    <row r="76" spans="1:14" x14ac:dyDescent="0.25">
      <c r="A76" s="29"/>
      <c r="B76" s="47"/>
      <c r="M76" s="47"/>
      <c r="N76" s="29"/>
    </row>
    <row r="77" spans="1:14" x14ac:dyDescent="0.25">
      <c r="A77" s="29"/>
      <c r="B77" s="47"/>
      <c r="M77" s="47"/>
      <c r="N77" s="29"/>
    </row>
    <row r="78" spans="1:14" x14ac:dyDescent="0.25">
      <c r="A78" s="29"/>
      <c r="B78" s="47"/>
      <c r="M78" s="47"/>
      <c r="N78" s="29"/>
    </row>
    <row r="79" spans="1:14" x14ac:dyDescent="0.25">
      <c r="A79" s="29"/>
      <c r="B79" s="47"/>
      <c r="M79" s="47"/>
      <c r="N79" s="29"/>
    </row>
    <row r="80" spans="1:14" x14ac:dyDescent="0.25">
      <c r="A80" s="29"/>
      <c r="B80" s="47"/>
      <c r="M80" s="47"/>
      <c r="N80" s="29"/>
    </row>
    <row r="81" spans="1:14" x14ac:dyDescent="0.25">
      <c r="A81" s="29"/>
      <c r="B81" s="47"/>
      <c r="M81" s="47"/>
      <c r="N81" s="29"/>
    </row>
    <row r="82" spans="1:14" x14ac:dyDescent="0.25">
      <c r="A82" s="29"/>
      <c r="B82" s="47"/>
      <c r="M82" s="47"/>
      <c r="N82" s="29"/>
    </row>
    <row r="83" spans="1:14" x14ac:dyDescent="0.25">
      <c r="A83" s="29"/>
      <c r="B83" s="47"/>
      <c r="M83" s="47"/>
      <c r="N83" s="29"/>
    </row>
    <row r="84" spans="1:14" x14ac:dyDescent="0.25">
      <c r="A84" s="29"/>
      <c r="B84" s="47"/>
      <c r="M84" s="47"/>
      <c r="N84" s="29"/>
    </row>
    <row r="85" spans="1:14" x14ac:dyDescent="0.25">
      <c r="A85" s="29"/>
      <c r="B85" s="47"/>
      <c r="M85" s="47"/>
      <c r="N85" s="29"/>
    </row>
    <row r="86" spans="1:14" x14ac:dyDescent="0.25">
      <c r="A86" s="29"/>
      <c r="B86" s="47"/>
      <c r="M86" s="47"/>
      <c r="N86" s="29"/>
    </row>
    <row r="87" spans="1:14" x14ac:dyDescent="0.25">
      <c r="A87" s="29"/>
      <c r="B87" s="47"/>
      <c r="M87" s="47"/>
      <c r="N87" s="29"/>
    </row>
    <row r="88" spans="1:14" x14ac:dyDescent="0.25">
      <c r="A88" s="29"/>
      <c r="B88" s="47"/>
      <c r="M88" s="47"/>
      <c r="N88" s="29"/>
    </row>
    <row r="89" spans="1:14" x14ac:dyDescent="0.25">
      <c r="A89" s="29"/>
      <c r="B89" s="47"/>
      <c r="M89" s="47"/>
      <c r="N89" s="29"/>
    </row>
    <row r="90" spans="1:14" x14ac:dyDescent="0.25">
      <c r="A90" s="29"/>
      <c r="B90" s="47"/>
      <c r="M90" s="47"/>
      <c r="N90" s="29"/>
    </row>
    <row r="91" spans="1:14" x14ac:dyDescent="0.25">
      <c r="A91" s="29"/>
      <c r="B91" s="47"/>
      <c r="M91" s="47"/>
      <c r="N91" s="29"/>
    </row>
    <row r="92" spans="1:14" x14ac:dyDescent="0.25">
      <c r="A92" s="29"/>
      <c r="B92" s="47"/>
      <c r="M92" s="47"/>
      <c r="N92" s="29"/>
    </row>
    <row r="93" spans="1:14" x14ac:dyDescent="0.25">
      <c r="A93" s="29"/>
      <c r="B93" s="47"/>
      <c r="M93" s="47"/>
      <c r="N93" s="29"/>
    </row>
    <row r="94" spans="1:14" x14ac:dyDescent="0.25">
      <c r="A94" s="29"/>
      <c r="B94" s="47"/>
      <c r="M94" s="47"/>
      <c r="N94" s="29"/>
    </row>
    <row r="95" spans="1:14" x14ac:dyDescent="0.25">
      <c r="A95" s="29"/>
      <c r="B95" s="47"/>
      <c r="M95" s="47"/>
      <c r="N95" s="29"/>
    </row>
    <row r="96" spans="1:14" x14ac:dyDescent="0.25">
      <c r="A96" s="29"/>
      <c r="B96" s="47"/>
      <c r="M96" s="47"/>
      <c r="N96" s="29"/>
    </row>
    <row r="97" spans="1:14" x14ac:dyDescent="0.25">
      <c r="A97" s="29"/>
      <c r="B97" s="47"/>
      <c r="M97" s="47"/>
      <c r="N97" s="29"/>
    </row>
    <row r="98" spans="1:14" x14ac:dyDescent="0.25">
      <c r="A98" s="29"/>
      <c r="B98" s="47"/>
      <c r="M98" s="47"/>
      <c r="N98" s="29"/>
    </row>
    <row r="99" spans="1:14" x14ac:dyDescent="0.25">
      <c r="A99" s="29"/>
      <c r="B99" s="47"/>
      <c r="M99" s="47"/>
      <c r="N99" s="29"/>
    </row>
    <row r="100" spans="1:14" x14ac:dyDescent="0.25">
      <c r="A100" s="29"/>
      <c r="B100" s="47"/>
      <c r="M100" s="47"/>
      <c r="N100" s="29"/>
    </row>
    <row r="101" spans="1:14" x14ac:dyDescent="0.25">
      <c r="A101" s="29"/>
      <c r="B101" s="47"/>
      <c r="M101" s="47"/>
      <c r="N101" s="29"/>
    </row>
    <row r="102" spans="1:14" x14ac:dyDescent="0.25">
      <c r="A102" s="29"/>
      <c r="B102" s="47"/>
      <c r="M102" s="47"/>
      <c r="N102" s="29"/>
    </row>
    <row r="103" spans="1:14" x14ac:dyDescent="0.25">
      <c r="A103" s="29"/>
      <c r="B103" s="47"/>
      <c r="M103" s="47"/>
      <c r="N103" s="29"/>
    </row>
    <row r="104" spans="1:14" x14ac:dyDescent="0.25">
      <c r="A104" s="29"/>
      <c r="B104" s="47"/>
      <c r="M104" s="47"/>
      <c r="N104" s="29"/>
    </row>
    <row r="105" spans="1:14" x14ac:dyDescent="0.25">
      <c r="A105" s="29"/>
      <c r="B105" s="47"/>
      <c r="M105" s="47"/>
      <c r="N105" s="29"/>
    </row>
    <row r="106" spans="1:14" x14ac:dyDescent="0.25">
      <c r="A106" s="29"/>
      <c r="B106" s="47"/>
      <c r="M106" s="47"/>
      <c r="N106" s="29"/>
    </row>
    <row r="107" spans="1:14" x14ac:dyDescent="0.25">
      <c r="A107" s="29"/>
      <c r="B107" s="47"/>
      <c r="M107" s="47"/>
      <c r="N107" s="29"/>
    </row>
    <row r="108" spans="1:14" x14ac:dyDescent="0.25">
      <c r="A108" s="29"/>
      <c r="B108" s="47"/>
      <c r="M108" s="47"/>
      <c r="N108" s="29"/>
    </row>
    <row r="109" spans="1:14" x14ac:dyDescent="0.25">
      <c r="A109" s="29"/>
      <c r="B109" s="47"/>
      <c r="M109" s="47"/>
      <c r="N109" s="29"/>
    </row>
    <row r="110" spans="1:14" x14ac:dyDescent="0.25">
      <c r="A110" s="29"/>
      <c r="B110" s="47"/>
      <c r="M110" s="47"/>
      <c r="N110" s="29"/>
    </row>
    <row r="111" spans="1:14" x14ac:dyDescent="0.25">
      <c r="A111" s="29"/>
      <c r="B111" s="47"/>
      <c r="M111" s="47"/>
      <c r="N111" s="29"/>
    </row>
    <row r="112" spans="1:14" x14ac:dyDescent="0.25">
      <c r="A112" s="29"/>
      <c r="B112" s="47"/>
      <c r="M112" s="47"/>
      <c r="N112" s="29"/>
    </row>
    <row r="113" spans="1:14" x14ac:dyDescent="0.25">
      <c r="A113" s="29"/>
      <c r="B113" s="47"/>
      <c r="M113" s="47"/>
      <c r="N113" s="29"/>
    </row>
    <row r="114" spans="1:14" x14ac:dyDescent="0.25">
      <c r="A114" s="29"/>
      <c r="B114" s="47"/>
      <c r="M114" s="47"/>
      <c r="N114" s="29"/>
    </row>
    <row r="115" spans="1:14" x14ac:dyDescent="0.25">
      <c r="A115" s="29"/>
      <c r="B115" s="47"/>
      <c r="M115" s="47"/>
      <c r="N115" s="29"/>
    </row>
    <row r="116" spans="1:14" x14ac:dyDescent="0.25">
      <c r="A116" s="29"/>
      <c r="B116" s="47"/>
      <c r="M116" s="47"/>
      <c r="N116" s="29"/>
    </row>
    <row r="117" spans="1:14" x14ac:dyDescent="0.25">
      <c r="A117" s="29"/>
      <c r="B117" s="47"/>
      <c r="M117" s="47"/>
      <c r="N117" s="29"/>
    </row>
    <row r="118" spans="1:14" x14ac:dyDescent="0.25">
      <c r="A118" s="29"/>
      <c r="B118" s="47"/>
      <c r="M118" s="47"/>
      <c r="N118" s="29"/>
    </row>
    <row r="119" spans="1:14" x14ac:dyDescent="0.25">
      <c r="A119" s="29"/>
      <c r="B119" s="47"/>
      <c r="M119" s="47"/>
      <c r="N119" s="29"/>
    </row>
    <row r="120" spans="1:14" x14ac:dyDescent="0.25">
      <c r="A120" s="29"/>
      <c r="B120" s="47"/>
      <c r="M120" s="47"/>
      <c r="N120" s="29"/>
    </row>
    <row r="121" spans="1:14" x14ac:dyDescent="0.25">
      <c r="A121" s="29"/>
      <c r="B121" s="47"/>
      <c r="M121" s="47"/>
      <c r="N121" s="29"/>
    </row>
    <row r="122" spans="1:14" x14ac:dyDescent="0.25">
      <c r="A122" s="29"/>
      <c r="B122" s="47"/>
      <c r="M122" s="47"/>
      <c r="N122" s="29"/>
    </row>
    <row r="123" spans="1:14" x14ac:dyDescent="0.25">
      <c r="A123" s="29"/>
      <c r="B123" s="47"/>
      <c r="M123" s="47"/>
      <c r="N123" s="29"/>
    </row>
    <row r="124" spans="1:14" x14ac:dyDescent="0.25">
      <c r="A124" s="29"/>
      <c r="B124" s="47"/>
      <c r="M124" s="47"/>
      <c r="N124" s="29"/>
    </row>
    <row r="125" spans="1:14" x14ac:dyDescent="0.25">
      <c r="A125" s="29"/>
      <c r="B125" s="47"/>
      <c r="M125" s="47"/>
      <c r="N125" s="29"/>
    </row>
    <row r="126" spans="1:14" x14ac:dyDescent="0.25">
      <c r="A126" s="29"/>
      <c r="B126" s="47"/>
      <c r="M126" s="47"/>
      <c r="N126" s="29"/>
    </row>
    <row r="127" spans="1:14" x14ac:dyDescent="0.25">
      <c r="A127" s="29"/>
      <c r="B127" s="47"/>
      <c r="M127" s="47"/>
      <c r="N127" s="29"/>
    </row>
    <row r="128" spans="1:14" x14ac:dyDescent="0.25">
      <c r="A128" s="29"/>
      <c r="B128" s="47"/>
      <c r="M128" s="47"/>
      <c r="N128" s="29"/>
    </row>
    <row r="129" spans="1:14" x14ac:dyDescent="0.25">
      <c r="A129" s="29"/>
      <c r="B129" s="47"/>
      <c r="M129" s="47"/>
      <c r="N129" s="29"/>
    </row>
    <row r="130" spans="1:14" x14ac:dyDescent="0.25">
      <c r="A130" s="29"/>
      <c r="B130" s="47"/>
      <c r="M130" s="47"/>
      <c r="N130" s="29"/>
    </row>
    <row r="131" spans="1:14" x14ac:dyDescent="0.25">
      <c r="A131" s="29"/>
      <c r="B131" s="47"/>
      <c r="M131" s="47"/>
      <c r="N131" s="29"/>
    </row>
    <row r="132" spans="1:14" x14ac:dyDescent="0.25">
      <c r="A132" s="29"/>
      <c r="B132" s="47"/>
      <c r="M132" s="47"/>
      <c r="N132" s="29"/>
    </row>
    <row r="133" spans="1:14" x14ac:dyDescent="0.25">
      <c r="A133" s="29"/>
      <c r="B133" s="47"/>
      <c r="M133" s="47"/>
      <c r="N133" s="29"/>
    </row>
    <row r="134" spans="1:14" x14ac:dyDescent="0.25">
      <c r="A134" s="29"/>
      <c r="B134" s="47"/>
      <c r="M134" s="47"/>
      <c r="N134" s="29"/>
    </row>
    <row r="135" spans="1:14" x14ac:dyDescent="0.25">
      <c r="A135" s="29"/>
      <c r="B135" s="47"/>
      <c r="M135" s="47"/>
      <c r="N135" s="29"/>
    </row>
    <row r="136" spans="1:14" x14ac:dyDescent="0.25">
      <c r="A136" s="29"/>
      <c r="B136" s="47"/>
      <c r="M136" s="47"/>
      <c r="N136" s="29"/>
    </row>
    <row r="137" spans="1:14" x14ac:dyDescent="0.25">
      <c r="A137" s="29"/>
      <c r="B137" s="47"/>
      <c r="M137" s="47"/>
      <c r="N137" s="29"/>
    </row>
    <row r="138" spans="1:14" x14ac:dyDescent="0.25">
      <c r="A138" s="29"/>
      <c r="B138" s="47"/>
      <c r="M138" s="47"/>
      <c r="N138" s="29"/>
    </row>
    <row r="139" spans="1:14" x14ac:dyDescent="0.25">
      <c r="A139" s="29"/>
      <c r="B139" s="47"/>
      <c r="M139" s="47"/>
      <c r="N139" s="29"/>
    </row>
    <row r="140" spans="1:14" x14ac:dyDescent="0.25">
      <c r="A140" s="29"/>
      <c r="B140" s="47"/>
      <c r="M140" s="47"/>
      <c r="N140" s="29"/>
    </row>
    <row r="141" spans="1:14" x14ac:dyDescent="0.25">
      <c r="A141" s="29"/>
      <c r="B141" s="47"/>
      <c r="M141" s="47"/>
      <c r="N141" s="29"/>
    </row>
    <row r="142" spans="1:14" x14ac:dyDescent="0.25">
      <c r="A142" s="29"/>
      <c r="B142" s="47"/>
      <c r="M142" s="47"/>
      <c r="N142" s="29"/>
    </row>
    <row r="143" spans="1:14" x14ac:dyDescent="0.25">
      <c r="A143" s="29"/>
      <c r="B143" s="47"/>
      <c r="M143" s="47"/>
      <c r="N143" s="29"/>
    </row>
    <row r="144" spans="1:14" x14ac:dyDescent="0.25">
      <c r="A144" s="29"/>
      <c r="B144" s="47"/>
      <c r="M144" s="47"/>
      <c r="N144" s="29"/>
    </row>
    <row r="145" spans="1:14" x14ac:dyDescent="0.25">
      <c r="A145" s="29"/>
      <c r="B145" s="47"/>
      <c r="M145" s="47"/>
      <c r="N145" s="29"/>
    </row>
    <row r="146" spans="1:14" x14ac:dyDescent="0.25">
      <c r="A146" s="29"/>
      <c r="B146" s="47"/>
      <c r="M146" s="47"/>
      <c r="N146" s="29"/>
    </row>
    <row r="147" spans="1:14" x14ac:dyDescent="0.25">
      <c r="A147" s="29"/>
      <c r="B147" s="47"/>
      <c r="M147" s="47"/>
      <c r="N147" s="29"/>
    </row>
    <row r="148" spans="1:14" x14ac:dyDescent="0.25">
      <c r="A148" s="29"/>
      <c r="B148" s="47"/>
      <c r="M148" s="47"/>
      <c r="N148" s="29"/>
    </row>
    <row r="149" spans="1:14" x14ac:dyDescent="0.25">
      <c r="A149" s="29"/>
      <c r="B149" s="47"/>
      <c r="M149" s="47"/>
      <c r="N149" s="29"/>
    </row>
    <row r="150" spans="1:14" x14ac:dyDescent="0.25">
      <c r="A150" s="29"/>
      <c r="B150" s="47"/>
      <c r="M150" s="47"/>
      <c r="N150" s="29"/>
    </row>
    <row r="151" spans="1:14" x14ac:dyDescent="0.25">
      <c r="A151" s="29"/>
      <c r="B151" s="47"/>
      <c r="M151" s="47"/>
      <c r="N151" s="29"/>
    </row>
    <row r="152" spans="1:14" x14ac:dyDescent="0.25">
      <c r="A152" s="29"/>
      <c r="B152" s="47"/>
      <c r="M152" s="47"/>
      <c r="N152" s="29"/>
    </row>
    <row r="153" spans="1:14" x14ac:dyDescent="0.25">
      <c r="A153" s="29"/>
      <c r="B153" s="47"/>
      <c r="M153" s="47"/>
      <c r="N153" s="29"/>
    </row>
    <row r="154" spans="1:14" x14ac:dyDescent="0.25">
      <c r="A154" s="29"/>
      <c r="B154" s="47"/>
      <c r="M154" s="47"/>
      <c r="N154" s="29"/>
    </row>
    <row r="155" spans="1:14" x14ac:dyDescent="0.25">
      <c r="A155" s="29"/>
      <c r="B155" s="47"/>
      <c r="M155" s="47"/>
      <c r="N155" s="29"/>
    </row>
    <row r="156" spans="1:14" x14ac:dyDescent="0.25">
      <c r="A156" s="29"/>
      <c r="B156" s="47"/>
      <c r="M156" s="47"/>
      <c r="N156" s="29"/>
    </row>
    <row r="157" spans="1:14" x14ac:dyDescent="0.25">
      <c r="A157" s="29"/>
      <c r="B157" s="47"/>
      <c r="M157" s="47"/>
      <c r="N157" s="29"/>
    </row>
    <row r="158" spans="1:14" x14ac:dyDescent="0.25">
      <c r="A158" s="29"/>
      <c r="B158" s="47"/>
      <c r="M158" s="47"/>
      <c r="N158" s="29"/>
    </row>
    <row r="159" spans="1:14" x14ac:dyDescent="0.25">
      <c r="A159" s="29"/>
      <c r="B159" s="47"/>
      <c r="M159" s="47"/>
      <c r="N159" s="29"/>
    </row>
    <row r="160" spans="1:14" x14ac:dyDescent="0.25">
      <c r="A160" s="29"/>
      <c r="B160" s="47"/>
      <c r="M160" s="47"/>
      <c r="N160" s="29"/>
    </row>
    <row r="161" spans="1:14" x14ac:dyDescent="0.25">
      <c r="A161" s="29"/>
      <c r="B161" s="47"/>
      <c r="M161" s="47"/>
      <c r="N161" s="29"/>
    </row>
    <row r="162" spans="1:14" x14ac:dyDescent="0.25">
      <c r="A162" s="29"/>
      <c r="B162" s="47"/>
      <c r="M162" s="47"/>
      <c r="N162" s="29"/>
    </row>
    <row r="163" spans="1:14" x14ac:dyDescent="0.25">
      <c r="A163" s="29"/>
      <c r="B163" s="47"/>
      <c r="M163" s="47"/>
      <c r="N163" s="29"/>
    </row>
    <row r="164" spans="1:14" x14ac:dyDescent="0.25">
      <c r="A164" s="29"/>
      <c r="B164" s="47"/>
      <c r="M164" s="47"/>
      <c r="N164" s="29"/>
    </row>
    <row r="165" spans="1:14" x14ac:dyDescent="0.25">
      <c r="A165" s="29"/>
      <c r="B165" s="47"/>
      <c r="M165" s="47"/>
      <c r="N165" s="29"/>
    </row>
    <row r="166" spans="1:14" x14ac:dyDescent="0.25">
      <c r="A166" s="29"/>
      <c r="B166" s="47"/>
      <c r="M166" s="47"/>
      <c r="N166" s="29"/>
    </row>
    <row r="167" spans="1:14" x14ac:dyDescent="0.25">
      <c r="A167" s="29"/>
      <c r="B167" s="47"/>
      <c r="M167" s="47"/>
      <c r="N167" s="29"/>
    </row>
    <row r="168" spans="1:14" x14ac:dyDescent="0.25">
      <c r="A168" s="29"/>
      <c r="B168" s="47"/>
      <c r="M168" s="47"/>
      <c r="N168" s="29"/>
    </row>
    <row r="169" spans="1:14" x14ac:dyDescent="0.25">
      <c r="A169" s="29"/>
      <c r="B169" s="47"/>
      <c r="M169" s="47"/>
      <c r="N169" s="29"/>
    </row>
    <row r="170" spans="1:14" x14ac:dyDescent="0.25">
      <c r="A170" s="29"/>
      <c r="B170" s="47"/>
      <c r="M170" s="47"/>
      <c r="N170" s="29"/>
    </row>
    <row r="171" spans="1:14" x14ac:dyDescent="0.25">
      <c r="A171" s="29"/>
      <c r="B171" s="47"/>
      <c r="M171" s="47"/>
      <c r="N171" s="29"/>
    </row>
    <row r="172" spans="1:14" x14ac:dyDescent="0.25">
      <c r="A172" s="29"/>
      <c r="B172" s="47"/>
      <c r="M172" s="47"/>
      <c r="N172" s="29"/>
    </row>
    <row r="173" spans="1:14" x14ac:dyDescent="0.25">
      <c r="A173" s="29"/>
      <c r="B173" s="47"/>
      <c r="M173" s="47"/>
      <c r="N173" s="29"/>
    </row>
    <row r="174" spans="1:14" x14ac:dyDescent="0.25">
      <c r="A174" s="29"/>
      <c r="B174" s="47"/>
      <c r="M174" s="47"/>
      <c r="N174" s="29"/>
    </row>
    <row r="175" spans="1:14" x14ac:dyDescent="0.25">
      <c r="A175" s="29"/>
      <c r="B175" s="47"/>
      <c r="M175" s="47"/>
      <c r="N175" s="29"/>
    </row>
    <row r="176" spans="1:14" x14ac:dyDescent="0.25">
      <c r="A176" s="29"/>
      <c r="B176" s="47"/>
      <c r="M176" s="47"/>
      <c r="N176" s="29"/>
    </row>
    <row r="177" spans="1:14" x14ac:dyDescent="0.25">
      <c r="A177" s="29"/>
      <c r="B177" s="47"/>
      <c r="M177" s="47"/>
      <c r="N177" s="29"/>
    </row>
    <row r="178" spans="1:14" x14ac:dyDescent="0.25">
      <c r="A178" s="29"/>
      <c r="B178" s="47"/>
      <c r="M178" s="47"/>
      <c r="N178" s="29"/>
    </row>
    <row r="179" spans="1:14" x14ac:dyDescent="0.25">
      <c r="A179" s="29"/>
      <c r="B179" s="47"/>
      <c r="M179" s="47"/>
      <c r="N179" s="29"/>
    </row>
    <row r="180" spans="1:14" x14ac:dyDescent="0.25">
      <c r="A180" s="29"/>
      <c r="B180" s="47"/>
      <c r="M180" s="47"/>
      <c r="N180" s="29"/>
    </row>
    <row r="181" spans="1:14" x14ac:dyDescent="0.25">
      <c r="A181" s="29"/>
      <c r="B181" s="47"/>
      <c r="M181" s="47"/>
      <c r="N181" s="29"/>
    </row>
    <row r="182" spans="1:14" x14ac:dyDescent="0.25">
      <c r="A182" s="29"/>
      <c r="B182" s="47"/>
      <c r="M182" s="47"/>
      <c r="N182" s="29"/>
    </row>
    <row r="183" spans="1:14" x14ac:dyDescent="0.25">
      <c r="A183" s="29"/>
      <c r="B183" s="47"/>
      <c r="M183" s="47"/>
      <c r="N183" s="29"/>
    </row>
    <row r="184" spans="1:14" x14ac:dyDescent="0.25">
      <c r="A184" s="29"/>
      <c r="B184" s="47"/>
      <c r="M184" s="47"/>
      <c r="N184" s="29"/>
    </row>
    <row r="185" spans="1:14" x14ac:dyDescent="0.25">
      <c r="A185" s="29"/>
      <c r="B185" s="47"/>
      <c r="M185" s="47"/>
      <c r="N185" s="29"/>
    </row>
    <row r="186" spans="1:14" x14ac:dyDescent="0.25">
      <c r="A186" s="29"/>
      <c r="B186" s="47"/>
      <c r="M186" s="47"/>
      <c r="N186" s="29"/>
    </row>
    <row r="187" spans="1:14" x14ac:dyDescent="0.25">
      <c r="A187" s="29"/>
      <c r="B187" s="47"/>
      <c r="M187" s="47"/>
      <c r="N187" s="29"/>
    </row>
    <row r="188" spans="1:14" x14ac:dyDescent="0.25">
      <c r="A188" s="29"/>
      <c r="B188" s="47"/>
      <c r="M188" s="47"/>
      <c r="N188" s="29"/>
    </row>
    <row r="189" spans="1:14" x14ac:dyDescent="0.25">
      <c r="A189" s="29"/>
      <c r="B189" s="47"/>
      <c r="M189" s="47"/>
      <c r="N189" s="29"/>
    </row>
    <row r="190" spans="1:14" x14ac:dyDescent="0.25">
      <c r="A190" s="29"/>
      <c r="B190" s="47"/>
      <c r="M190" s="47"/>
      <c r="N190" s="29"/>
    </row>
    <row r="191" spans="1:14" x14ac:dyDescent="0.25">
      <c r="A191" s="29"/>
      <c r="B191" s="47"/>
      <c r="M191" s="47"/>
      <c r="N191" s="29"/>
    </row>
    <row r="192" spans="1:14" x14ac:dyDescent="0.25">
      <c r="A192" s="29"/>
      <c r="B192" s="47"/>
      <c r="M192" s="47"/>
      <c r="N192" s="29"/>
    </row>
    <row r="193" spans="1:14" x14ac:dyDescent="0.25">
      <c r="A193" s="29"/>
      <c r="B193" s="47"/>
      <c r="M193" s="47"/>
      <c r="N193" s="29"/>
    </row>
    <row r="194" spans="1:14" x14ac:dyDescent="0.25">
      <c r="A194" s="29"/>
      <c r="B194" s="47"/>
      <c r="M194" s="47"/>
      <c r="N194" s="29"/>
    </row>
    <row r="195" spans="1:14" x14ac:dyDescent="0.25">
      <c r="A195" s="29"/>
      <c r="B195" s="47"/>
      <c r="M195" s="47"/>
      <c r="N195" s="29"/>
    </row>
    <row r="196" spans="1:14" x14ac:dyDescent="0.25">
      <c r="A196" s="29"/>
      <c r="B196" s="47"/>
      <c r="M196" s="47"/>
      <c r="N196" s="29"/>
    </row>
    <row r="197" spans="1:14" x14ac:dyDescent="0.25">
      <c r="A197" s="29"/>
      <c r="B197" s="47"/>
      <c r="M197" s="47"/>
      <c r="N197" s="29"/>
    </row>
    <row r="198" spans="1:14" x14ac:dyDescent="0.25">
      <c r="A198" s="29"/>
      <c r="B198" s="47"/>
      <c r="M198" s="47"/>
      <c r="N198" s="29"/>
    </row>
    <row r="199" spans="1:14" x14ac:dyDescent="0.25">
      <c r="A199" s="29"/>
      <c r="B199" s="47"/>
      <c r="M199" s="47"/>
      <c r="N199" s="29"/>
    </row>
    <row r="200" spans="1:14" x14ac:dyDescent="0.25">
      <c r="A200" s="29"/>
      <c r="B200" s="47"/>
      <c r="M200" s="47"/>
      <c r="N200" s="29"/>
    </row>
    <row r="201" spans="1:14" x14ac:dyDescent="0.25">
      <c r="A201" s="29"/>
      <c r="B201" s="47"/>
      <c r="M201" s="47"/>
      <c r="N201" s="29"/>
    </row>
    <row r="202" spans="1:14" x14ac:dyDescent="0.25">
      <c r="A202" s="29"/>
      <c r="B202" s="47"/>
      <c r="M202" s="47"/>
      <c r="N202" s="29"/>
    </row>
    <row r="203" spans="1:14" x14ac:dyDescent="0.25">
      <c r="A203" s="29"/>
      <c r="B203" s="47"/>
      <c r="M203" s="47"/>
      <c r="N203" s="29"/>
    </row>
    <row r="204" spans="1:14" x14ac:dyDescent="0.25">
      <c r="A204" s="29"/>
      <c r="B204" s="47"/>
      <c r="M204" s="47"/>
      <c r="N204" s="29"/>
    </row>
    <row r="205" spans="1:14" x14ac:dyDescent="0.25">
      <c r="A205" s="29"/>
      <c r="B205" s="47"/>
      <c r="M205" s="47"/>
      <c r="N205" s="29"/>
    </row>
  </sheetData>
  <mergeCells count="36">
    <mergeCell ref="A25:A27"/>
    <mergeCell ref="N25:N27"/>
    <mergeCell ref="A28:A30"/>
    <mergeCell ref="N28:N30"/>
    <mergeCell ref="A46:J46"/>
    <mergeCell ref="A31:A33"/>
    <mergeCell ref="N31:N33"/>
    <mergeCell ref="A34:A36"/>
    <mergeCell ref="N34:N36"/>
    <mergeCell ref="A37:A39"/>
    <mergeCell ref="N37:N39"/>
    <mergeCell ref="A40:A42"/>
    <mergeCell ref="N40:N42"/>
    <mergeCell ref="A43:A45"/>
    <mergeCell ref="N43:N45"/>
    <mergeCell ref="K46:N46"/>
    <mergeCell ref="A16:A18"/>
    <mergeCell ref="N16:N18"/>
    <mergeCell ref="A19:A21"/>
    <mergeCell ref="N19:N21"/>
    <mergeCell ref="A22:A24"/>
    <mergeCell ref="N22:N24"/>
    <mergeCell ref="A7:A9"/>
    <mergeCell ref="N7:N9"/>
    <mergeCell ref="A10:A12"/>
    <mergeCell ref="N10:N12"/>
    <mergeCell ref="A13:A15"/>
    <mergeCell ref="N13:N15"/>
    <mergeCell ref="A1:N1"/>
    <mergeCell ref="A2:N2"/>
    <mergeCell ref="A3:N3"/>
    <mergeCell ref="A5:A6"/>
    <mergeCell ref="B5:B6"/>
    <mergeCell ref="M5:M6"/>
    <mergeCell ref="N5:N6"/>
    <mergeCell ref="C5:L5"/>
  </mergeCells>
  <printOptions horizontalCentered="1" verticalCentered="1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9693-5E34-426A-A8E7-52C8DA41838E}">
  <dimension ref="A1:A3"/>
  <sheetViews>
    <sheetView view="pageBreakPreview" zoomScaleNormal="100" zoomScaleSheetLayoutView="100" workbookViewId="0">
      <selection activeCell="A2" sqref="A2"/>
    </sheetView>
  </sheetViews>
  <sheetFormatPr defaultRowHeight="12.75" x14ac:dyDescent="0.2"/>
  <cols>
    <col min="1" max="1" width="57.2851562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 x14ac:dyDescent="0.4">
      <c r="A1" s="1376" t="s">
        <v>1548</v>
      </c>
    </row>
    <row r="2" spans="1:1" ht="40.5" customHeight="1" thickBot="1" x14ac:dyDescent="0.25">
      <c r="A2" s="1377" t="s">
        <v>1549</v>
      </c>
    </row>
    <row r="3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A4BD-E376-4002-A3B3-3CFEE93DDDC1}">
  <dimension ref="A1:N17"/>
  <sheetViews>
    <sheetView view="pageBreakPreview" zoomScaleNormal="100" zoomScaleSheetLayoutView="100" workbookViewId="0">
      <selection activeCell="G12" sqref="G12"/>
    </sheetView>
  </sheetViews>
  <sheetFormatPr defaultColWidth="9.140625" defaultRowHeight="15" x14ac:dyDescent="0.2"/>
  <cols>
    <col min="1" max="1" width="21.5703125" style="3" customWidth="1"/>
    <col min="2" max="2" width="12" style="3" customWidth="1"/>
    <col min="3" max="3" width="8" style="3" customWidth="1"/>
    <col min="4" max="4" width="9.5703125" style="3" customWidth="1"/>
    <col min="5" max="6" width="6.7109375" style="3" customWidth="1"/>
    <col min="7" max="7" width="8" style="3" customWidth="1"/>
    <col min="8" max="10" width="6.7109375" style="3" customWidth="1"/>
    <col min="11" max="11" width="8" style="3" customWidth="1"/>
    <col min="12" max="13" width="6.7109375" style="3" customWidth="1"/>
    <col min="14" max="14" width="19.7109375" style="3" customWidth="1"/>
    <col min="15" max="16384" width="9.140625" style="2"/>
  </cols>
  <sheetData>
    <row r="1" spans="1:14" ht="23.25" x14ac:dyDescent="0.2">
      <c r="A1" s="1427" t="s">
        <v>1421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14" ht="15.75" x14ac:dyDescent="0.2">
      <c r="A2" s="1429" t="s">
        <v>1420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14" ht="15.75" x14ac:dyDescent="0.2">
      <c r="A3" s="1429" t="s">
        <v>1218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  <c r="L3" s="1429"/>
      <c r="M3" s="1429"/>
      <c r="N3" s="1429"/>
    </row>
    <row r="4" spans="1:14" ht="15.75" x14ac:dyDescent="0.2">
      <c r="A4" s="304" t="s">
        <v>1419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1172" t="s">
        <v>35</v>
      </c>
    </row>
    <row r="5" spans="1:14" ht="30" customHeight="1" thickBot="1" x14ac:dyDescent="0.25">
      <c r="A5" s="1626" t="s">
        <v>1418</v>
      </c>
      <c r="B5" s="1631" t="s">
        <v>1417</v>
      </c>
      <c r="C5" s="1631"/>
      <c r="D5" s="1631"/>
      <c r="E5" s="1631"/>
      <c r="F5" s="1628" t="s">
        <v>1416</v>
      </c>
      <c r="G5" s="1628"/>
      <c r="H5" s="1628"/>
      <c r="I5" s="1628"/>
      <c r="J5" s="1628" t="s">
        <v>1415</v>
      </c>
      <c r="K5" s="1628"/>
      <c r="L5" s="1628"/>
      <c r="M5" s="1628"/>
      <c r="N5" s="1629" t="s">
        <v>1414</v>
      </c>
    </row>
    <row r="6" spans="1:14" ht="30" customHeight="1" thickTop="1" x14ac:dyDescent="0.2">
      <c r="A6" s="1627"/>
      <c r="B6" s="994" t="s">
        <v>1413</v>
      </c>
      <c r="C6" s="1299" t="s">
        <v>1412</v>
      </c>
      <c r="D6" s="1088" t="s">
        <v>1411</v>
      </c>
      <c r="E6" s="1088" t="s">
        <v>1410</v>
      </c>
      <c r="F6" s="994" t="s">
        <v>1413</v>
      </c>
      <c r="G6" s="1299" t="s">
        <v>1412</v>
      </c>
      <c r="H6" s="1088" t="s">
        <v>1411</v>
      </c>
      <c r="I6" s="1088" t="s">
        <v>1410</v>
      </c>
      <c r="J6" s="994" t="s">
        <v>1413</v>
      </c>
      <c r="K6" s="1299" t="s">
        <v>1412</v>
      </c>
      <c r="L6" s="1088" t="s">
        <v>1411</v>
      </c>
      <c r="M6" s="1088" t="s">
        <v>1410</v>
      </c>
      <c r="N6" s="1630"/>
    </row>
    <row r="7" spans="1:14" s="29" customFormat="1" ht="23.25" customHeight="1" thickBot="1" x14ac:dyDescent="0.25">
      <c r="A7" s="1300">
        <v>2012</v>
      </c>
      <c r="B7" s="1175">
        <f t="shared" ref="B7:B16" si="0">J7+F7</f>
        <v>94</v>
      </c>
      <c r="C7" s="1175">
        <f t="shared" ref="C7:C16" si="1">K7+G7</f>
        <v>0</v>
      </c>
      <c r="D7" s="1175">
        <f t="shared" ref="D7:D16" si="2">L7+H7</f>
        <v>45</v>
      </c>
      <c r="E7" s="1175">
        <f t="shared" ref="E7:E16" si="3">M7+I7</f>
        <v>49</v>
      </c>
      <c r="F7" s="1175">
        <f t="shared" ref="F7:F16" si="4">I7+H7+G7</f>
        <v>58</v>
      </c>
      <c r="G7" s="1301">
        <v>0</v>
      </c>
      <c r="H7" s="1301">
        <v>27</v>
      </c>
      <c r="I7" s="1301">
        <v>31</v>
      </c>
      <c r="J7" s="1175">
        <f t="shared" ref="J7:J16" si="5">M7+L7+K7</f>
        <v>36</v>
      </c>
      <c r="K7" s="1301">
        <v>0</v>
      </c>
      <c r="L7" s="1301">
        <v>18</v>
      </c>
      <c r="M7" s="1301">
        <v>18</v>
      </c>
      <c r="N7" s="1302">
        <v>2012</v>
      </c>
    </row>
    <row r="8" spans="1:14" s="29" customFormat="1" ht="23.25" customHeight="1" thickTop="1" thickBot="1" x14ac:dyDescent="0.25">
      <c r="A8" s="143">
        <v>2013</v>
      </c>
      <c r="B8" s="1103">
        <f t="shared" si="0"/>
        <v>134</v>
      </c>
      <c r="C8" s="1103">
        <f t="shared" si="1"/>
        <v>1</v>
      </c>
      <c r="D8" s="1103">
        <f t="shared" si="2"/>
        <v>69</v>
      </c>
      <c r="E8" s="1103">
        <f t="shared" si="3"/>
        <v>64</v>
      </c>
      <c r="F8" s="1103">
        <f t="shared" si="4"/>
        <v>95</v>
      </c>
      <c r="G8" s="1102">
        <v>0</v>
      </c>
      <c r="H8" s="1102">
        <v>48</v>
      </c>
      <c r="I8" s="1102">
        <v>47</v>
      </c>
      <c r="J8" s="1103">
        <f t="shared" si="5"/>
        <v>39</v>
      </c>
      <c r="K8" s="1102">
        <v>1</v>
      </c>
      <c r="L8" s="1102">
        <v>21</v>
      </c>
      <c r="M8" s="1102">
        <v>17</v>
      </c>
      <c r="N8" s="74">
        <v>2013</v>
      </c>
    </row>
    <row r="9" spans="1:14" ht="23.25" customHeight="1" thickTop="1" thickBot="1" x14ac:dyDescent="0.25">
      <c r="A9" s="866">
        <v>2014</v>
      </c>
      <c r="B9" s="1227">
        <f t="shared" si="0"/>
        <v>137</v>
      </c>
      <c r="C9" s="1227">
        <f t="shared" si="1"/>
        <v>2</v>
      </c>
      <c r="D9" s="1227">
        <f t="shared" si="2"/>
        <v>63</v>
      </c>
      <c r="E9" s="1227">
        <f t="shared" si="3"/>
        <v>72</v>
      </c>
      <c r="F9" s="1227">
        <f t="shared" si="4"/>
        <v>99</v>
      </c>
      <c r="G9" s="1094">
        <v>2</v>
      </c>
      <c r="H9" s="1094">
        <v>49</v>
      </c>
      <c r="I9" s="1094">
        <v>48</v>
      </c>
      <c r="J9" s="1227">
        <f t="shared" si="5"/>
        <v>38</v>
      </c>
      <c r="K9" s="1094">
        <v>0</v>
      </c>
      <c r="L9" s="1094">
        <v>14</v>
      </c>
      <c r="M9" s="1094">
        <v>24</v>
      </c>
      <c r="N9" s="870">
        <v>2014</v>
      </c>
    </row>
    <row r="10" spans="1:14" ht="23.25" customHeight="1" thickTop="1" thickBot="1" x14ac:dyDescent="0.25">
      <c r="A10" s="143">
        <v>2015</v>
      </c>
      <c r="B10" s="1103">
        <f t="shared" si="0"/>
        <v>158</v>
      </c>
      <c r="C10" s="1103">
        <f t="shared" si="1"/>
        <v>3</v>
      </c>
      <c r="D10" s="1103">
        <f t="shared" si="2"/>
        <v>75</v>
      </c>
      <c r="E10" s="1103">
        <f t="shared" si="3"/>
        <v>80</v>
      </c>
      <c r="F10" s="1103">
        <f t="shared" si="4"/>
        <v>120</v>
      </c>
      <c r="G10" s="1102">
        <v>3</v>
      </c>
      <c r="H10" s="1102">
        <v>55</v>
      </c>
      <c r="I10" s="1102">
        <v>62</v>
      </c>
      <c r="J10" s="1103">
        <f t="shared" si="5"/>
        <v>38</v>
      </c>
      <c r="K10" s="1102">
        <v>0</v>
      </c>
      <c r="L10" s="1102">
        <v>20</v>
      </c>
      <c r="M10" s="1102">
        <v>18</v>
      </c>
      <c r="N10" s="74">
        <v>2015</v>
      </c>
    </row>
    <row r="11" spans="1:14" ht="23.25" customHeight="1" thickTop="1" thickBot="1" x14ac:dyDescent="0.25">
      <c r="A11" s="866">
        <v>2016</v>
      </c>
      <c r="B11" s="1227">
        <f t="shared" si="0"/>
        <v>103</v>
      </c>
      <c r="C11" s="1227">
        <f t="shared" si="1"/>
        <v>1</v>
      </c>
      <c r="D11" s="1227">
        <f t="shared" si="2"/>
        <v>47</v>
      </c>
      <c r="E11" s="1227">
        <f t="shared" si="3"/>
        <v>55</v>
      </c>
      <c r="F11" s="1227">
        <f t="shared" si="4"/>
        <v>71</v>
      </c>
      <c r="G11" s="1094">
        <v>1</v>
      </c>
      <c r="H11" s="1094">
        <v>28</v>
      </c>
      <c r="I11" s="1094">
        <v>42</v>
      </c>
      <c r="J11" s="1227">
        <f t="shared" si="5"/>
        <v>32</v>
      </c>
      <c r="K11" s="1094">
        <v>0</v>
      </c>
      <c r="L11" s="1094">
        <v>19</v>
      </c>
      <c r="M11" s="1094">
        <v>13</v>
      </c>
      <c r="N11" s="870">
        <v>2016</v>
      </c>
    </row>
    <row r="12" spans="1:14" ht="23.25" customHeight="1" thickTop="1" thickBot="1" x14ac:dyDescent="0.25">
      <c r="A12" s="143">
        <v>2017</v>
      </c>
      <c r="B12" s="1103">
        <f t="shared" si="0"/>
        <v>120</v>
      </c>
      <c r="C12" s="1103">
        <f t="shared" si="1"/>
        <v>2</v>
      </c>
      <c r="D12" s="1103">
        <f t="shared" si="2"/>
        <v>56</v>
      </c>
      <c r="E12" s="1103">
        <f t="shared" si="3"/>
        <v>62</v>
      </c>
      <c r="F12" s="1103">
        <f t="shared" si="4"/>
        <v>91</v>
      </c>
      <c r="G12" s="1102">
        <v>2</v>
      </c>
      <c r="H12" s="1102">
        <v>46</v>
      </c>
      <c r="I12" s="1102">
        <v>43</v>
      </c>
      <c r="J12" s="1103">
        <f t="shared" si="5"/>
        <v>29</v>
      </c>
      <c r="K12" s="1102">
        <v>0</v>
      </c>
      <c r="L12" s="1102">
        <v>10</v>
      </c>
      <c r="M12" s="1102">
        <v>19</v>
      </c>
      <c r="N12" s="74">
        <v>2017</v>
      </c>
    </row>
    <row r="13" spans="1:14" ht="23.25" customHeight="1" thickTop="1" thickBot="1" x14ac:dyDescent="0.25">
      <c r="A13" s="866">
        <v>2018</v>
      </c>
      <c r="B13" s="1227">
        <f t="shared" si="0"/>
        <v>109</v>
      </c>
      <c r="C13" s="1227">
        <f t="shared" si="1"/>
        <v>1</v>
      </c>
      <c r="D13" s="1227">
        <f t="shared" si="2"/>
        <v>40</v>
      </c>
      <c r="E13" s="1227">
        <f t="shared" si="3"/>
        <v>68</v>
      </c>
      <c r="F13" s="1227">
        <f t="shared" si="4"/>
        <v>87</v>
      </c>
      <c r="G13" s="1094">
        <v>1</v>
      </c>
      <c r="H13" s="1094">
        <v>28</v>
      </c>
      <c r="I13" s="1094">
        <v>58</v>
      </c>
      <c r="J13" s="1227">
        <f t="shared" si="5"/>
        <v>22</v>
      </c>
      <c r="K13" s="1094">
        <v>0</v>
      </c>
      <c r="L13" s="1094">
        <v>12</v>
      </c>
      <c r="M13" s="1094">
        <v>10</v>
      </c>
      <c r="N13" s="870">
        <v>2018</v>
      </c>
    </row>
    <row r="14" spans="1:14" ht="23.25" customHeight="1" thickTop="1" thickBot="1" x14ac:dyDescent="0.25">
      <c r="A14" s="143">
        <v>2019</v>
      </c>
      <c r="B14" s="1103">
        <f t="shared" si="0"/>
        <v>80</v>
      </c>
      <c r="C14" s="1103">
        <f t="shared" si="1"/>
        <v>1</v>
      </c>
      <c r="D14" s="1103">
        <f t="shared" si="2"/>
        <v>26</v>
      </c>
      <c r="E14" s="1103">
        <f t="shared" si="3"/>
        <v>53</v>
      </c>
      <c r="F14" s="1103">
        <f t="shared" si="4"/>
        <v>53</v>
      </c>
      <c r="G14" s="1102">
        <v>0</v>
      </c>
      <c r="H14" s="1102">
        <v>15</v>
      </c>
      <c r="I14" s="1102">
        <v>38</v>
      </c>
      <c r="J14" s="1103">
        <f t="shared" si="5"/>
        <v>27</v>
      </c>
      <c r="K14" s="1102">
        <v>1</v>
      </c>
      <c r="L14" s="1102">
        <v>11</v>
      </c>
      <c r="M14" s="1102">
        <v>15</v>
      </c>
      <c r="N14" s="74">
        <v>2019</v>
      </c>
    </row>
    <row r="15" spans="1:14" ht="23.25" customHeight="1" thickTop="1" thickBot="1" x14ac:dyDescent="0.25">
      <c r="A15" s="866">
        <v>2020</v>
      </c>
      <c r="B15" s="1227">
        <f t="shared" si="0"/>
        <v>106</v>
      </c>
      <c r="C15" s="1227">
        <f t="shared" si="1"/>
        <v>2</v>
      </c>
      <c r="D15" s="1227">
        <f t="shared" si="2"/>
        <v>49</v>
      </c>
      <c r="E15" s="1227">
        <f t="shared" si="3"/>
        <v>55</v>
      </c>
      <c r="F15" s="1227">
        <f t="shared" si="4"/>
        <v>77</v>
      </c>
      <c r="G15" s="1094">
        <v>2</v>
      </c>
      <c r="H15" s="1094">
        <v>32</v>
      </c>
      <c r="I15" s="1094">
        <v>43</v>
      </c>
      <c r="J15" s="1227">
        <f t="shared" si="5"/>
        <v>29</v>
      </c>
      <c r="K15" s="1094">
        <v>0</v>
      </c>
      <c r="L15" s="1094">
        <v>17</v>
      </c>
      <c r="M15" s="1094">
        <v>12</v>
      </c>
      <c r="N15" s="870">
        <v>2020</v>
      </c>
    </row>
    <row r="16" spans="1:14" ht="23.25" customHeight="1" thickTop="1" x14ac:dyDescent="0.2">
      <c r="A16" s="1099">
        <v>2021</v>
      </c>
      <c r="B16" s="1179">
        <f t="shared" si="0"/>
        <v>98</v>
      </c>
      <c r="C16" s="1179">
        <f t="shared" si="1"/>
        <v>2</v>
      </c>
      <c r="D16" s="1179">
        <f t="shared" si="2"/>
        <v>45</v>
      </c>
      <c r="E16" s="1179">
        <f t="shared" si="3"/>
        <v>51</v>
      </c>
      <c r="F16" s="1179">
        <f t="shared" si="4"/>
        <v>71</v>
      </c>
      <c r="G16" s="1097">
        <v>1</v>
      </c>
      <c r="H16" s="1097">
        <v>33</v>
      </c>
      <c r="I16" s="1097">
        <v>37</v>
      </c>
      <c r="J16" s="1179">
        <f t="shared" si="5"/>
        <v>27</v>
      </c>
      <c r="K16" s="1097">
        <v>1</v>
      </c>
      <c r="L16" s="1097">
        <v>12</v>
      </c>
      <c r="M16" s="1097">
        <v>14</v>
      </c>
      <c r="N16" s="1096">
        <v>2021</v>
      </c>
    </row>
    <row r="17" spans="1:14" x14ac:dyDescent="0.2">
      <c r="A17" s="1093"/>
      <c r="B17" s="1092"/>
      <c r="C17" s="1092"/>
      <c r="D17" s="1092"/>
      <c r="E17" s="1092"/>
      <c r="F17" s="1092"/>
      <c r="G17" s="1091"/>
      <c r="H17" s="1091"/>
      <c r="I17" s="1091"/>
      <c r="J17" s="1092"/>
      <c r="K17" s="1091"/>
      <c r="L17" s="1091"/>
      <c r="M17" s="1091"/>
      <c r="N17" s="1090"/>
    </row>
  </sheetData>
  <mergeCells count="8">
    <mergeCell ref="A1:N1"/>
    <mergeCell ref="A2:N2"/>
    <mergeCell ref="A3:N3"/>
    <mergeCell ref="A5:A6"/>
    <mergeCell ref="F5:I5"/>
    <mergeCell ref="J5:M5"/>
    <mergeCell ref="N5:N6"/>
    <mergeCell ref="B5:E5"/>
  </mergeCells>
  <printOptions horizontalCentered="1"/>
  <pageMargins left="0" right="0" top="0.59055118110236227" bottom="0" header="0" footer="0"/>
  <pageSetup paperSize="9" scale="90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754B-7302-4D99-B5B6-07AC2E0BF7B2}">
  <dimension ref="A1:R119"/>
  <sheetViews>
    <sheetView view="pageBreakPreview" zoomScaleNormal="100" zoomScaleSheetLayoutView="100" workbookViewId="0">
      <selection activeCell="M21" sqref="M21"/>
    </sheetView>
  </sheetViews>
  <sheetFormatPr defaultRowHeight="15" x14ac:dyDescent="0.2"/>
  <cols>
    <col min="1" max="1" width="16.140625" style="46" customWidth="1"/>
    <col min="2" max="8" width="6.7109375" style="46" customWidth="1"/>
    <col min="9" max="12" width="6.28515625" style="46" customWidth="1"/>
    <col min="13" max="13" width="7.7109375" style="46" customWidth="1"/>
    <col min="14" max="17" width="6.28515625" style="46" customWidth="1"/>
    <col min="18" max="18" width="15" style="46" customWidth="1"/>
    <col min="19" max="19" width="9.140625" style="1106"/>
    <col min="20" max="20" width="20.42578125" style="1106" customWidth="1"/>
    <col min="21" max="16384" width="9.140625" style="1106"/>
  </cols>
  <sheetData>
    <row r="1" spans="1:18" s="1173" customFormat="1" ht="23.25" x14ac:dyDescent="0.2">
      <c r="A1" s="1427" t="s">
        <v>1443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  <c r="O1" s="1427"/>
      <c r="P1" s="1427"/>
      <c r="Q1" s="1427"/>
      <c r="R1" s="1427"/>
    </row>
    <row r="2" spans="1:18" ht="15.75" x14ac:dyDescent="0.2">
      <c r="A2" s="1429" t="s">
        <v>1442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  <c r="O2" s="1429"/>
      <c r="P2" s="1429"/>
      <c r="Q2" s="1429"/>
      <c r="R2" s="1429"/>
    </row>
    <row r="3" spans="1:18" ht="15.75" x14ac:dyDescent="0.2">
      <c r="A3" s="304" t="s">
        <v>1441</v>
      </c>
      <c r="B3" s="302"/>
      <c r="C3" s="302"/>
      <c r="D3" s="302"/>
      <c r="E3" s="302"/>
      <c r="F3" s="302"/>
      <c r="G3" s="302"/>
      <c r="H3" s="302" t="s">
        <v>1440</v>
      </c>
      <c r="I3" s="302"/>
      <c r="J3" s="302"/>
      <c r="K3" s="302"/>
      <c r="L3" s="302"/>
      <c r="M3" s="302"/>
      <c r="N3" s="302"/>
      <c r="O3" s="302"/>
      <c r="P3" s="302"/>
      <c r="Q3" s="302"/>
      <c r="R3" s="1172" t="s">
        <v>127</v>
      </c>
    </row>
    <row r="4" spans="1:18" ht="15.75" x14ac:dyDescent="0.2">
      <c r="A4" s="1429">
        <v>2012</v>
      </c>
      <c r="B4" s="1429"/>
      <c r="C4" s="1429"/>
      <c r="D4" s="1429"/>
      <c r="E4" s="1429"/>
      <c r="F4" s="1429"/>
      <c r="G4" s="1429"/>
      <c r="H4" s="1429"/>
      <c r="I4" s="1429"/>
      <c r="J4" s="1429"/>
      <c r="K4" s="1429"/>
      <c r="L4" s="1429"/>
      <c r="M4" s="1429"/>
      <c r="N4" s="1429"/>
      <c r="O4" s="1429"/>
      <c r="P4" s="1429"/>
      <c r="Q4" s="1429"/>
      <c r="R4" s="1429"/>
    </row>
    <row r="5" spans="1:18" ht="25.5" customHeight="1" thickBot="1" x14ac:dyDescent="0.25">
      <c r="A5" s="1626" t="s">
        <v>1439</v>
      </c>
      <c r="B5" s="1631" t="s">
        <v>1438</v>
      </c>
      <c r="C5" s="1631"/>
      <c r="D5" s="1631"/>
      <c r="E5" s="1631"/>
      <c r="F5" s="1631"/>
      <c r="G5" s="1631"/>
      <c r="H5" s="1628" t="s">
        <v>1416</v>
      </c>
      <c r="I5" s="1628"/>
      <c r="J5" s="1628"/>
      <c r="K5" s="1628"/>
      <c r="L5" s="1628"/>
      <c r="M5" s="1628" t="s">
        <v>1415</v>
      </c>
      <c r="N5" s="1628"/>
      <c r="O5" s="1628"/>
      <c r="P5" s="1628"/>
      <c r="Q5" s="1628"/>
      <c r="R5" s="1632" t="s">
        <v>1437</v>
      </c>
    </row>
    <row r="6" spans="1:18" ht="42" customHeight="1" thickTop="1" x14ac:dyDescent="0.2">
      <c r="A6" s="1634"/>
      <c r="B6" s="92" t="s">
        <v>1436</v>
      </c>
      <c r="C6" s="92" t="s">
        <v>1433</v>
      </c>
      <c r="D6" s="75" t="s">
        <v>1435</v>
      </c>
      <c r="E6" s="92" t="s">
        <v>1411</v>
      </c>
      <c r="F6" s="1087" t="s">
        <v>1434</v>
      </c>
      <c r="G6" s="64" t="s">
        <v>1410</v>
      </c>
      <c r="H6" s="64" t="s">
        <v>36</v>
      </c>
      <c r="I6" s="92" t="s">
        <v>1413</v>
      </c>
      <c r="J6" s="92" t="s">
        <v>1433</v>
      </c>
      <c r="K6" s="64" t="s">
        <v>1411</v>
      </c>
      <c r="L6" s="64" t="s">
        <v>1410</v>
      </c>
      <c r="M6" s="64" t="s">
        <v>36</v>
      </c>
      <c r="N6" s="92" t="s">
        <v>1413</v>
      </c>
      <c r="O6" s="92" t="s">
        <v>1433</v>
      </c>
      <c r="P6" s="64" t="s">
        <v>1411</v>
      </c>
      <c r="Q6" s="64" t="s">
        <v>1410</v>
      </c>
      <c r="R6" s="1633"/>
    </row>
    <row r="7" spans="1:18" ht="21.95" customHeight="1" thickBot="1" x14ac:dyDescent="0.25">
      <c r="A7" s="1171" t="s">
        <v>1432</v>
      </c>
      <c r="B7" s="232">
        <f t="shared" ref="B7:B15" si="0">SUM(N7+I7)</f>
        <v>45</v>
      </c>
      <c r="C7" s="232">
        <f>0</f>
        <v>0</v>
      </c>
      <c r="D7" s="1170">
        <f t="shared" ref="D7:D15" si="1">E7/$E$16%</f>
        <v>53.333333333333329</v>
      </c>
      <c r="E7" s="232">
        <f t="shared" ref="E7:E15" si="2">SUM(P7+K7)</f>
        <v>24</v>
      </c>
      <c r="F7" s="1170">
        <f t="shared" ref="F7:F15" si="3">G7/$G$16%</f>
        <v>42.857142857142861</v>
      </c>
      <c r="G7" s="232">
        <f t="shared" ref="G7:G15" si="4">SUM(Q7+L7)</f>
        <v>21</v>
      </c>
      <c r="H7" s="1170">
        <f t="shared" ref="H7:H15" si="5">I7/$I$16%</f>
        <v>51.724137931034484</v>
      </c>
      <c r="I7" s="91">
        <f t="shared" ref="I7:I15" si="6">L7+K7</f>
        <v>30</v>
      </c>
      <c r="J7" s="697">
        <f>0</f>
        <v>0</v>
      </c>
      <c r="K7" s="697">
        <v>16</v>
      </c>
      <c r="L7" s="697">
        <v>14</v>
      </c>
      <c r="M7" s="1169">
        <f t="shared" ref="M7:M15" si="7">N7/$N$16%</f>
        <v>41.666666666666671</v>
      </c>
      <c r="N7" s="232">
        <f t="shared" ref="N7:N15" si="8">Q7+P7</f>
        <v>15</v>
      </c>
      <c r="O7" s="230">
        <f>0</f>
        <v>0</v>
      </c>
      <c r="P7" s="230">
        <v>8</v>
      </c>
      <c r="Q7" s="230">
        <v>7</v>
      </c>
      <c r="R7" s="1168" t="s">
        <v>37</v>
      </c>
    </row>
    <row r="8" spans="1:18" ht="21.95" customHeight="1" thickTop="1" thickBot="1" x14ac:dyDescent="0.25">
      <c r="A8" s="1128" t="s">
        <v>1431</v>
      </c>
      <c r="B8" s="224">
        <f t="shared" si="0"/>
        <v>22</v>
      </c>
      <c r="C8" s="224">
        <f>0</f>
        <v>0</v>
      </c>
      <c r="D8" s="1127">
        <f t="shared" si="1"/>
        <v>20</v>
      </c>
      <c r="E8" s="224">
        <f t="shared" si="2"/>
        <v>9</v>
      </c>
      <c r="F8" s="1127">
        <f t="shared" si="3"/>
        <v>26.530612244897959</v>
      </c>
      <c r="G8" s="224">
        <f t="shared" si="4"/>
        <v>13</v>
      </c>
      <c r="H8" s="1127">
        <f t="shared" si="5"/>
        <v>15.517241379310345</v>
      </c>
      <c r="I8" s="1126">
        <f t="shared" si="6"/>
        <v>9</v>
      </c>
      <c r="J8" s="698">
        <f>0</f>
        <v>0</v>
      </c>
      <c r="K8" s="698">
        <v>3</v>
      </c>
      <c r="L8" s="698">
        <v>6</v>
      </c>
      <c r="M8" s="1124">
        <f t="shared" si="7"/>
        <v>36.111111111111114</v>
      </c>
      <c r="N8" s="224">
        <f t="shared" si="8"/>
        <v>13</v>
      </c>
      <c r="O8" s="225">
        <f>0</f>
        <v>0</v>
      </c>
      <c r="P8" s="225">
        <v>6</v>
      </c>
      <c r="Q8" s="225">
        <v>7</v>
      </c>
      <c r="R8" s="1123" t="s">
        <v>38</v>
      </c>
    </row>
    <row r="9" spans="1:18" ht="21.95" customHeight="1" thickTop="1" thickBot="1" x14ac:dyDescent="0.25">
      <c r="A9" s="1146" t="s">
        <v>1430</v>
      </c>
      <c r="B9" s="226">
        <f t="shared" si="0"/>
        <v>9</v>
      </c>
      <c r="C9" s="226">
        <f>0</f>
        <v>0</v>
      </c>
      <c r="D9" s="1145">
        <f t="shared" si="1"/>
        <v>8.8888888888888893</v>
      </c>
      <c r="E9" s="226">
        <f t="shared" si="2"/>
        <v>4</v>
      </c>
      <c r="F9" s="1145">
        <f t="shared" si="3"/>
        <v>10.204081632653061</v>
      </c>
      <c r="G9" s="226">
        <f t="shared" si="4"/>
        <v>5</v>
      </c>
      <c r="H9" s="1145">
        <f t="shared" si="5"/>
        <v>10.344827586206897</v>
      </c>
      <c r="I9" s="1144">
        <f t="shared" si="6"/>
        <v>6</v>
      </c>
      <c r="J9" s="699">
        <f>0</f>
        <v>0</v>
      </c>
      <c r="K9" s="699">
        <v>3</v>
      </c>
      <c r="L9" s="699">
        <v>3</v>
      </c>
      <c r="M9" s="1143">
        <f t="shared" si="7"/>
        <v>8.3333333333333339</v>
      </c>
      <c r="N9" s="226">
        <f t="shared" si="8"/>
        <v>3</v>
      </c>
      <c r="O9" s="227">
        <f>0</f>
        <v>0</v>
      </c>
      <c r="P9" s="227">
        <v>1</v>
      </c>
      <c r="Q9" s="227">
        <v>2</v>
      </c>
      <c r="R9" s="1142" t="s">
        <v>39</v>
      </c>
    </row>
    <row r="10" spans="1:18" ht="21.95" customHeight="1" thickTop="1" thickBot="1" x14ac:dyDescent="0.25">
      <c r="A10" s="1128" t="s">
        <v>1429</v>
      </c>
      <c r="B10" s="224">
        <f t="shared" si="0"/>
        <v>6</v>
      </c>
      <c r="C10" s="224">
        <f>0</f>
        <v>0</v>
      </c>
      <c r="D10" s="1127">
        <f t="shared" si="1"/>
        <v>4.4444444444444446</v>
      </c>
      <c r="E10" s="224">
        <f t="shared" si="2"/>
        <v>2</v>
      </c>
      <c r="F10" s="1127">
        <f t="shared" si="3"/>
        <v>8.1632653061224492</v>
      </c>
      <c r="G10" s="224">
        <f t="shared" si="4"/>
        <v>4</v>
      </c>
      <c r="H10" s="1127">
        <f t="shared" si="5"/>
        <v>5.1724137931034484</v>
      </c>
      <c r="I10" s="1126">
        <f t="shared" si="6"/>
        <v>3</v>
      </c>
      <c r="J10" s="698">
        <f>0</f>
        <v>0</v>
      </c>
      <c r="K10" s="698">
        <v>0</v>
      </c>
      <c r="L10" s="698">
        <v>3</v>
      </c>
      <c r="M10" s="1124">
        <f t="shared" si="7"/>
        <v>8.3333333333333339</v>
      </c>
      <c r="N10" s="224">
        <f t="shared" si="8"/>
        <v>3</v>
      </c>
      <c r="O10" s="225">
        <f>0</f>
        <v>0</v>
      </c>
      <c r="P10" s="225">
        <v>2</v>
      </c>
      <c r="Q10" s="225">
        <v>1</v>
      </c>
      <c r="R10" s="1123" t="s">
        <v>40</v>
      </c>
    </row>
    <row r="11" spans="1:18" ht="21.95" customHeight="1" thickTop="1" thickBot="1" x14ac:dyDescent="0.25">
      <c r="A11" s="1146" t="s">
        <v>1428</v>
      </c>
      <c r="B11" s="226">
        <f t="shared" si="0"/>
        <v>2</v>
      </c>
      <c r="C11" s="226">
        <f>0</f>
        <v>0</v>
      </c>
      <c r="D11" s="1145">
        <f t="shared" si="1"/>
        <v>4.4444444444444446</v>
      </c>
      <c r="E11" s="226">
        <f t="shared" si="2"/>
        <v>2</v>
      </c>
      <c r="F11" s="1145">
        <f t="shared" si="3"/>
        <v>0</v>
      </c>
      <c r="G11" s="226">
        <f t="shared" si="4"/>
        <v>0</v>
      </c>
      <c r="H11" s="1145">
        <f t="shared" si="5"/>
        <v>1.7241379310344829</v>
      </c>
      <c r="I11" s="1144">
        <f t="shared" si="6"/>
        <v>1</v>
      </c>
      <c r="J11" s="699">
        <f>0</f>
        <v>0</v>
      </c>
      <c r="K11" s="699">
        <v>1</v>
      </c>
      <c r="L11" s="699">
        <v>0</v>
      </c>
      <c r="M11" s="1143">
        <f t="shared" si="7"/>
        <v>2.7777777777777777</v>
      </c>
      <c r="N11" s="226">
        <f t="shared" si="8"/>
        <v>1</v>
      </c>
      <c r="O11" s="227">
        <f>0</f>
        <v>0</v>
      </c>
      <c r="P11" s="227">
        <v>1</v>
      </c>
      <c r="Q11" s="227">
        <v>0</v>
      </c>
      <c r="R11" s="1142" t="s">
        <v>41</v>
      </c>
    </row>
    <row r="12" spans="1:18" ht="21.95" customHeight="1" thickTop="1" thickBot="1" x14ac:dyDescent="0.25">
      <c r="A12" s="1128" t="s">
        <v>1427</v>
      </c>
      <c r="B12" s="224">
        <f t="shared" si="0"/>
        <v>1</v>
      </c>
      <c r="C12" s="224">
        <f>0</f>
        <v>0</v>
      </c>
      <c r="D12" s="1127">
        <f t="shared" si="1"/>
        <v>0</v>
      </c>
      <c r="E12" s="224">
        <f t="shared" si="2"/>
        <v>0</v>
      </c>
      <c r="F12" s="1127">
        <f t="shared" si="3"/>
        <v>2.0408163265306123</v>
      </c>
      <c r="G12" s="224">
        <f t="shared" si="4"/>
        <v>1</v>
      </c>
      <c r="H12" s="1127">
        <f t="shared" si="5"/>
        <v>1.7241379310344829</v>
      </c>
      <c r="I12" s="1126">
        <f t="shared" si="6"/>
        <v>1</v>
      </c>
      <c r="J12" s="698">
        <f>0</f>
        <v>0</v>
      </c>
      <c r="K12" s="698">
        <v>0</v>
      </c>
      <c r="L12" s="698">
        <v>1</v>
      </c>
      <c r="M12" s="1124">
        <f t="shared" si="7"/>
        <v>0</v>
      </c>
      <c r="N12" s="224">
        <f t="shared" si="8"/>
        <v>0</v>
      </c>
      <c r="O12" s="225">
        <f>0</f>
        <v>0</v>
      </c>
      <c r="P12" s="225">
        <v>0</v>
      </c>
      <c r="Q12" s="225">
        <v>0</v>
      </c>
      <c r="R12" s="1123" t="s">
        <v>42</v>
      </c>
    </row>
    <row r="13" spans="1:18" ht="21.95" customHeight="1" thickTop="1" x14ac:dyDescent="0.2">
      <c r="A13" s="1122" t="s">
        <v>1426</v>
      </c>
      <c r="B13" s="1120">
        <f t="shared" si="0"/>
        <v>0</v>
      </c>
      <c r="C13" s="1120">
        <f>0</f>
        <v>0</v>
      </c>
      <c r="D13" s="1121">
        <f t="shared" si="1"/>
        <v>0</v>
      </c>
      <c r="E13" s="247">
        <f t="shared" si="2"/>
        <v>0</v>
      </c>
      <c r="F13" s="1121">
        <f t="shared" si="3"/>
        <v>0</v>
      </c>
      <c r="G13" s="247">
        <f t="shared" si="4"/>
        <v>0</v>
      </c>
      <c r="H13" s="1121">
        <f t="shared" si="5"/>
        <v>0</v>
      </c>
      <c r="I13" s="1120">
        <f t="shared" si="6"/>
        <v>0</v>
      </c>
      <c r="J13" s="1118">
        <f>0</f>
        <v>0</v>
      </c>
      <c r="K13" s="1118">
        <v>0</v>
      </c>
      <c r="L13" s="1118">
        <v>0</v>
      </c>
      <c r="M13" s="1117">
        <f t="shared" si="7"/>
        <v>0</v>
      </c>
      <c r="N13" s="247">
        <f t="shared" si="8"/>
        <v>0</v>
      </c>
      <c r="O13" s="231">
        <f>0</f>
        <v>0</v>
      </c>
      <c r="P13" s="231">
        <v>0</v>
      </c>
      <c r="Q13" s="231">
        <v>0</v>
      </c>
      <c r="R13" s="1116" t="s">
        <v>43</v>
      </c>
    </row>
    <row r="14" spans="1:18" ht="21.95" customHeight="1" x14ac:dyDescent="0.2">
      <c r="A14" s="1167" t="s">
        <v>1425</v>
      </c>
      <c r="B14" s="1163">
        <f t="shared" si="0"/>
        <v>1</v>
      </c>
      <c r="C14" s="1163">
        <f>0</f>
        <v>0</v>
      </c>
      <c r="D14" s="1166">
        <f t="shared" si="1"/>
        <v>2.2222222222222223</v>
      </c>
      <c r="E14" s="1163">
        <f t="shared" si="2"/>
        <v>1</v>
      </c>
      <c r="F14" s="1166">
        <f t="shared" si="3"/>
        <v>0</v>
      </c>
      <c r="G14" s="1163">
        <f t="shared" si="4"/>
        <v>0</v>
      </c>
      <c r="H14" s="1166">
        <f t="shared" si="5"/>
        <v>1.7241379310344829</v>
      </c>
      <c r="I14" s="1165">
        <f t="shared" si="6"/>
        <v>1</v>
      </c>
      <c r="J14" s="1164">
        <f>0</f>
        <v>0</v>
      </c>
      <c r="K14" s="1164">
        <v>1</v>
      </c>
      <c r="L14" s="1164">
        <v>0</v>
      </c>
      <c r="M14" s="556">
        <f t="shared" si="7"/>
        <v>0</v>
      </c>
      <c r="N14" s="1163">
        <f t="shared" si="8"/>
        <v>0</v>
      </c>
      <c r="O14" s="1162">
        <f>0</f>
        <v>0</v>
      </c>
      <c r="P14" s="1162">
        <v>0</v>
      </c>
      <c r="Q14" s="1162">
        <v>0</v>
      </c>
      <c r="R14" s="1161" t="s">
        <v>1424</v>
      </c>
    </row>
    <row r="15" spans="1:18" ht="21.95" customHeight="1" x14ac:dyDescent="0.2">
      <c r="A15" s="1160" t="s">
        <v>1423</v>
      </c>
      <c r="B15" s="1155">
        <f t="shared" si="0"/>
        <v>8</v>
      </c>
      <c r="C15" s="1155">
        <f>0</f>
        <v>0</v>
      </c>
      <c r="D15" s="1159">
        <f t="shared" si="1"/>
        <v>6.6666666666666661</v>
      </c>
      <c r="E15" s="1155">
        <f t="shared" si="2"/>
        <v>3</v>
      </c>
      <c r="F15" s="1159">
        <f t="shared" si="3"/>
        <v>10.204081632653061</v>
      </c>
      <c r="G15" s="1155">
        <f t="shared" si="4"/>
        <v>5</v>
      </c>
      <c r="H15" s="1159">
        <f t="shared" si="5"/>
        <v>12.068965517241381</v>
      </c>
      <c r="I15" s="1158">
        <f t="shared" si="6"/>
        <v>7</v>
      </c>
      <c r="J15" s="1157">
        <f>0</f>
        <v>0</v>
      </c>
      <c r="K15" s="1157">
        <v>3</v>
      </c>
      <c r="L15" s="1157">
        <v>4</v>
      </c>
      <c r="M15" s="1156">
        <f t="shared" si="7"/>
        <v>2.7777777777777777</v>
      </c>
      <c r="N15" s="1155">
        <f t="shared" si="8"/>
        <v>1</v>
      </c>
      <c r="O15" s="1154">
        <f>0</f>
        <v>0</v>
      </c>
      <c r="P15" s="1154">
        <v>0</v>
      </c>
      <c r="Q15" s="1154">
        <v>1</v>
      </c>
      <c r="R15" s="1153" t="s">
        <v>1422</v>
      </c>
    </row>
    <row r="16" spans="1:18" ht="21.95" customHeight="1" x14ac:dyDescent="0.2">
      <c r="A16" s="1141" t="s">
        <v>44</v>
      </c>
      <c r="B16" s="1140">
        <f>SUM(B7:B15)</f>
        <v>94</v>
      </c>
      <c r="C16" s="1140">
        <f>0</f>
        <v>0</v>
      </c>
      <c r="D16" s="1140">
        <f t="shared" ref="D16:I16" si="9">SUM(D7:D15)</f>
        <v>100</v>
      </c>
      <c r="E16" s="1140">
        <f t="shared" si="9"/>
        <v>45</v>
      </c>
      <c r="F16" s="1140">
        <f t="shared" si="9"/>
        <v>100</v>
      </c>
      <c r="G16" s="1140">
        <f t="shared" si="9"/>
        <v>49</v>
      </c>
      <c r="H16" s="1140">
        <f t="shared" si="9"/>
        <v>99.999999999999972</v>
      </c>
      <c r="I16" s="1140">
        <f t="shared" si="9"/>
        <v>58</v>
      </c>
      <c r="J16" s="1140">
        <f>0</f>
        <v>0</v>
      </c>
      <c r="K16" s="1140">
        <f>SUM(K7:K15)</f>
        <v>27</v>
      </c>
      <c r="L16" s="1140">
        <f>SUM(L7:L15)</f>
        <v>31</v>
      </c>
      <c r="M16" s="1140">
        <f>SUM(M7:M15)</f>
        <v>99.999999999999986</v>
      </c>
      <c r="N16" s="1139">
        <f>SUM(N7:N15)</f>
        <v>36</v>
      </c>
      <c r="O16" s="1140">
        <f>0</f>
        <v>0</v>
      </c>
      <c r="P16" s="1139">
        <f>SUM(P7:P15)</f>
        <v>18</v>
      </c>
      <c r="Q16" s="1139">
        <f>SUM(Q7:Q15)</f>
        <v>18</v>
      </c>
      <c r="R16" s="1138" t="s">
        <v>45</v>
      </c>
    </row>
    <row r="17" spans="1:18" ht="24.75" customHeight="1" x14ac:dyDescent="0.2">
      <c r="A17" s="1635">
        <v>2013</v>
      </c>
      <c r="B17" s="1635"/>
      <c r="C17" s="1635"/>
      <c r="D17" s="1635"/>
      <c r="E17" s="1635"/>
      <c r="F17" s="1635"/>
      <c r="G17" s="1635"/>
      <c r="H17" s="1635"/>
      <c r="I17" s="1635"/>
      <c r="J17" s="1635"/>
      <c r="K17" s="1635"/>
      <c r="L17" s="1635"/>
      <c r="M17" s="1635"/>
      <c r="N17" s="1635"/>
      <c r="O17" s="1635"/>
      <c r="P17" s="1635"/>
      <c r="Q17" s="1635"/>
      <c r="R17" s="1635"/>
    </row>
    <row r="18" spans="1:18" ht="21.95" customHeight="1" thickBot="1" x14ac:dyDescent="0.25">
      <c r="A18" s="1137" t="s">
        <v>1432</v>
      </c>
      <c r="B18" s="1131">
        <f t="shared" ref="B18:B26" si="10">SUM(N18+I18)</f>
        <v>51</v>
      </c>
      <c r="C18" s="1131">
        <f t="shared" ref="C18:C26" si="11">SUM(O18+J18)</f>
        <v>0</v>
      </c>
      <c r="D18" s="1136">
        <f t="shared" ref="D18:D26" si="12">E18/$E$27%</f>
        <v>42.028985507246382</v>
      </c>
      <c r="E18" s="1131">
        <f t="shared" ref="E18:E26" si="13">SUM(P18+K18)</f>
        <v>29</v>
      </c>
      <c r="F18" s="1136">
        <f t="shared" ref="F18:F26" si="14">G18/$G$27%</f>
        <v>34.375</v>
      </c>
      <c r="G18" s="1131">
        <f t="shared" ref="G18:G26" si="15">SUM(Q18+L18)</f>
        <v>22</v>
      </c>
      <c r="H18" s="1136">
        <f t="shared" ref="H18:H26" si="16">I18/$I$27%</f>
        <v>42.10526315789474</v>
      </c>
      <c r="I18" s="1135">
        <f t="shared" ref="I18:I26" si="17">L18+K18</f>
        <v>40</v>
      </c>
      <c r="J18" s="1133">
        <f>0</f>
        <v>0</v>
      </c>
      <c r="K18" s="1133">
        <v>22</v>
      </c>
      <c r="L18" s="1133">
        <v>18</v>
      </c>
      <c r="M18" s="1132">
        <f t="shared" ref="M18:M26" si="18">N18/$N$27%</f>
        <v>28.205128205128204</v>
      </c>
      <c r="N18" s="1131">
        <f t="shared" ref="N18:N27" si="19">Q18+P18+O18</f>
        <v>11</v>
      </c>
      <c r="O18" s="1130">
        <f>0</f>
        <v>0</v>
      </c>
      <c r="P18" s="1130">
        <v>7</v>
      </c>
      <c r="Q18" s="1130">
        <v>4</v>
      </c>
      <c r="R18" s="1129" t="s">
        <v>37</v>
      </c>
    </row>
    <row r="19" spans="1:18" ht="21.95" customHeight="1" thickTop="1" thickBot="1" x14ac:dyDescent="0.25">
      <c r="A19" s="1122" t="s">
        <v>1431</v>
      </c>
      <c r="B19" s="1120">
        <f t="shared" si="10"/>
        <v>30</v>
      </c>
      <c r="C19" s="1120">
        <f t="shared" si="11"/>
        <v>0</v>
      </c>
      <c r="D19" s="1121">
        <f t="shared" si="12"/>
        <v>17.39130434782609</v>
      </c>
      <c r="E19" s="247">
        <f t="shared" si="13"/>
        <v>12</v>
      </c>
      <c r="F19" s="1121">
        <f t="shared" si="14"/>
        <v>28.125</v>
      </c>
      <c r="G19" s="247">
        <f t="shared" si="15"/>
        <v>18</v>
      </c>
      <c r="H19" s="1121">
        <f t="shared" si="16"/>
        <v>11.578947368421053</v>
      </c>
      <c r="I19" s="1120">
        <f t="shared" si="17"/>
        <v>11</v>
      </c>
      <c r="J19" s="1118">
        <f>0</f>
        <v>0</v>
      </c>
      <c r="K19" s="1118">
        <v>3</v>
      </c>
      <c r="L19" s="1118">
        <v>8</v>
      </c>
      <c r="M19" s="1117">
        <f t="shared" si="18"/>
        <v>48.717948717948715</v>
      </c>
      <c r="N19" s="247">
        <f t="shared" si="19"/>
        <v>19</v>
      </c>
      <c r="O19" s="231">
        <f>0</f>
        <v>0</v>
      </c>
      <c r="P19" s="231">
        <v>9</v>
      </c>
      <c r="Q19" s="231">
        <v>10</v>
      </c>
      <c r="R19" s="1116" t="s">
        <v>38</v>
      </c>
    </row>
    <row r="20" spans="1:18" ht="21.95" customHeight="1" thickTop="1" thickBot="1" x14ac:dyDescent="0.25">
      <c r="A20" s="1128" t="s">
        <v>1430</v>
      </c>
      <c r="B20" s="224">
        <f t="shared" si="10"/>
        <v>10</v>
      </c>
      <c r="C20" s="224">
        <f t="shared" si="11"/>
        <v>0</v>
      </c>
      <c r="D20" s="1127">
        <f t="shared" si="12"/>
        <v>7.2463768115942031</v>
      </c>
      <c r="E20" s="224">
        <f t="shared" si="13"/>
        <v>5</v>
      </c>
      <c r="F20" s="1127">
        <f t="shared" si="14"/>
        <v>7.8125</v>
      </c>
      <c r="G20" s="224">
        <f t="shared" si="15"/>
        <v>5</v>
      </c>
      <c r="H20" s="1127">
        <f t="shared" si="16"/>
        <v>10.526315789473685</v>
      </c>
      <c r="I20" s="1126">
        <f t="shared" si="17"/>
        <v>10</v>
      </c>
      <c r="J20" s="698">
        <f>0</f>
        <v>0</v>
      </c>
      <c r="K20" s="698">
        <v>5</v>
      </c>
      <c r="L20" s="698">
        <v>5</v>
      </c>
      <c r="M20" s="1124">
        <f t="shared" si="18"/>
        <v>0</v>
      </c>
      <c r="N20" s="224">
        <f t="shared" si="19"/>
        <v>0</v>
      </c>
      <c r="O20" s="225">
        <f>0</f>
        <v>0</v>
      </c>
      <c r="P20" s="225">
        <v>0</v>
      </c>
      <c r="Q20" s="225">
        <v>0</v>
      </c>
      <c r="R20" s="1123" t="s">
        <v>39</v>
      </c>
    </row>
    <row r="21" spans="1:18" ht="21.95" customHeight="1" thickTop="1" thickBot="1" x14ac:dyDescent="0.25">
      <c r="A21" s="1122" t="s">
        <v>1429</v>
      </c>
      <c r="B21" s="1120">
        <f t="shared" si="10"/>
        <v>6</v>
      </c>
      <c r="C21" s="1120">
        <f t="shared" si="11"/>
        <v>1</v>
      </c>
      <c r="D21" s="1121">
        <f t="shared" si="12"/>
        <v>5.7971014492753632</v>
      </c>
      <c r="E21" s="247">
        <f t="shared" si="13"/>
        <v>4</v>
      </c>
      <c r="F21" s="1121">
        <f t="shared" si="14"/>
        <v>1.5625</v>
      </c>
      <c r="G21" s="247">
        <f t="shared" si="15"/>
        <v>1</v>
      </c>
      <c r="H21" s="1121">
        <f t="shared" si="16"/>
        <v>2.1052631578947367</v>
      </c>
      <c r="I21" s="1120">
        <f t="shared" si="17"/>
        <v>2</v>
      </c>
      <c r="J21" s="1118">
        <f>0</f>
        <v>0</v>
      </c>
      <c r="K21" s="1118">
        <v>1</v>
      </c>
      <c r="L21" s="1118">
        <v>1</v>
      </c>
      <c r="M21" s="1117">
        <f t="shared" si="18"/>
        <v>10.256410256410255</v>
      </c>
      <c r="N21" s="247">
        <f t="shared" si="19"/>
        <v>4</v>
      </c>
      <c r="O21" s="231">
        <v>1</v>
      </c>
      <c r="P21" s="231">
        <v>3</v>
      </c>
      <c r="Q21" s="231">
        <v>0</v>
      </c>
      <c r="R21" s="1116" t="s">
        <v>40</v>
      </c>
    </row>
    <row r="22" spans="1:18" ht="21.95" customHeight="1" thickTop="1" thickBot="1" x14ac:dyDescent="0.25">
      <c r="A22" s="1128" t="s">
        <v>1428</v>
      </c>
      <c r="B22" s="224">
        <f t="shared" si="10"/>
        <v>3</v>
      </c>
      <c r="C22" s="224">
        <f t="shared" si="11"/>
        <v>0</v>
      </c>
      <c r="D22" s="1127">
        <f t="shared" si="12"/>
        <v>2.8985507246376816</v>
      </c>
      <c r="E22" s="224">
        <f t="shared" si="13"/>
        <v>2</v>
      </c>
      <c r="F22" s="1127">
        <f t="shared" si="14"/>
        <v>1.5625</v>
      </c>
      <c r="G22" s="224">
        <f t="shared" si="15"/>
        <v>1</v>
      </c>
      <c r="H22" s="1127">
        <f t="shared" si="16"/>
        <v>2.1052631578947367</v>
      </c>
      <c r="I22" s="1126">
        <f t="shared" si="17"/>
        <v>2</v>
      </c>
      <c r="J22" s="698">
        <f>0</f>
        <v>0</v>
      </c>
      <c r="K22" s="698">
        <v>2</v>
      </c>
      <c r="L22" s="698">
        <v>0</v>
      </c>
      <c r="M22" s="1124">
        <f t="shared" si="18"/>
        <v>2.5641025641025639</v>
      </c>
      <c r="N22" s="224">
        <f t="shared" si="19"/>
        <v>1</v>
      </c>
      <c r="O22" s="225">
        <f>0</f>
        <v>0</v>
      </c>
      <c r="P22" s="225">
        <v>0</v>
      </c>
      <c r="Q22" s="225">
        <v>1</v>
      </c>
      <c r="R22" s="1123" t="s">
        <v>41</v>
      </c>
    </row>
    <row r="23" spans="1:18" ht="21.95" customHeight="1" thickTop="1" thickBot="1" x14ac:dyDescent="0.25">
      <c r="A23" s="1122" t="s">
        <v>1427</v>
      </c>
      <c r="B23" s="1120">
        <f t="shared" si="10"/>
        <v>1</v>
      </c>
      <c r="C23" s="1120">
        <f t="shared" si="11"/>
        <v>0</v>
      </c>
      <c r="D23" s="1121">
        <f t="shared" si="12"/>
        <v>0</v>
      </c>
      <c r="E23" s="247">
        <f t="shared" si="13"/>
        <v>0</v>
      </c>
      <c r="F23" s="1121">
        <f t="shared" si="14"/>
        <v>1.5625</v>
      </c>
      <c r="G23" s="247">
        <f t="shared" si="15"/>
        <v>1</v>
      </c>
      <c r="H23" s="1121">
        <f t="shared" si="16"/>
        <v>1.0526315789473684</v>
      </c>
      <c r="I23" s="1120">
        <f t="shared" si="17"/>
        <v>1</v>
      </c>
      <c r="J23" s="1118">
        <f>0</f>
        <v>0</v>
      </c>
      <c r="K23" s="1118">
        <v>0</v>
      </c>
      <c r="L23" s="1118">
        <v>1</v>
      </c>
      <c r="M23" s="1117">
        <f t="shared" si="18"/>
        <v>0</v>
      </c>
      <c r="N23" s="247">
        <f t="shared" si="19"/>
        <v>0</v>
      </c>
      <c r="O23" s="231">
        <f>0</f>
        <v>0</v>
      </c>
      <c r="P23" s="231">
        <v>0</v>
      </c>
      <c r="Q23" s="231">
        <v>0</v>
      </c>
      <c r="R23" s="1116" t="s">
        <v>42</v>
      </c>
    </row>
    <row r="24" spans="1:18" ht="21.95" customHeight="1" thickTop="1" thickBot="1" x14ac:dyDescent="0.25">
      <c r="A24" s="1128" t="s">
        <v>1426</v>
      </c>
      <c r="B24" s="224">
        <f t="shared" si="10"/>
        <v>0</v>
      </c>
      <c r="C24" s="224">
        <f t="shared" si="11"/>
        <v>0</v>
      </c>
      <c r="D24" s="1127">
        <f t="shared" si="12"/>
        <v>0</v>
      </c>
      <c r="E24" s="224">
        <f t="shared" si="13"/>
        <v>0</v>
      </c>
      <c r="F24" s="1127">
        <f t="shared" si="14"/>
        <v>0</v>
      </c>
      <c r="G24" s="224">
        <f t="shared" si="15"/>
        <v>0</v>
      </c>
      <c r="H24" s="1127">
        <f t="shared" si="16"/>
        <v>0</v>
      </c>
      <c r="I24" s="1126">
        <f t="shared" si="17"/>
        <v>0</v>
      </c>
      <c r="J24" s="698">
        <f>0</f>
        <v>0</v>
      </c>
      <c r="K24" s="698">
        <v>0</v>
      </c>
      <c r="L24" s="698">
        <v>0</v>
      </c>
      <c r="M24" s="1124">
        <f t="shared" si="18"/>
        <v>0</v>
      </c>
      <c r="N24" s="224">
        <f t="shared" si="19"/>
        <v>0</v>
      </c>
      <c r="O24" s="225">
        <f>0</f>
        <v>0</v>
      </c>
      <c r="P24" s="225">
        <v>0</v>
      </c>
      <c r="Q24" s="225">
        <v>0</v>
      </c>
      <c r="R24" s="1123" t="s">
        <v>43</v>
      </c>
    </row>
    <row r="25" spans="1:18" ht="21.95" customHeight="1" thickTop="1" thickBot="1" x14ac:dyDescent="0.25">
      <c r="A25" s="1122" t="s">
        <v>1425</v>
      </c>
      <c r="B25" s="1120">
        <f t="shared" si="10"/>
        <v>4</v>
      </c>
      <c r="C25" s="1120">
        <f t="shared" si="11"/>
        <v>0</v>
      </c>
      <c r="D25" s="1121">
        <f t="shared" si="12"/>
        <v>4.3478260869565224</v>
      </c>
      <c r="E25" s="247">
        <f t="shared" si="13"/>
        <v>3</v>
      </c>
      <c r="F25" s="1121">
        <f t="shared" si="14"/>
        <v>1.5625</v>
      </c>
      <c r="G25" s="247">
        <f t="shared" si="15"/>
        <v>1</v>
      </c>
      <c r="H25" s="1121">
        <f t="shared" si="16"/>
        <v>2.1052631578947367</v>
      </c>
      <c r="I25" s="1120">
        <f t="shared" si="17"/>
        <v>2</v>
      </c>
      <c r="J25" s="1118">
        <f>0</f>
        <v>0</v>
      </c>
      <c r="K25" s="1118">
        <v>2</v>
      </c>
      <c r="L25" s="1118">
        <v>0</v>
      </c>
      <c r="M25" s="1117">
        <f t="shared" si="18"/>
        <v>5.1282051282051277</v>
      </c>
      <c r="N25" s="247">
        <f t="shared" si="19"/>
        <v>2</v>
      </c>
      <c r="O25" s="231">
        <f>0</f>
        <v>0</v>
      </c>
      <c r="P25" s="231">
        <v>1</v>
      </c>
      <c r="Q25" s="231">
        <v>1</v>
      </c>
      <c r="R25" s="1116" t="s">
        <v>1424</v>
      </c>
    </row>
    <row r="26" spans="1:18" ht="21.95" customHeight="1" thickTop="1" x14ac:dyDescent="0.2">
      <c r="A26" s="1115" t="s">
        <v>1423</v>
      </c>
      <c r="B26" s="239">
        <f t="shared" si="10"/>
        <v>29</v>
      </c>
      <c r="C26" s="239">
        <f t="shared" si="11"/>
        <v>0</v>
      </c>
      <c r="D26" s="1114">
        <f t="shared" si="12"/>
        <v>20.289855072463769</v>
      </c>
      <c r="E26" s="239">
        <f t="shared" si="13"/>
        <v>14</v>
      </c>
      <c r="F26" s="1114">
        <f t="shared" si="14"/>
        <v>23.4375</v>
      </c>
      <c r="G26" s="239">
        <f t="shared" si="15"/>
        <v>15</v>
      </c>
      <c r="H26" s="1114">
        <f t="shared" si="16"/>
        <v>28.421052631578949</v>
      </c>
      <c r="I26" s="1113">
        <f t="shared" si="17"/>
        <v>27</v>
      </c>
      <c r="J26" s="700">
        <f>0</f>
        <v>0</v>
      </c>
      <c r="K26" s="700">
        <v>13</v>
      </c>
      <c r="L26" s="700">
        <v>14</v>
      </c>
      <c r="M26" s="1111">
        <f t="shared" si="18"/>
        <v>5.1282051282051277</v>
      </c>
      <c r="N26" s="239">
        <f t="shared" si="19"/>
        <v>2</v>
      </c>
      <c r="O26" s="540">
        <f>0</f>
        <v>0</v>
      </c>
      <c r="P26" s="540">
        <v>1</v>
      </c>
      <c r="Q26" s="540">
        <v>1</v>
      </c>
      <c r="R26" s="1110" t="s">
        <v>1422</v>
      </c>
    </row>
    <row r="27" spans="1:18" ht="21.95" customHeight="1" x14ac:dyDescent="0.2">
      <c r="A27" s="1109" t="s">
        <v>44</v>
      </c>
      <c r="B27" s="1108">
        <f t="shared" ref="B27:M27" si="20">SUM(B18:B26)</f>
        <v>134</v>
      </c>
      <c r="C27" s="1108">
        <f t="shared" si="20"/>
        <v>1</v>
      </c>
      <c r="D27" s="1108">
        <f t="shared" si="20"/>
        <v>100</v>
      </c>
      <c r="E27" s="1108">
        <f t="shared" si="20"/>
        <v>69</v>
      </c>
      <c r="F27" s="1108">
        <f t="shared" si="20"/>
        <v>100</v>
      </c>
      <c r="G27" s="1108">
        <f t="shared" si="20"/>
        <v>64</v>
      </c>
      <c r="H27" s="1108">
        <f t="shared" si="20"/>
        <v>100.00000000000001</v>
      </c>
      <c r="I27" s="1108">
        <f t="shared" si="20"/>
        <v>95</v>
      </c>
      <c r="J27" s="1108">
        <f t="shared" si="20"/>
        <v>0</v>
      </c>
      <c r="K27" s="1108">
        <f t="shared" si="20"/>
        <v>48</v>
      </c>
      <c r="L27" s="1108">
        <f t="shared" si="20"/>
        <v>47</v>
      </c>
      <c r="M27" s="1108">
        <f t="shared" si="20"/>
        <v>100</v>
      </c>
      <c r="N27" s="395">
        <f t="shared" si="19"/>
        <v>39</v>
      </c>
      <c r="O27" s="1108">
        <f>SUM(O18:O26)</f>
        <v>1</v>
      </c>
      <c r="P27" s="395">
        <f>SUM(P18:P26)</f>
        <v>21</v>
      </c>
      <c r="Q27" s="395">
        <f>SUM(Q18:Q26)</f>
        <v>17</v>
      </c>
      <c r="R27" s="1107" t="s">
        <v>45</v>
      </c>
    </row>
    <row r="28" spans="1:18" ht="24.75" customHeight="1" x14ac:dyDescent="0.2">
      <c r="A28" s="1635">
        <v>2014</v>
      </c>
      <c r="B28" s="1635"/>
      <c r="C28" s="1635"/>
      <c r="D28" s="1635"/>
      <c r="E28" s="1635"/>
      <c r="F28" s="1635"/>
      <c r="G28" s="1635"/>
      <c r="H28" s="1635"/>
      <c r="I28" s="1635"/>
      <c r="J28" s="1635"/>
      <c r="K28" s="1635"/>
      <c r="L28" s="1635"/>
      <c r="M28" s="1635"/>
      <c r="N28" s="1635"/>
      <c r="O28" s="1635"/>
      <c r="P28" s="1635"/>
      <c r="Q28" s="1635"/>
      <c r="R28" s="1635"/>
    </row>
    <row r="29" spans="1:18" ht="21.95" customHeight="1" thickBot="1" x14ac:dyDescent="0.25">
      <c r="A29" s="1137" t="s">
        <v>1432</v>
      </c>
      <c r="B29" s="1131">
        <f t="shared" ref="B29:B37" si="21">SUM(N29+I29)</f>
        <v>77</v>
      </c>
      <c r="C29" s="1131">
        <f t="shared" ref="C29:C38" si="22">SUM(J29,O29)</f>
        <v>1</v>
      </c>
      <c r="D29" s="1136">
        <f t="shared" ref="D29:D37" si="23">E29/$E$38%</f>
        <v>55.555555555555557</v>
      </c>
      <c r="E29" s="1131">
        <f t="shared" ref="E29:E37" si="24">SUM(P29+K29)</f>
        <v>35</v>
      </c>
      <c r="F29" s="1136">
        <f t="shared" ref="F29:F37" si="25">G29/$G$38%</f>
        <v>56.94444444444445</v>
      </c>
      <c r="G29" s="1131">
        <f t="shared" ref="G29:G37" si="26">SUM(Q29+L29)</f>
        <v>41</v>
      </c>
      <c r="H29" s="1136">
        <f t="shared" ref="H29:H37" si="27">I29/$I$38%</f>
        <v>60.606060606060609</v>
      </c>
      <c r="I29" s="1135">
        <f>L29+K29+J29</f>
        <v>60</v>
      </c>
      <c r="J29" s="1134">
        <v>1</v>
      </c>
      <c r="K29" s="1133">
        <v>27</v>
      </c>
      <c r="L29" s="1133">
        <v>32</v>
      </c>
      <c r="M29" s="1132">
        <f t="shared" ref="M29:M37" si="28">N29/$N$38%</f>
        <v>44.736842105263158</v>
      </c>
      <c r="N29" s="1131">
        <f t="shared" ref="N29:N37" si="29">Q29+P29</f>
        <v>17</v>
      </c>
      <c r="O29" s="1130">
        <f>0</f>
        <v>0</v>
      </c>
      <c r="P29" s="1130">
        <v>8</v>
      </c>
      <c r="Q29" s="1130">
        <v>9</v>
      </c>
      <c r="R29" s="1129" t="s">
        <v>37</v>
      </c>
    </row>
    <row r="30" spans="1:18" ht="21.95" customHeight="1" thickTop="1" thickBot="1" x14ac:dyDescent="0.25">
      <c r="A30" s="1122" t="s">
        <v>1431</v>
      </c>
      <c r="B30" s="1120">
        <f t="shared" si="21"/>
        <v>20</v>
      </c>
      <c r="C30" s="1120">
        <f t="shared" si="22"/>
        <v>0</v>
      </c>
      <c r="D30" s="1121">
        <f t="shared" si="23"/>
        <v>15.873015873015873</v>
      </c>
      <c r="E30" s="247">
        <f t="shared" si="24"/>
        <v>10</v>
      </c>
      <c r="F30" s="1121">
        <f t="shared" si="25"/>
        <v>13.888888888888889</v>
      </c>
      <c r="G30" s="247">
        <f t="shared" si="26"/>
        <v>10</v>
      </c>
      <c r="H30" s="1121">
        <f t="shared" si="27"/>
        <v>12.121212121212121</v>
      </c>
      <c r="I30" s="1120">
        <f t="shared" ref="I30:I36" si="30">L30+K30</f>
        <v>12</v>
      </c>
      <c r="J30" s="1119">
        <f>0</f>
        <v>0</v>
      </c>
      <c r="K30" s="1118">
        <v>9</v>
      </c>
      <c r="L30" s="1118">
        <v>3</v>
      </c>
      <c r="M30" s="1117">
        <f t="shared" si="28"/>
        <v>21.05263157894737</v>
      </c>
      <c r="N30" s="247">
        <f t="shared" si="29"/>
        <v>8</v>
      </c>
      <c r="O30" s="231">
        <f>0</f>
        <v>0</v>
      </c>
      <c r="P30" s="231">
        <v>1</v>
      </c>
      <c r="Q30" s="231">
        <v>7</v>
      </c>
      <c r="R30" s="1116" t="s">
        <v>38</v>
      </c>
    </row>
    <row r="31" spans="1:18" ht="21.95" customHeight="1" thickTop="1" thickBot="1" x14ac:dyDescent="0.25">
      <c r="A31" s="1128" t="s">
        <v>1430</v>
      </c>
      <c r="B31" s="224">
        <f t="shared" si="21"/>
        <v>5</v>
      </c>
      <c r="C31" s="224">
        <f t="shared" si="22"/>
        <v>0</v>
      </c>
      <c r="D31" s="1127">
        <f t="shared" si="23"/>
        <v>4.7619047619047619</v>
      </c>
      <c r="E31" s="224">
        <f t="shared" si="24"/>
        <v>3</v>
      </c>
      <c r="F31" s="1127">
        <f t="shared" si="25"/>
        <v>2.7777777777777777</v>
      </c>
      <c r="G31" s="224">
        <f t="shared" si="26"/>
        <v>2</v>
      </c>
      <c r="H31" s="1127">
        <f t="shared" si="27"/>
        <v>4.0404040404040407</v>
      </c>
      <c r="I31" s="1126">
        <f t="shared" si="30"/>
        <v>4</v>
      </c>
      <c r="J31" s="1125">
        <f>0</f>
        <v>0</v>
      </c>
      <c r="K31" s="698">
        <v>2</v>
      </c>
      <c r="L31" s="698">
        <v>2</v>
      </c>
      <c r="M31" s="1124">
        <f t="shared" si="28"/>
        <v>2.6315789473684212</v>
      </c>
      <c r="N31" s="224">
        <f t="shared" si="29"/>
        <v>1</v>
      </c>
      <c r="O31" s="225">
        <f>0</f>
        <v>0</v>
      </c>
      <c r="P31" s="225">
        <v>1</v>
      </c>
      <c r="Q31" s="225">
        <v>0</v>
      </c>
      <c r="R31" s="1123" t="s">
        <v>39</v>
      </c>
    </row>
    <row r="32" spans="1:18" ht="21.95" customHeight="1" thickTop="1" thickBot="1" x14ac:dyDescent="0.25">
      <c r="A32" s="1122" t="s">
        <v>1429</v>
      </c>
      <c r="B32" s="1120">
        <f t="shared" si="21"/>
        <v>7</v>
      </c>
      <c r="C32" s="1120">
        <f t="shared" si="22"/>
        <v>0</v>
      </c>
      <c r="D32" s="1121">
        <f t="shared" si="23"/>
        <v>7.9365079365079367</v>
      </c>
      <c r="E32" s="247">
        <f t="shared" si="24"/>
        <v>5</v>
      </c>
      <c r="F32" s="1121">
        <f t="shared" si="25"/>
        <v>2.7777777777777777</v>
      </c>
      <c r="G32" s="247">
        <f t="shared" si="26"/>
        <v>2</v>
      </c>
      <c r="H32" s="1121">
        <f t="shared" si="27"/>
        <v>3.0303030303030303</v>
      </c>
      <c r="I32" s="1120">
        <f t="shared" si="30"/>
        <v>3</v>
      </c>
      <c r="J32" s="1119">
        <f>0</f>
        <v>0</v>
      </c>
      <c r="K32" s="1118">
        <v>3</v>
      </c>
      <c r="L32" s="1118">
        <v>0</v>
      </c>
      <c r="M32" s="1117">
        <f t="shared" si="28"/>
        <v>10.526315789473685</v>
      </c>
      <c r="N32" s="247">
        <f t="shared" si="29"/>
        <v>4</v>
      </c>
      <c r="O32" s="231">
        <f>0</f>
        <v>0</v>
      </c>
      <c r="P32" s="231">
        <v>2</v>
      </c>
      <c r="Q32" s="231">
        <v>2</v>
      </c>
      <c r="R32" s="1116" t="s">
        <v>40</v>
      </c>
    </row>
    <row r="33" spans="1:18" ht="21.95" customHeight="1" thickTop="1" thickBot="1" x14ac:dyDescent="0.25">
      <c r="A33" s="1128" t="s">
        <v>1428</v>
      </c>
      <c r="B33" s="224">
        <f t="shared" si="21"/>
        <v>1</v>
      </c>
      <c r="C33" s="224">
        <f t="shared" si="22"/>
        <v>0</v>
      </c>
      <c r="D33" s="1127">
        <f t="shared" si="23"/>
        <v>0</v>
      </c>
      <c r="E33" s="224">
        <f t="shared" si="24"/>
        <v>0</v>
      </c>
      <c r="F33" s="1127">
        <f t="shared" si="25"/>
        <v>1.3888888888888888</v>
      </c>
      <c r="G33" s="224">
        <f t="shared" si="26"/>
        <v>1</v>
      </c>
      <c r="H33" s="1127">
        <f t="shared" si="27"/>
        <v>1.0101010101010102</v>
      </c>
      <c r="I33" s="1126">
        <f t="shared" si="30"/>
        <v>1</v>
      </c>
      <c r="J33" s="1125">
        <f>0</f>
        <v>0</v>
      </c>
      <c r="K33" s="698">
        <v>0</v>
      </c>
      <c r="L33" s="698">
        <v>1</v>
      </c>
      <c r="M33" s="1124">
        <f t="shared" si="28"/>
        <v>0</v>
      </c>
      <c r="N33" s="224">
        <f t="shared" si="29"/>
        <v>0</v>
      </c>
      <c r="O33" s="225">
        <f>0</f>
        <v>0</v>
      </c>
      <c r="P33" s="225">
        <v>0</v>
      </c>
      <c r="Q33" s="225">
        <v>0</v>
      </c>
      <c r="R33" s="1123" t="s">
        <v>41</v>
      </c>
    </row>
    <row r="34" spans="1:18" ht="21.95" customHeight="1" thickTop="1" thickBot="1" x14ac:dyDescent="0.25">
      <c r="A34" s="1122" t="s">
        <v>1427</v>
      </c>
      <c r="B34" s="1120">
        <f t="shared" si="21"/>
        <v>0</v>
      </c>
      <c r="C34" s="1120">
        <f t="shared" si="22"/>
        <v>0</v>
      </c>
      <c r="D34" s="1121">
        <f t="shared" si="23"/>
        <v>0</v>
      </c>
      <c r="E34" s="247">
        <f t="shared" si="24"/>
        <v>0</v>
      </c>
      <c r="F34" s="1121">
        <f t="shared" si="25"/>
        <v>0</v>
      </c>
      <c r="G34" s="247">
        <f t="shared" si="26"/>
        <v>0</v>
      </c>
      <c r="H34" s="1121">
        <f t="shared" si="27"/>
        <v>0</v>
      </c>
      <c r="I34" s="1120">
        <f t="shared" si="30"/>
        <v>0</v>
      </c>
      <c r="J34" s="1119">
        <f>0</f>
        <v>0</v>
      </c>
      <c r="K34" s="1118">
        <v>0</v>
      </c>
      <c r="L34" s="1118">
        <v>0</v>
      </c>
      <c r="M34" s="1117">
        <f t="shared" si="28"/>
        <v>0</v>
      </c>
      <c r="N34" s="247">
        <f t="shared" si="29"/>
        <v>0</v>
      </c>
      <c r="O34" s="231">
        <f>0</f>
        <v>0</v>
      </c>
      <c r="P34" s="231">
        <v>0</v>
      </c>
      <c r="Q34" s="231">
        <v>0</v>
      </c>
      <c r="R34" s="1116" t="s">
        <v>42</v>
      </c>
    </row>
    <row r="35" spans="1:18" ht="21.95" customHeight="1" thickTop="1" thickBot="1" x14ac:dyDescent="0.25">
      <c r="A35" s="1128" t="s">
        <v>1426</v>
      </c>
      <c r="B35" s="224">
        <f t="shared" si="21"/>
        <v>0</v>
      </c>
      <c r="C35" s="224">
        <f t="shared" si="22"/>
        <v>0</v>
      </c>
      <c r="D35" s="1127">
        <f t="shared" si="23"/>
        <v>0</v>
      </c>
      <c r="E35" s="224">
        <f t="shared" si="24"/>
        <v>0</v>
      </c>
      <c r="F35" s="1127">
        <f t="shared" si="25"/>
        <v>0</v>
      </c>
      <c r="G35" s="224">
        <f t="shared" si="26"/>
        <v>0</v>
      </c>
      <c r="H35" s="1127">
        <f t="shared" si="27"/>
        <v>0</v>
      </c>
      <c r="I35" s="1126">
        <f t="shared" si="30"/>
        <v>0</v>
      </c>
      <c r="J35" s="1125">
        <f>0</f>
        <v>0</v>
      </c>
      <c r="K35" s="698">
        <v>0</v>
      </c>
      <c r="L35" s="698">
        <v>0</v>
      </c>
      <c r="M35" s="1124">
        <f t="shared" si="28"/>
        <v>0</v>
      </c>
      <c r="N35" s="224">
        <f t="shared" si="29"/>
        <v>0</v>
      </c>
      <c r="O35" s="225">
        <f>0</f>
        <v>0</v>
      </c>
      <c r="P35" s="225">
        <v>0</v>
      </c>
      <c r="Q35" s="225">
        <v>0</v>
      </c>
      <c r="R35" s="1123" t="s">
        <v>43</v>
      </c>
    </row>
    <row r="36" spans="1:18" ht="21.95" customHeight="1" thickTop="1" thickBot="1" x14ac:dyDescent="0.25">
      <c r="A36" s="1122" t="s">
        <v>1425</v>
      </c>
      <c r="B36" s="1120">
        <f t="shared" si="21"/>
        <v>1</v>
      </c>
      <c r="C36" s="1120">
        <f t="shared" si="22"/>
        <v>0</v>
      </c>
      <c r="D36" s="1121">
        <f t="shared" si="23"/>
        <v>1.5873015873015872</v>
      </c>
      <c r="E36" s="247">
        <f t="shared" si="24"/>
        <v>1</v>
      </c>
      <c r="F36" s="1121">
        <f t="shared" si="25"/>
        <v>0</v>
      </c>
      <c r="G36" s="247">
        <f t="shared" si="26"/>
        <v>0</v>
      </c>
      <c r="H36" s="1121">
        <f t="shared" si="27"/>
        <v>1.0101010101010102</v>
      </c>
      <c r="I36" s="1120">
        <f t="shared" si="30"/>
        <v>1</v>
      </c>
      <c r="J36" s="1119">
        <f>0</f>
        <v>0</v>
      </c>
      <c r="K36" s="1118">
        <v>1</v>
      </c>
      <c r="L36" s="1118">
        <v>0</v>
      </c>
      <c r="M36" s="1117">
        <f t="shared" si="28"/>
        <v>0</v>
      </c>
      <c r="N36" s="247">
        <f t="shared" si="29"/>
        <v>0</v>
      </c>
      <c r="O36" s="231">
        <f>0</f>
        <v>0</v>
      </c>
      <c r="P36" s="231">
        <v>0</v>
      </c>
      <c r="Q36" s="231">
        <v>0</v>
      </c>
      <c r="R36" s="1116" t="s">
        <v>1424</v>
      </c>
    </row>
    <row r="37" spans="1:18" ht="21.95" customHeight="1" thickTop="1" x14ac:dyDescent="0.2">
      <c r="A37" s="1115" t="s">
        <v>1423</v>
      </c>
      <c r="B37" s="239">
        <f t="shared" si="21"/>
        <v>26</v>
      </c>
      <c r="C37" s="239">
        <f t="shared" si="22"/>
        <v>1</v>
      </c>
      <c r="D37" s="1114">
        <f t="shared" si="23"/>
        <v>14.285714285714286</v>
      </c>
      <c r="E37" s="239">
        <f t="shared" si="24"/>
        <v>9</v>
      </c>
      <c r="F37" s="1114">
        <f t="shared" si="25"/>
        <v>22.222222222222221</v>
      </c>
      <c r="G37" s="239">
        <f t="shared" si="26"/>
        <v>16</v>
      </c>
      <c r="H37" s="1114">
        <f t="shared" si="27"/>
        <v>18.181818181818183</v>
      </c>
      <c r="I37" s="1113">
        <f>L37+K37+J37</f>
        <v>18</v>
      </c>
      <c r="J37" s="1112">
        <v>1</v>
      </c>
      <c r="K37" s="700">
        <v>7</v>
      </c>
      <c r="L37" s="700">
        <v>10</v>
      </c>
      <c r="M37" s="1111">
        <f t="shared" si="28"/>
        <v>21.05263157894737</v>
      </c>
      <c r="N37" s="239">
        <f t="shared" si="29"/>
        <v>8</v>
      </c>
      <c r="O37" s="540">
        <f>0</f>
        <v>0</v>
      </c>
      <c r="P37" s="540">
        <v>2</v>
      </c>
      <c r="Q37" s="540">
        <v>6</v>
      </c>
      <c r="R37" s="1110" t="s">
        <v>1422</v>
      </c>
    </row>
    <row r="38" spans="1:18" ht="21.95" customHeight="1" x14ac:dyDescent="0.2">
      <c r="A38" s="1109" t="s">
        <v>44</v>
      </c>
      <c r="B38" s="1108">
        <f>SUM(B29:B37)</f>
        <v>137</v>
      </c>
      <c r="C38" s="1108">
        <f t="shared" si="22"/>
        <v>2</v>
      </c>
      <c r="D38" s="1108">
        <f t="shared" ref="D38:I38" si="31">SUM(D29:D37)</f>
        <v>100</v>
      </c>
      <c r="E38" s="1108">
        <f t="shared" si="31"/>
        <v>63</v>
      </c>
      <c r="F38" s="1108">
        <f t="shared" si="31"/>
        <v>100</v>
      </c>
      <c r="G38" s="1108">
        <f t="shared" si="31"/>
        <v>72</v>
      </c>
      <c r="H38" s="1108">
        <f t="shared" si="31"/>
        <v>100.00000000000001</v>
      </c>
      <c r="I38" s="1108">
        <f t="shared" si="31"/>
        <v>99</v>
      </c>
      <c r="J38" s="1108">
        <v>2</v>
      </c>
      <c r="K38" s="1108">
        <f t="shared" ref="K38:Q38" si="32">SUM(K29:K37)</f>
        <v>49</v>
      </c>
      <c r="L38" s="1108">
        <f t="shared" si="32"/>
        <v>48</v>
      </c>
      <c r="M38" s="1108">
        <f t="shared" si="32"/>
        <v>100</v>
      </c>
      <c r="N38" s="395">
        <f t="shared" si="32"/>
        <v>38</v>
      </c>
      <c r="O38" s="395">
        <f t="shared" si="32"/>
        <v>0</v>
      </c>
      <c r="P38" s="395">
        <f t="shared" si="32"/>
        <v>14</v>
      </c>
      <c r="Q38" s="395">
        <f t="shared" si="32"/>
        <v>24</v>
      </c>
      <c r="R38" s="1107" t="s">
        <v>45</v>
      </c>
    </row>
    <row r="39" spans="1:18" ht="24.75" customHeight="1" x14ac:dyDescent="0.2">
      <c r="A39" s="1635">
        <v>2015</v>
      </c>
      <c r="B39" s="1635"/>
      <c r="C39" s="1635"/>
      <c r="D39" s="1635"/>
      <c r="E39" s="1635"/>
      <c r="F39" s="1635"/>
      <c r="G39" s="1635"/>
      <c r="H39" s="1635"/>
      <c r="I39" s="1635"/>
      <c r="J39" s="1635"/>
      <c r="K39" s="1635"/>
      <c r="L39" s="1635"/>
      <c r="M39" s="1635"/>
      <c r="N39" s="1635"/>
      <c r="O39" s="1635"/>
      <c r="P39" s="1635"/>
      <c r="Q39" s="1635"/>
      <c r="R39" s="1635"/>
    </row>
    <row r="40" spans="1:18" ht="21.95" customHeight="1" thickBot="1" x14ac:dyDescent="0.25">
      <c r="A40" s="1137" t="s">
        <v>1432</v>
      </c>
      <c r="B40" s="1131">
        <f t="shared" ref="B40:B48" si="33">SUM(N40+I40)</f>
        <v>30</v>
      </c>
      <c r="C40" s="1131">
        <f t="shared" ref="C40:C49" si="34">SUM(J40,O40)</f>
        <v>0</v>
      </c>
      <c r="D40" s="1136">
        <f t="shared" ref="D40:D48" si="35">E40/$E$49%</f>
        <v>22.666666666666668</v>
      </c>
      <c r="E40" s="1131">
        <f t="shared" ref="E40:E48" si="36">SUM(P40+K40)</f>
        <v>17</v>
      </c>
      <c r="F40" s="1136">
        <f t="shared" ref="F40:F48" si="37">G40/$G$49%</f>
        <v>16.25</v>
      </c>
      <c r="G40" s="1131">
        <f t="shared" ref="G40:G48" si="38">SUM(Q40+L40)</f>
        <v>13</v>
      </c>
      <c r="H40" s="1136">
        <f t="shared" ref="H40:H48" si="39">I40/$I$49%</f>
        <v>20</v>
      </c>
      <c r="I40" s="1135">
        <f>L40+K40</f>
        <v>24</v>
      </c>
      <c r="J40" s="1130">
        <f>0</f>
        <v>0</v>
      </c>
      <c r="K40" s="1133">
        <v>14</v>
      </c>
      <c r="L40" s="1133">
        <v>10</v>
      </c>
      <c r="M40" s="1132">
        <f t="shared" ref="M40:M48" si="40">N40/$N$49%</f>
        <v>15.789473684210526</v>
      </c>
      <c r="N40" s="1131">
        <f t="shared" ref="N40:N48" si="41">Q40+P40</f>
        <v>6</v>
      </c>
      <c r="O40" s="1130">
        <f>0</f>
        <v>0</v>
      </c>
      <c r="P40" s="1130">
        <v>3</v>
      </c>
      <c r="Q40" s="1130">
        <v>3</v>
      </c>
      <c r="R40" s="1129" t="s">
        <v>37</v>
      </c>
    </row>
    <row r="41" spans="1:18" ht="21.95" customHeight="1" thickTop="1" thickBot="1" x14ac:dyDescent="0.25">
      <c r="A41" s="1122" t="s">
        <v>1431</v>
      </c>
      <c r="B41" s="1120">
        <f t="shared" si="33"/>
        <v>17</v>
      </c>
      <c r="C41" s="1120">
        <f t="shared" si="34"/>
        <v>1</v>
      </c>
      <c r="D41" s="1121">
        <f t="shared" si="35"/>
        <v>6.666666666666667</v>
      </c>
      <c r="E41" s="247">
        <f t="shared" si="36"/>
        <v>5</v>
      </c>
      <c r="F41" s="1121">
        <f t="shared" si="37"/>
        <v>13.75</v>
      </c>
      <c r="G41" s="247">
        <f t="shared" si="38"/>
        <v>11</v>
      </c>
      <c r="H41" s="1121">
        <f t="shared" si="39"/>
        <v>6.666666666666667</v>
      </c>
      <c r="I41" s="1120">
        <f>L41+K41+J41</f>
        <v>8</v>
      </c>
      <c r="J41" s="231">
        <v>1</v>
      </c>
      <c r="K41" s="1118">
        <v>0</v>
      </c>
      <c r="L41" s="1118">
        <v>7</v>
      </c>
      <c r="M41" s="1117">
        <f t="shared" si="40"/>
        <v>23.684210526315788</v>
      </c>
      <c r="N41" s="247">
        <f t="shared" si="41"/>
        <v>9</v>
      </c>
      <c r="O41" s="231">
        <f>0</f>
        <v>0</v>
      </c>
      <c r="P41" s="231">
        <v>5</v>
      </c>
      <c r="Q41" s="231">
        <v>4</v>
      </c>
      <c r="R41" s="1116" t="s">
        <v>38</v>
      </c>
    </row>
    <row r="42" spans="1:18" ht="21.95" customHeight="1" thickTop="1" thickBot="1" x14ac:dyDescent="0.25">
      <c r="A42" s="1128" t="s">
        <v>1430</v>
      </c>
      <c r="B42" s="224">
        <f t="shared" si="33"/>
        <v>6</v>
      </c>
      <c r="C42" s="224">
        <f t="shared" si="34"/>
        <v>0</v>
      </c>
      <c r="D42" s="1127">
        <f t="shared" si="35"/>
        <v>5.333333333333333</v>
      </c>
      <c r="E42" s="224">
        <f t="shared" si="36"/>
        <v>4</v>
      </c>
      <c r="F42" s="1127">
        <f t="shared" si="37"/>
        <v>2.5</v>
      </c>
      <c r="G42" s="224">
        <f t="shared" si="38"/>
        <v>2</v>
      </c>
      <c r="H42" s="1127">
        <f t="shared" si="39"/>
        <v>4.166666666666667</v>
      </c>
      <c r="I42" s="1126">
        <f t="shared" ref="I42:I47" si="42">L42+K42</f>
        <v>5</v>
      </c>
      <c r="J42" s="225">
        <f>0</f>
        <v>0</v>
      </c>
      <c r="K42" s="698">
        <v>4</v>
      </c>
      <c r="L42" s="698">
        <v>1</v>
      </c>
      <c r="M42" s="1124">
        <f t="shared" si="40"/>
        <v>2.6315789473684212</v>
      </c>
      <c r="N42" s="224">
        <f t="shared" si="41"/>
        <v>1</v>
      </c>
      <c r="O42" s="225">
        <f>0</f>
        <v>0</v>
      </c>
      <c r="P42" s="225">
        <v>0</v>
      </c>
      <c r="Q42" s="225">
        <v>1</v>
      </c>
      <c r="R42" s="1123" t="s">
        <v>39</v>
      </c>
    </row>
    <row r="43" spans="1:18" ht="21.95" customHeight="1" thickTop="1" thickBot="1" x14ac:dyDescent="0.25">
      <c r="A43" s="1122" t="s">
        <v>1429</v>
      </c>
      <c r="B43" s="1120">
        <f t="shared" si="33"/>
        <v>3</v>
      </c>
      <c r="C43" s="1120">
        <f t="shared" si="34"/>
        <v>0</v>
      </c>
      <c r="D43" s="1121">
        <f t="shared" si="35"/>
        <v>0</v>
      </c>
      <c r="E43" s="247">
        <f t="shared" si="36"/>
        <v>0</v>
      </c>
      <c r="F43" s="1121">
        <f t="shared" si="37"/>
        <v>3.75</v>
      </c>
      <c r="G43" s="247">
        <f t="shared" si="38"/>
        <v>3</v>
      </c>
      <c r="H43" s="1121">
        <f t="shared" si="39"/>
        <v>1.6666666666666667</v>
      </c>
      <c r="I43" s="1120">
        <f t="shared" si="42"/>
        <v>2</v>
      </c>
      <c r="J43" s="231">
        <f>0</f>
        <v>0</v>
      </c>
      <c r="K43" s="1118">
        <v>0</v>
      </c>
      <c r="L43" s="1118">
        <v>2</v>
      </c>
      <c r="M43" s="1117">
        <f t="shared" si="40"/>
        <v>2.6315789473684212</v>
      </c>
      <c r="N43" s="247">
        <f t="shared" si="41"/>
        <v>1</v>
      </c>
      <c r="O43" s="231">
        <f>0</f>
        <v>0</v>
      </c>
      <c r="P43" s="231">
        <v>0</v>
      </c>
      <c r="Q43" s="231">
        <v>1</v>
      </c>
      <c r="R43" s="1116" t="s">
        <v>40</v>
      </c>
    </row>
    <row r="44" spans="1:18" ht="21.95" customHeight="1" thickTop="1" thickBot="1" x14ac:dyDescent="0.25">
      <c r="A44" s="1128" t="s">
        <v>1428</v>
      </c>
      <c r="B44" s="224">
        <f t="shared" si="33"/>
        <v>3</v>
      </c>
      <c r="C44" s="224">
        <f t="shared" si="34"/>
        <v>0</v>
      </c>
      <c r="D44" s="1127">
        <f t="shared" si="35"/>
        <v>1.3333333333333333</v>
      </c>
      <c r="E44" s="224">
        <f t="shared" si="36"/>
        <v>1</v>
      </c>
      <c r="F44" s="1127">
        <f t="shared" si="37"/>
        <v>2.5</v>
      </c>
      <c r="G44" s="224">
        <f t="shared" si="38"/>
        <v>2</v>
      </c>
      <c r="H44" s="1127">
        <f t="shared" si="39"/>
        <v>1.6666666666666667</v>
      </c>
      <c r="I44" s="1126">
        <f t="shared" si="42"/>
        <v>2</v>
      </c>
      <c r="J44" s="225">
        <f>0</f>
        <v>0</v>
      </c>
      <c r="K44" s="698">
        <v>1</v>
      </c>
      <c r="L44" s="698">
        <v>1</v>
      </c>
      <c r="M44" s="1124">
        <f t="shared" si="40"/>
        <v>2.6315789473684212</v>
      </c>
      <c r="N44" s="224">
        <f t="shared" si="41"/>
        <v>1</v>
      </c>
      <c r="O44" s="225">
        <f>0</f>
        <v>0</v>
      </c>
      <c r="P44" s="225">
        <v>0</v>
      </c>
      <c r="Q44" s="225">
        <v>1</v>
      </c>
      <c r="R44" s="1123" t="s">
        <v>41</v>
      </c>
    </row>
    <row r="45" spans="1:18" ht="21.95" customHeight="1" thickTop="1" thickBot="1" x14ac:dyDescent="0.25">
      <c r="A45" s="1122" t="s">
        <v>1427</v>
      </c>
      <c r="B45" s="1120">
        <f t="shared" si="33"/>
        <v>1</v>
      </c>
      <c r="C45" s="1120">
        <f t="shared" si="34"/>
        <v>0</v>
      </c>
      <c r="D45" s="1121">
        <f t="shared" si="35"/>
        <v>1.3333333333333333</v>
      </c>
      <c r="E45" s="247">
        <f t="shared" si="36"/>
        <v>1</v>
      </c>
      <c r="F45" s="1121">
        <f t="shared" si="37"/>
        <v>0</v>
      </c>
      <c r="G45" s="247">
        <f t="shared" si="38"/>
        <v>0</v>
      </c>
      <c r="H45" s="1121">
        <f t="shared" si="39"/>
        <v>0</v>
      </c>
      <c r="I45" s="1120">
        <f t="shared" si="42"/>
        <v>0</v>
      </c>
      <c r="J45" s="231">
        <f>0</f>
        <v>0</v>
      </c>
      <c r="K45" s="1118">
        <v>0</v>
      </c>
      <c r="L45" s="1118">
        <v>0</v>
      </c>
      <c r="M45" s="1117">
        <f t="shared" si="40"/>
        <v>2.6315789473684212</v>
      </c>
      <c r="N45" s="247">
        <f t="shared" si="41"/>
        <v>1</v>
      </c>
      <c r="O45" s="231">
        <f>0</f>
        <v>0</v>
      </c>
      <c r="P45" s="231">
        <v>1</v>
      </c>
      <c r="Q45" s="231">
        <v>0</v>
      </c>
      <c r="R45" s="1116" t="s">
        <v>42</v>
      </c>
    </row>
    <row r="46" spans="1:18" ht="21.95" customHeight="1" thickTop="1" thickBot="1" x14ac:dyDescent="0.25">
      <c r="A46" s="1128" t="s">
        <v>1426</v>
      </c>
      <c r="B46" s="224">
        <f t="shared" si="33"/>
        <v>0</v>
      </c>
      <c r="C46" s="224">
        <f t="shared" si="34"/>
        <v>0</v>
      </c>
      <c r="D46" s="1127">
        <f t="shared" si="35"/>
        <v>0</v>
      </c>
      <c r="E46" s="224">
        <f t="shared" si="36"/>
        <v>0</v>
      </c>
      <c r="F46" s="1127">
        <f t="shared" si="37"/>
        <v>0</v>
      </c>
      <c r="G46" s="224">
        <f t="shared" si="38"/>
        <v>0</v>
      </c>
      <c r="H46" s="1127">
        <f t="shared" si="39"/>
        <v>0</v>
      </c>
      <c r="I46" s="1126">
        <f t="shared" si="42"/>
        <v>0</v>
      </c>
      <c r="J46" s="225">
        <f>0</f>
        <v>0</v>
      </c>
      <c r="K46" s="698">
        <v>0</v>
      </c>
      <c r="L46" s="698">
        <v>0</v>
      </c>
      <c r="M46" s="1124">
        <f t="shared" si="40"/>
        <v>0</v>
      </c>
      <c r="N46" s="224">
        <f t="shared" si="41"/>
        <v>0</v>
      </c>
      <c r="O46" s="225">
        <f>0</f>
        <v>0</v>
      </c>
      <c r="P46" s="225">
        <v>0</v>
      </c>
      <c r="Q46" s="225">
        <v>0</v>
      </c>
      <c r="R46" s="1123" t="s">
        <v>43</v>
      </c>
    </row>
    <row r="47" spans="1:18" ht="21.95" customHeight="1" thickTop="1" thickBot="1" x14ac:dyDescent="0.25">
      <c r="A47" s="1122" t="s">
        <v>1425</v>
      </c>
      <c r="B47" s="1120">
        <f t="shared" si="33"/>
        <v>1</v>
      </c>
      <c r="C47" s="1120">
        <f t="shared" si="34"/>
        <v>0</v>
      </c>
      <c r="D47" s="1121">
        <f t="shared" si="35"/>
        <v>0</v>
      </c>
      <c r="E47" s="247">
        <f t="shared" si="36"/>
        <v>0</v>
      </c>
      <c r="F47" s="1121">
        <f t="shared" si="37"/>
        <v>1.25</v>
      </c>
      <c r="G47" s="247">
        <f t="shared" si="38"/>
        <v>1</v>
      </c>
      <c r="H47" s="1121">
        <f t="shared" si="39"/>
        <v>0.83333333333333337</v>
      </c>
      <c r="I47" s="1120">
        <f t="shared" si="42"/>
        <v>1</v>
      </c>
      <c r="J47" s="231">
        <f>0</f>
        <v>0</v>
      </c>
      <c r="K47" s="1118">
        <v>0</v>
      </c>
      <c r="L47" s="1118">
        <v>1</v>
      </c>
      <c r="M47" s="1117">
        <f t="shared" si="40"/>
        <v>0</v>
      </c>
      <c r="N47" s="247">
        <f t="shared" si="41"/>
        <v>0</v>
      </c>
      <c r="O47" s="231">
        <f>0</f>
        <v>0</v>
      </c>
      <c r="P47" s="231">
        <v>0</v>
      </c>
      <c r="Q47" s="231">
        <v>0</v>
      </c>
      <c r="R47" s="1116" t="s">
        <v>1424</v>
      </c>
    </row>
    <row r="48" spans="1:18" ht="21.95" customHeight="1" thickTop="1" x14ac:dyDescent="0.2">
      <c r="A48" s="1115" t="s">
        <v>1423</v>
      </c>
      <c r="B48" s="239">
        <f t="shared" si="33"/>
        <v>97</v>
      </c>
      <c r="C48" s="239">
        <f t="shared" si="34"/>
        <v>2</v>
      </c>
      <c r="D48" s="1114">
        <f t="shared" si="35"/>
        <v>62.666666666666664</v>
      </c>
      <c r="E48" s="239">
        <f t="shared" si="36"/>
        <v>47</v>
      </c>
      <c r="F48" s="1114">
        <f t="shared" si="37"/>
        <v>60</v>
      </c>
      <c r="G48" s="239">
        <f t="shared" si="38"/>
        <v>48</v>
      </c>
      <c r="H48" s="1114">
        <f t="shared" si="39"/>
        <v>65</v>
      </c>
      <c r="I48" s="1113">
        <f>L48+K48+J48</f>
        <v>78</v>
      </c>
      <c r="J48" s="540">
        <v>2</v>
      </c>
      <c r="K48" s="700">
        <v>36</v>
      </c>
      <c r="L48" s="700">
        <v>40</v>
      </c>
      <c r="M48" s="1111">
        <f t="shared" si="40"/>
        <v>50</v>
      </c>
      <c r="N48" s="239">
        <f t="shared" si="41"/>
        <v>19</v>
      </c>
      <c r="O48" s="540">
        <f>0</f>
        <v>0</v>
      </c>
      <c r="P48" s="540">
        <v>11</v>
      </c>
      <c r="Q48" s="540">
        <v>8</v>
      </c>
      <c r="R48" s="1110" t="s">
        <v>1422</v>
      </c>
    </row>
    <row r="49" spans="1:18" ht="21.95" customHeight="1" x14ac:dyDescent="0.2">
      <c r="A49" s="1109" t="s">
        <v>44</v>
      </c>
      <c r="B49" s="1108">
        <f>SUM(B40:B48)</f>
        <v>158</v>
      </c>
      <c r="C49" s="1108">
        <f t="shared" si="34"/>
        <v>3</v>
      </c>
      <c r="D49" s="1108">
        <f t="shared" ref="D49:I49" si="43">SUM(D40:D48)</f>
        <v>100</v>
      </c>
      <c r="E49" s="1108">
        <f t="shared" si="43"/>
        <v>75</v>
      </c>
      <c r="F49" s="1108">
        <f t="shared" si="43"/>
        <v>100</v>
      </c>
      <c r="G49" s="1108">
        <f t="shared" si="43"/>
        <v>80</v>
      </c>
      <c r="H49" s="1108">
        <f t="shared" si="43"/>
        <v>100</v>
      </c>
      <c r="I49" s="1108">
        <f t="shared" si="43"/>
        <v>120</v>
      </c>
      <c r="J49" s="1108">
        <v>3</v>
      </c>
      <c r="K49" s="1108">
        <f t="shared" ref="K49:Q49" si="44">SUM(K40:K48)</f>
        <v>55</v>
      </c>
      <c r="L49" s="1108">
        <f t="shared" si="44"/>
        <v>62</v>
      </c>
      <c r="M49" s="1108">
        <f t="shared" si="44"/>
        <v>100.00000000000001</v>
      </c>
      <c r="N49" s="395">
        <f t="shared" si="44"/>
        <v>38</v>
      </c>
      <c r="O49" s="395">
        <f t="shared" si="44"/>
        <v>0</v>
      </c>
      <c r="P49" s="395">
        <f t="shared" si="44"/>
        <v>20</v>
      </c>
      <c r="Q49" s="395">
        <f t="shared" si="44"/>
        <v>18</v>
      </c>
      <c r="R49" s="1107" t="s">
        <v>45</v>
      </c>
    </row>
    <row r="50" spans="1:18" ht="24.75" customHeight="1" x14ac:dyDescent="0.2">
      <c r="A50" s="1635">
        <v>2016</v>
      </c>
      <c r="B50" s="1635"/>
      <c r="C50" s="1635"/>
      <c r="D50" s="1635"/>
      <c r="E50" s="1635"/>
      <c r="F50" s="1635"/>
      <c r="G50" s="1635"/>
      <c r="H50" s="1635"/>
      <c r="I50" s="1635"/>
      <c r="J50" s="1635"/>
      <c r="K50" s="1635"/>
      <c r="L50" s="1635"/>
      <c r="M50" s="1635"/>
      <c r="N50" s="1635"/>
      <c r="O50" s="1635"/>
      <c r="P50" s="1635"/>
      <c r="Q50" s="1635"/>
      <c r="R50" s="1635"/>
    </row>
    <row r="51" spans="1:18" ht="25.5" customHeight="1" thickBot="1" x14ac:dyDescent="0.25">
      <c r="A51" s="1626" t="s">
        <v>1439</v>
      </c>
      <c r="B51" s="1631" t="s">
        <v>1438</v>
      </c>
      <c r="C51" s="1631"/>
      <c r="D51" s="1631"/>
      <c r="E51" s="1631"/>
      <c r="F51" s="1631"/>
      <c r="G51" s="1631"/>
      <c r="H51" s="1628" t="s">
        <v>1416</v>
      </c>
      <c r="I51" s="1628"/>
      <c r="J51" s="1628"/>
      <c r="K51" s="1628"/>
      <c r="L51" s="1628"/>
      <c r="M51" s="1628" t="s">
        <v>1415</v>
      </c>
      <c r="N51" s="1628"/>
      <c r="O51" s="1628"/>
      <c r="P51" s="1628"/>
      <c r="Q51" s="1628"/>
      <c r="R51" s="1632" t="s">
        <v>1437</v>
      </c>
    </row>
    <row r="52" spans="1:18" ht="42" customHeight="1" thickTop="1" x14ac:dyDescent="0.2">
      <c r="A52" s="1634"/>
      <c r="B52" s="92" t="s">
        <v>1436</v>
      </c>
      <c r="C52" s="92" t="s">
        <v>1433</v>
      </c>
      <c r="D52" s="75" t="s">
        <v>1435</v>
      </c>
      <c r="E52" s="92" t="s">
        <v>1411</v>
      </c>
      <c r="F52" s="1087" t="s">
        <v>1434</v>
      </c>
      <c r="G52" s="64" t="s">
        <v>1410</v>
      </c>
      <c r="H52" s="64" t="s">
        <v>36</v>
      </c>
      <c r="I52" s="92" t="s">
        <v>1413</v>
      </c>
      <c r="J52" s="92" t="s">
        <v>1433</v>
      </c>
      <c r="K52" s="64" t="s">
        <v>1411</v>
      </c>
      <c r="L52" s="64" t="s">
        <v>1410</v>
      </c>
      <c r="M52" s="64" t="s">
        <v>36</v>
      </c>
      <c r="N52" s="92" t="s">
        <v>1413</v>
      </c>
      <c r="O52" s="92" t="s">
        <v>1433</v>
      </c>
      <c r="P52" s="64" t="s">
        <v>1411</v>
      </c>
      <c r="Q52" s="64" t="s">
        <v>1410</v>
      </c>
      <c r="R52" s="1633"/>
    </row>
    <row r="53" spans="1:18" ht="21.95" customHeight="1" thickBot="1" x14ac:dyDescent="0.25">
      <c r="A53" s="1152" t="s">
        <v>1432</v>
      </c>
      <c r="B53" s="995">
        <f t="shared" ref="B53:B61" si="45">SUM(N53+I53)</f>
        <v>18</v>
      </c>
      <c r="C53" s="995">
        <f t="shared" ref="C53:C62" si="46">SUM(J53,O53)</f>
        <v>0</v>
      </c>
      <c r="D53" s="1151">
        <f t="shared" ref="D53:D61" si="47">E53/$E$62%</f>
        <v>21.276595744680851</v>
      </c>
      <c r="E53" s="995">
        <f t="shared" ref="E53:E61" si="48">SUM(P53+K53)</f>
        <v>10</v>
      </c>
      <c r="F53" s="1151">
        <f t="shared" ref="F53:F61" si="49">G53/$G$62%</f>
        <v>14.545454545454545</v>
      </c>
      <c r="G53" s="995">
        <f t="shared" ref="G53:G61" si="50">SUM(Q53+L53)</f>
        <v>8</v>
      </c>
      <c r="H53" s="1151">
        <f t="shared" ref="H53:H61" si="51">I53/$I$62%</f>
        <v>22.535211267605636</v>
      </c>
      <c r="I53" s="1150">
        <f t="shared" ref="I53:I60" si="52">L53+K53</f>
        <v>16</v>
      </c>
      <c r="J53" s="996">
        <f>0</f>
        <v>0</v>
      </c>
      <c r="K53" s="1149">
        <v>8</v>
      </c>
      <c r="L53" s="1149">
        <v>8</v>
      </c>
      <c r="M53" s="1148">
        <f t="shared" ref="M53:M61" si="53">N53/$N$62%</f>
        <v>6.25</v>
      </c>
      <c r="N53" s="995">
        <f t="shared" ref="N53:N61" si="54">Q53+P53</f>
        <v>2</v>
      </c>
      <c r="O53" s="996">
        <f>0</f>
        <v>0</v>
      </c>
      <c r="P53" s="996">
        <v>2</v>
      </c>
      <c r="Q53" s="996">
        <v>0</v>
      </c>
      <c r="R53" s="1147" t="s">
        <v>37</v>
      </c>
    </row>
    <row r="54" spans="1:18" ht="21.95" customHeight="1" thickTop="1" thickBot="1" x14ac:dyDescent="0.25">
      <c r="A54" s="1115" t="s">
        <v>1431</v>
      </c>
      <c r="B54" s="1113">
        <f t="shared" si="45"/>
        <v>11</v>
      </c>
      <c r="C54" s="1113">
        <f t="shared" si="46"/>
        <v>0</v>
      </c>
      <c r="D54" s="1114">
        <f t="shared" si="47"/>
        <v>10.638297872340425</v>
      </c>
      <c r="E54" s="239">
        <f t="shared" si="48"/>
        <v>5</v>
      </c>
      <c r="F54" s="1114">
        <f t="shared" si="49"/>
        <v>10.909090909090908</v>
      </c>
      <c r="G54" s="239">
        <f t="shared" si="50"/>
        <v>6</v>
      </c>
      <c r="H54" s="1114">
        <f t="shared" si="51"/>
        <v>5.6338028169014089</v>
      </c>
      <c r="I54" s="1113">
        <f t="shared" si="52"/>
        <v>4</v>
      </c>
      <c r="J54" s="540">
        <f>0</f>
        <v>0</v>
      </c>
      <c r="K54" s="700">
        <v>1</v>
      </c>
      <c r="L54" s="700">
        <v>3</v>
      </c>
      <c r="M54" s="1111">
        <f t="shared" si="53"/>
        <v>21.875</v>
      </c>
      <c r="N54" s="239">
        <f t="shared" si="54"/>
        <v>7</v>
      </c>
      <c r="O54" s="540">
        <f>0</f>
        <v>0</v>
      </c>
      <c r="P54" s="540">
        <v>4</v>
      </c>
      <c r="Q54" s="540">
        <v>3</v>
      </c>
      <c r="R54" s="1110" t="s">
        <v>38</v>
      </c>
    </row>
    <row r="55" spans="1:18" ht="21.95" customHeight="1" thickTop="1" thickBot="1" x14ac:dyDescent="0.25">
      <c r="A55" s="1146" t="s">
        <v>1430</v>
      </c>
      <c r="B55" s="226">
        <f t="shared" si="45"/>
        <v>4</v>
      </c>
      <c r="C55" s="226">
        <f t="shared" si="46"/>
        <v>0</v>
      </c>
      <c r="D55" s="1145">
        <f t="shared" si="47"/>
        <v>2.1276595744680851</v>
      </c>
      <c r="E55" s="226">
        <f t="shared" si="48"/>
        <v>1</v>
      </c>
      <c r="F55" s="1145">
        <f t="shared" si="49"/>
        <v>5.4545454545454541</v>
      </c>
      <c r="G55" s="226">
        <f t="shared" si="50"/>
        <v>3</v>
      </c>
      <c r="H55" s="1145">
        <f t="shared" si="51"/>
        <v>4.2253521126760569</v>
      </c>
      <c r="I55" s="1144">
        <f t="shared" si="52"/>
        <v>3</v>
      </c>
      <c r="J55" s="227">
        <f>0</f>
        <v>0</v>
      </c>
      <c r="K55" s="699">
        <v>0</v>
      </c>
      <c r="L55" s="699">
        <v>3</v>
      </c>
      <c r="M55" s="1143">
        <f t="shared" si="53"/>
        <v>3.125</v>
      </c>
      <c r="N55" s="226">
        <f t="shared" si="54"/>
        <v>1</v>
      </c>
      <c r="O55" s="227">
        <f>0</f>
        <v>0</v>
      </c>
      <c r="P55" s="227">
        <v>1</v>
      </c>
      <c r="Q55" s="227">
        <v>0</v>
      </c>
      <c r="R55" s="1142" t="s">
        <v>39</v>
      </c>
    </row>
    <row r="56" spans="1:18" ht="21.95" customHeight="1" thickTop="1" thickBot="1" x14ac:dyDescent="0.25">
      <c r="A56" s="1115" t="s">
        <v>1429</v>
      </c>
      <c r="B56" s="1113">
        <f t="shared" si="45"/>
        <v>1</v>
      </c>
      <c r="C56" s="1113">
        <f t="shared" si="46"/>
        <v>0</v>
      </c>
      <c r="D56" s="1114">
        <f t="shared" si="47"/>
        <v>2.1276595744680851</v>
      </c>
      <c r="E56" s="239">
        <f t="shared" si="48"/>
        <v>1</v>
      </c>
      <c r="F56" s="1114">
        <f t="shared" si="49"/>
        <v>0</v>
      </c>
      <c r="G56" s="239">
        <f t="shared" si="50"/>
        <v>0</v>
      </c>
      <c r="H56" s="1114">
        <f t="shared" si="51"/>
        <v>1.4084507042253522</v>
      </c>
      <c r="I56" s="1113">
        <f t="shared" si="52"/>
        <v>1</v>
      </c>
      <c r="J56" s="540">
        <f>0</f>
        <v>0</v>
      </c>
      <c r="K56" s="700">
        <v>1</v>
      </c>
      <c r="L56" s="700">
        <v>0</v>
      </c>
      <c r="M56" s="1111">
        <f t="shared" si="53"/>
        <v>0</v>
      </c>
      <c r="N56" s="239">
        <f t="shared" si="54"/>
        <v>0</v>
      </c>
      <c r="O56" s="540">
        <f>0</f>
        <v>0</v>
      </c>
      <c r="P56" s="540">
        <v>0</v>
      </c>
      <c r="Q56" s="540">
        <v>0</v>
      </c>
      <c r="R56" s="1110" t="s">
        <v>40</v>
      </c>
    </row>
    <row r="57" spans="1:18" ht="21.95" customHeight="1" thickTop="1" thickBot="1" x14ac:dyDescent="0.25">
      <c r="A57" s="1146" t="s">
        <v>1428</v>
      </c>
      <c r="B57" s="226">
        <f t="shared" si="45"/>
        <v>1</v>
      </c>
      <c r="C57" s="226">
        <f t="shared" si="46"/>
        <v>0</v>
      </c>
      <c r="D57" s="1145">
        <f t="shared" si="47"/>
        <v>0</v>
      </c>
      <c r="E57" s="226">
        <f t="shared" si="48"/>
        <v>0</v>
      </c>
      <c r="F57" s="1145">
        <f t="shared" si="49"/>
        <v>1.8181818181818181</v>
      </c>
      <c r="G57" s="226">
        <f t="shared" si="50"/>
        <v>1</v>
      </c>
      <c r="H57" s="1145">
        <f t="shared" si="51"/>
        <v>1.4084507042253522</v>
      </c>
      <c r="I57" s="1144">
        <f t="shared" si="52"/>
        <v>1</v>
      </c>
      <c r="J57" s="227">
        <f>0</f>
        <v>0</v>
      </c>
      <c r="K57" s="699">
        <v>0</v>
      </c>
      <c r="L57" s="699">
        <v>1</v>
      </c>
      <c r="M57" s="1143">
        <f t="shared" si="53"/>
        <v>0</v>
      </c>
      <c r="N57" s="226">
        <f t="shared" si="54"/>
        <v>0</v>
      </c>
      <c r="O57" s="227">
        <f>0</f>
        <v>0</v>
      </c>
      <c r="P57" s="227">
        <v>0</v>
      </c>
      <c r="Q57" s="227">
        <v>0</v>
      </c>
      <c r="R57" s="1142" t="s">
        <v>41</v>
      </c>
    </row>
    <row r="58" spans="1:18" ht="21.95" customHeight="1" thickTop="1" thickBot="1" x14ac:dyDescent="0.25">
      <c r="A58" s="1115" t="s">
        <v>1427</v>
      </c>
      <c r="B58" s="1113">
        <f t="shared" si="45"/>
        <v>0</v>
      </c>
      <c r="C58" s="1113">
        <f t="shared" si="46"/>
        <v>0</v>
      </c>
      <c r="D58" s="1114">
        <f t="shared" si="47"/>
        <v>0</v>
      </c>
      <c r="E58" s="239">
        <f t="shared" si="48"/>
        <v>0</v>
      </c>
      <c r="F58" s="1114">
        <f t="shared" si="49"/>
        <v>0</v>
      </c>
      <c r="G58" s="239">
        <f t="shared" si="50"/>
        <v>0</v>
      </c>
      <c r="H58" s="1114">
        <f t="shared" si="51"/>
        <v>0</v>
      </c>
      <c r="I58" s="1113">
        <f t="shared" si="52"/>
        <v>0</v>
      </c>
      <c r="J58" s="540">
        <f>0</f>
        <v>0</v>
      </c>
      <c r="K58" s="700">
        <v>0</v>
      </c>
      <c r="L58" s="700">
        <v>0</v>
      </c>
      <c r="M58" s="1111">
        <f t="shared" si="53"/>
        <v>0</v>
      </c>
      <c r="N58" s="239">
        <f t="shared" si="54"/>
        <v>0</v>
      </c>
      <c r="O58" s="540">
        <f>0</f>
        <v>0</v>
      </c>
      <c r="P58" s="540">
        <v>0</v>
      </c>
      <c r="Q58" s="540">
        <v>0</v>
      </c>
      <c r="R58" s="1110" t="s">
        <v>42</v>
      </c>
    </row>
    <row r="59" spans="1:18" ht="21.95" customHeight="1" thickTop="1" thickBot="1" x14ac:dyDescent="0.25">
      <c r="A59" s="1146" t="s">
        <v>1426</v>
      </c>
      <c r="B59" s="226">
        <f t="shared" si="45"/>
        <v>0</v>
      </c>
      <c r="C59" s="226">
        <f t="shared" si="46"/>
        <v>0</v>
      </c>
      <c r="D59" s="1145">
        <f t="shared" si="47"/>
        <v>0</v>
      </c>
      <c r="E59" s="226">
        <f t="shared" si="48"/>
        <v>0</v>
      </c>
      <c r="F59" s="1145">
        <f t="shared" si="49"/>
        <v>0</v>
      </c>
      <c r="G59" s="226">
        <f t="shared" si="50"/>
        <v>0</v>
      </c>
      <c r="H59" s="1145">
        <f t="shared" si="51"/>
        <v>0</v>
      </c>
      <c r="I59" s="1144">
        <f t="shared" si="52"/>
        <v>0</v>
      </c>
      <c r="J59" s="227">
        <f>0</f>
        <v>0</v>
      </c>
      <c r="K59" s="699">
        <v>0</v>
      </c>
      <c r="L59" s="699">
        <v>0</v>
      </c>
      <c r="M59" s="1143">
        <f t="shared" si="53"/>
        <v>0</v>
      </c>
      <c r="N59" s="226">
        <f t="shared" si="54"/>
        <v>0</v>
      </c>
      <c r="O59" s="227">
        <f>0</f>
        <v>0</v>
      </c>
      <c r="P59" s="227">
        <v>0</v>
      </c>
      <c r="Q59" s="227">
        <v>0</v>
      </c>
      <c r="R59" s="1142" t="s">
        <v>43</v>
      </c>
    </row>
    <row r="60" spans="1:18" ht="21.95" customHeight="1" thickTop="1" thickBot="1" x14ac:dyDescent="0.25">
      <c r="A60" s="1115" t="s">
        <v>1425</v>
      </c>
      <c r="B60" s="1113">
        <f t="shared" si="45"/>
        <v>0</v>
      </c>
      <c r="C60" s="239">
        <f t="shared" si="46"/>
        <v>0</v>
      </c>
      <c r="D60" s="1114">
        <f t="shared" si="47"/>
        <v>0</v>
      </c>
      <c r="E60" s="239">
        <f t="shared" si="48"/>
        <v>0</v>
      </c>
      <c r="F60" s="1114">
        <f t="shared" si="49"/>
        <v>0</v>
      </c>
      <c r="G60" s="239">
        <f t="shared" si="50"/>
        <v>0</v>
      </c>
      <c r="H60" s="1114">
        <f t="shared" si="51"/>
        <v>0</v>
      </c>
      <c r="I60" s="1113">
        <f t="shared" si="52"/>
        <v>0</v>
      </c>
      <c r="J60" s="540">
        <f>0</f>
        <v>0</v>
      </c>
      <c r="K60" s="700">
        <v>0</v>
      </c>
      <c r="L60" s="700">
        <v>0</v>
      </c>
      <c r="M60" s="1111">
        <f t="shared" si="53"/>
        <v>0</v>
      </c>
      <c r="N60" s="239">
        <f t="shared" si="54"/>
        <v>0</v>
      </c>
      <c r="O60" s="540">
        <f>0</f>
        <v>0</v>
      </c>
      <c r="P60" s="540">
        <v>0</v>
      </c>
      <c r="Q60" s="540">
        <v>0</v>
      </c>
      <c r="R60" s="1110" t="s">
        <v>1424</v>
      </c>
    </row>
    <row r="61" spans="1:18" ht="21.95" customHeight="1" thickTop="1" x14ac:dyDescent="0.2">
      <c r="A61" s="1122" t="s">
        <v>1423</v>
      </c>
      <c r="B61" s="247">
        <f t="shared" si="45"/>
        <v>68</v>
      </c>
      <c r="C61" s="247">
        <f t="shared" si="46"/>
        <v>1</v>
      </c>
      <c r="D61" s="1121">
        <f t="shared" si="47"/>
        <v>63.829787234042556</v>
      </c>
      <c r="E61" s="247">
        <f t="shared" si="48"/>
        <v>30</v>
      </c>
      <c r="F61" s="1121">
        <f t="shared" si="49"/>
        <v>67.272727272727266</v>
      </c>
      <c r="G61" s="247">
        <f t="shared" si="50"/>
        <v>37</v>
      </c>
      <c r="H61" s="1121">
        <f t="shared" si="51"/>
        <v>64.788732394366207</v>
      </c>
      <c r="I61" s="1120">
        <f>L61+K61+J61</f>
        <v>46</v>
      </c>
      <c r="J61" s="231">
        <v>1</v>
      </c>
      <c r="K61" s="1118">
        <v>18</v>
      </c>
      <c r="L61" s="1118">
        <v>27</v>
      </c>
      <c r="M61" s="1117">
        <f t="shared" si="53"/>
        <v>68.75</v>
      </c>
      <c r="N61" s="247">
        <f t="shared" si="54"/>
        <v>22</v>
      </c>
      <c r="O61" s="231">
        <f>0</f>
        <v>0</v>
      </c>
      <c r="P61" s="231">
        <v>12</v>
      </c>
      <c r="Q61" s="231">
        <v>10</v>
      </c>
      <c r="R61" s="1116" t="s">
        <v>1422</v>
      </c>
    </row>
    <row r="62" spans="1:18" ht="21.95" customHeight="1" x14ac:dyDescent="0.2">
      <c r="A62" s="1141" t="s">
        <v>44</v>
      </c>
      <c r="B62" s="1140">
        <f>SUM(B53:B61)</f>
        <v>103</v>
      </c>
      <c r="C62" s="1140">
        <f t="shared" si="46"/>
        <v>1</v>
      </c>
      <c r="D62" s="1140">
        <f t="shared" ref="D62:I62" si="55">SUM(D53:D61)</f>
        <v>100</v>
      </c>
      <c r="E62" s="1140">
        <f t="shared" si="55"/>
        <v>47</v>
      </c>
      <c r="F62" s="1140">
        <f t="shared" si="55"/>
        <v>100</v>
      </c>
      <c r="G62" s="1140">
        <f t="shared" si="55"/>
        <v>55</v>
      </c>
      <c r="H62" s="1140">
        <f t="shared" si="55"/>
        <v>100.00000000000001</v>
      </c>
      <c r="I62" s="1140">
        <f t="shared" si="55"/>
        <v>71</v>
      </c>
      <c r="J62" s="1140">
        <v>1</v>
      </c>
      <c r="K62" s="1140">
        <f t="shared" ref="K62:Q62" si="56">SUM(K53:K61)</f>
        <v>28</v>
      </c>
      <c r="L62" s="1140">
        <f t="shared" si="56"/>
        <v>42</v>
      </c>
      <c r="M62" s="1140">
        <f t="shared" si="56"/>
        <v>100</v>
      </c>
      <c r="N62" s="1139">
        <f t="shared" si="56"/>
        <v>32</v>
      </c>
      <c r="O62" s="1139">
        <f t="shared" si="56"/>
        <v>0</v>
      </c>
      <c r="P62" s="1139">
        <f t="shared" si="56"/>
        <v>19</v>
      </c>
      <c r="Q62" s="1139">
        <f t="shared" si="56"/>
        <v>13</v>
      </c>
      <c r="R62" s="1138" t="s">
        <v>45</v>
      </c>
    </row>
    <row r="63" spans="1:18" ht="24.75" customHeight="1" x14ac:dyDescent="0.2">
      <c r="A63" s="1635">
        <v>2017</v>
      </c>
      <c r="B63" s="1635"/>
      <c r="C63" s="1635"/>
      <c r="D63" s="1635"/>
      <c r="E63" s="1635"/>
      <c r="F63" s="1635"/>
      <c r="G63" s="1635"/>
      <c r="H63" s="1635"/>
      <c r="I63" s="1635"/>
      <c r="J63" s="1635"/>
      <c r="K63" s="1635"/>
      <c r="L63" s="1635"/>
      <c r="M63" s="1635"/>
      <c r="N63" s="1635"/>
      <c r="O63" s="1635"/>
      <c r="P63" s="1635"/>
      <c r="Q63" s="1635"/>
      <c r="R63" s="1635"/>
    </row>
    <row r="64" spans="1:18" ht="21.95" customHeight="1" thickBot="1" x14ac:dyDescent="0.25">
      <c r="A64" s="1137" t="s">
        <v>1432</v>
      </c>
      <c r="B64" s="1131">
        <f t="shared" ref="B64:B72" si="57">SUM(N64+I64)</f>
        <v>17</v>
      </c>
      <c r="C64" s="1131">
        <f t="shared" ref="C64:C72" si="58">SUM(O64+J64)</f>
        <v>0</v>
      </c>
      <c r="D64" s="1136">
        <f t="shared" ref="D64:D72" si="59">E64/$E$73%</f>
        <v>10.714285714285714</v>
      </c>
      <c r="E64" s="1131">
        <f t="shared" ref="E64:E72" si="60">SUM(P64+K64)</f>
        <v>6</v>
      </c>
      <c r="F64" s="1136">
        <f t="shared" ref="F64:F72" si="61">G64/$G$73%</f>
        <v>17.741935483870968</v>
      </c>
      <c r="G64" s="1131">
        <f t="shared" ref="G64:G72" si="62">SUM(Q64+L64)</f>
        <v>11</v>
      </c>
      <c r="H64" s="1136">
        <f t="shared" ref="H64:H72" si="63">I64/$I$73%</f>
        <v>18.681318681318682</v>
      </c>
      <c r="I64" s="1130">
        <f t="shared" ref="I64:I71" si="64">L64+K64</f>
        <v>17</v>
      </c>
      <c r="J64" s="1135">
        <f>0</f>
        <v>0</v>
      </c>
      <c r="K64" s="1133">
        <v>6</v>
      </c>
      <c r="L64" s="1133">
        <v>11</v>
      </c>
      <c r="M64" s="1132">
        <f t="shared" ref="M64:M72" si="65">N64/$N$73%</f>
        <v>0</v>
      </c>
      <c r="N64" s="1131">
        <f t="shared" ref="N64:N72" si="66">Q64+P64</f>
        <v>0</v>
      </c>
      <c r="O64" s="1130">
        <f>0</f>
        <v>0</v>
      </c>
      <c r="P64" s="1130">
        <v>0</v>
      </c>
      <c r="Q64" s="1130">
        <v>0</v>
      </c>
      <c r="R64" s="1129" t="s">
        <v>37</v>
      </c>
    </row>
    <row r="65" spans="1:18" ht="21.95" customHeight="1" thickTop="1" thickBot="1" x14ac:dyDescent="0.25">
      <c r="A65" s="1122" t="s">
        <v>1431</v>
      </c>
      <c r="B65" s="1120">
        <f t="shared" si="57"/>
        <v>10</v>
      </c>
      <c r="C65" s="1120">
        <f t="shared" si="58"/>
        <v>0</v>
      </c>
      <c r="D65" s="1121">
        <f t="shared" si="59"/>
        <v>7.1428571428571423</v>
      </c>
      <c r="E65" s="247">
        <f t="shared" si="60"/>
        <v>4</v>
      </c>
      <c r="F65" s="1121">
        <f t="shared" si="61"/>
        <v>9.67741935483871</v>
      </c>
      <c r="G65" s="247">
        <f t="shared" si="62"/>
        <v>6</v>
      </c>
      <c r="H65" s="1121">
        <f t="shared" si="63"/>
        <v>8.7912087912087902</v>
      </c>
      <c r="I65" s="231">
        <f t="shared" si="64"/>
        <v>8</v>
      </c>
      <c r="J65" s="1120">
        <f>0</f>
        <v>0</v>
      </c>
      <c r="K65" s="1118">
        <v>3</v>
      </c>
      <c r="L65" s="1118">
        <v>5</v>
      </c>
      <c r="M65" s="1117">
        <f t="shared" si="65"/>
        <v>6.8965517241379315</v>
      </c>
      <c r="N65" s="247">
        <f t="shared" si="66"/>
        <v>2</v>
      </c>
      <c r="O65" s="231">
        <f>0</f>
        <v>0</v>
      </c>
      <c r="P65" s="231">
        <v>1</v>
      </c>
      <c r="Q65" s="231">
        <v>1</v>
      </c>
      <c r="R65" s="1116" t="s">
        <v>38</v>
      </c>
    </row>
    <row r="66" spans="1:18" ht="21.95" customHeight="1" thickTop="1" thickBot="1" x14ac:dyDescent="0.25">
      <c r="A66" s="1128" t="s">
        <v>1430</v>
      </c>
      <c r="B66" s="224">
        <f t="shared" si="57"/>
        <v>4</v>
      </c>
      <c r="C66" s="224">
        <f t="shared" si="58"/>
        <v>0</v>
      </c>
      <c r="D66" s="1127">
        <f t="shared" si="59"/>
        <v>7.1428571428571423</v>
      </c>
      <c r="E66" s="224">
        <f t="shared" si="60"/>
        <v>4</v>
      </c>
      <c r="F66" s="1127">
        <f t="shared" si="61"/>
        <v>0</v>
      </c>
      <c r="G66" s="224">
        <f t="shared" si="62"/>
        <v>0</v>
      </c>
      <c r="H66" s="1127">
        <f t="shared" si="63"/>
        <v>4.3956043956043951</v>
      </c>
      <c r="I66" s="225">
        <f t="shared" si="64"/>
        <v>4</v>
      </c>
      <c r="J66" s="1126">
        <f>0</f>
        <v>0</v>
      </c>
      <c r="K66" s="698">
        <v>4</v>
      </c>
      <c r="L66" s="698">
        <v>0</v>
      </c>
      <c r="M66" s="1124">
        <f t="shared" si="65"/>
        <v>0</v>
      </c>
      <c r="N66" s="224">
        <f t="shared" si="66"/>
        <v>0</v>
      </c>
      <c r="O66" s="225">
        <f>0</f>
        <v>0</v>
      </c>
      <c r="P66" s="225">
        <v>0</v>
      </c>
      <c r="Q66" s="225">
        <v>0</v>
      </c>
      <c r="R66" s="1123" t="s">
        <v>39</v>
      </c>
    </row>
    <row r="67" spans="1:18" ht="21.95" customHeight="1" thickTop="1" thickBot="1" x14ac:dyDescent="0.25">
      <c r="A67" s="1122" t="s">
        <v>1429</v>
      </c>
      <c r="B67" s="1120">
        <f t="shared" si="57"/>
        <v>2</v>
      </c>
      <c r="C67" s="1120">
        <f t="shared" si="58"/>
        <v>0</v>
      </c>
      <c r="D67" s="1121">
        <f t="shared" si="59"/>
        <v>3.5714285714285712</v>
      </c>
      <c r="E67" s="247">
        <f t="shared" si="60"/>
        <v>2</v>
      </c>
      <c r="F67" s="1121">
        <f t="shared" si="61"/>
        <v>0</v>
      </c>
      <c r="G67" s="247">
        <f t="shared" si="62"/>
        <v>0</v>
      </c>
      <c r="H67" s="1121">
        <f t="shared" si="63"/>
        <v>1.0989010989010988</v>
      </c>
      <c r="I67" s="231">
        <f t="shared" si="64"/>
        <v>1</v>
      </c>
      <c r="J67" s="1120">
        <f>0</f>
        <v>0</v>
      </c>
      <c r="K67" s="1118">
        <v>1</v>
      </c>
      <c r="L67" s="1118">
        <v>0</v>
      </c>
      <c r="M67" s="1117">
        <f t="shared" si="65"/>
        <v>3.4482758620689657</v>
      </c>
      <c r="N67" s="247">
        <f t="shared" si="66"/>
        <v>1</v>
      </c>
      <c r="O67" s="231">
        <f>0</f>
        <v>0</v>
      </c>
      <c r="P67" s="231">
        <v>1</v>
      </c>
      <c r="Q67" s="231">
        <v>0</v>
      </c>
      <c r="R67" s="1116" t="s">
        <v>40</v>
      </c>
    </row>
    <row r="68" spans="1:18" ht="21.95" customHeight="1" thickTop="1" thickBot="1" x14ac:dyDescent="0.25">
      <c r="A68" s="1128" t="s">
        <v>1428</v>
      </c>
      <c r="B68" s="224">
        <f t="shared" si="57"/>
        <v>0</v>
      </c>
      <c r="C68" s="224">
        <f t="shared" si="58"/>
        <v>0</v>
      </c>
      <c r="D68" s="1127">
        <f t="shared" si="59"/>
        <v>0</v>
      </c>
      <c r="E68" s="224">
        <f t="shared" si="60"/>
        <v>0</v>
      </c>
      <c r="F68" s="1127">
        <f t="shared" si="61"/>
        <v>0</v>
      </c>
      <c r="G68" s="224">
        <f t="shared" si="62"/>
        <v>0</v>
      </c>
      <c r="H68" s="1127">
        <f t="shared" si="63"/>
        <v>0</v>
      </c>
      <c r="I68" s="225">
        <f t="shared" si="64"/>
        <v>0</v>
      </c>
      <c r="J68" s="1126">
        <f>0</f>
        <v>0</v>
      </c>
      <c r="K68" s="698">
        <v>0</v>
      </c>
      <c r="L68" s="698">
        <v>0</v>
      </c>
      <c r="M68" s="1124">
        <f t="shared" si="65"/>
        <v>0</v>
      </c>
      <c r="N68" s="224">
        <f t="shared" si="66"/>
        <v>0</v>
      </c>
      <c r="O68" s="225">
        <f>0</f>
        <v>0</v>
      </c>
      <c r="P68" s="225">
        <v>0</v>
      </c>
      <c r="Q68" s="225">
        <v>0</v>
      </c>
      <c r="R68" s="1123" t="s">
        <v>41</v>
      </c>
    </row>
    <row r="69" spans="1:18" ht="21.95" customHeight="1" thickTop="1" thickBot="1" x14ac:dyDescent="0.25">
      <c r="A69" s="1122" t="s">
        <v>1427</v>
      </c>
      <c r="B69" s="1120">
        <f t="shared" si="57"/>
        <v>0</v>
      </c>
      <c r="C69" s="1120">
        <f t="shared" si="58"/>
        <v>0</v>
      </c>
      <c r="D69" s="1121">
        <f t="shared" si="59"/>
        <v>0</v>
      </c>
      <c r="E69" s="247">
        <f t="shared" si="60"/>
        <v>0</v>
      </c>
      <c r="F69" s="1121">
        <f t="shared" si="61"/>
        <v>0</v>
      </c>
      <c r="G69" s="247">
        <f t="shared" si="62"/>
        <v>0</v>
      </c>
      <c r="H69" s="1121">
        <f t="shared" si="63"/>
        <v>0</v>
      </c>
      <c r="I69" s="231">
        <f t="shared" si="64"/>
        <v>0</v>
      </c>
      <c r="J69" s="1120">
        <f>0</f>
        <v>0</v>
      </c>
      <c r="K69" s="1118">
        <v>0</v>
      </c>
      <c r="L69" s="1118">
        <v>0</v>
      </c>
      <c r="M69" s="1117">
        <f t="shared" si="65"/>
        <v>0</v>
      </c>
      <c r="N69" s="247">
        <f t="shared" si="66"/>
        <v>0</v>
      </c>
      <c r="O69" s="231">
        <f>0</f>
        <v>0</v>
      </c>
      <c r="P69" s="231">
        <v>0</v>
      </c>
      <c r="Q69" s="231">
        <v>0</v>
      </c>
      <c r="R69" s="1116" t="s">
        <v>42</v>
      </c>
    </row>
    <row r="70" spans="1:18" ht="21.95" customHeight="1" thickTop="1" thickBot="1" x14ac:dyDescent="0.25">
      <c r="A70" s="1128" t="s">
        <v>1426</v>
      </c>
      <c r="B70" s="224">
        <f t="shared" si="57"/>
        <v>1</v>
      </c>
      <c r="C70" s="224">
        <f t="shared" si="58"/>
        <v>0</v>
      </c>
      <c r="D70" s="1127">
        <f t="shared" si="59"/>
        <v>0</v>
      </c>
      <c r="E70" s="224">
        <f t="shared" si="60"/>
        <v>0</v>
      </c>
      <c r="F70" s="1127">
        <f t="shared" si="61"/>
        <v>1.6129032258064517</v>
      </c>
      <c r="G70" s="224">
        <f t="shared" si="62"/>
        <v>1</v>
      </c>
      <c r="H70" s="1127">
        <f t="shared" si="63"/>
        <v>1.0989010989010988</v>
      </c>
      <c r="I70" s="225">
        <f t="shared" si="64"/>
        <v>1</v>
      </c>
      <c r="J70" s="1126">
        <f>0</f>
        <v>0</v>
      </c>
      <c r="K70" s="698">
        <v>0</v>
      </c>
      <c r="L70" s="698">
        <v>1</v>
      </c>
      <c r="M70" s="1124">
        <f t="shared" si="65"/>
        <v>0</v>
      </c>
      <c r="N70" s="224">
        <f t="shared" si="66"/>
        <v>0</v>
      </c>
      <c r="O70" s="225">
        <f>0</f>
        <v>0</v>
      </c>
      <c r="P70" s="225">
        <v>0</v>
      </c>
      <c r="Q70" s="225">
        <v>0</v>
      </c>
      <c r="R70" s="1123" t="s">
        <v>43</v>
      </c>
    </row>
    <row r="71" spans="1:18" ht="21.95" customHeight="1" thickTop="1" thickBot="1" x14ac:dyDescent="0.25">
      <c r="A71" s="1122" t="s">
        <v>1425</v>
      </c>
      <c r="B71" s="1120">
        <f t="shared" si="57"/>
        <v>0</v>
      </c>
      <c r="C71" s="1120">
        <f t="shared" si="58"/>
        <v>0</v>
      </c>
      <c r="D71" s="1121">
        <f t="shared" si="59"/>
        <v>0</v>
      </c>
      <c r="E71" s="247">
        <f t="shared" si="60"/>
        <v>0</v>
      </c>
      <c r="F71" s="1121">
        <f t="shared" si="61"/>
        <v>0</v>
      </c>
      <c r="G71" s="247">
        <f t="shared" si="62"/>
        <v>0</v>
      </c>
      <c r="H71" s="1121">
        <f t="shared" si="63"/>
        <v>0</v>
      </c>
      <c r="I71" s="231">
        <f t="shared" si="64"/>
        <v>0</v>
      </c>
      <c r="J71" s="1120">
        <f>0</f>
        <v>0</v>
      </c>
      <c r="K71" s="1118">
        <v>0</v>
      </c>
      <c r="L71" s="1118">
        <v>0</v>
      </c>
      <c r="M71" s="1117">
        <f t="shared" si="65"/>
        <v>0</v>
      </c>
      <c r="N71" s="247">
        <f t="shared" si="66"/>
        <v>0</v>
      </c>
      <c r="O71" s="231">
        <f>0</f>
        <v>0</v>
      </c>
      <c r="P71" s="231">
        <v>0</v>
      </c>
      <c r="Q71" s="231">
        <v>0</v>
      </c>
      <c r="R71" s="1116" t="s">
        <v>1424</v>
      </c>
    </row>
    <row r="72" spans="1:18" ht="21.95" customHeight="1" thickTop="1" x14ac:dyDescent="0.2">
      <c r="A72" s="1115" t="s">
        <v>1423</v>
      </c>
      <c r="B72" s="239">
        <f t="shared" si="57"/>
        <v>86</v>
      </c>
      <c r="C72" s="239">
        <f t="shared" si="58"/>
        <v>2</v>
      </c>
      <c r="D72" s="1114">
        <f t="shared" si="59"/>
        <v>71.428571428571416</v>
      </c>
      <c r="E72" s="239">
        <f t="shared" si="60"/>
        <v>40</v>
      </c>
      <c r="F72" s="1114">
        <f t="shared" si="61"/>
        <v>70.967741935483872</v>
      </c>
      <c r="G72" s="239">
        <f t="shared" si="62"/>
        <v>44</v>
      </c>
      <c r="H72" s="1114">
        <f t="shared" si="63"/>
        <v>65.934065934065927</v>
      </c>
      <c r="I72" s="540">
        <f>L72+K72+J72</f>
        <v>60</v>
      </c>
      <c r="J72" s="1113">
        <v>2</v>
      </c>
      <c r="K72" s="700">
        <v>32</v>
      </c>
      <c r="L72" s="700">
        <v>26</v>
      </c>
      <c r="M72" s="1111">
        <f t="shared" si="65"/>
        <v>89.65517241379311</v>
      </c>
      <c r="N72" s="239">
        <f t="shared" si="66"/>
        <v>26</v>
      </c>
      <c r="O72" s="540">
        <f>0</f>
        <v>0</v>
      </c>
      <c r="P72" s="540">
        <v>8</v>
      </c>
      <c r="Q72" s="540">
        <v>18</v>
      </c>
      <c r="R72" s="1110" t="s">
        <v>1422</v>
      </c>
    </row>
    <row r="73" spans="1:18" ht="21.95" customHeight="1" x14ac:dyDescent="0.2">
      <c r="A73" s="1109" t="s">
        <v>44</v>
      </c>
      <c r="B73" s="1108">
        <f>SUM(B64:B72)</f>
        <v>120</v>
      </c>
      <c r="C73" s="1108">
        <v>2</v>
      </c>
      <c r="D73" s="1108">
        <f t="shared" ref="D73:I73" si="67">SUM(D64:D72)</f>
        <v>99.999999999999986</v>
      </c>
      <c r="E73" s="1108">
        <f t="shared" si="67"/>
        <v>56</v>
      </c>
      <c r="F73" s="1108">
        <f t="shared" si="67"/>
        <v>100</v>
      </c>
      <c r="G73" s="1108">
        <f t="shared" si="67"/>
        <v>62</v>
      </c>
      <c r="H73" s="1108">
        <f t="shared" si="67"/>
        <v>100</v>
      </c>
      <c r="I73" s="1108">
        <f t="shared" si="67"/>
        <v>91</v>
      </c>
      <c r="J73" s="1108">
        <v>2</v>
      </c>
      <c r="K73" s="1108">
        <f t="shared" ref="K73:Q73" si="68">SUM(K64:K72)</f>
        <v>46</v>
      </c>
      <c r="L73" s="1108">
        <f t="shared" si="68"/>
        <v>43</v>
      </c>
      <c r="M73" s="1108">
        <f t="shared" si="68"/>
        <v>100</v>
      </c>
      <c r="N73" s="395">
        <f t="shared" si="68"/>
        <v>29</v>
      </c>
      <c r="O73" s="395">
        <f t="shared" si="68"/>
        <v>0</v>
      </c>
      <c r="P73" s="395">
        <f t="shared" si="68"/>
        <v>10</v>
      </c>
      <c r="Q73" s="395">
        <f t="shared" si="68"/>
        <v>19</v>
      </c>
      <c r="R73" s="1107" t="s">
        <v>45</v>
      </c>
    </row>
    <row r="74" spans="1:18" ht="24.75" customHeight="1" x14ac:dyDescent="0.2">
      <c r="A74" s="1635">
        <v>2018</v>
      </c>
      <c r="B74" s="1635"/>
      <c r="C74" s="1635"/>
      <c r="D74" s="1635"/>
      <c r="E74" s="1635"/>
      <c r="F74" s="1635"/>
      <c r="G74" s="1635"/>
      <c r="H74" s="1635"/>
      <c r="I74" s="1635"/>
      <c r="J74" s="1635"/>
      <c r="K74" s="1635"/>
      <c r="L74" s="1635"/>
      <c r="M74" s="1635"/>
      <c r="N74" s="1635"/>
      <c r="O74" s="1635"/>
      <c r="P74" s="1635"/>
      <c r="Q74" s="1635"/>
      <c r="R74" s="1635"/>
    </row>
    <row r="75" spans="1:18" ht="21.95" customHeight="1" thickBot="1" x14ac:dyDescent="0.25">
      <c r="A75" s="1137" t="s">
        <v>1432</v>
      </c>
      <c r="B75" s="1131">
        <f t="shared" ref="B75:B83" si="69">SUM(N75+I75)</f>
        <v>24</v>
      </c>
      <c r="C75" s="1131">
        <f t="shared" ref="C75:C83" si="70">SUM(O75+J75)</f>
        <v>0</v>
      </c>
      <c r="D75" s="1136">
        <f t="shared" ref="D75:D83" si="71">E75/$E$84%</f>
        <v>20</v>
      </c>
      <c r="E75" s="1131">
        <f t="shared" ref="E75:E83" si="72">SUM(P75+K75)</f>
        <v>8</v>
      </c>
      <c r="F75" s="1136">
        <f t="shared" ref="F75:F83" si="73">G75/$G$84%</f>
        <v>23.52941176470588</v>
      </c>
      <c r="G75" s="1131">
        <f t="shared" ref="G75:G83" si="74">SUM(Q75+L75)</f>
        <v>16</v>
      </c>
      <c r="H75" s="1136">
        <f t="shared" ref="H75:H83" si="75">I75/$I$84%</f>
        <v>25.287356321839081</v>
      </c>
      <c r="I75" s="1135">
        <f t="shared" ref="I75:I82" si="76">L75+K75</f>
        <v>22</v>
      </c>
      <c r="J75" s="1130">
        <f>0</f>
        <v>0</v>
      </c>
      <c r="K75" s="1133">
        <v>7</v>
      </c>
      <c r="L75" s="1133">
        <v>15</v>
      </c>
      <c r="M75" s="1132">
        <f t="shared" ref="M75:M83" si="77">N75/$N$84%</f>
        <v>9.0909090909090917</v>
      </c>
      <c r="N75" s="1131">
        <f t="shared" ref="N75:N83" si="78">Q75+P75</f>
        <v>2</v>
      </c>
      <c r="O75" s="1130">
        <f>0</f>
        <v>0</v>
      </c>
      <c r="P75" s="1130">
        <v>1</v>
      </c>
      <c r="Q75" s="1130">
        <v>1</v>
      </c>
      <c r="R75" s="1129" t="s">
        <v>37</v>
      </c>
    </row>
    <row r="76" spans="1:18" ht="21.95" customHeight="1" thickTop="1" thickBot="1" x14ac:dyDescent="0.25">
      <c r="A76" s="1122" t="s">
        <v>1431</v>
      </c>
      <c r="B76" s="1120">
        <f t="shared" si="69"/>
        <v>2</v>
      </c>
      <c r="C76" s="247">
        <f t="shared" si="70"/>
        <v>0</v>
      </c>
      <c r="D76" s="1121">
        <f t="shared" si="71"/>
        <v>2.5</v>
      </c>
      <c r="E76" s="247">
        <f t="shared" si="72"/>
        <v>1</v>
      </c>
      <c r="F76" s="1121">
        <f t="shared" si="73"/>
        <v>1.4705882352941175</v>
      </c>
      <c r="G76" s="247">
        <f t="shared" si="74"/>
        <v>1</v>
      </c>
      <c r="H76" s="1121">
        <f t="shared" si="75"/>
        <v>2.2988505747126435</v>
      </c>
      <c r="I76" s="1120">
        <f t="shared" si="76"/>
        <v>2</v>
      </c>
      <c r="J76" s="231">
        <f>0</f>
        <v>0</v>
      </c>
      <c r="K76" s="1118">
        <v>1</v>
      </c>
      <c r="L76" s="1118">
        <v>1</v>
      </c>
      <c r="M76" s="1117">
        <f t="shared" si="77"/>
        <v>0</v>
      </c>
      <c r="N76" s="247">
        <f t="shared" si="78"/>
        <v>0</v>
      </c>
      <c r="O76" s="231">
        <f>0</f>
        <v>0</v>
      </c>
      <c r="P76" s="231">
        <v>0</v>
      </c>
      <c r="Q76" s="231">
        <v>0</v>
      </c>
      <c r="R76" s="1116" t="s">
        <v>38</v>
      </c>
    </row>
    <row r="77" spans="1:18" ht="21.95" customHeight="1" thickTop="1" thickBot="1" x14ac:dyDescent="0.25">
      <c r="A77" s="1128" t="s">
        <v>1430</v>
      </c>
      <c r="B77" s="224">
        <f t="shared" si="69"/>
        <v>5</v>
      </c>
      <c r="C77" s="224">
        <f t="shared" si="70"/>
        <v>0</v>
      </c>
      <c r="D77" s="1127">
        <f t="shared" si="71"/>
        <v>5</v>
      </c>
      <c r="E77" s="224">
        <f t="shared" si="72"/>
        <v>2</v>
      </c>
      <c r="F77" s="1127">
        <f t="shared" si="73"/>
        <v>4.4117647058823524</v>
      </c>
      <c r="G77" s="224">
        <f t="shared" si="74"/>
        <v>3</v>
      </c>
      <c r="H77" s="1127">
        <f t="shared" si="75"/>
        <v>5.7471264367816088</v>
      </c>
      <c r="I77" s="1126">
        <f t="shared" si="76"/>
        <v>5</v>
      </c>
      <c r="J77" s="225">
        <f>0</f>
        <v>0</v>
      </c>
      <c r="K77" s="698">
        <v>2</v>
      </c>
      <c r="L77" s="698">
        <v>3</v>
      </c>
      <c r="M77" s="1124">
        <f t="shared" si="77"/>
        <v>0</v>
      </c>
      <c r="N77" s="224">
        <f t="shared" si="78"/>
        <v>0</v>
      </c>
      <c r="O77" s="225">
        <f>0</f>
        <v>0</v>
      </c>
      <c r="P77" s="225">
        <v>0</v>
      </c>
      <c r="Q77" s="225">
        <v>0</v>
      </c>
      <c r="R77" s="1123" t="s">
        <v>39</v>
      </c>
    </row>
    <row r="78" spans="1:18" ht="21.95" customHeight="1" thickTop="1" thickBot="1" x14ac:dyDescent="0.25">
      <c r="A78" s="1122" t="s">
        <v>1429</v>
      </c>
      <c r="B78" s="1120">
        <f t="shared" si="69"/>
        <v>1</v>
      </c>
      <c r="C78" s="1120">
        <f t="shared" si="70"/>
        <v>0</v>
      </c>
      <c r="D78" s="1121">
        <f t="shared" si="71"/>
        <v>0</v>
      </c>
      <c r="E78" s="247">
        <f t="shared" si="72"/>
        <v>0</v>
      </c>
      <c r="F78" s="1121">
        <f t="shared" si="73"/>
        <v>1.4705882352941175</v>
      </c>
      <c r="G78" s="247">
        <f t="shared" si="74"/>
        <v>1</v>
      </c>
      <c r="H78" s="1121">
        <f t="shared" si="75"/>
        <v>1.1494252873563218</v>
      </c>
      <c r="I78" s="1120">
        <f t="shared" si="76"/>
        <v>1</v>
      </c>
      <c r="J78" s="231">
        <f>0</f>
        <v>0</v>
      </c>
      <c r="K78" s="1118">
        <v>0</v>
      </c>
      <c r="L78" s="1118">
        <v>1</v>
      </c>
      <c r="M78" s="1117">
        <f t="shared" si="77"/>
        <v>0</v>
      </c>
      <c r="N78" s="247">
        <f t="shared" si="78"/>
        <v>0</v>
      </c>
      <c r="O78" s="231">
        <f>0</f>
        <v>0</v>
      </c>
      <c r="P78" s="231">
        <v>0</v>
      </c>
      <c r="Q78" s="231">
        <v>0</v>
      </c>
      <c r="R78" s="1116" t="s">
        <v>40</v>
      </c>
    </row>
    <row r="79" spans="1:18" ht="21.95" customHeight="1" thickTop="1" thickBot="1" x14ac:dyDescent="0.25">
      <c r="A79" s="1128" t="s">
        <v>1428</v>
      </c>
      <c r="B79" s="224">
        <f t="shared" si="69"/>
        <v>0</v>
      </c>
      <c r="C79" s="224">
        <f t="shared" si="70"/>
        <v>0</v>
      </c>
      <c r="D79" s="1127">
        <f t="shared" si="71"/>
        <v>0</v>
      </c>
      <c r="E79" s="224">
        <f t="shared" si="72"/>
        <v>0</v>
      </c>
      <c r="F79" s="1127">
        <f t="shared" si="73"/>
        <v>0</v>
      </c>
      <c r="G79" s="224">
        <f t="shared" si="74"/>
        <v>0</v>
      </c>
      <c r="H79" s="1127">
        <f t="shared" si="75"/>
        <v>0</v>
      </c>
      <c r="I79" s="1126">
        <f t="shared" si="76"/>
        <v>0</v>
      </c>
      <c r="J79" s="225">
        <f>0</f>
        <v>0</v>
      </c>
      <c r="K79" s="698">
        <v>0</v>
      </c>
      <c r="L79" s="698">
        <v>0</v>
      </c>
      <c r="M79" s="1124">
        <f t="shared" si="77"/>
        <v>0</v>
      </c>
      <c r="N79" s="224">
        <f t="shared" si="78"/>
        <v>0</v>
      </c>
      <c r="O79" s="225">
        <f>0</f>
        <v>0</v>
      </c>
      <c r="P79" s="225">
        <v>0</v>
      </c>
      <c r="Q79" s="225">
        <v>0</v>
      </c>
      <c r="R79" s="1123" t="s">
        <v>41</v>
      </c>
    </row>
    <row r="80" spans="1:18" ht="21.95" customHeight="1" thickTop="1" thickBot="1" x14ac:dyDescent="0.25">
      <c r="A80" s="1122" t="s">
        <v>1427</v>
      </c>
      <c r="B80" s="1120">
        <f t="shared" si="69"/>
        <v>0</v>
      </c>
      <c r="C80" s="1120">
        <f t="shared" si="70"/>
        <v>0</v>
      </c>
      <c r="D80" s="1121">
        <f t="shared" si="71"/>
        <v>0</v>
      </c>
      <c r="E80" s="247">
        <f t="shared" si="72"/>
        <v>0</v>
      </c>
      <c r="F80" s="1121">
        <f t="shared" si="73"/>
        <v>0</v>
      </c>
      <c r="G80" s="247">
        <f t="shared" si="74"/>
        <v>0</v>
      </c>
      <c r="H80" s="1121">
        <f t="shared" si="75"/>
        <v>0</v>
      </c>
      <c r="I80" s="1120">
        <f t="shared" si="76"/>
        <v>0</v>
      </c>
      <c r="J80" s="231">
        <f>0</f>
        <v>0</v>
      </c>
      <c r="K80" s="1118">
        <v>0</v>
      </c>
      <c r="L80" s="1118">
        <v>0</v>
      </c>
      <c r="M80" s="1117">
        <f t="shared" si="77"/>
        <v>0</v>
      </c>
      <c r="N80" s="247">
        <f t="shared" si="78"/>
        <v>0</v>
      </c>
      <c r="O80" s="231">
        <f>0</f>
        <v>0</v>
      </c>
      <c r="P80" s="231">
        <v>0</v>
      </c>
      <c r="Q80" s="231">
        <v>0</v>
      </c>
      <c r="R80" s="1116" t="s">
        <v>42</v>
      </c>
    </row>
    <row r="81" spans="1:18" ht="21.95" customHeight="1" thickTop="1" thickBot="1" x14ac:dyDescent="0.25">
      <c r="A81" s="1128" t="s">
        <v>1426</v>
      </c>
      <c r="B81" s="224">
        <f t="shared" si="69"/>
        <v>0</v>
      </c>
      <c r="C81" s="224">
        <f t="shared" si="70"/>
        <v>0</v>
      </c>
      <c r="D81" s="1127">
        <f t="shared" si="71"/>
        <v>0</v>
      </c>
      <c r="E81" s="224">
        <f t="shared" si="72"/>
        <v>0</v>
      </c>
      <c r="F81" s="1127">
        <f t="shared" si="73"/>
        <v>0</v>
      </c>
      <c r="G81" s="224">
        <f t="shared" si="74"/>
        <v>0</v>
      </c>
      <c r="H81" s="1127">
        <f t="shared" si="75"/>
        <v>0</v>
      </c>
      <c r="I81" s="1126">
        <f t="shared" si="76"/>
        <v>0</v>
      </c>
      <c r="J81" s="225">
        <f>0</f>
        <v>0</v>
      </c>
      <c r="K81" s="698">
        <v>0</v>
      </c>
      <c r="L81" s="698">
        <v>0</v>
      </c>
      <c r="M81" s="1124">
        <f t="shared" si="77"/>
        <v>0</v>
      </c>
      <c r="N81" s="224">
        <f t="shared" si="78"/>
        <v>0</v>
      </c>
      <c r="O81" s="225">
        <f>0</f>
        <v>0</v>
      </c>
      <c r="P81" s="225">
        <v>0</v>
      </c>
      <c r="Q81" s="225">
        <v>0</v>
      </c>
      <c r="R81" s="1123" t="s">
        <v>43</v>
      </c>
    </row>
    <row r="82" spans="1:18" ht="21.95" customHeight="1" thickTop="1" thickBot="1" x14ac:dyDescent="0.25">
      <c r="A82" s="1122" t="s">
        <v>1425</v>
      </c>
      <c r="B82" s="1120">
        <f t="shared" si="69"/>
        <v>1</v>
      </c>
      <c r="C82" s="1120">
        <f t="shared" si="70"/>
        <v>0</v>
      </c>
      <c r="D82" s="1121">
        <f t="shared" si="71"/>
        <v>0</v>
      </c>
      <c r="E82" s="247">
        <f t="shared" si="72"/>
        <v>0</v>
      </c>
      <c r="F82" s="1121">
        <f t="shared" si="73"/>
        <v>1.4705882352941175</v>
      </c>
      <c r="G82" s="247">
        <f t="shared" si="74"/>
        <v>1</v>
      </c>
      <c r="H82" s="1121">
        <f t="shared" si="75"/>
        <v>0</v>
      </c>
      <c r="I82" s="1120">
        <f t="shared" si="76"/>
        <v>0</v>
      </c>
      <c r="J82" s="231">
        <f>0</f>
        <v>0</v>
      </c>
      <c r="K82" s="1118">
        <v>0</v>
      </c>
      <c r="L82" s="1118">
        <v>0</v>
      </c>
      <c r="M82" s="1117">
        <f t="shared" si="77"/>
        <v>4.5454545454545459</v>
      </c>
      <c r="N82" s="247">
        <f t="shared" si="78"/>
        <v>1</v>
      </c>
      <c r="O82" s="231">
        <f>0</f>
        <v>0</v>
      </c>
      <c r="P82" s="231">
        <v>0</v>
      </c>
      <c r="Q82" s="231">
        <v>1</v>
      </c>
      <c r="R82" s="1116" t="s">
        <v>1424</v>
      </c>
    </row>
    <row r="83" spans="1:18" ht="21.95" customHeight="1" thickTop="1" x14ac:dyDescent="0.2">
      <c r="A83" s="1115" t="s">
        <v>1423</v>
      </c>
      <c r="B83" s="239">
        <f t="shared" si="69"/>
        <v>76</v>
      </c>
      <c r="C83" s="239">
        <f t="shared" si="70"/>
        <v>1</v>
      </c>
      <c r="D83" s="1114">
        <f t="shared" si="71"/>
        <v>72.5</v>
      </c>
      <c r="E83" s="239">
        <f t="shared" si="72"/>
        <v>29</v>
      </c>
      <c r="F83" s="1114">
        <f t="shared" si="73"/>
        <v>67.647058823529406</v>
      </c>
      <c r="G83" s="239">
        <f t="shared" si="74"/>
        <v>46</v>
      </c>
      <c r="H83" s="1114">
        <f t="shared" si="75"/>
        <v>65.517241379310349</v>
      </c>
      <c r="I83" s="1113">
        <f>L83+K83+J83</f>
        <v>57</v>
      </c>
      <c r="J83" s="540">
        <v>1</v>
      </c>
      <c r="K83" s="700">
        <v>18</v>
      </c>
      <c r="L83" s="700">
        <v>38</v>
      </c>
      <c r="M83" s="1111">
        <f t="shared" si="77"/>
        <v>86.36363636363636</v>
      </c>
      <c r="N83" s="239">
        <f t="shared" si="78"/>
        <v>19</v>
      </c>
      <c r="O83" s="540">
        <f>0</f>
        <v>0</v>
      </c>
      <c r="P83" s="540">
        <v>11</v>
      </c>
      <c r="Q83" s="540">
        <v>8</v>
      </c>
      <c r="R83" s="1110" t="s">
        <v>1422</v>
      </c>
    </row>
    <row r="84" spans="1:18" ht="21.95" customHeight="1" x14ac:dyDescent="0.2">
      <c r="A84" s="1109" t="s">
        <v>44</v>
      </c>
      <c r="B84" s="1108">
        <f>SUM(B75:B83)</f>
        <v>109</v>
      </c>
      <c r="C84" s="1108">
        <v>1</v>
      </c>
      <c r="D84" s="1108">
        <f t="shared" ref="D84:I84" si="79">SUM(D75:D83)</f>
        <v>100</v>
      </c>
      <c r="E84" s="1108">
        <f t="shared" si="79"/>
        <v>40</v>
      </c>
      <c r="F84" s="1108">
        <f t="shared" si="79"/>
        <v>99.999999999999986</v>
      </c>
      <c r="G84" s="1108">
        <f t="shared" si="79"/>
        <v>68</v>
      </c>
      <c r="H84" s="1108">
        <f t="shared" si="79"/>
        <v>100</v>
      </c>
      <c r="I84" s="1108">
        <f t="shared" si="79"/>
        <v>87</v>
      </c>
      <c r="J84" s="1108">
        <v>1</v>
      </c>
      <c r="K84" s="1108">
        <f t="shared" ref="K84:Q84" si="80">SUM(K75:K83)</f>
        <v>28</v>
      </c>
      <c r="L84" s="1108">
        <f t="shared" si="80"/>
        <v>58</v>
      </c>
      <c r="M84" s="1108">
        <f t="shared" si="80"/>
        <v>100</v>
      </c>
      <c r="N84" s="395">
        <f t="shared" si="80"/>
        <v>22</v>
      </c>
      <c r="O84" s="395">
        <f t="shared" si="80"/>
        <v>0</v>
      </c>
      <c r="P84" s="395">
        <f t="shared" si="80"/>
        <v>12</v>
      </c>
      <c r="Q84" s="395">
        <f t="shared" si="80"/>
        <v>10</v>
      </c>
      <c r="R84" s="1107" t="s">
        <v>45</v>
      </c>
    </row>
    <row r="85" spans="1:18" ht="24.75" customHeight="1" x14ac:dyDescent="0.2">
      <c r="A85" s="1635">
        <v>2019</v>
      </c>
      <c r="B85" s="1635"/>
      <c r="C85" s="1635"/>
      <c r="D85" s="1635"/>
      <c r="E85" s="1635"/>
      <c r="F85" s="1635"/>
      <c r="G85" s="1635"/>
      <c r="H85" s="1635"/>
      <c r="I85" s="1635"/>
      <c r="J85" s="1635"/>
      <c r="K85" s="1635"/>
      <c r="L85" s="1635"/>
      <c r="M85" s="1635"/>
      <c r="N85" s="1635"/>
      <c r="O85" s="1635"/>
      <c r="P85" s="1635"/>
      <c r="Q85" s="1635"/>
      <c r="R85" s="1635"/>
    </row>
    <row r="86" spans="1:18" ht="21.95" customHeight="1" thickBot="1" x14ac:dyDescent="0.25">
      <c r="A86" s="1137" t="s">
        <v>1432</v>
      </c>
      <c r="B86" s="1131">
        <f t="shared" ref="B86:B94" si="81">SUM(N86+I86)</f>
        <v>8</v>
      </c>
      <c r="C86" s="1131">
        <f t="shared" ref="C86:C94" si="82">SUM(O86+J86)</f>
        <v>0</v>
      </c>
      <c r="D86" s="1136">
        <f t="shared" ref="D86:D94" si="83">E86/$E$95%</f>
        <v>7.6923076923076916</v>
      </c>
      <c r="E86" s="1131">
        <f t="shared" ref="E86:E94" si="84">SUM(P86+K86)</f>
        <v>2</v>
      </c>
      <c r="F86" s="1136">
        <f t="shared" ref="F86:F94" si="85">G86/$G$95%</f>
        <v>11.320754716981131</v>
      </c>
      <c r="G86" s="1131">
        <f t="shared" ref="G86:G94" si="86">SUM(Q86+L86)</f>
        <v>6</v>
      </c>
      <c r="H86" s="1136">
        <f t="shared" ref="H86:H94" si="87">I86/$I$95%</f>
        <v>15.094339622641508</v>
      </c>
      <c r="I86" s="1135">
        <f t="shared" ref="I86:I94" si="88">L86+K86</f>
        <v>8</v>
      </c>
      <c r="J86" s="1133">
        <f>0</f>
        <v>0</v>
      </c>
      <c r="K86" s="1133">
        <v>2</v>
      </c>
      <c r="L86" s="1133">
        <v>6</v>
      </c>
      <c r="M86" s="1132">
        <f t="shared" ref="M86:M94" si="89">N86/$N$95%</f>
        <v>0</v>
      </c>
      <c r="N86" s="1131">
        <f t="shared" ref="N86:N93" si="90">Q86+P86</f>
        <v>0</v>
      </c>
      <c r="O86" s="1130">
        <f>0</f>
        <v>0</v>
      </c>
      <c r="P86" s="1130">
        <v>0</v>
      </c>
      <c r="Q86" s="1130">
        <v>0</v>
      </c>
      <c r="R86" s="1129" t="s">
        <v>37</v>
      </c>
    </row>
    <row r="87" spans="1:18" ht="21.95" customHeight="1" thickTop="1" thickBot="1" x14ac:dyDescent="0.25">
      <c r="A87" s="1122" t="s">
        <v>1431</v>
      </c>
      <c r="B87" s="1120">
        <f t="shared" si="81"/>
        <v>2</v>
      </c>
      <c r="C87" s="1120">
        <f t="shared" si="82"/>
        <v>0</v>
      </c>
      <c r="D87" s="1121">
        <f t="shared" si="83"/>
        <v>3.8461538461538458</v>
      </c>
      <c r="E87" s="247">
        <f t="shared" si="84"/>
        <v>1</v>
      </c>
      <c r="F87" s="1121">
        <f t="shared" si="85"/>
        <v>1.8867924528301885</v>
      </c>
      <c r="G87" s="247">
        <f t="shared" si="86"/>
        <v>1</v>
      </c>
      <c r="H87" s="1121">
        <f t="shared" si="87"/>
        <v>1.8867924528301885</v>
      </c>
      <c r="I87" s="1120">
        <f t="shared" si="88"/>
        <v>1</v>
      </c>
      <c r="J87" s="1118">
        <f>0</f>
        <v>0</v>
      </c>
      <c r="K87" s="1118">
        <v>0</v>
      </c>
      <c r="L87" s="1118">
        <v>1</v>
      </c>
      <c r="M87" s="1117">
        <f t="shared" si="89"/>
        <v>3.7037037037037033</v>
      </c>
      <c r="N87" s="247">
        <f t="shared" si="90"/>
        <v>1</v>
      </c>
      <c r="O87" s="231">
        <f>0</f>
        <v>0</v>
      </c>
      <c r="P87" s="231">
        <v>1</v>
      </c>
      <c r="Q87" s="231">
        <v>0</v>
      </c>
      <c r="R87" s="1116" t="s">
        <v>38</v>
      </c>
    </row>
    <row r="88" spans="1:18" ht="21.95" customHeight="1" thickTop="1" thickBot="1" x14ac:dyDescent="0.25">
      <c r="A88" s="1128" t="s">
        <v>1430</v>
      </c>
      <c r="B88" s="224">
        <f t="shared" si="81"/>
        <v>3</v>
      </c>
      <c r="C88" s="224">
        <f t="shared" si="82"/>
        <v>0</v>
      </c>
      <c r="D88" s="1127">
        <f t="shared" si="83"/>
        <v>0</v>
      </c>
      <c r="E88" s="224">
        <f t="shared" si="84"/>
        <v>0</v>
      </c>
      <c r="F88" s="1127">
        <f t="shared" si="85"/>
        <v>5.6603773584905657</v>
      </c>
      <c r="G88" s="224">
        <f t="shared" si="86"/>
        <v>3</v>
      </c>
      <c r="H88" s="1127">
        <f t="shared" si="87"/>
        <v>5.6603773584905657</v>
      </c>
      <c r="I88" s="1126">
        <f t="shared" si="88"/>
        <v>3</v>
      </c>
      <c r="J88" s="698">
        <f>0</f>
        <v>0</v>
      </c>
      <c r="K88" s="698">
        <v>0</v>
      </c>
      <c r="L88" s="698">
        <v>3</v>
      </c>
      <c r="M88" s="1124">
        <f t="shared" si="89"/>
        <v>0</v>
      </c>
      <c r="N88" s="224">
        <f t="shared" si="90"/>
        <v>0</v>
      </c>
      <c r="O88" s="225">
        <f>0</f>
        <v>0</v>
      </c>
      <c r="P88" s="225">
        <v>0</v>
      </c>
      <c r="Q88" s="225">
        <v>0</v>
      </c>
      <c r="R88" s="1123" t="s">
        <v>39</v>
      </c>
    </row>
    <row r="89" spans="1:18" ht="21.95" customHeight="1" thickTop="1" thickBot="1" x14ac:dyDescent="0.25">
      <c r="A89" s="1122" t="s">
        <v>1429</v>
      </c>
      <c r="B89" s="1120">
        <f t="shared" si="81"/>
        <v>0</v>
      </c>
      <c r="C89" s="1120">
        <f t="shared" si="82"/>
        <v>0</v>
      </c>
      <c r="D89" s="1121">
        <f t="shared" si="83"/>
        <v>0</v>
      </c>
      <c r="E89" s="247">
        <f t="shared" si="84"/>
        <v>0</v>
      </c>
      <c r="F89" s="1121">
        <f t="shared" si="85"/>
        <v>0</v>
      </c>
      <c r="G89" s="247">
        <f t="shared" si="86"/>
        <v>0</v>
      </c>
      <c r="H89" s="1121">
        <f t="shared" si="87"/>
        <v>0</v>
      </c>
      <c r="I89" s="1120">
        <f t="shared" si="88"/>
        <v>0</v>
      </c>
      <c r="J89" s="1118">
        <f>0</f>
        <v>0</v>
      </c>
      <c r="K89" s="1118">
        <v>0</v>
      </c>
      <c r="L89" s="1118">
        <v>0</v>
      </c>
      <c r="M89" s="1117">
        <f t="shared" si="89"/>
        <v>0</v>
      </c>
      <c r="N89" s="247">
        <f t="shared" si="90"/>
        <v>0</v>
      </c>
      <c r="O89" s="231">
        <f>0</f>
        <v>0</v>
      </c>
      <c r="P89" s="231">
        <v>0</v>
      </c>
      <c r="Q89" s="231">
        <v>0</v>
      </c>
      <c r="R89" s="1116" t="s">
        <v>40</v>
      </c>
    </row>
    <row r="90" spans="1:18" ht="21.95" customHeight="1" thickTop="1" thickBot="1" x14ac:dyDescent="0.25">
      <c r="A90" s="1128" t="s">
        <v>1428</v>
      </c>
      <c r="B90" s="224">
        <f t="shared" si="81"/>
        <v>1</v>
      </c>
      <c r="C90" s="224">
        <f t="shared" si="82"/>
        <v>0</v>
      </c>
      <c r="D90" s="1127">
        <f t="shared" si="83"/>
        <v>3.8461538461538458</v>
      </c>
      <c r="E90" s="224">
        <f t="shared" si="84"/>
        <v>1</v>
      </c>
      <c r="F90" s="1127">
        <f t="shared" si="85"/>
        <v>0</v>
      </c>
      <c r="G90" s="224">
        <f t="shared" si="86"/>
        <v>0</v>
      </c>
      <c r="H90" s="1127">
        <f t="shared" si="87"/>
        <v>1.8867924528301885</v>
      </c>
      <c r="I90" s="1126">
        <f t="shared" si="88"/>
        <v>1</v>
      </c>
      <c r="J90" s="698">
        <f>0</f>
        <v>0</v>
      </c>
      <c r="K90" s="698">
        <v>1</v>
      </c>
      <c r="L90" s="698">
        <v>0</v>
      </c>
      <c r="M90" s="1124">
        <f t="shared" si="89"/>
        <v>0</v>
      </c>
      <c r="N90" s="224">
        <f t="shared" si="90"/>
        <v>0</v>
      </c>
      <c r="O90" s="225">
        <f>0</f>
        <v>0</v>
      </c>
      <c r="P90" s="225">
        <v>0</v>
      </c>
      <c r="Q90" s="225">
        <v>0</v>
      </c>
      <c r="R90" s="1123" t="s">
        <v>41</v>
      </c>
    </row>
    <row r="91" spans="1:18" ht="21.95" customHeight="1" thickTop="1" thickBot="1" x14ac:dyDescent="0.25">
      <c r="A91" s="1122" t="s">
        <v>1427</v>
      </c>
      <c r="B91" s="1120">
        <f t="shared" si="81"/>
        <v>0</v>
      </c>
      <c r="C91" s="1120">
        <f t="shared" si="82"/>
        <v>0</v>
      </c>
      <c r="D91" s="1121">
        <f t="shared" si="83"/>
        <v>0</v>
      </c>
      <c r="E91" s="247">
        <f t="shared" si="84"/>
        <v>0</v>
      </c>
      <c r="F91" s="1121">
        <f t="shared" si="85"/>
        <v>0</v>
      </c>
      <c r="G91" s="247">
        <f t="shared" si="86"/>
        <v>0</v>
      </c>
      <c r="H91" s="1121">
        <f t="shared" si="87"/>
        <v>0</v>
      </c>
      <c r="I91" s="1120">
        <f t="shared" si="88"/>
        <v>0</v>
      </c>
      <c r="J91" s="1118">
        <f>0</f>
        <v>0</v>
      </c>
      <c r="K91" s="1118">
        <v>0</v>
      </c>
      <c r="L91" s="1118">
        <v>0</v>
      </c>
      <c r="M91" s="1117">
        <f t="shared" si="89"/>
        <v>0</v>
      </c>
      <c r="N91" s="247">
        <f t="shared" si="90"/>
        <v>0</v>
      </c>
      <c r="O91" s="231">
        <f>0</f>
        <v>0</v>
      </c>
      <c r="P91" s="231">
        <v>0</v>
      </c>
      <c r="Q91" s="231">
        <v>0</v>
      </c>
      <c r="R91" s="1116" t="s">
        <v>42</v>
      </c>
    </row>
    <row r="92" spans="1:18" ht="21.95" customHeight="1" thickTop="1" thickBot="1" x14ac:dyDescent="0.25">
      <c r="A92" s="1128" t="s">
        <v>1426</v>
      </c>
      <c r="B92" s="224">
        <f t="shared" si="81"/>
        <v>0</v>
      </c>
      <c r="C92" s="224">
        <f t="shared" si="82"/>
        <v>0</v>
      </c>
      <c r="D92" s="1127">
        <f t="shared" si="83"/>
        <v>0</v>
      </c>
      <c r="E92" s="224">
        <f t="shared" si="84"/>
        <v>0</v>
      </c>
      <c r="F92" s="1127">
        <f t="shared" si="85"/>
        <v>0</v>
      </c>
      <c r="G92" s="224">
        <f t="shared" si="86"/>
        <v>0</v>
      </c>
      <c r="H92" s="1127">
        <f t="shared" si="87"/>
        <v>0</v>
      </c>
      <c r="I92" s="1126">
        <f t="shared" si="88"/>
        <v>0</v>
      </c>
      <c r="J92" s="698">
        <f>0</f>
        <v>0</v>
      </c>
      <c r="K92" s="698">
        <v>0</v>
      </c>
      <c r="L92" s="698">
        <v>0</v>
      </c>
      <c r="M92" s="1124">
        <f t="shared" si="89"/>
        <v>0</v>
      </c>
      <c r="N92" s="224">
        <f t="shared" si="90"/>
        <v>0</v>
      </c>
      <c r="O92" s="225">
        <f>0</f>
        <v>0</v>
      </c>
      <c r="P92" s="225">
        <v>0</v>
      </c>
      <c r="Q92" s="225">
        <v>0</v>
      </c>
      <c r="R92" s="1123" t="s">
        <v>43</v>
      </c>
    </row>
    <row r="93" spans="1:18" ht="21.95" customHeight="1" thickTop="1" thickBot="1" x14ac:dyDescent="0.25">
      <c r="A93" s="1122" t="s">
        <v>1425</v>
      </c>
      <c r="B93" s="1120">
        <f t="shared" si="81"/>
        <v>1</v>
      </c>
      <c r="C93" s="1120">
        <f t="shared" si="82"/>
        <v>0</v>
      </c>
      <c r="D93" s="1121">
        <f t="shared" si="83"/>
        <v>3.8461538461538458</v>
      </c>
      <c r="E93" s="247">
        <f t="shared" si="84"/>
        <v>1</v>
      </c>
      <c r="F93" s="1121">
        <f t="shared" si="85"/>
        <v>0</v>
      </c>
      <c r="G93" s="247">
        <f t="shared" si="86"/>
        <v>0</v>
      </c>
      <c r="H93" s="1121">
        <f t="shared" si="87"/>
        <v>1.8867924528301885</v>
      </c>
      <c r="I93" s="1120">
        <f t="shared" si="88"/>
        <v>1</v>
      </c>
      <c r="J93" s="1118">
        <f>0</f>
        <v>0</v>
      </c>
      <c r="K93" s="1118">
        <v>1</v>
      </c>
      <c r="L93" s="1118">
        <v>0</v>
      </c>
      <c r="M93" s="1117">
        <f t="shared" si="89"/>
        <v>0</v>
      </c>
      <c r="N93" s="247">
        <f t="shared" si="90"/>
        <v>0</v>
      </c>
      <c r="O93" s="231">
        <f>0</f>
        <v>0</v>
      </c>
      <c r="P93" s="231">
        <v>0</v>
      </c>
      <c r="Q93" s="231">
        <v>0</v>
      </c>
      <c r="R93" s="1116" t="s">
        <v>1424</v>
      </c>
    </row>
    <row r="94" spans="1:18" ht="21.95" customHeight="1" thickTop="1" x14ac:dyDescent="0.2">
      <c r="A94" s="1115" t="s">
        <v>1423</v>
      </c>
      <c r="B94" s="239">
        <f t="shared" si="81"/>
        <v>65</v>
      </c>
      <c r="C94" s="239">
        <f t="shared" si="82"/>
        <v>1</v>
      </c>
      <c r="D94" s="1114">
        <f t="shared" si="83"/>
        <v>80.769230769230759</v>
      </c>
      <c r="E94" s="239">
        <f t="shared" si="84"/>
        <v>21</v>
      </c>
      <c r="F94" s="1114">
        <f t="shared" si="85"/>
        <v>81.132075471698116</v>
      </c>
      <c r="G94" s="239">
        <f t="shared" si="86"/>
        <v>43</v>
      </c>
      <c r="H94" s="1114">
        <f t="shared" si="87"/>
        <v>73.584905660377359</v>
      </c>
      <c r="I94" s="1113">
        <f t="shared" si="88"/>
        <v>39</v>
      </c>
      <c r="J94" s="700">
        <f>0</f>
        <v>0</v>
      </c>
      <c r="K94" s="700">
        <v>11</v>
      </c>
      <c r="L94" s="700">
        <v>28</v>
      </c>
      <c r="M94" s="1111">
        <f t="shared" si="89"/>
        <v>96.296296296296291</v>
      </c>
      <c r="N94" s="239">
        <f>Q94+P94+O94</f>
        <v>26</v>
      </c>
      <c r="O94" s="540">
        <v>1</v>
      </c>
      <c r="P94" s="540">
        <v>10</v>
      </c>
      <c r="Q94" s="540">
        <v>15</v>
      </c>
      <c r="R94" s="1110" t="s">
        <v>1422</v>
      </c>
    </row>
    <row r="95" spans="1:18" ht="21.95" customHeight="1" x14ac:dyDescent="0.2">
      <c r="A95" s="1109" t="s">
        <v>44</v>
      </c>
      <c r="B95" s="1108">
        <f>SUM(B86:B94)</f>
        <v>80</v>
      </c>
      <c r="C95" s="1108">
        <v>1</v>
      </c>
      <c r="D95" s="1108">
        <f t="shared" ref="D95:N95" si="91">SUM(D86:D94)</f>
        <v>99.999999999999986</v>
      </c>
      <c r="E95" s="1108">
        <f t="shared" si="91"/>
        <v>26</v>
      </c>
      <c r="F95" s="1108">
        <f t="shared" si="91"/>
        <v>100</v>
      </c>
      <c r="G95" s="1108">
        <f t="shared" si="91"/>
        <v>53</v>
      </c>
      <c r="H95" s="1108">
        <f t="shared" si="91"/>
        <v>100</v>
      </c>
      <c r="I95" s="1108">
        <f t="shared" si="91"/>
        <v>53</v>
      </c>
      <c r="J95" s="1108">
        <f t="shared" si="91"/>
        <v>0</v>
      </c>
      <c r="K95" s="1108">
        <f t="shared" si="91"/>
        <v>15</v>
      </c>
      <c r="L95" s="1108">
        <f t="shared" si="91"/>
        <v>38</v>
      </c>
      <c r="M95" s="1108">
        <f t="shared" si="91"/>
        <v>100</v>
      </c>
      <c r="N95" s="395">
        <f t="shared" si="91"/>
        <v>27</v>
      </c>
      <c r="O95" s="1108">
        <v>1</v>
      </c>
      <c r="P95" s="395">
        <f>SUM(P86:P94)</f>
        <v>11</v>
      </c>
      <c r="Q95" s="395">
        <f>SUM(Q86:Q94)</f>
        <v>15</v>
      </c>
      <c r="R95" s="1107" t="s">
        <v>45</v>
      </c>
    </row>
    <row r="96" spans="1:18" ht="24.75" customHeight="1" x14ac:dyDescent="0.2">
      <c r="A96" s="1635">
        <v>2020</v>
      </c>
      <c r="B96" s="1635"/>
      <c r="C96" s="1635"/>
      <c r="D96" s="1635"/>
      <c r="E96" s="1635"/>
      <c r="F96" s="1635"/>
      <c r="G96" s="1635"/>
      <c r="H96" s="1635"/>
      <c r="I96" s="1635"/>
      <c r="J96" s="1635"/>
      <c r="K96" s="1635"/>
      <c r="L96" s="1635"/>
      <c r="M96" s="1635"/>
      <c r="N96" s="1635"/>
      <c r="O96" s="1635"/>
      <c r="P96" s="1635"/>
      <c r="Q96" s="1635"/>
      <c r="R96" s="1635"/>
    </row>
    <row r="97" spans="1:18" ht="25.5" customHeight="1" thickBot="1" x14ac:dyDescent="0.25">
      <c r="A97" s="1626" t="s">
        <v>1439</v>
      </c>
      <c r="B97" s="1631" t="s">
        <v>1438</v>
      </c>
      <c r="C97" s="1631"/>
      <c r="D97" s="1631"/>
      <c r="E97" s="1631"/>
      <c r="F97" s="1631"/>
      <c r="G97" s="1631"/>
      <c r="H97" s="1628" t="s">
        <v>1416</v>
      </c>
      <c r="I97" s="1628"/>
      <c r="J97" s="1628"/>
      <c r="K97" s="1628"/>
      <c r="L97" s="1628"/>
      <c r="M97" s="1628" t="s">
        <v>1415</v>
      </c>
      <c r="N97" s="1628"/>
      <c r="O97" s="1628"/>
      <c r="P97" s="1628"/>
      <c r="Q97" s="1628"/>
      <c r="R97" s="1632" t="s">
        <v>1437</v>
      </c>
    </row>
    <row r="98" spans="1:18" ht="42" customHeight="1" thickTop="1" x14ac:dyDescent="0.2">
      <c r="A98" s="1634"/>
      <c r="B98" s="92" t="s">
        <v>1436</v>
      </c>
      <c r="C98" s="92" t="s">
        <v>1433</v>
      </c>
      <c r="D98" s="75" t="s">
        <v>1435</v>
      </c>
      <c r="E98" s="92" t="s">
        <v>1411</v>
      </c>
      <c r="F98" s="1087" t="s">
        <v>1434</v>
      </c>
      <c r="G98" s="64" t="s">
        <v>1410</v>
      </c>
      <c r="H98" s="64" t="s">
        <v>36</v>
      </c>
      <c r="I98" s="92" t="s">
        <v>1413</v>
      </c>
      <c r="J98" s="92" t="s">
        <v>1433</v>
      </c>
      <c r="K98" s="64" t="s">
        <v>1411</v>
      </c>
      <c r="L98" s="64" t="s">
        <v>1410</v>
      </c>
      <c r="M98" s="64" t="s">
        <v>36</v>
      </c>
      <c r="N98" s="92" t="s">
        <v>1413</v>
      </c>
      <c r="O98" s="92" t="s">
        <v>1433</v>
      </c>
      <c r="P98" s="64" t="s">
        <v>1411</v>
      </c>
      <c r="Q98" s="64" t="s">
        <v>1410</v>
      </c>
      <c r="R98" s="1633"/>
    </row>
    <row r="99" spans="1:18" ht="21.95" customHeight="1" thickBot="1" x14ac:dyDescent="0.25">
      <c r="A99" s="1152" t="s">
        <v>1432</v>
      </c>
      <c r="B99" s="995">
        <f t="shared" ref="B99:B107" si="92">SUM(N99+I99)</f>
        <v>7</v>
      </c>
      <c r="C99" s="995">
        <f t="shared" ref="C99:C107" si="93">SUM(O99+J99)</f>
        <v>0</v>
      </c>
      <c r="D99" s="1151">
        <f t="shared" ref="D99:D107" si="94">E99/$E$108%</f>
        <v>10.204081632653061</v>
      </c>
      <c r="E99" s="995">
        <f t="shared" ref="E99:E107" si="95">SUM(P99+K99)</f>
        <v>5</v>
      </c>
      <c r="F99" s="1151">
        <f t="shared" ref="F99:F107" si="96">G99/$G$108%</f>
        <v>3.6363636363636362</v>
      </c>
      <c r="G99" s="995">
        <f t="shared" ref="G99:G107" si="97">SUM(Q99+L99)</f>
        <v>2</v>
      </c>
      <c r="H99" s="1151">
        <f t="shared" ref="H99:H107" si="98">I99/$I$108%</f>
        <v>9.0909090909090899</v>
      </c>
      <c r="I99" s="1150">
        <f>L99+K99</f>
        <v>7</v>
      </c>
      <c r="J99" s="996">
        <f>0</f>
        <v>0</v>
      </c>
      <c r="K99" s="1149">
        <v>5</v>
      </c>
      <c r="L99" s="1149">
        <v>2</v>
      </c>
      <c r="M99" s="1148">
        <f t="shared" ref="M99:M107" si="99">N99/$N$108%</f>
        <v>0</v>
      </c>
      <c r="N99" s="995">
        <f t="shared" ref="N99:N107" si="100">Q99+P99</f>
        <v>0</v>
      </c>
      <c r="O99" s="996">
        <f>0</f>
        <v>0</v>
      </c>
      <c r="P99" s="996">
        <v>0</v>
      </c>
      <c r="Q99" s="996">
        <v>0</v>
      </c>
      <c r="R99" s="1147" t="s">
        <v>37</v>
      </c>
    </row>
    <row r="100" spans="1:18" ht="21.95" customHeight="1" thickTop="1" thickBot="1" x14ac:dyDescent="0.25">
      <c r="A100" s="1115" t="s">
        <v>1431</v>
      </c>
      <c r="B100" s="1113">
        <f t="shared" si="92"/>
        <v>3</v>
      </c>
      <c r="C100" s="1113">
        <f t="shared" si="93"/>
        <v>0</v>
      </c>
      <c r="D100" s="1114">
        <f t="shared" si="94"/>
        <v>2.0408163265306123</v>
      </c>
      <c r="E100" s="239">
        <f t="shared" si="95"/>
        <v>1</v>
      </c>
      <c r="F100" s="1114">
        <f t="shared" si="96"/>
        <v>3.6363636363636362</v>
      </c>
      <c r="G100" s="239">
        <f t="shared" si="97"/>
        <v>2</v>
      </c>
      <c r="H100" s="1114">
        <f t="shared" si="98"/>
        <v>1.2987012987012987</v>
      </c>
      <c r="I100" s="1113">
        <f>L100+K100</f>
        <v>1</v>
      </c>
      <c r="J100" s="540">
        <f>0</f>
        <v>0</v>
      </c>
      <c r="K100" s="700">
        <v>1</v>
      </c>
      <c r="L100" s="700">
        <v>0</v>
      </c>
      <c r="M100" s="1111">
        <f t="shared" si="99"/>
        <v>6.8965517241379315</v>
      </c>
      <c r="N100" s="239">
        <f t="shared" si="100"/>
        <v>2</v>
      </c>
      <c r="O100" s="540">
        <f>0</f>
        <v>0</v>
      </c>
      <c r="P100" s="540">
        <v>0</v>
      </c>
      <c r="Q100" s="540">
        <v>2</v>
      </c>
      <c r="R100" s="1110" t="s">
        <v>38</v>
      </c>
    </row>
    <row r="101" spans="1:18" ht="21.95" customHeight="1" thickTop="1" thickBot="1" x14ac:dyDescent="0.25">
      <c r="A101" s="1146" t="s">
        <v>1430</v>
      </c>
      <c r="B101" s="226">
        <f t="shared" si="92"/>
        <v>2</v>
      </c>
      <c r="C101" s="226">
        <f t="shared" si="93"/>
        <v>0</v>
      </c>
      <c r="D101" s="1145">
        <f t="shared" si="94"/>
        <v>0</v>
      </c>
      <c r="E101" s="226">
        <f t="shared" si="95"/>
        <v>0</v>
      </c>
      <c r="F101" s="1145">
        <f t="shared" si="96"/>
        <v>3.6363636363636362</v>
      </c>
      <c r="G101" s="226">
        <f t="shared" si="97"/>
        <v>2</v>
      </c>
      <c r="H101" s="1145">
        <f t="shared" si="98"/>
        <v>1.2987012987012987</v>
      </c>
      <c r="I101" s="1144">
        <f>L101+K101</f>
        <v>1</v>
      </c>
      <c r="J101" s="227">
        <f>0</f>
        <v>0</v>
      </c>
      <c r="K101" s="699">
        <v>0</v>
      </c>
      <c r="L101" s="699">
        <v>1</v>
      </c>
      <c r="M101" s="1143">
        <f t="shared" si="99"/>
        <v>3.4482758620689657</v>
      </c>
      <c r="N101" s="226">
        <f t="shared" si="100"/>
        <v>1</v>
      </c>
      <c r="O101" s="227">
        <f>0</f>
        <v>0</v>
      </c>
      <c r="P101" s="227">
        <v>0</v>
      </c>
      <c r="Q101" s="227">
        <v>1</v>
      </c>
      <c r="R101" s="1142" t="s">
        <v>39</v>
      </c>
    </row>
    <row r="102" spans="1:18" ht="21.95" customHeight="1" thickTop="1" thickBot="1" x14ac:dyDescent="0.25">
      <c r="A102" s="1115" t="s">
        <v>1429</v>
      </c>
      <c r="B102" s="1113">
        <f t="shared" si="92"/>
        <v>1</v>
      </c>
      <c r="C102" s="1113">
        <f t="shared" si="93"/>
        <v>1</v>
      </c>
      <c r="D102" s="1114">
        <f t="shared" si="94"/>
        <v>0</v>
      </c>
      <c r="E102" s="239">
        <f t="shared" si="95"/>
        <v>0</v>
      </c>
      <c r="F102" s="1114">
        <f t="shared" si="96"/>
        <v>0</v>
      </c>
      <c r="G102" s="239">
        <f t="shared" si="97"/>
        <v>0</v>
      </c>
      <c r="H102" s="1114">
        <f t="shared" si="98"/>
        <v>1.2987012987012987</v>
      </c>
      <c r="I102" s="1113">
        <f>L102+K102+J102</f>
        <v>1</v>
      </c>
      <c r="J102" s="540">
        <v>1</v>
      </c>
      <c r="K102" s="700">
        <v>0</v>
      </c>
      <c r="L102" s="700">
        <v>0</v>
      </c>
      <c r="M102" s="1111">
        <f t="shared" si="99"/>
        <v>0</v>
      </c>
      <c r="N102" s="239">
        <f t="shared" si="100"/>
        <v>0</v>
      </c>
      <c r="O102" s="540">
        <f>0</f>
        <v>0</v>
      </c>
      <c r="P102" s="540">
        <v>0</v>
      </c>
      <c r="Q102" s="540">
        <v>0</v>
      </c>
      <c r="R102" s="1110" t="s">
        <v>40</v>
      </c>
    </row>
    <row r="103" spans="1:18" ht="21.95" customHeight="1" thickTop="1" thickBot="1" x14ac:dyDescent="0.25">
      <c r="A103" s="1146" t="s">
        <v>1428</v>
      </c>
      <c r="B103" s="226">
        <f t="shared" si="92"/>
        <v>0</v>
      </c>
      <c r="C103" s="226">
        <f t="shared" si="93"/>
        <v>0</v>
      </c>
      <c r="D103" s="1145">
        <f t="shared" si="94"/>
        <v>0</v>
      </c>
      <c r="E103" s="226">
        <f t="shared" si="95"/>
        <v>0</v>
      </c>
      <c r="F103" s="1145">
        <f t="shared" si="96"/>
        <v>0</v>
      </c>
      <c r="G103" s="226">
        <f t="shared" si="97"/>
        <v>0</v>
      </c>
      <c r="H103" s="1145">
        <f t="shared" si="98"/>
        <v>0</v>
      </c>
      <c r="I103" s="1144">
        <f>L103+K103</f>
        <v>0</v>
      </c>
      <c r="J103" s="227">
        <f>0</f>
        <v>0</v>
      </c>
      <c r="K103" s="699">
        <v>0</v>
      </c>
      <c r="L103" s="699">
        <v>0</v>
      </c>
      <c r="M103" s="1143">
        <f t="shared" si="99"/>
        <v>0</v>
      </c>
      <c r="N103" s="226">
        <f t="shared" si="100"/>
        <v>0</v>
      </c>
      <c r="O103" s="227">
        <f>0</f>
        <v>0</v>
      </c>
      <c r="P103" s="227">
        <v>0</v>
      </c>
      <c r="Q103" s="227">
        <v>0</v>
      </c>
      <c r="R103" s="1142" t="s">
        <v>41</v>
      </c>
    </row>
    <row r="104" spans="1:18" ht="21.95" customHeight="1" thickTop="1" thickBot="1" x14ac:dyDescent="0.25">
      <c r="A104" s="1115" t="s">
        <v>1427</v>
      </c>
      <c r="B104" s="1113">
        <f t="shared" si="92"/>
        <v>0</v>
      </c>
      <c r="C104" s="1113">
        <f t="shared" si="93"/>
        <v>0</v>
      </c>
      <c r="D104" s="1114">
        <f t="shared" si="94"/>
        <v>0</v>
      </c>
      <c r="E104" s="239">
        <f t="shared" si="95"/>
        <v>0</v>
      </c>
      <c r="F104" s="1114">
        <f t="shared" si="96"/>
        <v>0</v>
      </c>
      <c r="G104" s="239">
        <f t="shared" si="97"/>
        <v>0</v>
      </c>
      <c r="H104" s="1114">
        <f t="shared" si="98"/>
        <v>0</v>
      </c>
      <c r="I104" s="1113">
        <f>L104+K104</f>
        <v>0</v>
      </c>
      <c r="J104" s="540">
        <f>0</f>
        <v>0</v>
      </c>
      <c r="K104" s="700">
        <v>0</v>
      </c>
      <c r="L104" s="700">
        <v>0</v>
      </c>
      <c r="M104" s="1111">
        <f t="shared" si="99"/>
        <v>0</v>
      </c>
      <c r="N104" s="239">
        <f t="shared" si="100"/>
        <v>0</v>
      </c>
      <c r="O104" s="540">
        <f>0</f>
        <v>0</v>
      </c>
      <c r="P104" s="540">
        <v>0</v>
      </c>
      <c r="Q104" s="540">
        <v>0</v>
      </c>
      <c r="R104" s="1110" t="s">
        <v>42</v>
      </c>
    </row>
    <row r="105" spans="1:18" ht="21.95" customHeight="1" thickTop="1" thickBot="1" x14ac:dyDescent="0.25">
      <c r="A105" s="1146" t="s">
        <v>1426</v>
      </c>
      <c r="B105" s="226">
        <f t="shared" si="92"/>
        <v>1</v>
      </c>
      <c r="C105" s="226">
        <f t="shared" si="93"/>
        <v>0</v>
      </c>
      <c r="D105" s="1145">
        <f t="shared" si="94"/>
        <v>0</v>
      </c>
      <c r="E105" s="226">
        <f t="shared" si="95"/>
        <v>0</v>
      </c>
      <c r="F105" s="1145">
        <f t="shared" si="96"/>
        <v>1.8181818181818181</v>
      </c>
      <c r="G105" s="226">
        <f t="shared" si="97"/>
        <v>1</v>
      </c>
      <c r="H105" s="1145">
        <f t="shared" si="98"/>
        <v>1.2987012987012987</v>
      </c>
      <c r="I105" s="1144">
        <f>L105+K105</f>
        <v>1</v>
      </c>
      <c r="J105" s="227">
        <f>0</f>
        <v>0</v>
      </c>
      <c r="K105" s="699">
        <v>0</v>
      </c>
      <c r="L105" s="699">
        <v>1</v>
      </c>
      <c r="M105" s="1143">
        <f t="shared" si="99"/>
        <v>0</v>
      </c>
      <c r="N105" s="226">
        <f t="shared" si="100"/>
        <v>0</v>
      </c>
      <c r="O105" s="227">
        <f>0</f>
        <v>0</v>
      </c>
      <c r="P105" s="227">
        <v>0</v>
      </c>
      <c r="Q105" s="227">
        <v>0</v>
      </c>
      <c r="R105" s="1142" t="s">
        <v>43</v>
      </c>
    </row>
    <row r="106" spans="1:18" ht="21.95" customHeight="1" thickTop="1" thickBot="1" x14ac:dyDescent="0.25">
      <c r="A106" s="1115" t="s">
        <v>1425</v>
      </c>
      <c r="B106" s="1113">
        <f t="shared" si="92"/>
        <v>0</v>
      </c>
      <c r="C106" s="1113">
        <f t="shared" si="93"/>
        <v>0</v>
      </c>
      <c r="D106" s="1114">
        <f t="shared" si="94"/>
        <v>0</v>
      </c>
      <c r="E106" s="239">
        <f t="shared" si="95"/>
        <v>0</v>
      </c>
      <c r="F106" s="1114">
        <f t="shared" si="96"/>
        <v>0</v>
      </c>
      <c r="G106" s="239">
        <f t="shared" si="97"/>
        <v>0</v>
      </c>
      <c r="H106" s="1114">
        <f t="shared" si="98"/>
        <v>0</v>
      </c>
      <c r="I106" s="1113">
        <f>L106+K106</f>
        <v>0</v>
      </c>
      <c r="J106" s="540">
        <f>0</f>
        <v>0</v>
      </c>
      <c r="K106" s="700">
        <v>0</v>
      </c>
      <c r="L106" s="700">
        <v>0</v>
      </c>
      <c r="M106" s="1111">
        <f t="shared" si="99"/>
        <v>0</v>
      </c>
      <c r="N106" s="239">
        <f t="shared" si="100"/>
        <v>0</v>
      </c>
      <c r="O106" s="540">
        <f>0</f>
        <v>0</v>
      </c>
      <c r="P106" s="540">
        <v>0</v>
      </c>
      <c r="Q106" s="540">
        <v>0</v>
      </c>
      <c r="R106" s="1110" t="s">
        <v>1424</v>
      </c>
    </row>
    <row r="107" spans="1:18" ht="21.95" customHeight="1" thickTop="1" x14ac:dyDescent="0.2">
      <c r="A107" s="1122" t="s">
        <v>1423</v>
      </c>
      <c r="B107" s="247">
        <f t="shared" si="92"/>
        <v>92</v>
      </c>
      <c r="C107" s="247">
        <f t="shared" si="93"/>
        <v>1</v>
      </c>
      <c r="D107" s="1121">
        <f t="shared" si="94"/>
        <v>87.755102040816325</v>
      </c>
      <c r="E107" s="247">
        <f t="shared" si="95"/>
        <v>43</v>
      </c>
      <c r="F107" s="1121">
        <f t="shared" si="96"/>
        <v>87.272727272727266</v>
      </c>
      <c r="G107" s="247">
        <f t="shared" si="97"/>
        <v>48</v>
      </c>
      <c r="H107" s="1121">
        <f t="shared" si="98"/>
        <v>85.714285714285708</v>
      </c>
      <c r="I107" s="1120">
        <f>L107+K107+J107</f>
        <v>66</v>
      </c>
      <c r="J107" s="231">
        <v>1</v>
      </c>
      <c r="K107" s="1118">
        <v>26</v>
      </c>
      <c r="L107" s="1118">
        <v>39</v>
      </c>
      <c r="M107" s="1117">
        <f t="shared" si="99"/>
        <v>89.65517241379311</v>
      </c>
      <c r="N107" s="247">
        <f t="shared" si="100"/>
        <v>26</v>
      </c>
      <c r="O107" s="231">
        <f>0</f>
        <v>0</v>
      </c>
      <c r="P107" s="231">
        <v>17</v>
      </c>
      <c r="Q107" s="231">
        <v>9</v>
      </c>
      <c r="R107" s="1116" t="s">
        <v>1422</v>
      </c>
    </row>
    <row r="108" spans="1:18" ht="21.95" customHeight="1" x14ac:dyDescent="0.2">
      <c r="A108" s="1141" t="s">
        <v>44</v>
      </c>
      <c r="B108" s="1140">
        <f>SUM(B99:B107)</f>
        <v>106</v>
      </c>
      <c r="C108" s="1140">
        <v>2</v>
      </c>
      <c r="D108" s="1140">
        <f t="shared" ref="D108:I108" si="101">SUM(D99:D107)</f>
        <v>100</v>
      </c>
      <c r="E108" s="1140">
        <f t="shared" si="101"/>
        <v>49</v>
      </c>
      <c r="F108" s="1140">
        <f t="shared" si="101"/>
        <v>100</v>
      </c>
      <c r="G108" s="1140">
        <f t="shared" si="101"/>
        <v>55</v>
      </c>
      <c r="H108" s="1140">
        <f t="shared" si="101"/>
        <v>100</v>
      </c>
      <c r="I108" s="1140">
        <f t="shared" si="101"/>
        <v>77</v>
      </c>
      <c r="J108" s="1140">
        <v>2</v>
      </c>
      <c r="K108" s="1140">
        <f t="shared" ref="K108:Q108" si="102">SUM(K99:K107)</f>
        <v>32</v>
      </c>
      <c r="L108" s="1140">
        <f t="shared" si="102"/>
        <v>43</v>
      </c>
      <c r="M108" s="1140">
        <f t="shared" si="102"/>
        <v>100</v>
      </c>
      <c r="N108" s="1139">
        <f t="shared" si="102"/>
        <v>29</v>
      </c>
      <c r="O108" s="1139">
        <f t="shared" si="102"/>
        <v>0</v>
      </c>
      <c r="P108" s="1139">
        <f t="shared" si="102"/>
        <v>17</v>
      </c>
      <c r="Q108" s="1139">
        <f t="shared" si="102"/>
        <v>12</v>
      </c>
      <c r="R108" s="1138" t="s">
        <v>45</v>
      </c>
    </row>
    <row r="109" spans="1:18" ht="24.75" customHeight="1" x14ac:dyDescent="0.2">
      <c r="A109" s="1635">
        <v>2021</v>
      </c>
      <c r="B109" s="1635"/>
      <c r="C109" s="1635"/>
      <c r="D109" s="1635"/>
      <c r="E109" s="1635"/>
      <c r="F109" s="1635"/>
      <c r="G109" s="1635"/>
      <c r="H109" s="1635"/>
      <c r="I109" s="1635"/>
      <c r="J109" s="1635"/>
      <c r="K109" s="1635"/>
      <c r="L109" s="1635"/>
      <c r="M109" s="1635"/>
      <c r="N109" s="1635"/>
      <c r="O109" s="1635"/>
      <c r="P109" s="1635"/>
      <c r="Q109" s="1635"/>
      <c r="R109" s="1635"/>
    </row>
    <row r="110" spans="1:18" ht="21.95" customHeight="1" thickBot="1" x14ac:dyDescent="0.25">
      <c r="A110" s="1137" t="s">
        <v>1432</v>
      </c>
      <c r="B110" s="1131">
        <f t="shared" ref="B110:B118" si="103">SUM(N110+I110)</f>
        <v>9</v>
      </c>
      <c r="C110" s="1131">
        <f t="shared" ref="C110:C118" si="104">SUM(O110+J110)</f>
        <v>0</v>
      </c>
      <c r="D110" s="1136">
        <f t="shared" ref="D110:D118" si="105">E110/$E$119%</f>
        <v>13.333333333333332</v>
      </c>
      <c r="E110" s="1131">
        <f t="shared" ref="E110:E118" si="106">SUM(P110+K110)</f>
        <v>6</v>
      </c>
      <c r="F110" s="1136">
        <f t="shared" ref="F110:F118" si="107">G110/$G$119%</f>
        <v>5.8823529411764701</v>
      </c>
      <c r="G110" s="1131">
        <f t="shared" ref="G110:G118" si="108">SUM(Q110+L110)</f>
        <v>3</v>
      </c>
      <c r="H110" s="1136">
        <f t="shared" ref="H110:H118" si="109">I110/$I$119%</f>
        <v>12.67605633802817</v>
      </c>
      <c r="I110" s="1135">
        <f t="shared" ref="I110:I117" si="110">L110+K110</f>
        <v>9</v>
      </c>
      <c r="J110" s="1134">
        <f>0</f>
        <v>0</v>
      </c>
      <c r="K110" s="1133">
        <v>6</v>
      </c>
      <c r="L110" s="1133">
        <v>3</v>
      </c>
      <c r="M110" s="1132">
        <f t="shared" ref="M110:M118" si="111">N110/$N$119%</f>
        <v>0</v>
      </c>
      <c r="N110" s="1131">
        <f t="shared" ref="N110:N117" si="112">Q110+P110</f>
        <v>0</v>
      </c>
      <c r="O110" s="1130">
        <f>0</f>
        <v>0</v>
      </c>
      <c r="P110" s="1130">
        <v>0</v>
      </c>
      <c r="Q110" s="1130">
        <v>0</v>
      </c>
      <c r="R110" s="1129" t="s">
        <v>37</v>
      </c>
    </row>
    <row r="111" spans="1:18" ht="21.95" customHeight="1" thickTop="1" thickBot="1" x14ac:dyDescent="0.25">
      <c r="A111" s="1122" t="s">
        <v>1431</v>
      </c>
      <c r="B111" s="1120">
        <f t="shared" si="103"/>
        <v>2</v>
      </c>
      <c r="C111" s="1120">
        <f t="shared" si="104"/>
        <v>0</v>
      </c>
      <c r="D111" s="1121">
        <f t="shared" si="105"/>
        <v>2.2222222222222223</v>
      </c>
      <c r="E111" s="247">
        <f t="shared" si="106"/>
        <v>1</v>
      </c>
      <c r="F111" s="1121">
        <f t="shared" si="107"/>
        <v>1.9607843137254901</v>
      </c>
      <c r="G111" s="247">
        <f t="shared" si="108"/>
        <v>1</v>
      </c>
      <c r="H111" s="1121">
        <f t="shared" si="109"/>
        <v>2.8169014084507045</v>
      </c>
      <c r="I111" s="1120">
        <f t="shared" si="110"/>
        <v>2</v>
      </c>
      <c r="J111" s="1119">
        <f>0</f>
        <v>0</v>
      </c>
      <c r="K111" s="1118">
        <v>1</v>
      </c>
      <c r="L111" s="1118">
        <v>1</v>
      </c>
      <c r="M111" s="1117">
        <f t="shared" si="111"/>
        <v>0</v>
      </c>
      <c r="N111" s="247">
        <f t="shared" si="112"/>
        <v>0</v>
      </c>
      <c r="O111" s="231">
        <f>0</f>
        <v>0</v>
      </c>
      <c r="P111" s="231">
        <v>0</v>
      </c>
      <c r="Q111" s="231">
        <v>0</v>
      </c>
      <c r="R111" s="1116" t="s">
        <v>38</v>
      </c>
    </row>
    <row r="112" spans="1:18" ht="21.95" customHeight="1" thickTop="1" thickBot="1" x14ac:dyDescent="0.25">
      <c r="A112" s="1128" t="s">
        <v>1430</v>
      </c>
      <c r="B112" s="224">
        <f t="shared" si="103"/>
        <v>3</v>
      </c>
      <c r="C112" s="224">
        <f t="shared" si="104"/>
        <v>0</v>
      </c>
      <c r="D112" s="1127">
        <f t="shared" si="105"/>
        <v>2.2222222222222223</v>
      </c>
      <c r="E112" s="224">
        <f t="shared" si="106"/>
        <v>1</v>
      </c>
      <c r="F112" s="1127">
        <f t="shared" si="107"/>
        <v>3.9215686274509802</v>
      </c>
      <c r="G112" s="224">
        <f t="shared" si="108"/>
        <v>2</v>
      </c>
      <c r="H112" s="1127">
        <f t="shared" si="109"/>
        <v>4.2253521126760569</v>
      </c>
      <c r="I112" s="1126">
        <f t="shared" si="110"/>
        <v>3</v>
      </c>
      <c r="J112" s="1125">
        <f>0</f>
        <v>0</v>
      </c>
      <c r="K112" s="698">
        <v>1</v>
      </c>
      <c r="L112" s="698">
        <v>2</v>
      </c>
      <c r="M112" s="1124">
        <f t="shared" si="111"/>
        <v>0</v>
      </c>
      <c r="N112" s="224">
        <f t="shared" si="112"/>
        <v>0</v>
      </c>
      <c r="O112" s="225">
        <f>0</f>
        <v>0</v>
      </c>
      <c r="P112" s="225">
        <v>0</v>
      </c>
      <c r="Q112" s="225">
        <v>0</v>
      </c>
      <c r="R112" s="1123" t="s">
        <v>39</v>
      </c>
    </row>
    <row r="113" spans="1:18" ht="21.95" customHeight="1" thickTop="1" thickBot="1" x14ac:dyDescent="0.25">
      <c r="A113" s="1122" t="s">
        <v>1429</v>
      </c>
      <c r="B113" s="1120">
        <f t="shared" si="103"/>
        <v>0</v>
      </c>
      <c r="C113" s="1120">
        <f t="shared" si="104"/>
        <v>0</v>
      </c>
      <c r="D113" s="1121">
        <f t="shared" si="105"/>
        <v>0</v>
      </c>
      <c r="E113" s="247">
        <f t="shared" si="106"/>
        <v>0</v>
      </c>
      <c r="F113" s="1121">
        <f t="shared" si="107"/>
        <v>0</v>
      </c>
      <c r="G113" s="247">
        <f t="shared" si="108"/>
        <v>0</v>
      </c>
      <c r="H113" s="1121">
        <f t="shared" si="109"/>
        <v>0</v>
      </c>
      <c r="I113" s="1120">
        <f t="shared" si="110"/>
        <v>0</v>
      </c>
      <c r="J113" s="1119">
        <f>0</f>
        <v>0</v>
      </c>
      <c r="K113" s="1118">
        <v>0</v>
      </c>
      <c r="L113" s="1118">
        <v>0</v>
      </c>
      <c r="M113" s="1117">
        <f t="shared" si="111"/>
        <v>0</v>
      </c>
      <c r="N113" s="247">
        <f t="shared" si="112"/>
        <v>0</v>
      </c>
      <c r="O113" s="231">
        <f>0</f>
        <v>0</v>
      </c>
      <c r="P113" s="231">
        <v>0</v>
      </c>
      <c r="Q113" s="231">
        <v>0</v>
      </c>
      <c r="R113" s="1116" t="s">
        <v>40</v>
      </c>
    </row>
    <row r="114" spans="1:18" ht="21.95" customHeight="1" thickTop="1" thickBot="1" x14ac:dyDescent="0.25">
      <c r="A114" s="1128" t="s">
        <v>1428</v>
      </c>
      <c r="B114" s="224">
        <f t="shared" si="103"/>
        <v>0</v>
      </c>
      <c r="C114" s="224">
        <f t="shared" si="104"/>
        <v>0</v>
      </c>
      <c r="D114" s="1127">
        <f t="shared" si="105"/>
        <v>0</v>
      </c>
      <c r="E114" s="224">
        <f t="shared" si="106"/>
        <v>0</v>
      </c>
      <c r="F114" s="1127">
        <f t="shared" si="107"/>
        <v>0</v>
      </c>
      <c r="G114" s="224">
        <f t="shared" si="108"/>
        <v>0</v>
      </c>
      <c r="H114" s="1127">
        <f t="shared" si="109"/>
        <v>0</v>
      </c>
      <c r="I114" s="1126">
        <f t="shared" si="110"/>
        <v>0</v>
      </c>
      <c r="J114" s="1125">
        <f>0</f>
        <v>0</v>
      </c>
      <c r="K114" s="698">
        <v>0</v>
      </c>
      <c r="L114" s="698">
        <v>0</v>
      </c>
      <c r="M114" s="1124">
        <f t="shared" si="111"/>
        <v>0</v>
      </c>
      <c r="N114" s="224">
        <f t="shared" si="112"/>
        <v>0</v>
      </c>
      <c r="O114" s="225">
        <f>0</f>
        <v>0</v>
      </c>
      <c r="P114" s="225">
        <v>0</v>
      </c>
      <c r="Q114" s="225">
        <v>0</v>
      </c>
      <c r="R114" s="1123" t="s">
        <v>41</v>
      </c>
    </row>
    <row r="115" spans="1:18" ht="21.95" customHeight="1" thickTop="1" thickBot="1" x14ac:dyDescent="0.25">
      <c r="A115" s="1122" t="s">
        <v>1427</v>
      </c>
      <c r="B115" s="1120">
        <f t="shared" si="103"/>
        <v>0</v>
      </c>
      <c r="C115" s="1120">
        <f t="shared" si="104"/>
        <v>0</v>
      </c>
      <c r="D115" s="1121">
        <f t="shared" si="105"/>
        <v>0</v>
      </c>
      <c r="E115" s="247">
        <f t="shared" si="106"/>
        <v>0</v>
      </c>
      <c r="F115" s="1121">
        <f t="shared" si="107"/>
        <v>0</v>
      </c>
      <c r="G115" s="247">
        <f t="shared" si="108"/>
        <v>0</v>
      </c>
      <c r="H115" s="1121">
        <f t="shared" si="109"/>
        <v>0</v>
      </c>
      <c r="I115" s="1120">
        <f t="shared" si="110"/>
        <v>0</v>
      </c>
      <c r="J115" s="1119">
        <f>0</f>
        <v>0</v>
      </c>
      <c r="K115" s="1118">
        <v>0</v>
      </c>
      <c r="L115" s="1118">
        <v>0</v>
      </c>
      <c r="M115" s="1117">
        <f t="shared" si="111"/>
        <v>0</v>
      </c>
      <c r="N115" s="247">
        <f t="shared" si="112"/>
        <v>0</v>
      </c>
      <c r="O115" s="231">
        <f>0</f>
        <v>0</v>
      </c>
      <c r="P115" s="231">
        <v>0</v>
      </c>
      <c r="Q115" s="231">
        <v>0</v>
      </c>
      <c r="R115" s="1116" t="s">
        <v>42</v>
      </c>
    </row>
    <row r="116" spans="1:18" ht="21.95" customHeight="1" thickTop="1" thickBot="1" x14ac:dyDescent="0.25">
      <c r="A116" s="1128" t="s">
        <v>1426</v>
      </c>
      <c r="B116" s="224">
        <f t="shared" si="103"/>
        <v>0</v>
      </c>
      <c r="C116" s="224">
        <f t="shared" si="104"/>
        <v>0</v>
      </c>
      <c r="D116" s="1127">
        <f t="shared" si="105"/>
        <v>0</v>
      </c>
      <c r="E116" s="224">
        <f t="shared" si="106"/>
        <v>0</v>
      </c>
      <c r="F116" s="1127">
        <f t="shared" si="107"/>
        <v>0</v>
      </c>
      <c r="G116" s="224">
        <f t="shared" si="108"/>
        <v>0</v>
      </c>
      <c r="H116" s="1127">
        <f t="shared" si="109"/>
        <v>0</v>
      </c>
      <c r="I116" s="1126">
        <f t="shared" si="110"/>
        <v>0</v>
      </c>
      <c r="J116" s="1125">
        <f>0</f>
        <v>0</v>
      </c>
      <c r="K116" s="698">
        <v>0</v>
      </c>
      <c r="L116" s="698">
        <v>0</v>
      </c>
      <c r="M116" s="1124">
        <f t="shared" si="111"/>
        <v>0</v>
      </c>
      <c r="N116" s="224">
        <f t="shared" si="112"/>
        <v>0</v>
      </c>
      <c r="O116" s="225">
        <f>0</f>
        <v>0</v>
      </c>
      <c r="P116" s="225">
        <v>0</v>
      </c>
      <c r="Q116" s="225">
        <v>0</v>
      </c>
      <c r="R116" s="1123" t="s">
        <v>43</v>
      </c>
    </row>
    <row r="117" spans="1:18" ht="21.95" customHeight="1" thickTop="1" thickBot="1" x14ac:dyDescent="0.25">
      <c r="A117" s="1122" t="s">
        <v>1425</v>
      </c>
      <c r="B117" s="1120">
        <f t="shared" si="103"/>
        <v>0</v>
      </c>
      <c r="C117" s="1120">
        <f t="shared" si="104"/>
        <v>0</v>
      </c>
      <c r="D117" s="1121">
        <f t="shared" si="105"/>
        <v>0</v>
      </c>
      <c r="E117" s="247">
        <f t="shared" si="106"/>
        <v>0</v>
      </c>
      <c r="F117" s="1121">
        <f t="shared" si="107"/>
        <v>0</v>
      </c>
      <c r="G117" s="247">
        <f t="shared" si="108"/>
        <v>0</v>
      </c>
      <c r="H117" s="1121">
        <f t="shared" si="109"/>
        <v>0</v>
      </c>
      <c r="I117" s="1120">
        <f t="shared" si="110"/>
        <v>0</v>
      </c>
      <c r="J117" s="1119">
        <f>0</f>
        <v>0</v>
      </c>
      <c r="K117" s="1118">
        <v>0</v>
      </c>
      <c r="L117" s="1118">
        <v>0</v>
      </c>
      <c r="M117" s="1117">
        <f t="shared" si="111"/>
        <v>0</v>
      </c>
      <c r="N117" s="247">
        <f t="shared" si="112"/>
        <v>0</v>
      </c>
      <c r="O117" s="231">
        <f>0</f>
        <v>0</v>
      </c>
      <c r="P117" s="231">
        <v>0</v>
      </c>
      <c r="Q117" s="231">
        <v>0</v>
      </c>
      <c r="R117" s="1116" t="s">
        <v>1424</v>
      </c>
    </row>
    <row r="118" spans="1:18" ht="21.95" customHeight="1" thickTop="1" x14ac:dyDescent="0.2">
      <c r="A118" s="1115" t="s">
        <v>1423</v>
      </c>
      <c r="B118" s="239">
        <f t="shared" si="103"/>
        <v>84</v>
      </c>
      <c r="C118" s="239">
        <f t="shared" si="104"/>
        <v>2</v>
      </c>
      <c r="D118" s="1114">
        <f t="shared" si="105"/>
        <v>82.222222222222214</v>
      </c>
      <c r="E118" s="239">
        <f t="shared" si="106"/>
        <v>37</v>
      </c>
      <c r="F118" s="1114">
        <f t="shared" si="107"/>
        <v>88.235294117647058</v>
      </c>
      <c r="G118" s="239">
        <f t="shared" si="108"/>
        <v>45</v>
      </c>
      <c r="H118" s="1114">
        <f t="shared" si="109"/>
        <v>80.281690140845072</v>
      </c>
      <c r="I118" s="1113">
        <f>L118+K118+J118</f>
        <v>57</v>
      </c>
      <c r="J118" s="1112">
        <v>1</v>
      </c>
      <c r="K118" s="700">
        <v>25</v>
      </c>
      <c r="L118" s="700">
        <v>31</v>
      </c>
      <c r="M118" s="1111">
        <f t="shared" si="111"/>
        <v>100</v>
      </c>
      <c r="N118" s="239">
        <f>Q118+P118+O118</f>
        <v>27</v>
      </c>
      <c r="O118" s="540">
        <v>1</v>
      </c>
      <c r="P118" s="540">
        <v>12</v>
      </c>
      <c r="Q118" s="540">
        <v>14</v>
      </c>
      <c r="R118" s="1110" t="s">
        <v>1422</v>
      </c>
    </row>
    <row r="119" spans="1:18" ht="21.95" customHeight="1" x14ac:dyDescent="0.2">
      <c r="A119" s="1109" t="s">
        <v>44</v>
      </c>
      <c r="B119" s="1108">
        <f>SUM(B110:B118)</f>
        <v>98</v>
      </c>
      <c r="C119" s="1108">
        <v>2</v>
      </c>
      <c r="D119" s="1108">
        <f t="shared" ref="D119:I119" si="113">SUM(D110:D118)</f>
        <v>99.999999999999986</v>
      </c>
      <c r="E119" s="1108">
        <f t="shared" si="113"/>
        <v>45</v>
      </c>
      <c r="F119" s="1108">
        <f t="shared" si="113"/>
        <v>100</v>
      </c>
      <c r="G119" s="1108">
        <f t="shared" si="113"/>
        <v>51</v>
      </c>
      <c r="H119" s="1108">
        <f t="shared" si="113"/>
        <v>100</v>
      </c>
      <c r="I119" s="1108">
        <f t="shared" si="113"/>
        <v>71</v>
      </c>
      <c r="J119" s="1108">
        <v>1</v>
      </c>
      <c r="K119" s="1108">
        <f>SUM(K110:K118)</f>
        <v>33</v>
      </c>
      <c r="L119" s="1108">
        <f>SUM(L110:L118)</f>
        <v>37</v>
      </c>
      <c r="M119" s="1108">
        <f>SUM(M110:M118)</f>
        <v>100</v>
      </c>
      <c r="N119" s="395">
        <f>SUM(N110:N118)</f>
        <v>27</v>
      </c>
      <c r="O119" s="1108">
        <v>1</v>
      </c>
      <c r="P119" s="395">
        <f>SUM(P110:P118)</f>
        <v>12</v>
      </c>
      <c r="Q119" s="395">
        <f>SUM(Q110:Q118)</f>
        <v>14</v>
      </c>
      <c r="R119" s="1107" t="s">
        <v>45</v>
      </c>
    </row>
  </sheetData>
  <mergeCells count="27">
    <mergeCell ref="A109:R109"/>
    <mergeCell ref="A74:R74"/>
    <mergeCell ref="A63:R63"/>
    <mergeCell ref="A85:R85"/>
    <mergeCell ref="A97:A98"/>
    <mergeCell ref="B97:G97"/>
    <mergeCell ref="H97:L97"/>
    <mergeCell ref="M97:Q97"/>
    <mergeCell ref="R97:R98"/>
    <mergeCell ref="A96:R96"/>
    <mergeCell ref="A17:R17"/>
    <mergeCell ref="A28:R28"/>
    <mergeCell ref="A39:R39"/>
    <mergeCell ref="A50:R50"/>
    <mergeCell ref="A51:A52"/>
    <mergeCell ref="B51:G51"/>
    <mergeCell ref="H51:L51"/>
    <mergeCell ref="M51:Q51"/>
    <mergeCell ref="R51:R52"/>
    <mergeCell ref="R5:R6"/>
    <mergeCell ref="A1:R1"/>
    <mergeCell ref="A2:R2"/>
    <mergeCell ref="A4:R4"/>
    <mergeCell ref="A5:A6"/>
    <mergeCell ref="B5:G5"/>
    <mergeCell ref="H5:L5"/>
    <mergeCell ref="M5:Q5"/>
  </mergeCells>
  <printOptions horizontalCentered="1"/>
  <pageMargins left="0" right="0" top="0.39370078740157483" bottom="0" header="0" footer="0"/>
  <pageSetup paperSize="9" scale="75" orientation="portrait" r:id="rId1"/>
  <headerFooter alignWithMargins="0"/>
  <rowBreaks count="2" manualBreakCount="2">
    <brk id="49" max="16383" man="1"/>
    <brk id="95" max="17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55B-0339-451D-A094-7F27B6C8BC38}">
  <dimension ref="A1:N151"/>
  <sheetViews>
    <sheetView view="pageBreakPreview" zoomScaleNormal="90" zoomScaleSheetLayoutView="100" workbookViewId="0">
      <selection activeCell="L15" sqref="L15"/>
    </sheetView>
  </sheetViews>
  <sheetFormatPr defaultRowHeight="12.75" x14ac:dyDescent="0.2"/>
  <cols>
    <col min="1" max="1" width="13.85546875" style="1174" customWidth="1"/>
    <col min="2" max="13" width="6.7109375" customWidth="1"/>
    <col min="14" max="14" width="13.140625" customWidth="1"/>
  </cols>
  <sheetData>
    <row r="1" spans="1:14" ht="23.25" x14ac:dyDescent="0.2">
      <c r="A1" s="1427" t="s">
        <v>1460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14" ht="15.75" x14ac:dyDescent="0.2">
      <c r="A2" s="1429" t="s">
        <v>1459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14" ht="15.75" x14ac:dyDescent="0.2">
      <c r="A3" s="1203" t="s">
        <v>1458</v>
      </c>
      <c r="B3" s="1084"/>
      <c r="C3" s="1084"/>
      <c r="D3" s="1084"/>
      <c r="E3" s="1084"/>
      <c r="F3" s="1084"/>
      <c r="G3" s="1084"/>
      <c r="H3" s="1084"/>
      <c r="I3" s="1084"/>
      <c r="J3" s="1084"/>
      <c r="K3" s="1084"/>
      <c r="L3" s="1084"/>
      <c r="M3" s="1202"/>
      <c r="N3" s="1201" t="s">
        <v>46</v>
      </c>
    </row>
    <row r="4" spans="1:14" ht="23.25" customHeight="1" x14ac:dyDescent="0.2">
      <c r="A4" s="1429">
        <v>2012</v>
      </c>
      <c r="B4" s="1429"/>
      <c r="C4" s="1429"/>
      <c r="D4" s="1429"/>
      <c r="E4" s="1429"/>
      <c r="F4" s="1429"/>
      <c r="G4" s="1429"/>
      <c r="H4" s="1429"/>
      <c r="I4" s="1429"/>
      <c r="J4" s="1429"/>
      <c r="K4" s="1429"/>
      <c r="L4" s="1429"/>
      <c r="M4" s="1429"/>
      <c r="N4" s="1429"/>
    </row>
    <row r="5" spans="1:14" ht="21" customHeight="1" x14ac:dyDescent="0.2">
      <c r="A5" s="1636" t="s">
        <v>1457</v>
      </c>
      <c r="B5" s="1638" t="s">
        <v>1438</v>
      </c>
      <c r="C5" s="1639"/>
      <c r="D5" s="1639"/>
      <c r="E5" s="1640"/>
      <c r="F5" s="1641" t="s">
        <v>1416</v>
      </c>
      <c r="G5" s="1642"/>
      <c r="H5" s="1642"/>
      <c r="I5" s="1643"/>
      <c r="J5" s="1641" t="s">
        <v>1415</v>
      </c>
      <c r="K5" s="1642"/>
      <c r="L5" s="1642"/>
      <c r="M5" s="1643"/>
      <c r="N5" s="1644" t="s">
        <v>1456</v>
      </c>
    </row>
    <row r="6" spans="1:14" ht="30" customHeight="1" x14ac:dyDescent="0.2">
      <c r="A6" s="1637"/>
      <c r="B6" s="75" t="s">
        <v>1413</v>
      </c>
      <c r="C6" s="75" t="s">
        <v>1412</v>
      </c>
      <c r="D6" s="1087" t="s">
        <v>1411</v>
      </c>
      <c r="E6" s="1087" t="s">
        <v>1410</v>
      </c>
      <c r="F6" s="75" t="s">
        <v>1413</v>
      </c>
      <c r="G6" s="75" t="s">
        <v>1412</v>
      </c>
      <c r="H6" s="1087" t="s">
        <v>1411</v>
      </c>
      <c r="I6" s="1087" t="s">
        <v>1410</v>
      </c>
      <c r="J6" s="75" t="s">
        <v>1413</v>
      </c>
      <c r="K6" s="75" t="s">
        <v>1412</v>
      </c>
      <c r="L6" s="1087" t="s">
        <v>1411</v>
      </c>
      <c r="M6" s="1087" t="s">
        <v>1410</v>
      </c>
      <c r="N6" s="1645"/>
    </row>
    <row r="7" spans="1:14" ht="18" customHeight="1" thickBot="1" x14ac:dyDescent="0.25">
      <c r="A7" s="1182" t="s">
        <v>1455</v>
      </c>
      <c r="B7" s="1105">
        <f t="shared" ref="B7:B19" si="0">SUM(C7:E7)</f>
        <v>9</v>
      </c>
      <c r="C7" s="1181">
        <f t="shared" ref="C7:C19" si="1">SUM(G7,K7)</f>
        <v>0</v>
      </c>
      <c r="D7" s="1104">
        <f t="shared" ref="D7:D19" si="2">SUM(H7,L7)</f>
        <v>3</v>
      </c>
      <c r="E7" s="1104">
        <f t="shared" ref="E7:E19" si="3">SUM(I7,M7)</f>
        <v>6</v>
      </c>
      <c r="F7" s="1105">
        <f t="shared" ref="F7:F19" si="4">SUM(G7:I7)</f>
        <v>4</v>
      </c>
      <c r="G7" s="1181">
        <v>0</v>
      </c>
      <c r="H7" s="1104">
        <v>1</v>
      </c>
      <c r="I7" s="1104">
        <v>3</v>
      </c>
      <c r="J7" s="1105">
        <f t="shared" ref="J7:J18" si="5">SUM(K7:M7)</f>
        <v>5</v>
      </c>
      <c r="K7" s="1181">
        <v>0</v>
      </c>
      <c r="L7" s="1104">
        <v>2</v>
      </c>
      <c r="M7" s="1104">
        <v>3</v>
      </c>
      <c r="N7" s="1168" t="s">
        <v>47</v>
      </c>
    </row>
    <row r="8" spans="1:14" ht="18" customHeight="1" thickTop="1" thickBot="1" x14ac:dyDescent="0.25">
      <c r="A8" s="1184" t="s">
        <v>1454</v>
      </c>
      <c r="B8" s="1103">
        <f t="shared" si="0"/>
        <v>10</v>
      </c>
      <c r="C8" s="1183">
        <f t="shared" si="1"/>
        <v>0</v>
      </c>
      <c r="D8" s="1102">
        <f t="shared" si="2"/>
        <v>5</v>
      </c>
      <c r="E8" s="1102">
        <f t="shared" si="3"/>
        <v>5</v>
      </c>
      <c r="F8" s="1103">
        <f t="shared" si="4"/>
        <v>7</v>
      </c>
      <c r="G8" s="1183">
        <v>0</v>
      </c>
      <c r="H8" s="1102">
        <v>4</v>
      </c>
      <c r="I8" s="1102">
        <v>3</v>
      </c>
      <c r="J8" s="1103">
        <f t="shared" si="5"/>
        <v>3</v>
      </c>
      <c r="K8" s="1183">
        <v>0</v>
      </c>
      <c r="L8" s="1102">
        <v>1</v>
      </c>
      <c r="M8" s="1102">
        <v>2</v>
      </c>
      <c r="N8" s="1123" t="s">
        <v>48</v>
      </c>
    </row>
    <row r="9" spans="1:14" ht="18" customHeight="1" thickTop="1" thickBot="1" x14ac:dyDescent="0.25">
      <c r="A9" s="1182" t="s">
        <v>1453</v>
      </c>
      <c r="B9" s="1105">
        <f t="shared" si="0"/>
        <v>6</v>
      </c>
      <c r="C9" s="1181">
        <f t="shared" si="1"/>
        <v>0</v>
      </c>
      <c r="D9" s="1104">
        <f t="shared" si="2"/>
        <v>3</v>
      </c>
      <c r="E9" s="1104">
        <f t="shared" si="3"/>
        <v>3</v>
      </c>
      <c r="F9" s="1105">
        <f t="shared" si="4"/>
        <v>5</v>
      </c>
      <c r="G9" s="1181">
        <v>0</v>
      </c>
      <c r="H9" s="1104">
        <v>2</v>
      </c>
      <c r="I9" s="1104">
        <v>3</v>
      </c>
      <c r="J9" s="1105">
        <f t="shared" si="5"/>
        <v>1</v>
      </c>
      <c r="K9" s="1181">
        <v>0</v>
      </c>
      <c r="L9" s="1104">
        <v>1</v>
      </c>
      <c r="M9" s="1104">
        <v>0</v>
      </c>
      <c r="N9" s="1168" t="s">
        <v>49</v>
      </c>
    </row>
    <row r="10" spans="1:14" ht="18" customHeight="1" thickTop="1" thickBot="1" x14ac:dyDescent="0.25">
      <c r="A10" s="1184" t="s">
        <v>1452</v>
      </c>
      <c r="B10" s="1103">
        <f t="shared" si="0"/>
        <v>1</v>
      </c>
      <c r="C10" s="1183">
        <f t="shared" si="1"/>
        <v>0</v>
      </c>
      <c r="D10" s="1102">
        <f t="shared" si="2"/>
        <v>0</v>
      </c>
      <c r="E10" s="1102">
        <f t="shared" si="3"/>
        <v>1</v>
      </c>
      <c r="F10" s="1103">
        <f t="shared" si="4"/>
        <v>1</v>
      </c>
      <c r="G10" s="1183">
        <v>0</v>
      </c>
      <c r="H10" s="1102">
        <v>0</v>
      </c>
      <c r="I10" s="1102">
        <v>1</v>
      </c>
      <c r="J10" s="1103">
        <f t="shared" si="5"/>
        <v>0</v>
      </c>
      <c r="K10" s="1183">
        <v>0</v>
      </c>
      <c r="L10" s="1102">
        <v>0</v>
      </c>
      <c r="M10" s="1102">
        <v>0</v>
      </c>
      <c r="N10" s="1123" t="s">
        <v>50</v>
      </c>
    </row>
    <row r="11" spans="1:14" ht="18" customHeight="1" thickTop="1" thickBot="1" x14ac:dyDescent="0.25">
      <c r="A11" s="1182" t="s">
        <v>1451</v>
      </c>
      <c r="B11" s="1105">
        <f t="shared" si="0"/>
        <v>3</v>
      </c>
      <c r="C11" s="1181">
        <f t="shared" si="1"/>
        <v>0</v>
      </c>
      <c r="D11" s="1104">
        <f t="shared" si="2"/>
        <v>2</v>
      </c>
      <c r="E11" s="1104">
        <f t="shared" si="3"/>
        <v>1</v>
      </c>
      <c r="F11" s="1105">
        <f t="shared" si="4"/>
        <v>1</v>
      </c>
      <c r="G11" s="1181">
        <v>0</v>
      </c>
      <c r="H11" s="1104">
        <v>1</v>
      </c>
      <c r="I11" s="1104">
        <v>0</v>
      </c>
      <c r="J11" s="1105">
        <f t="shared" si="5"/>
        <v>2</v>
      </c>
      <c r="K11" s="1181">
        <v>0</v>
      </c>
      <c r="L11" s="1104">
        <v>1</v>
      </c>
      <c r="M11" s="1104">
        <v>1</v>
      </c>
      <c r="N11" s="1168" t="s">
        <v>51</v>
      </c>
    </row>
    <row r="12" spans="1:14" ht="18" customHeight="1" thickTop="1" thickBot="1" x14ac:dyDescent="0.25">
      <c r="A12" s="1184" t="s">
        <v>1450</v>
      </c>
      <c r="B12" s="1103">
        <f t="shared" si="0"/>
        <v>6</v>
      </c>
      <c r="C12" s="1183">
        <f t="shared" si="1"/>
        <v>0</v>
      </c>
      <c r="D12" s="1102">
        <f t="shared" si="2"/>
        <v>1</v>
      </c>
      <c r="E12" s="1102">
        <f t="shared" si="3"/>
        <v>5</v>
      </c>
      <c r="F12" s="1103">
        <f t="shared" si="4"/>
        <v>5</v>
      </c>
      <c r="G12" s="1183">
        <v>0</v>
      </c>
      <c r="H12" s="1102">
        <v>1</v>
      </c>
      <c r="I12" s="1102">
        <v>4</v>
      </c>
      <c r="J12" s="1103">
        <f t="shared" si="5"/>
        <v>1</v>
      </c>
      <c r="K12" s="1183">
        <v>0</v>
      </c>
      <c r="L12" s="1102">
        <v>0</v>
      </c>
      <c r="M12" s="1102">
        <v>1</v>
      </c>
      <c r="N12" s="1123" t="s">
        <v>546</v>
      </c>
    </row>
    <row r="13" spans="1:14" ht="18" customHeight="1" thickTop="1" thickBot="1" x14ac:dyDescent="0.25">
      <c r="A13" s="1182" t="s">
        <v>1449</v>
      </c>
      <c r="B13" s="1105">
        <f t="shared" si="0"/>
        <v>9</v>
      </c>
      <c r="C13" s="1181">
        <f t="shared" si="1"/>
        <v>0</v>
      </c>
      <c r="D13" s="1104">
        <f t="shared" si="2"/>
        <v>4</v>
      </c>
      <c r="E13" s="1104">
        <f t="shared" si="3"/>
        <v>5</v>
      </c>
      <c r="F13" s="1105">
        <f t="shared" si="4"/>
        <v>6</v>
      </c>
      <c r="G13" s="1181">
        <v>0</v>
      </c>
      <c r="H13" s="1104">
        <v>3</v>
      </c>
      <c r="I13" s="1104">
        <v>3</v>
      </c>
      <c r="J13" s="1105">
        <f t="shared" si="5"/>
        <v>3</v>
      </c>
      <c r="K13" s="1181">
        <v>0</v>
      </c>
      <c r="L13" s="1104">
        <v>1</v>
      </c>
      <c r="M13" s="1104">
        <v>2</v>
      </c>
      <c r="N13" s="1168" t="s">
        <v>52</v>
      </c>
    </row>
    <row r="14" spans="1:14" ht="18" customHeight="1" thickTop="1" thickBot="1" x14ac:dyDescent="0.25">
      <c r="A14" s="1184" t="s">
        <v>1448</v>
      </c>
      <c r="B14" s="1103">
        <f t="shared" si="0"/>
        <v>7</v>
      </c>
      <c r="C14" s="1183">
        <f t="shared" si="1"/>
        <v>0</v>
      </c>
      <c r="D14" s="1102">
        <f t="shared" si="2"/>
        <v>3</v>
      </c>
      <c r="E14" s="1102">
        <f t="shared" si="3"/>
        <v>4</v>
      </c>
      <c r="F14" s="1103">
        <f t="shared" si="4"/>
        <v>4</v>
      </c>
      <c r="G14" s="1183">
        <v>0</v>
      </c>
      <c r="H14" s="1102">
        <v>2</v>
      </c>
      <c r="I14" s="1102">
        <v>2</v>
      </c>
      <c r="J14" s="1103">
        <f t="shared" si="5"/>
        <v>3</v>
      </c>
      <c r="K14" s="1183">
        <v>0</v>
      </c>
      <c r="L14" s="1102">
        <v>1</v>
      </c>
      <c r="M14" s="1102">
        <v>2</v>
      </c>
      <c r="N14" s="1123" t="s">
        <v>53</v>
      </c>
    </row>
    <row r="15" spans="1:14" ht="18" customHeight="1" thickTop="1" thickBot="1" x14ac:dyDescent="0.25">
      <c r="A15" s="1182" t="s">
        <v>1447</v>
      </c>
      <c r="B15" s="1105">
        <f t="shared" si="0"/>
        <v>13</v>
      </c>
      <c r="C15" s="1181">
        <f t="shared" si="1"/>
        <v>0</v>
      </c>
      <c r="D15" s="1104">
        <f t="shared" si="2"/>
        <v>6</v>
      </c>
      <c r="E15" s="1104">
        <f t="shared" si="3"/>
        <v>7</v>
      </c>
      <c r="F15" s="1105">
        <f t="shared" si="4"/>
        <v>11</v>
      </c>
      <c r="G15" s="1181">
        <v>0</v>
      </c>
      <c r="H15" s="1104">
        <v>5</v>
      </c>
      <c r="I15" s="1104">
        <v>6</v>
      </c>
      <c r="J15" s="1105">
        <f t="shared" si="5"/>
        <v>2</v>
      </c>
      <c r="K15" s="1181">
        <v>0</v>
      </c>
      <c r="L15" s="1104">
        <v>1</v>
      </c>
      <c r="M15" s="1104">
        <v>1</v>
      </c>
      <c r="N15" s="1168" t="s">
        <v>54</v>
      </c>
    </row>
    <row r="16" spans="1:14" ht="18" customHeight="1" thickTop="1" thickBot="1" x14ac:dyDescent="0.25">
      <c r="A16" s="1184" t="s">
        <v>1446</v>
      </c>
      <c r="B16" s="1103">
        <f t="shared" si="0"/>
        <v>17</v>
      </c>
      <c r="C16" s="1183">
        <f t="shared" si="1"/>
        <v>0</v>
      </c>
      <c r="D16" s="1102">
        <f t="shared" si="2"/>
        <v>11</v>
      </c>
      <c r="E16" s="1102">
        <f t="shared" si="3"/>
        <v>6</v>
      </c>
      <c r="F16" s="1103">
        <f t="shared" si="4"/>
        <v>7</v>
      </c>
      <c r="G16" s="1183">
        <v>0</v>
      </c>
      <c r="H16" s="1102">
        <v>5</v>
      </c>
      <c r="I16" s="1102">
        <v>2</v>
      </c>
      <c r="J16" s="1103">
        <f t="shared" si="5"/>
        <v>10</v>
      </c>
      <c r="K16" s="1183">
        <v>0</v>
      </c>
      <c r="L16" s="1102">
        <v>6</v>
      </c>
      <c r="M16" s="1102">
        <v>4</v>
      </c>
      <c r="N16" s="1123" t="s">
        <v>55</v>
      </c>
    </row>
    <row r="17" spans="1:14" ht="18" customHeight="1" thickTop="1" thickBot="1" x14ac:dyDescent="0.25">
      <c r="A17" s="1182" t="s">
        <v>1445</v>
      </c>
      <c r="B17" s="1105">
        <f t="shared" si="0"/>
        <v>9</v>
      </c>
      <c r="C17" s="1181">
        <f t="shared" si="1"/>
        <v>0</v>
      </c>
      <c r="D17" s="1104">
        <f t="shared" si="2"/>
        <v>6</v>
      </c>
      <c r="E17" s="1104">
        <f t="shared" si="3"/>
        <v>3</v>
      </c>
      <c r="F17" s="1105">
        <f t="shared" si="4"/>
        <v>4</v>
      </c>
      <c r="G17" s="1181">
        <v>0</v>
      </c>
      <c r="H17" s="1104">
        <v>2</v>
      </c>
      <c r="I17" s="1104">
        <v>2</v>
      </c>
      <c r="J17" s="1105">
        <f t="shared" si="5"/>
        <v>5</v>
      </c>
      <c r="K17" s="1181">
        <v>0</v>
      </c>
      <c r="L17" s="1104">
        <v>4</v>
      </c>
      <c r="M17" s="1104">
        <v>1</v>
      </c>
      <c r="N17" s="1168" t="s">
        <v>56</v>
      </c>
    </row>
    <row r="18" spans="1:14" ht="18" customHeight="1" thickTop="1" x14ac:dyDescent="0.2">
      <c r="A18" s="1180" t="s">
        <v>1444</v>
      </c>
      <c r="B18" s="1179">
        <f t="shared" si="0"/>
        <v>4</v>
      </c>
      <c r="C18" s="1178">
        <f t="shared" si="1"/>
        <v>0</v>
      </c>
      <c r="D18" s="1097">
        <f t="shared" si="2"/>
        <v>1</v>
      </c>
      <c r="E18" s="1097">
        <f t="shared" si="3"/>
        <v>3</v>
      </c>
      <c r="F18" s="1179">
        <f t="shared" si="4"/>
        <v>3</v>
      </c>
      <c r="G18" s="1178">
        <v>0</v>
      </c>
      <c r="H18" s="1097">
        <v>1</v>
      </c>
      <c r="I18" s="1097">
        <v>2</v>
      </c>
      <c r="J18" s="1179">
        <f t="shared" si="5"/>
        <v>1</v>
      </c>
      <c r="K18" s="1178">
        <v>0</v>
      </c>
      <c r="L18" s="1097">
        <v>0</v>
      </c>
      <c r="M18" s="1097">
        <v>1</v>
      </c>
      <c r="N18" s="1177" t="s">
        <v>57</v>
      </c>
    </row>
    <row r="19" spans="1:14" ht="18" customHeight="1" x14ac:dyDescent="0.2">
      <c r="A19" s="1176" t="s">
        <v>44</v>
      </c>
      <c r="B19" s="1175">
        <f t="shared" si="0"/>
        <v>94</v>
      </c>
      <c r="C19" s="1175">
        <f t="shared" si="1"/>
        <v>0</v>
      </c>
      <c r="D19" s="1175">
        <f t="shared" si="2"/>
        <v>45</v>
      </c>
      <c r="E19" s="1175">
        <f t="shared" si="3"/>
        <v>49</v>
      </c>
      <c r="F19" s="1175">
        <f t="shared" si="4"/>
        <v>58</v>
      </c>
      <c r="G19" s="1175">
        <f t="shared" ref="G19:M19" si="6">SUM(G7:G18)</f>
        <v>0</v>
      </c>
      <c r="H19" s="1175">
        <f t="shared" si="6"/>
        <v>27</v>
      </c>
      <c r="I19" s="1175">
        <f t="shared" si="6"/>
        <v>31</v>
      </c>
      <c r="J19" s="1175">
        <f t="shared" si="6"/>
        <v>36</v>
      </c>
      <c r="K19" s="1175">
        <f t="shared" si="6"/>
        <v>0</v>
      </c>
      <c r="L19" s="1175">
        <f t="shared" si="6"/>
        <v>18</v>
      </c>
      <c r="M19" s="1175">
        <f t="shared" si="6"/>
        <v>18</v>
      </c>
      <c r="N19" s="1107" t="s">
        <v>45</v>
      </c>
    </row>
    <row r="20" spans="1:14" ht="23.25" customHeight="1" x14ac:dyDescent="0.2">
      <c r="A20" s="1429">
        <v>2013</v>
      </c>
      <c r="B20" s="1429"/>
      <c r="C20" s="1429"/>
      <c r="D20" s="1429"/>
      <c r="E20" s="1429"/>
      <c r="F20" s="1429"/>
      <c r="G20" s="1429"/>
      <c r="H20" s="1429"/>
      <c r="I20" s="1429"/>
      <c r="J20" s="1429"/>
      <c r="K20" s="1429"/>
      <c r="L20" s="1429"/>
      <c r="M20" s="1429"/>
      <c r="N20" s="1429"/>
    </row>
    <row r="21" spans="1:14" ht="18" customHeight="1" thickBot="1" x14ac:dyDescent="0.25">
      <c r="A21" s="1200" t="s">
        <v>1455</v>
      </c>
      <c r="B21" s="1199">
        <f t="shared" ref="B21:B33" si="7">SUM(C21:E21)</f>
        <v>7</v>
      </c>
      <c r="C21" s="1198">
        <f t="shared" ref="C21:C33" si="8">SUM(G21,K21)</f>
        <v>0</v>
      </c>
      <c r="D21" s="1197">
        <f t="shared" ref="D21:D33" si="9">SUM(H21,L21)</f>
        <v>2</v>
      </c>
      <c r="E21" s="1197">
        <f t="shared" ref="E21:E33" si="10">SUM(I21,M21)</f>
        <v>5</v>
      </c>
      <c r="F21" s="1199">
        <f t="shared" ref="F21:F33" si="11">SUM(G21:I21)</f>
        <v>3</v>
      </c>
      <c r="G21" s="1198">
        <v>0</v>
      </c>
      <c r="H21" s="1197">
        <v>1</v>
      </c>
      <c r="I21" s="1197">
        <v>2</v>
      </c>
      <c r="J21" s="1199">
        <f t="shared" ref="J21:J32" si="12">SUM(K21:M21)</f>
        <v>4</v>
      </c>
      <c r="K21" s="1198">
        <v>0</v>
      </c>
      <c r="L21" s="1197">
        <v>1</v>
      </c>
      <c r="M21" s="1197">
        <v>3</v>
      </c>
      <c r="N21" s="1129" t="s">
        <v>47</v>
      </c>
    </row>
    <row r="22" spans="1:14" ht="18" customHeight="1" thickTop="1" thickBot="1" x14ac:dyDescent="0.25">
      <c r="A22" s="1196" t="s">
        <v>1454</v>
      </c>
      <c r="B22" s="1101">
        <f t="shared" si="7"/>
        <v>10</v>
      </c>
      <c r="C22" s="1195">
        <f t="shared" si="8"/>
        <v>0</v>
      </c>
      <c r="D22" s="1100">
        <f t="shared" si="9"/>
        <v>3</v>
      </c>
      <c r="E22" s="1100">
        <f t="shared" si="10"/>
        <v>7</v>
      </c>
      <c r="F22" s="1101">
        <f t="shared" si="11"/>
        <v>5</v>
      </c>
      <c r="G22" s="1195">
        <v>0</v>
      </c>
      <c r="H22" s="1100">
        <v>3</v>
      </c>
      <c r="I22" s="1100">
        <v>2</v>
      </c>
      <c r="J22" s="1101">
        <f t="shared" si="12"/>
        <v>5</v>
      </c>
      <c r="K22" s="1195">
        <v>0</v>
      </c>
      <c r="L22" s="1100">
        <v>0</v>
      </c>
      <c r="M22" s="1100">
        <v>5</v>
      </c>
      <c r="N22" s="1142" t="s">
        <v>48</v>
      </c>
    </row>
    <row r="23" spans="1:14" ht="18" customHeight="1" thickTop="1" thickBot="1" x14ac:dyDescent="0.25">
      <c r="A23" s="1194" t="s">
        <v>1453</v>
      </c>
      <c r="B23" s="1193">
        <f t="shared" si="7"/>
        <v>5</v>
      </c>
      <c r="C23" s="1192">
        <f t="shared" si="8"/>
        <v>0</v>
      </c>
      <c r="D23" s="1191">
        <f t="shared" si="9"/>
        <v>2</v>
      </c>
      <c r="E23" s="1191">
        <f t="shared" si="10"/>
        <v>3</v>
      </c>
      <c r="F23" s="1193">
        <f t="shared" si="11"/>
        <v>4</v>
      </c>
      <c r="G23" s="1192">
        <v>0</v>
      </c>
      <c r="H23" s="1191">
        <v>1</v>
      </c>
      <c r="I23" s="1191">
        <v>3</v>
      </c>
      <c r="J23" s="1193">
        <f t="shared" si="12"/>
        <v>1</v>
      </c>
      <c r="K23" s="1192">
        <v>0</v>
      </c>
      <c r="L23" s="1191">
        <v>1</v>
      </c>
      <c r="M23" s="1191">
        <v>0</v>
      </c>
      <c r="N23" s="1190" t="s">
        <v>49</v>
      </c>
    </row>
    <row r="24" spans="1:14" ht="18" customHeight="1" thickTop="1" thickBot="1" x14ac:dyDescent="0.25">
      <c r="A24" s="1196" t="s">
        <v>1452</v>
      </c>
      <c r="B24" s="1101">
        <f t="shared" si="7"/>
        <v>12</v>
      </c>
      <c r="C24" s="1195">
        <f t="shared" si="8"/>
        <v>0</v>
      </c>
      <c r="D24" s="1100">
        <f t="shared" si="9"/>
        <v>4</v>
      </c>
      <c r="E24" s="1100">
        <f t="shared" si="10"/>
        <v>8</v>
      </c>
      <c r="F24" s="1101">
        <f t="shared" si="11"/>
        <v>8</v>
      </c>
      <c r="G24" s="1195">
        <v>0</v>
      </c>
      <c r="H24" s="1100">
        <v>3</v>
      </c>
      <c r="I24" s="1100">
        <v>5</v>
      </c>
      <c r="J24" s="1101">
        <f t="shared" si="12"/>
        <v>4</v>
      </c>
      <c r="K24" s="1195">
        <v>0</v>
      </c>
      <c r="L24" s="1100">
        <v>1</v>
      </c>
      <c r="M24" s="1100">
        <v>3</v>
      </c>
      <c r="N24" s="1142" t="s">
        <v>50</v>
      </c>
    </row>
    <row r="25" spans="1:14" ht="18" customHeight="1" thickTop="1" thickBot="1" x14ac:dyDescent="0.25">
      <c r="A25" s="1194" t="s">
        <v>1451</v>
      </c>
      <c r="B25" s="1193">
        <f t="shared" si="7"/>
        <v>11</v>
      </c>
      <c r="C25" s="1192">
        <f t="shared" si="8"/>
        <v>1</v>
      </c>
      <c r="D25" s="1191">
        <f t="shared" si="9"/>
        <v>9</v>
      </c>
      <c r="E25" s="1191">
        <f t="shared" si="10"/>
        <v>1</v>
      </c>
      <c r="F25" s="1193">
        <f t="shared" si="11"/>
        <v>6</v>
      </c>
      <c r="G25" s="1192">
        <v>0</v>
      </c>
      <c r="H25" s="1191">
        <v>5</v>
      </c>
      <c r="I25" s="1191">
        <v>1</v>
      </c>
      <c r="J25" s="1193">
        <f t="shared" si="12"/>
        <v>5</v>
      </c>
      <c r="K25" s="1192">
        <v>1</v>
      </c>
      <c r="L25" s="1191">
        <v>4</v>
      </c>
      <c r="M25" s="1191">
        <v>0</v>
      </c>
      <c r="N25" s="1190" t="s">
        <v>51</v>
      </c>
    </row>
    <row r="26" spans="1:14" ht="18" customHeight="1" thickTop="1" thickBot="1" x14ac:dyDescent="0.25">
      <c r="A26" s="1196" t="s">
        <v>1450</v>
      </c>
      <c r="B26" s="1101">
        <f t="shared" si="7"/>
        <v>14</v>
      </c>
      <c r="C26" s="1195">
        <f t="shared" si="8"/>
        <v>0</v>
      </c>
      <c r="D26" s="1100">
        <f t="shared" si="9"/>
        <v>8</v>
      </c>
      <c r="E26" s="1100">
        <f t="shared" si="10"/>
        <v>6</v>
      </c>
      <c r="F26" s="1101">
        <f t="shared" si="11"/>
        <v>10</v>
      </c>
      <c r="G26" s="1195">
        <v>0</v>
      </c>
      <c r="H26" s="1100">
        <v>6</v>
      </c>
      <c r="I26" s="1100">
        <v>4</v>
      </c>
      <c r="J26" s="1101">
        <f t="shared" si="12"/>
        <v>4</v>
      </c>
      <c r="K26" s="1195">
        <v>0</v>
      </c>
      <c r="L26" s="1100">
        <v>2</v>
      </c>
      <c r="M26" s="1100">
        <v>2</v>
      </c>
      <c r="N26" s="1142" t="s">
        <v>546</v>
      </c>
    </row>
    <row r="27" spans="1:14" ht="18" customHeight="1" thickTop="1" thickBot="1" x14ac:dyDescent="0.25">
      <c r="A27" s="1194" t="s">
        <v>1449</v>
      </c>
      <c r="B27" s="1193">
        <f t="shared" si="7"/>
        <v>10</v>
      </c>
      <c r="C27" s="1192">
        <f t="shared" si="8"/>
        <v>0</v>
      </c>
      <c r="D27" s="1191">
        <f t="shared" si="9"/>
        <v>5</v>
      </c>
      <c r="E27" s="1191">
        <f t="shared" si="10"/>
        <v>5</v>
      </c>
      <c r="F27" s="1193">
        <f t="shared" si="11"/>
        <v>9</v>
      </c>
      <c r="G27" s="1192">
        <v>0</v>
      </c>
      <c r="H27" s="1191">
        <v>5</v>
      </c>
      <c r="I27" s="1191">
        <v>4</v>
      </c>
      <c r="J27" s="1193">
        <f t="shared" si="12"/>
        <v>1</v>
      </c>
      <c r="K27" s="1192">
        <v>0</v>
      </c>
      <c r="L27" s="1191">
        <v>0</v>
      </c>
      <c r="M27" s="1191">
        <v>1</v>
      </c>
      <c r="N27" s="1190" t="s">
        <v>52</v>
      </c>
    </row>
    <row r="28" spans="1:14" ht="18" customHeight="1" thickTop="1" thickBot="1" x14ac:dyDescent="0.25">
      <c r="A28" s="1196" t="s">
        <v>1448</v>
      </c>
      <c r="B28" s="1101">
        <f t="shared" si="7"/>
        <v>24</v>
      </c>
      <c r="C28" s="1195">
        <f t="shared" si="8"/>
        <v>0</v>
      </c>
      <c r="D28" s="1100">
        <f t="shared" si="9"/>
        <v>13</v>
      </c>
      <c r="E28" s="1100">
        <f t="shared" si="10"/>
        <v>11</v>
      </c>
      <c r="F28" s="1101">
        <f t="shared" si="11"/>
        <v>19</v>
      </c>
      <c r="G28" s="1195">
        <v>0</v>
      </c>
      <c r="H28" s="1100">
        <v>9</v>
      </c>
      <c r="I28" s="1100">
        <v>10</v>
      </c>
      <c r="J28" s="1101">
        <f t="shared" si="12"/>
        <v>5</v>
      </c>
      <c r="K28" s="1195">
        <v>0</v>
      </c>
      <c r="L28" s="1100">
        <v>4</v>
      </c>
      <c r="M28" s="1100">
        <v>1</v>
      </c>
      <c r="N28" s="1142" t="s">
        <v>53</v>
      </c>
    </row>
    <row r="29" spans="1:14" ht="18" customHeight="1" thickTop="1" thickBot="1" x14ac:dyDescent="0.25">
      <c r="A29" s="1194" t="s">
        <v>1447</v>
      </c>
      <c r="B29" s="1193">
        <f t="shared" si="7"/>
        <v>11</v>
      </c>
      <c r="C29" s="1192">
        <f t="shared" si="8"/>
        <v>0</v>
      </c>
      <c r="D29" s="1191">
        <f t="shared" si="9"/>
        <v>6</v>
      </c>
      <c r="E29" s="1191">
        <f t="shared" si="10"/>
        <v>5</v>
      </c>
      <c r="F29" s="1193">
        <f t="shared" si="11"/>
        <v>7</v>
      </c>
      <c r="G29" s="1192">
        <v>0</v>
      </c>
      <c r="H29" s="1191">
        <v>3</v>
      </c>
      <c r="I29" s="1191">
        <v>4</v>
      </c>
      <c r="J29" s="1193">
        <f t="shared" si="12"/>
        <v>4</v>
      </c>
      <c r="K29" s="1192">
        <v>0</v>
      </c>
      <c r="L29" s="1191">
        <v>3</v>
      </c>
      <c r="M29" s="1191">
        <v>1</v>
      </c>
      <c r="N29" s="1190" t="s">
        <v>54</v>
      </c>
    </row>
    <row r="30" spans="1:14" ht="18" customHeight="1" thickTop="1" thickBot="1" x14ac:dyDescent="0.25">
      <c r="A30" s="1196" t="s">
        <v>1446</v>
      </c>
      <c r="B30" s="1101">
        <f t="shared" si="7"/>
        <v>10</v>
      </c>
      <c r="C30" s="1195">
        <f t="shared" si="8"/>
        <v>0</v>
      </c>
      <c r="D30" s="1100">
        <f t="shared" si="9"/>
        <v>4</v>
      </c>
      <c r="E30" s="1100">
        <f t="shared" si="10"/>
        <v>6</v>
      </c>
      <c r="F30" s="1101">
        <f t="shared" si="11"/>
        <v>9</v>
      </c>
      <c r="G30" s="1195">
        <v>0</v>
      </c>
      <c r="H30" s="1100">
        <v>3</v>
      </c>
      <c r="I30" s="1100">
        <v>6</v>
      </c>
      <c r="J30" s="1101">
        <f t="shared" si="12"/>
        <v>1</v>
      </c>
      <c r="K30" s="1195">
        <v>0</v>
      </c>
      <c r="L30" s="1100">
        <v>1</v>
      </c>
      <c r="M30" s="1100">
        <v>0</v>
      </c>
      <c r="N30" s="1142" t="s">
        <v>55</v>
      </c>
    </row>
    <row r="31" spans="1:14" ht="18" customHeight="1" thickTop="1" thickBot="1" x14ac:dyDescent="0.25">
      <c r="A31" s="1194" t="s">
        <v>1445</v>
      </c>
      <c r="B31" s="1193">
        <f t="shared" si="7"/>
        <v>6</v>
      </c>
      <c r="C31" s="1192">
        <f t="shared" si="8"/>
        <v>0</v>
      </c>
      <c r="D31" s="1191">
        <f t="shared" si="9"/>
        <v>4</v>
      </c>
      <c r="E31" s="1191">
        <f t="shared" si="10"/>
        <v>2</v>
      </c>
      <c r="F31" s="1193">
        <f t="shared" si="11"/>
        <v>2</v>
      </c>
      <c r="G31" s="1192">
        <v>0</v>
      </c>
      <c r="H31" s="1191">
        <v>1</v>
      </c>
      <c r="I31" s="1191">
        <v>1</v>
      </c>
      <c r="J31" s="1193">
        <f t="shared" si="12"/>
        <v>4</v>
      </c>
      <c r="K31" s="1192">
        <v>0</v>
      </c>
      <c r="L31" s="1191">
        <v>3</v>
      </c>
      <c r="M31" s="1191">
        <v>1</v>
      </c>
      <c r="N31" s="1190" t="s">
        <v>56</v>
      </c>
    </row>
    <row r="32" spans="1:14" ht="18" customHeight="1" thickTop="1" x14ac:dyDescent="0.2">
      <c r="A32" s="1189" t="s">
        <v>1444</v>
      </c>
      <c r="B32" s="1095">
        <f t="shared" si="7"/>
        <v>14</v>
      </c>
      <c r="C32" s="1188">
        <f t="shared" si="8"/>
        <v>0</v>
      </c>
      <c r="D32" s="1094">
        <f t="shared" si="9"/>
        <v>9</v>
      </c>
      <c r="E32" s="1094">
        <f t="shared" si="10"/>
        <v>5</v>
      </c>
      <c r="F32" s="1095">
        <f t="shared" si="11"/>
        <v>13</v>
      </c>
      <c r="G32" s="1188">
        <v>0</v>
      </c>
      <c r="H32" s="1094">
        <v>8</v>
      </c>
      <c r="I32" s="1094">
        <v>5</v>
      </c>
      <c r="J32" s="1095">
        <f t="shared" si="12"/>
        <v>1</v>
      </c>
      <c r="K32" s="1188">
        <v>0</v>
      </c>
      <c r="L32" s="1094">
        <v>1</v>
      </c>
      <c r="M32" s="1094">
        <v>0</v>
      </c>
      <c r="N32" s="1187" t="s">
        <v>57</v>
      </c>
    </row>
    <row r="33" spans="1:14" ht="18" customHeight="1" x14ac:dyDescent="0.2">
      <c r="A33" s="1186" t="s">
        <v>44</v>
      </c>
      <c r="B33" s="1185">
        <f t="shared" si="7"/>
        <v>134</v>
      </c>
      <c r="C33" s="1185">
        <f t="shared" si="8"/>
        <v>1</v>
      </c>
      <c r="D33" s="1185">
        <f t="shared" si="9"/>
        <v>69</v>
      </c>
      <c r="E33" s="1185">
        <f t="shared" si="10"/>
        <v>64</v>
      </c>
      <c r="F33" s="1185">
        <f t="shared" si="11"/>
        <v>95</v>
      </c>
      <c r="G33" s="1185">
        <f t="shared" ref="G33:M33" si="13">SUM(G21:G32)</f>
        <v>0</v>
      </c>
      <c r="H33" s="1185">
        <f t="shared" si="13"/>
        <v>48</v>
      </c>
      <c r="I33" s="1185">
        <f t="shared" si="13"/>
        <v>47</v>
      </c>
      <c r="J33" s="1185">
        <f t="shared" si="13"/>
        <v>39</v>
      </c>
      <c r="K33" s="1185">
        <f t="shared" si="13"/>
        <v>1</v>
      </c>
      <c r="L33" s="1185">
        <f t="shared" si="13"/>
        <v>21</v>
      </c>
      <c r="M33" s="1185">
        <f t="shared" si="13"/>
        <v>17</v>
      </c>
      <c r="N33" s="1138" t="s">
        <v>45</v>
      </c>
    </row>
    <row r="34" spans="1:14" ht="23.25" customHeight="1" x14ac:dyDescent="0.2">
      <c r="A34" s="1429">
        <v>2014</v>
      </c>
      <c r="B34" s="1429"/>
      <c r="C34" s="1429"/>
      <c r="D34" s="1429"/>
      <c r="E34" s="1429"/>
      <c r="F34" s="1429"/>
      <c r="G34" s="1429"/>
      <c r="H34" s="1429"/>
      <c r="I34" s="1429"/>
      <c r="J34" s="1429"/>
      <c r="K34" s="1429"/>
      <c r="L34" s="1429"/>
      <c r="M34" s="1429"/>
      <c r="N34" s="1429"/>
    </row>
    <row r="35" spans="1:14" ht="18" customHeight="1" thickBot="1" x14ac:dyDescent="0.25">
      <c r="A35" s="1200" t="s">
        <v>1455</v>
      </c>
      <c r="B35" s="1199">
        <f t="shared" ref="B35:B47" si="14">SUM(C35:E35)</f>
        <v>6</v>
      </c>
      <c r="C35" s="1198">
        <f t="shared" ref="C35:C47" si="15">SUM(G35,K35)</f>
        <v>0</v>
      </c>
      <c r="D35" s="1197">
        <f t="shared" ref="D35:D47" si="16">SUM(H35,L35)</f>
        <v>3</v>
      </c>
      <c r="E35" s="1197">
        <f t="shared" ref="E35:E47" si="17">SUM(I35,M35)</f>
        <v>3</v>
      </c>
      <c r="F35" s="1199">
        <f t="shared" ref="F35:F47" si="18">SUM(G35:I35)</f>
        <v>3</v>
      </c>
      <c r="G35" s="1198">
        <v>0</v>
      </c>
      <c r="H35" s="1197">
        <v>3</v>
      </c>
      <c r="I35" s="1197">
        <v>0</v>
      </c>
      <c r="J35" s="1199">
        <f t="shared" ref="J35:J46" si="19">SUM(K35:M35)</f>
        <v>3</v>
      </c>
      <c r="K35" s="1198">
        <v>0</v>
      </c>
      <c r="L35" s="1197">
        <v>0</v>
      </c>
      <c r="M35" s="1197">
        <v>3</v>
      </c>
      <c r="N35" s="1129" t="s">
        <v>47</v>
      </c>
    </row>
    <row r="36" spans="1:14" ht="18" customHeight="1" thickTop="1" thickBot="1" x14ac:dyDescent="0.25">
      <c r="A36" s="1196" t="s">
        <v>1454</v>
      </c>
      <c r="B36" s="1101">
        <f t="shared" si="14"/>
        <v>11</v>
      </c>
      <c r="C36" s="1195">
        <f t="shared" si="15"/>
        <v>0</v>
      </c>
      <c r="D36" s="1100">
        <f t="shared" si="16"/>
        <v>3</v>
      </c>
      <c r="E36" s="1100">
        <f t="shared" si="17"/>
        <v>8</v>
      </c>
      <c r="F36" s="1101">
        <f t="shared" si="18"/>
        <v>8</v>
      </c>
      <c r="G36" s="1195">
        <v>0</v>
      </c>
      <c r="H36" s="1100">
        <v>3</v>
      </c>
      <c r="I36" s="1100">
        <v>5</v>
      </c>
      <c r="J36" s="1101">
        <f t="shared" si="19"/>
        <v>3</v>
      </c>
      <c r="K36" s="1195">
        <v>0</v>
      </c>
      <c r="L36" s="1100">
        <v>0</v>
      </c>
      <c r="M36" s="1100">
        <v>3</v>
      </c>
      <c r="N36" s="1142" t="s">
        <v>48</v>
      </c>
    </row>
    <row r="37" spans="1:14" ht="18" customHeight="1" thickTop="1" thickBot="1" x14ac:dyDescent="0.25">
      <c r="A37" s="1194" t="s">
        <v>1453</v>
      </c>
      <c r="B37" s="1193">
        <f t="shared" si="14"/>
        <v>15</v>
      </c>
      <c r="C37" s="1192">
        <f t="shared" si="15"/>
        <v>2</v>
      </c>
      <c r="D37" s="1191">
        <f t="shared" si="16"/>
        <v>6</v>
      </c>
      <c r="E37" s="1191">
        <f t="shared" si="17"/>
        <v>7</v>
      </c>
      <c r="F37" s="1193">
        <f t="shared" si="18"/>
        <v>11</v>
      </c>
      <c r="G37" s="1192">
        <v>2</v>
      </c>
      <c r="H37" s="1191">
        <v>4</v>
      </c>
      <c r="I37" s="1191">
        <v>5</v>
      </c>
      <c r="J37" s="1193">
        <f t="shared" si="19"/>
        <v>4</v>
      </c>
      <c r="K37" s="1192">
        <v>0</v>
      </c>
      <c r="L37" s="1191">
        <v>2</v>
      </c>
      <c r="M37" s="1191">
        <v>2</v>
      </c>
      <c r="N37" s="1190" t="s">
        <v>49</v>
      </c>
    </row>
    <row r="38" spans="1:14" ht="18" customHeight="1" thickTop="1" thickBot="1" x14ac:dyDescent="0.25">
      <c r="A38" s="1196" t="s">
        <v>1452</v>
      </c>
      <c r="B38" s="1101">
        <f t="shared" si="14"/>
        <v>12</v>
      </c>
      <c r="C38" s="1195">
        <f t="shared" si="15"/>
        <v>0</v>
      </c>
      <c r="D38" s="1100">
        <f t="shared" si="16"/>
        <v>4</v>
      </c>
      <c r="E38" s="1100">
        <f t="shared" si="17"/>
        <v>8</v>
      </c>
      <c r="F38" s="1101">
        <f t="shared" si="18"/>
        <v>6</v>
      </c>
      <c r="G38" s="1195">
        <v>0</v>
      </c>
      <c r="H38" s="1100">
        <v>3</v>
      </c>
      <c r="I38" s="1100">
        <v>3</v>
      </c>
      <c r="J38" s="1101">
        <f t="shared" si="19"/>
        <v>6</v>
      </c>
      <c r="K38" s="1195">
        <v>0</v>
      </c>
      <c r="L38" s="1100">
        <v>1</v>
      </c>
      <c r="M38" s="1100">
        <v>5</v>
      </c>
      <c r="N38" s="1142" t="s">
        <v>50</v>
      </c>
    </row>
    <row r="39" spans="1:14" ht="18" customHeight="1" thickTop="1" thickBot="1" x14ac:dyDescent="0.25">
      <c r="A39" s="1194" t="s">
        <v>1451</v>
      </c>
      <c r="B39" s="1193">
        <f t="shared" si="14"/>
        <v>13</v>
      </c>
      <c r="C39" s="1192">
        <f t="shared" si="15"/>
        <v>0</v>
      </c>
      <c r="D39" s="1191">
        <f t="shared" si="16"/>
        <v>4</v>
      </c>
      <c r="E39" s="1191">
        <f t="shared" si="17"/>
        <v>9</v>
      </c>
      <c r="F39" s="1193">
        <f t="shared" si="18"/>
        <v>13</v>
      </c>
      <c r="G39" s="1192">
        <v>0</v>
      </c>
      <c r="H39" s="1191">
        <v>4</v>
      </c>
      <c r="I39" s="1191">
        <v>9</v>
      </c>
      <c r="J39" s="1193">
        <f t="shared" si="19"/>
        <v>0</v>
      </c>
      <c r="K39" s="1192">
        <v>0</v>
      </c>
      <c r="L39" s="1191">
        <v>0</v>
      </c>
      <c r="M39" s="1191">
        <v>0</v>
      </c>
      <c r="N39" s="1190" t="s">
        <v>51</v>
      </c>
    </row>
    <row r="40" spans="1:14" ht="18" customHeight="1" thickTop="1" thickBot="1" x14ac:dyDescent="0.25">
      <c r="A40" s="1196" t="s">
        <v>1450</v>
      </c>
      <c r="B40" s="1101">
        <f t="shared" si="14"/>
        <v>7</v>
      </c>
      <c r="C40" s="1195">
        <f t="shared" si="15"/>
        <v>0</v>
      </c>
      <c r="D40" s="1100">
        <f t="shared" si="16"/>
        <v>3</v>
      </c>
      <c r="E40" s="1100">
        <f t="shared" si="17"/>
        <v>4</v>
      </c>
      <c r="F40" s="1101">
        <f t="shared" si="18"/>
        <v>6</v>
      </c>
      <c r="G40" s="1195">
        <v>0</v>
      </c>
      <c r="H40" s="1100">
        <v>2</v>
      </c>
      <c r="I40" s="1100">
        <v>4</v>
      </c>
      <c r="J40" s="1101">
        <f t="shared" si="19"/>
        <v>1</v>
      </c>
      <c r="K40" s="1195">
        <v>0</v>
      </c>
      <c r="L40" s="1100">
        <v>1</v>
      </c>
      <c r="M40" s="1100">
        <v>0</v>
      </c>
      <c r="N40" s="1142" t="s">
        <v>546</v>
      </c>
    </row>
    <row r="41" spans="1:14" ht="18" customHeight="1" thickTop="1" thickBot="1" x14ac:dyDescent="0.25">
      <c r="A41" s="1194" t="s">
        <v>1449</v>
      </c>
      <c r="B41" s="1193">
        <f t="shared" si="14"/>
        <v>11</v>
      </c>
      <c r="C41" s="1192">
        <f t="shared" si="15"/>
        <v>0</v>
      </c>
      <c r="D41" s="1191">
        <f t="shared" si="16"/>
        <v>7</v>
      </c>
      <c r="E41" s="1191">
        <f t="shared" si="17"/>
        <v>4</v>
      </c>
      <c r="F41" s="1193">
        <f t="shared" si="18"/>
        <v>8</v>
      </c>
      <c r="G41" s="1192">
        <v>0</v>
      </c>
      <c r="H41" s="1191">
        <v>5</v>
      </c>
      <c r="I41" s="1191">
        <v>3</v>
      </c>
      <c r="J41" s="1193">
        <f t="shared" si="19"/>
        <v>3</v>
      </c>
      <c r="K41" s="1192">
        <v>0</v>
      </c>
      <c r="L41" s="1191">
        <v>2</v>
      </c>
      <c r="M41" s="1191">
        <v>1</v>
      </c>
      <c r="N41" s="1190" t="s">
        <v>52</v>
      </c>
    </row>
    <row r="42" spans="1:14" ht="18" customHeight="1" thickTop="1" thickBot="1" x14ac:dyDescent="0.25">
      <c r="A42" s="1196" t="s">
        <v>1448</v>
      </c>
      <c r="B42" s="1101">
        <f t="shared" si="14"/>
        <v>10</v>
      </c>
      <c r="C42" s="1195">
        <f t="shared" si="15"/>
        <v>0</v>
      </c>
      <c r="D42" s="1100">
        <f t="shared" si="16"/>
        <v>5</v>
      </c>
      <c r="E42" s="1100">
        <f t="shared" si="17"/>
        <v>5</v>
      </c>
      <c r="F42" s="1101">
        <f t="shared" si="18"/>
        <v>7</v>
      </c>
      <c r="G42" s="1195">
        <v>0</v>
      </c>
      <c r="H42" s="1100">
        <v>5</v>
      </c>
      <c r="I42" s="1100">
        <v>2</v>
      </c>
      <c r="J42" s="1101">
        <f t="shared" si="19"/>
        <v>3</v>
      </c>
      <c r="K42" s="1195">
        <v>0</v>
      </c>
      <c r="L42" s="1100">
        <v>0</v>
      </c>
      <c r="M42" s="1100">
        <v>3</v>
      </c>
      <c r="N42" s="1142" t="s">
        <v>53</v>
      </c>
    </row>
    <row r="43" spans="1:14" ht="18" customHeight="1" thickTop="1" thickBot="1" x14ac:dyDescent="0.25">
      <c r="A43" s="1194" t="s">
        <v>1447</v>
      </c>
      <c r="B43" s="1193">
        <f t="shared" si="14"/>
        <v>10</v>
      </c>
      <c r="C43" s="1192">
        <f t="shared" si="15"/>
        <v>0</v>
      </c>
      <c r="D43" s="1191">
        <f t="shared" si="16"/>
        <v>6</v>
      </c>
      <c r="E43" s="1191">
        <f t="shared" si="17"/>
        <v>4</v>
      </c>
      <c r="F43" s="1193">
        <f t="shared" si="18"/>
        <v>8</v>
      </c>
      <c r="G43" s="1192">
        <v>0</v>
      </c>
      <c r="H43" s="1191">
        <v>5</v>
      </c>
      <c r="I43" s="1191">
        <v>3</v>
      </c>
      <c r="J43" s="1193">
        <f t="shared" si="19"/>
        <v>2</v>
      </c>
      <c r="K43" s="1192">
        <v>0</v>
      </c>
      <c r="L43" s="1191">
        <v>1</v>
      </c>
      <c r="M43" s="1191">
        <v>1</v>
      </c>
      <c r="N43" s="1190" t="s">
        <v>54</v>
      </c>
    </row>
    <row r="44" spans="1:14" ht="18" customHeight="1" thickTop="1" thickBot="1" x14ac:dyDescent="0.25">
      <c r="A44" s="1196" t="s">
        <v>1446</v>
      </c>
      <c r="B44" s="1101">
        <f t="shared" si="14"/>
        <v>17</v>
      </c>
      <c r="C44" s="1195">
        <f t="shared" si="15"/>
        <v>0</v>
      </c>
      <c r="D44" s="1100">
        <f t="shared" si="16"/>
        <v>12</v>
      </c>
      <c r="E44" s="1100">
        <f t="shared" si="17"/>
        <v>5</v>
      </c>
      <c r="F44" s="1101">
        <f t="shared" si="18"/>
        <v>11</v>
      </c>
      <c r="G44" s="1195">
        <v>0</v>
      </c>
      <c r="H44" s="1100">
        <v>8</v>
      </c>
      <c r="I44" s="1100">
        <v>3</v>
      </c>
      <c r="J44" s="1101">
        <f t="shared" si="19"/>
        <v>6</v>
      </c>
      <c r="K44" s="1195">
        <v>0</v>
      </c>
      <c r="L44" s="1100">
        <v>4</v>
      </c>
      <c r="M44" s="1100">
        <v>2</v>
      </c>
      <c r="N44" s="1142" t="s">
        <v>55</v>
      </c>
    </row>
    <row r="45" spans="1:14" ht="18" customHeight="1" thickTop="1" thickBot="1" x14ac:dyDescent="0.25">
      <c r="A45" s="1194" t="s">
        <v>1445</v>
      </c>
      <c r="B45" s="1193">
        <f t="shared" si="14"/>
        <v>11</v>
      </c>
      <c r="C45" s="1192">
        <f t="shared" si="15"/>
        <v>0</v>
      </c>
      <c r="D45" s="1191">
        <f t="shared" si="16"/>
        <v>8</v>
      </c>
      <c r="E45" s="1191">
        <f t="shared" si="17"/>
        <v>3</v>
      </c>
      <c r="F45" s="1193">
        <f t="shared" si="18"/>
        <v>8</v>
      </c>
      <c r="G45" s="1192">
        <v>0</v>
      </c>
      <c r="H45" s="1191">
        <v>6</v>
      </c>
      <c r="I45" s="1191">
        <v>2</v>
      </c>
      <c r="J45" s="1193">
        <f t="shared" si="19"/>
        <v>3</v>
      </c>
      <c r="K45" s="1192">
        <v>0</v>
      </c>
      <c r="L45" s="1191">
        <v>2</v>
      </c>
      <c r="M45" s="1191">
        <v>1</v>
      </c>
      <c r="N45" s="1190" t="s">
        <v>56</v>
      </c>
    </row>
    <row r="46" spans="1:14" ht="18" customHeight="1" thickTop="1" x14ac:dyDescent="0.2">
      <c r="A46" s="1189" t="s">
        <v>1444</v>
      </c>
      <c r="B46" s="1095">
        <f t="shared" si="14"/>
        <v>14</v>
      </c>
      <c r="C46" s="1188">
        <f t="shared" si="15"/>
        <v>0</v>
      </c>
      <c r="D46" s="1094">
        <f t="shared" si="16"/>
        <v>2</v>
      </c>
      <c r="E46" s="1094">
        <f t="shared" si="17"/>
        <v>12</v>
      </c>
      <c r="F46" s="1095">
        <f t="shared" si="18"/>
        <v>10</v>
      </c>
      <c r="G46" s="1188">
        <v>0</v>
      </c>
      <c r="H46" s="1094">
        <v>1</v>
      </c>
      <c r="I46" s="1094">
        <v>9</v>
      </c>
      <c r="J46" s="1095">
        <f t="shared" si="19"/>
        <v>4</v>
      </c>
      <c r="K46" s="1188">
        <v>0</v>
      </c>
      <c r="L46" s="1094">
        <v>1</v>
      </c>
      <c r="M46" s="1094">
        <v>3</v>
      </c>
      <c r="N46" s="1187" t="s">
        <v>57</v>
      </c>
    </row>
    <row r="47" spans="1:14" ht="18" customHeight="1" x14ac:dyDescent="0.2">
      <c r="A47" s="1186" t="s">
        <v>44</v>
      </c>
      <c r="B47" s="1185">
        <f t="shared" si="14"/>
        <v>137</v>
      </c>
      <c r="C47" s="1185">
        <f t="shared" si="15"/>
        <v>2</v>
      </c>
      <c r="D47" s="1185">
        <f t="shared" si="16"/>
        <v>63</v>
      </c>
      <c r="E47" s="1185">
        <f t="shared" si="17"/>
        <v>72</v>
      </c>
      <c r="F47" s="1185">
        <f t="shared" si="18"/>
        <v>99</v>
      </c>
      <c r="G47" s="1185">
        <f t="shared" ref="G47:M47" si="20">SUM(G35:G46)</f>
        <v>2</v>
      </c>
      <c r="H47" s="1185">
        <f t="shared" si="20"/>
        <v>49</v>
      </c>
      <c r="I47" s="1185">
        <f t="shared" si="20"/>
        <v>48</v>
      </c>
      <c r="J47" s="1185">
        <f t="shared" si="20"/>
        <v>38</v>
      </c>
      <c r="K47" s="1185">
        <f t="shared" si="20"/>
        <v>0</v>
      </c>
      <c r="L47" s="1185">
        <f t="shared" si="20"/>
        <v>14</v>
      </c>
      <c r="M47" s="1185">
        <f t="shared" si="20"/>
        <v>24</v>
      </c>
      <c r="N47" s="1138" t="s">
        <v>45</v>
      </c>
    </row>
    <row r="48" spans="1:14" ht="23.25" customHeight="1" x14ac:dyDescent="0.2">
      <c r="A48" s="1429">
        <v>2015</v>
      </c>
      <c r="B48" s="1429">
        <v>2015</v>
      </c>
      <c r="C48" s="1429"/>
      <c r="D48" s="1429"/>
      <c r="E48" s="1429"/>
      <c r="F48" s="1429"/>
      <c r="G48" s="1429"/>
      <c r="H48" s="1429"/>
      <c r="I48" s="1429"/>
      <c r="J48" s="1429"/>
      <c r="K48" s="1429"/>
      <c r="L48" s="1429"/>
      <c r="M48" s="1429"/>
      <c r="N48" s="1429"/>
    </row>
    <row r="49" spans="1:14" ht="21" customHeight="1" x14ac:dyDescent="0.2">
      <c r="A49" s="1636" t="s">
        <v>1457</v>
      </c>
      <c r="B49" s="1638" t="s">
        <v>1438</v>
      </c>
      <c r="C49" s="1639"/>
      <c r="D49" s="1639"/>
      <c r="E49" s="1640"/>
      <c r="F49" s="1641" t="s">
        <v>1416</v>
      </c>
      <c r="G49" s="1642"/>
      <c r="H49" s="1642"/>
      <c r="I49" s="1643"/>
      <c r="J49" s="1641" t="s">
        <v>1415</v>
      </c>
      <c r="K49" s="1642"/>
      <c r="L49" s="1642"/>
      <c r="M49" s="1643"/>
      <c r="N49" s="1644" t="s">
        <v>1456</v>
      </c>
    </row>
    <row r="50" spans="1:14" ht="30" customHeight="1" x14ac:dyDescent="0.2">
      <c r="A50" s="1637"/>
      <c r="B50" s="75" t="s">
        <v>1413</v>
      </c>
      <c r="C50" s="75" t="s">
        <v>1412</v>
      </c>
      <c r="D50" s="1087" t="s">
        <v>1411</v>
      </c>
      <c r="E50" s="1087" t="s">
        <v>1410</v>
      </c>
      <c r="F50" s="75" t="s">
        <v>1413</v>
      </c>
      <c r="G50" s="75" t="s">
        <v>1412</v>
      </c>
      <c r="H50" s="1087" t="s">
        <v>1411</v>
      </c>
      <c r="I50" s="1087" t="s">
        <v>1410</v>
      </c>
      <c r="J50" s="75" t="s">
        <v>1413</v>
      </c>
      <c r="K50" s="75" t="s">
        <v>1412</v>
      </c>
      <c r="L50" s="1087" t="s">
        <v>1411</v>
      </c>
      <c r="M50" s="1087" t="s">
        <v>1410</v>
      </c>
      <c r="N50" s="1645"/>
    </row>
    <row r="51" spans="1:14" ht="18" customHeight="1" thickBot="1" x14ac:dyDescent="0.25">
      <c r="A51" s="1182" t="s">
        <v>1455</v>
      </c>
      <c r="B51" s="1105">
        <f t="shared" ref="B51:B63" si="21">SUM(C51:E51)</f>
        <v>13</v>
      </c>
      <c r="C51" s="1181">
        <f t="shared" ref="C51:C63" si="22">SUM(G51,K51)</f>
        <v>0</v>
      </c>
      <c r="D51" s="1104">
        <f t="shared" ref="D51:D63" si="23">SUM(H51,L51)</f>
        <v>6</v>
      </c>
      <c r="E51" s="1104">
        <f t="shared" ref="E51:E63" si="24">SUM(I51,M51)</f>
        <v>7</v>
      </c>
      <c r="F51" s="1105">
        <f t="shared" ref="F51:F63" si="25">SUM(G51:I51)</f>
        <v>10</v>
      </c>
      <c r="G51" s="1181">
        <v>0</v>
      </c>
      <c r="H51" s="1104">
        <v>5</v>
      </c>
      <c r="I51" s="1104">
        <v>5</v>
      </c>
      <c r="J51" s="1105">
        <f t="shared" ref="J51:J62" si="26">SUM(K51:M51)</f>
        <v>3</v>
      </c>
      <c r="K51" s="1181">
        <v>0</v>
      </c>
      <c r="L51" s="1104">
        <v>1</v>
      </c>
      <c r="M51" s="1104">
        <v>2</v>
      </c>
      <c r="N51" s="1168" t="s">
        <v>47</v>
      </c>
    </row>
    <row r="52" spans="1:14" ht="18" customHeight="1" thickTop="1" thickBot="1" x14ac:dyDescent="0.25">
      <c r="A52" s="1184" t="s">
        <v>1454</v>
      </c>
      <c r="B52" s="1103">
        <f t="shared" si="21"/>
        <v>12</v>
      </c>
      <c r="C52" s="1183">
        <f t="shared" si="22"/>
        <v>1</v>
      </c>
      <c r="D52" s="1102">
        <f t="shared" si="23"/>
        <v>6</v>
      </c>
      <c r="E52" s="1102">
        <f t="shared" si="24"/>
        <v>5</v>
      </c>
      <c r="F52" s="1103">
        <f t="shared" si="25"/>
        <v>12</v>
      </c>
      <c r="G52" s="1183">
        <v>1</v>
      </c>
      <c r="H52" s="1102">
        <v>6</v>
      </c>
      <c r="I52" s="1102">
        <v>5</v>
      </c>
      <c r="J52" s="1103">
        <f t="shared" si="26"/>
        <v>0</v>
      </c>
      <c r="K52" s="1183">
        <v>0</v>
      </c>
      <c r="L52" s="1102">
        <v>0</v>
      </c>
      <c r="M52" s="1102">
        <v>0</v>
      </c>
      <c r="N52" s="1123" t="s">
        <v>48</v>
      </c>
    </row>
    <row r="53" spans="1:14" ht="18" customHeight="1" thickTop="1" thickBot="1" x14ac:dyDescent="0.25">
      <c r="A53" s="1182" t="s">
        <v>1453</v>
      </c>
      <c r="B53" s="1105">
        <f t="shared" si="21"/>
        <v>10</v>
      </c>
      <c r="C53" s="1181">
        <f t="shared" si="22"/>
        <v>2</v>
      </c>
      <c r="D53" s="1104">
        <f t="shared" si="23"/>
        <v>3</v>
      </c>
      <c r="E53" s="1104">
        <f t="shared" si="24"/>
        <v>5</v>
      </c>
      <c r="F53" s="1105">
        <f t="shared" si="25"/>
        <v>10</v>
      </c>
      <c r="G53" s="1181">
        <v>2</v>
      </c>
      <c r="H53" s="1104">
        <v>3</v>
      </c>
      <c r="I53" s="1104">
        <v>5</v>
      </c>
      <c r="J53" s="1105">
        <f t="shared" si="26"/>
        <v>0</v>
      </c>
      <c r="K53" s="1181">
        <v>0</v>
      </c>
      <c r="L53" s="1104">
        <v>0</v>
      </c>
      <c r="M53" s="1104">
        <v>0</v>
      </c>
      <c r="N53" s="1168" t="s">
        <v>49</v>
      </c>
    </row>
    <row r="54" spans="1:14" ht="18" customHeight="1" thickTop="1" thickBot="1" x14ac:dyDescent="0.25">
      <c r="A54" s="1184" t="s">
        <v>1452</v>
      </c>
      <c r="B54" s="1103">
        <f t="shared" si="21"/>
        <v>12</v>
      </c>
      <c r="C54" s="1183">
        <f t="shared" si="22"/>
        <v>0</v>
      </c>
      <c r="D54" s="1102">
        <f t="shared" si="23"/>
        <v>4</v>
      </c>
      <c r="E54" s="1102">
        <f t="shared" si="24"/>
        <v>8</v>
      </c>
      <c r="F54" s="1103">
        <f t="shared" si="25"/>
        <v>10</v>
      </c>
      <c r="G54" s="1183">
        <v>0</v>
      </c>
      <c r="H54" s="1102">
        <v>3</v>
      </c>
      <c r="I54" s="1102">
        <v>7</v>
      </c>
      <c r="J54" s="1103">
        <f t="shared" si="26"/>
        <v>2</v>
      </c>
      <c r="K54" s="1183">
        <v>0</v>
      </c>
      <c r="L54" s="1102">
        <v>1</v>
      </c>
      <c r="M54" s="1102">
        <v>1</v>
      </c>
      <c r="N54" s="1123" t="s">
        <v>50</v>
      </c>
    </row>
    <row r="55" spans="1:14" ht="18" customHeight="1" thickTop="1" thickBot="1" x14ac:dyDescent="0.25">
      <c r="A55" s="1182" t="s">
        <v>1451</v>
      </c>
      <c r="B55" s="1105">
        <f t="shared" si="21"/>
        <v>17</v>
      </c>
      <c r="C55" s="1181">
        <f t="shared" si="22"/>
        <v>0</v>
      </c>
      <c r="D55" s="1104">
        <f t="shared" si="23"/>
        <v>9</v>
      </c>
      <c r="E55" s="1104">
        <f t="shared" si="24"/>
        <v>8</v>
      </c>
      <c r="F55" s="1105">
        <f t="shared" si="25"/>
        <v>13</v>
      </c>
      <c r="G55" s="1181">
        <v>0</v>
      </c>
      <c r="H55" s="1104">
        <v>7</v>
      </c>
      <c r="I55" s="1104">
        <v>6</v>
      </c>
      <c r="J55" s="1105">
        <f t="shared" si="26"/>
        <v>4</v>
      </c>
      <c r="K55" s="1181">
        <v>0</v>
      </c>
      <c r="L55" s="1104">
        <v>2</v>
      </c>
      <c r="M55" s="1104">
        <v>2</v>
      </c>
      <c r="N55" s="1168" t="s">
        <v>51</v>
      </c>
    </row>
    <row r="56" spans="1:14" ht="18" customHeight="1" thickTop="1" thickBot="1" x14ac:dyDescent="0.25">
      <c r="A56" s="1184" t="s">
        <v>1450</v>
      </c>
      <c r="B56" s="1103">
        <f t="shared" si="21"/>
        <v>23</v>
      </c>
      <c r="C56" s="1183">
        <f t="shared" si="22"/>
        <v>0</v>
      </c>
      <c r="D56" s="1102">
        <f t="shared" si="23"/>
        <v>12</v>
      </c>
      <c r="E56" s="1102">
        <f t="shared" si="24"/>
        <v>11</v>
      </c>
      <c r="F56" s="1103">
        <f t="shared" si="25"/>
        <v>17</v>
      </c>
      <c r="G56" s="1183">
        <v>0</v>
      </c>
      <c r="H56" s="1102">
        <v>8</v>
      </c>
      <c r="I56" s="1102">
        <v>9</v>
      </c>
      <c r="J56" s="1103">
        <f t="shared" si="26"/>
        <v>6</v>
      </c>
      <c r="K56" s="1183">
        <v>0</v>
      </c>
      <c r="L56" s="1102">
        <v>4</v>
      </c>
      <c r="M56" s="1102">
        <v>2</v>
      </c>
      <c r="N56" s="1123" t="s">
        <v>546</v>
      </c>
    </row>
    <row r="57" spans="1:14" ht="18" customHeight="1" thickTop="1" thickBot="1" x14ac:dyDescent="0.25">
      <c r="A57" s="1182" t="s">
        <v>1449</v>
      </c>
      <c r="B57" s="1105">
        <f t="shared" si="21"/>
        <v>12</v>
      </c>
      <c r="C57" s="1181">
        <f t="shared" si="22"/>
        <v>0</v>
      </c>
      <c r="D57" s="1104">
        <f t="shared" si="23"/>
        <v>7</v>
      </c>
      <c r="E57" s="1104">
        <f t="shared" si="24"/>
        <v>5</v>
      </c>
      <c r="F57" s="1105">
        <f t="shared" si="25"/>
        <v>10</v>
      </c>
      <c r="G57" s="1181">
        <v>0</v>
      </c>
      <c r="H57" s="1104">
        <v>5</v>
      </c>
      <c r="I57" s="1104">
        <v>5</v>
      </c>
      <c r="J57" s="1105">
        <f t="shared" si="26"/>
        <v>2</v>
      </c>
      <c r="K57" s="1181">
        <v>0</v>
      </c>
      <c r="L57" s="1104">
        <v>2</v>
      </c>
      <c r="M57" s="1104">
        <v>0</v>
      </c>
      <c r="N57" s="1168" t="s">
        <v>52</v>
      </c>
    </row>
    <row r="58" spans="1:14" ht="18" customHeight="1" thickTop="1" thickBot="1" x14ac:dyDescent="0.25">
      <c r="A58" s="1184" t="s">
        <v>1448</v>
      </c>
      <c r="B58" s="1103">
        <f t="shared" si="21"/>
        <v>14</v>
      </c>
      <c r="C58" s="1183">
        <f t="shared" si="22"/>
        <v>0</v>
      </c>
      <c r="D58" s="1102">
        <f t="shared" si="23"/>
        <v>5</v>
      </c>
      <c r="E58" s="1102">
        <f t="shared" si="24"/>
        <v>9</v>
      </c>
      <c r="F58" s="1103">
        <f t="shared" si="25"/>
        <v>9</v>
      </c>
      <c r="G58" s="1183">
        <v>0</v>
      </c>
      <c r="H58" s="1102">
        <v>2</v>
      </c>
      <c r="I58" s="1102">
        <v>7</v>
      </c>
      <c r="J58" s="1103">
        <f t="shared" si="26"/>
        <v>5</v>
      </c>
      <c r="K58" s="1183">
        <v>0</v>
      </c>
      <c r="L58" s="1102">
        <v>3</v>
      </c>
      <c r="M58" s="1102">
        <v>2</v>
      </c>
      <c r="N58" s="1123" t="s">
        <v>53</v>
      </c>
    </row>
    <row r="59" spans="1:14" ht="18" customHeight="1" thickTop="1" thickBot="1" x14ac:dyDescent="0.25">
      <c r="A59" s="1182" t="s">
        <v>1447</v>
      </c>
      <c r="B59" s="1105">
        <f t="shared" si="21"/>
        <v>8</v>
      </c>
      <c r="C59" s="1181">
        <f t="shared" si="22"/>
        <v>0</v>
      </c>
      <c r="D59" s="1104">
        <f t="shared" si="23"/>
        <v>3</v>
      </c>
      <c r="E59" s="1104">
        <f t="shared" si="24"/>
        <v>5</v>
      </c>
      <c r="F59" s="1105">
        <f t="shared" si="25"/>
        <v>2</v>
      </c>
      <c r="G59" s="1181">
        <v>0</v>
      </c>
      <c r="H59" s="1104">
        <v>2</v>
      </c>
      <c r="I59" s="1104"/>
      <c r="J59" s="1105">
        <f t="shared" si="26"/>
        <v>6</v>
      </c>
      <c r="K59" s="1181">
        <v>0</v>
      </c>
      <c r="L59" s="1104">
        <v>1</v>
      </c>
      <c r="M59" s="1104">
        <v>5</v>
      </c>
      <c r="N59" s="1168" t="s">
        <v>54</v>
      </c>
    </row>
    <row r="60" spans="1:14" ht="18" customHeight="1" thickTop="1" thickBot="1" x14ac:dyDescent="0.25">
      <c r="A60" s="1184" t="s">
        <v>1446</v>
      </c>
      <c r="B60" s="1103">
        <f t="shared" si="21"/>
        <v>9</v>
      </c>
      <c r="C60" s="1183">
        <f t="shared" si="22"/>
        <v>0</v>
      </c>
      <c r="D60" s="1102">
        <f t="shared" si="23"/>
        <v>5</v>
      </c>
      <c r="E60" s="1102">
        <f t="shared" si="24"/>
        <v>4</v>
      </c>
      <c r="F60" s="1103">
        <f t="shared" si="25"/>
        <v>7</v>
      </c>
      <c r="G60" s="1183">
        <v>0</v>
      </c>
      <c r="H60" s="1102">
        <v>4</v>
      </c>
      <c r="I60" s="1102">
        <v>3</v>
      </c>
      <c r="J60" s="1103">
        <f t="shared" si="26"/>
        <v>2</v>
      </c>
      <c r="K60" s="1183">
        <v>0</v>
      </c>
      <c r="L60" s="1102">
        <v>1</v>
      </c>
      <c r="M60" s="1102">
        <v>1</v>
      </c>
      <c r="N60" s="1123" t="s">
        <v>55</v>
      </c>
    </row>
    <row r="61" spans="1:14" ht="18" customHeight="1" thickTop="1" thickBot="1" x14ac:dyDescent="0.25">
      <c r="A61" s="1182" t="s">
        <v>1445</v>
      </c>
      <c r="B61" s="1105">
        <f t="shared" si="21"/>
        <v>12</v>
      </c>
      <c r="C61" s="1181">
        <f t="shared" si="22"/>
        <v>0</v>
      </c>
      <c r="D61" s="1104">
        <f t="shared" si="23"/>
        <v>7</v>
      </c>
      <c r="E61" s="1104">
        <f t="shared" si="24"/>
        <v>5</v>
      </c>
      <c r="F61" s="1105">
        <f t="shared" si="25"/>
        <v>7</v>
      </c>
      <c r="G61" s="1181">
        <v>0</v>
      </c>
      <c r="H61" s="1104">
        <v>4</v>
      </c>
      <c r="I61" s="1104">
        <v>3</v>
      </c>
      <c r="J61" s="1105">
        <f t="shared" si="26"/>
        <v>5</v>
      </c>
      <c r="K61" s="1181">
        <v>0</v>
      </c>
      <c r="L61" s="1104">
        <v>3</v>
      </c>
      <c r="M61" s="1104">
        <v>2</v>
      </c>
      <c r="N61" s="1168" t="s">
        <v>56</v>
      </c>
    </row>
    <row r="62" spans="1:14" ht="18" customHeight="1" thickTop="1" x14ac:dyDescent="0.2">
      <c r="A62" s="1180" t="s">
        <v>1444</v>
      </c>
      <c r="B62" s="1179">
        <f t="shared" si="21"/>
        <v>16</v>
      </c>
      <c r="C62" s="1178">
        <f t="shared" si="22"/>
        <v>0</v>
      </c>
      <c r="D62" s="1097">
        <f t="shared" si="23"/>
        <v>8</v>
      </c>
      <c r="E62" s="1097">
        <f t="shared" si="24"/>
        <v>8</v>
      </c>
      <c r="F62" s="1179">
        <f t="shared" si="25"/>
        <v>13</v>
      </c>
      <c r="G62" s="1178">
        <v>0</v>
      </c>
      <c r="H62" s="1097">
        <v>6</v>
      </c>
      <c r="I62" s="1097">
        <v>7</v>
      </c>
      <c r="J62" s="1179">
        <f t="shared" si="26"/>
        <v>3</v>
      </c>
      <c r="K62" s="1178">
        <v>0</v>
      </c>
      <c r="L62" s="1097">
        <v>2</v>
      </c>
      <c r="M62" s="1097">
        <v>1</v>
      </c>
      <c r="N62" s="1177" t="s">
        <v>57</v>
      </c>
    </row>
    <row r="63" spans="1:14" ht="18" customHeight="1" x14ac:dyDescent="0.2">
      <c r="A63" s="1176" t="s">
        <v>44</v>
      </c>
      <c r="B63" s="1175">
        <f t="shared" si="21"/>
        <v>158</v>
      </c>
      <c r="C63" s="1175">
        <f t="shared" si="22"/>
        <v>3</v>
      </c>
      <c r="D63" s="1175">
        <f t="shared" si="23"/>
        <v>75</v>
      </c>
      <c r="E63" s="1175">
        <f t="shared" si="24"/>
        <v>80</v>
      </c>
      <c r="F63" s="1175">
        <f t="shared" si="25"/>
        <v>120</v>
      </c>
      <c r="G63" s="1175">
        <f t="shared" ref="G63:M63" si="27">SUM(G51:G62)</f>
        <v>3</v>
      </c>
      <c r="H63" s="1175">
        <f t="shared" si="27"/>
        <v>55</v>
      </c>
      <c r="I63" s="1175">
        <f t="shared" si="27"/>
        <v>62</v>
      </c>
      <c r="J63" s="1175">
        <f t="shared" si="27"/>
        <v>38</v>
      </c>
      <c r="K63" s="1175">
        <f t="shared" si="27"/>
        <v>0</v>
      </c>
      <c r="L63" s="1175">
        <f t="shared" si="27"/>
        <v>20</v>
      </c>
      <c r="M63" s="1175">
        <f t="shared" si="27"/>
        <v>18</v>
      </c>
      <c r="N63" s="1107" t="s">
        <v>45</v>
      </c>
    </row>
    <row r="64" spans="1:14" ht="23.25" customHeight="1" x14ac:dyDescent="0.2">
      <c r="A64" s="1429">
        <v>2016</v>
      </c>
      <c r="B64" s="1429">
        <v>2016</v>
      </c>
      <c r="C64" s="1429"/>
      <c r="D64" s="1429"/>
      <c r="E64" s="1429"/>
      <c r="F64" s="1429"/>
      <c r="G64" s="1429"/>
      <c r="H64" s="1429"/>
      <c r="I64" s="1429"/>
      <c r="J64" s="1429"/>
      <c r="K64" s="1429"/>
      <c r="L64" s="1429"/>
      <c r="M64" s="1429"/>
      <c r="N64" s="1429"/>
    </row>
    <row r="65" spans="1:14" ht="18" customHeight="1" thickBot="1" x14ac:dyDescent="0.25">
      <c r="A65" s="1200" t="s">
        <v>1455</v>
      </c>
      <c r="B65" s="1199">
        <f t="shared" ref="B65:B77" si="28">SUM(C65:E65)</f>
        <v>7</v>
      </c>
      <c r="C65" s="1198">
        <f t="shared" ref="C65:C77" si="29">SUM(G65,K65)</f>
        <v>0</v>
      </c>
      <c r="D65" s="1197">
        <f t="shared" ref="D65:D77" si="30">SUM(H65,L65)</f>
        <v>4</v>
      </c>
      <c r="E65" s="1197">
        <f t="shared" ref="E65:E77" si="31">SUM(I65,M65)</f>
        <v>3</v>
      </c>
      <c r="F65" s="1199">
        <f t="shared" ref="F65:F77" si="32">SUM(G65:I65)</f>
        <v>7</v>
      </c>
      <c r="G65" s="1198">
        <v>0</v>
      </c>
      <c r="H65" s="1197">
        <v>4</v>
      </c>
      <c r="I65" s="1197">
        <v>3</v>
      </c>
      <c r="J65" s="1199">
        <f t="shared" ref="J65:J76" si="33">SUM(K65:M65)</f>
        <v>0</v>
      </c>
      <c r="K65" s="1198">
        <v>0</v>
      </c>
      <c r="L65" s="1197">
        <v>0</v>
      </c>
      <c r="M65" s="1197">
        <v>0</v>
      </c>
      <c r="N65" s="1129" t="s">
        <v>47</v>
      </c>
    </row>
    <row r="66" spans="1:14" ht="18" customHeight="1" thickTop="1" thickBot="1" x14ac:dyDescent="0.25">
      <c r="A66" s="1196" t="s">
        <v>1454</v>
      </c>
      <c r="B66" s="1101">
        <f t="shared" si="28"/>
        <v>8</v>
      </c>
      <c r="C66" s="1195">
        <f t="shared" si="29"/>
        <v>0</v>
      </c>
      <c r="D66" s="1100">
        <f t="shared" si="30"/>
        <v>4</v>
      </c>
      <c r="E66" s="1100">
        <f t="shared" si="31"/>
        <v>4</v>
      </c>
      <c r="F66" s="1101">
        <f t="shared" si="32"/>
        <v>5</v>
      </c>
      <c r="G66" s="1195">
        <v>0</v>
      </c>
      <c r="H66" s="1100">
        <v>2</v>
      </c>
      <c r="I66" s="1100">
        <v>3</v>
      </c>
      <c r="J66" s="1101">
        <f t="shared" si="33"/>
        <v>3</v>
      </c>
      <c r="K66" s="1195">
        <v>0</v>
      </c>
      <c r="L66" s="1100">
        <v>2</v>
      </c>
      <c r="M66" s="1100">
        <v>1</v>
      </c>
      <c r="N66" s="1142" t="s">
        <v>48</v>
      </c>
    </row>
    <row r="67" spans="1:14" ht="18" customHeight="1" thickTop="1" thickBot="1" x14ac:dyDescent="0.25">
      <c r="A67" s="1194" t="s">
        <v>1453</v>
      </c>
      <c r="B67" s="1193">
        <f t="shared" si="28"/>
        <v>20</v>
      </c>
      <c r="C67" s="1192">
        <f t="shared" si="29"/>
        <v>0</v>
      </c>
      <c r="D67" s="1191">
        <f t="shared" si="30"/>
        <v>11</v>
      </c>
      <c r="E67" s="1191">
        <f t="shared" si="31"/>
        <v>9</v>
      </c>
      <c r="F67" s="1193">
        <f t="shared" si="32"/>
        <v>15</v>
      </c>
      <c r="G67" s="1192">
        <v>0</v>
      </c>
      <c r="H67" s="1191">
        <v>7</v>
      </c>
      <c r="I67" s="1191">
        <v>8</v>
      </c>
      <c r="J67" s="1193">
        <f t="shared" si="33"/>
        <v>5</v>
      </c>
      <c r="K67" s="1192">
        <v>0</v>
      </c>
      <c r="L67" s="1191">
        <v>4</v>
      </c>
      <c r="M67" s="1191">
        <v>1</v>
      </c>
      <c r="N67" s="1190" t="s">
        <v>49</v>
      </c>
    </row>
    <row r="68" spans="1:14" ht="18" customHeight="1" thickTop="1" thickBot="1" x14ac:dyDescent="0.25">
      <c r="A68" s="1196" t="s">
        <v>1452</v>
      </c>
      <c r="B68" s="1101">
        <f t="shared" si="28"/>
        <v>11</v>
      </c>
      <c r="C68" s="1195">
        <f t="shared" si="29"/>
        <v>0</v>
      </c>
      <c r="D68" s="1100">
        <f t="shared" si="30"/>
        <v>7</v>
      </c>
      <c r="E68" s="1100">
        <f t="shared" si="31"/>
        <v>4</v>
      </c>
      <c r="F68" s="1101">
        <f t="shared" si="32"/>
        <v>5</v>
      </c>
      <c r="G68" s="1195">
        <v>0</v>
      </c>
      <c r="H68" s="1100">
        <v>2</v>
      </c>
      <c r="I68" s="1100">
        <v>3</v>
      </c>
      <c r="J68" s="1101">
        <f t="shared" si="33"/>
        <v>6</v>
      </c>
      <c r="K68" s="1195">
        <v>0</v>
      </c>
      <c r="L68" s="1100">
        <v>5</v>
      </c>
      <c r="M68" s="1100">
        <v>1</v>
      </c>
      <c r="N68" s="1142" t="s">
        <v>50</v>
      </c>
    </row>
    <row r="69" spans="1:14" ht="18" customHeight="1" thickTop="1" thickBot="1" x14ac:dyDescent="0.25">
      <c r="A69" s="1194" t="s">
        <v>1451</v>
      </c>
      <c r="B69" s="1193">
        <f t="shared" si="28"/>
        <v>12</v>
      </c>
      <c r="C69" s="1192">
        <f t="shared" si="29"/>
        <v>1</v>
      </c>
      <c r="D69" s="1191">
        <f t="shared" si="30"/>
        <v>2</v>
      </c>
      <c r="E69" s="1191">
        <f t="shared" si="31"/>
        <v>9</v>
      </c>
      <c r="F69" s="1193">
        <f t="shared" si="32"/>
        <v>10</v>
      </c>
      <c r="G69" s="1192">
        <v>1</v>
      </c>
      <c r="H69" s="1191">
        <v>2</v>
      </c>
      <c r="I69" s="1191">
        <v>7</v>
      </c>
      <c r="J69" s="1193">
        <f t="shared" si="33"/>
        <v>2</v>
      </c>
      <c r="K69" s="1192">
        <v>0</v>
      </c>
      <c r="L69" s="1191">
        <v>0</v>
      </c>
      <c r="M69" s="1191">
        <v>2</v>
      </c>
      <c r="N69" s="1190" t="s">
        <v>51</v>
      </c>
    </row>
    <row r="70" spans="1:14" ht="18" customHeight="1" thickTop="1" thickBot="1" x14ac:dyDescent="0.25">
      <c r="A70" s="1196" t="s">
        <v>1450</v>
      </c>
      <c r="B70" s="1101">
        <f t="shared" si="28"/>
        <v>7</v>
      </c>
      <c r="C70" s="1195">
        <f t="shared" si="29"/>
        <v>0</v>
      </c>
      <c r="D70" s="1100">
        <f t="shared" si="30"/>
        <v>2</v>
      </c>
      <c r="E70" s="1100">
        <f t="shared" si="31"/>
        <v>5</v>
      </c>
      <c r="F70" s="1101">
        <f t="shared" si="32"/>
        <v>4</v>
      </c>
      <c r="G70" s="1195">
        <v>0</v>
      </c>
      <c r="H70" s="1100">
        <v>0</v>
      </c>
      <c r="I70" s="1100">
        <v>4</v>
      </c>
      <c r="J70" s="1101">
        <f t="shared" si="33"/>
        <v>3</v>
      </c>
      <c r="K70" s="1195">
        <v>0</v>
      </c>
      <c r="L70" s="1100">
        <v>2</v>
      </c>
      <c r="M70" s="1100">
        <v>1</v>
      </c>
      <c r="N70" s="1142" t="s">
        <v>546</v>
      </c>
    </row>
    <row r="71" spans="1:14" ht="18" customHeight="1" thickTop="1" thickBot="1" x14ac:dyDescent="0.25">
      <c r="A71" s="1194" t="s">
        <v>1449</v>
      </c>
      <c r="B71" s="1193">
        <f t="shared" si="28"/>
        <v>7</v>
      </c>
      <c r="C71" s="1192">
        <f t="shared" si="29"/>
        <v>0</v>
      </c>
      <c r="D71" s="1191">
        <f t="shared" si="30"/>
        <v>2</v>
      </c>
      <c r="E71" s="1191">
        <f t="shared" si="31"/>
        <v>5</v>
      </c>
      <c r="F71" s="1193">
        <f t="shared" si="32"/>
        <v>5</v>
      </c>
      <c r="G71" s="1192">
        <v>0</v>
      </c>
      <c r="H71" s="1191">
        <v>1</v>
      </c>
      <c r="I71" s="1191">
        <v>4</v>
      </c>
      <c r="J71" s="1193">
        <f t="shared" si="33"/>
        <v>2</v>
      </c>
      <c r="K71" s="1192">
        <v>0</v>
      </c>
      <c r="L71" s="1191">
        <v>1</v>
      </c>
      <c r="M71" s="1191">
        <v>1</v>
      </c>
      <c r="N71" s="1190" t="s">
        <v>52</v>
      </c>
    </row>
    <row r="72" spans="1:14" ht="18" customHeight="1" thickTop="1" thickBot="1" x14ac:dyDescent="0.25">
      <c r="A72" s="1196" t="s">
        <v>1448</v>
      </c>
      <c r="B72" s="1101">
        <f t="shared" si="28"/>
        <v>5</v>
      </c>
      <c r="C72" s="1195">
        <f t="shared" si="29"/>
        <v>0</v>
      </c>
      <c r="D72" s="1100">
        <f t="shared" si="30"/>
        <v>2</v>
      </c>
      <c r="E72" s="1100">
        <f t="shared" si="31"/>
        <v>3</v>
      </c>
      <c r="F72" s="1101">
        <f t="shared" si="32"/>
        <v>2</v>
      </c>
      <c r="G72" s="1195">
        <v>0</v>
      </c>
      <c r="H72" s="1100">
        <v>0</v>
      </c>
      <c r="I72" s="1100">
        <v>2</v>
      </c>
      <c r="J72" s="1101">
        <f t="shared" si="33"/>
        <v>3</v>
      </c>
      <c r="K72" s="1195">
        <v>0</v>
      </c>
      <c r="L72" s="1100">
        <v>2</v>
      </c>
      <c r="M72" s="1100">
        <v>1</v>
      </c>
      <c r="N72" s="1142" t="s">
        <v>53</v>
      </c>
    </row>
    <row r="73" spans="1:14" ht="18" customHeight="1" thickTop="1" thickBot="1" x14ac:dyDescent="0.25">
      <c r="A73" s="1194" t="s">
        <v>1447</v>
      </c>
      <c r="B73" s="1193">
        <f t="shared" si="28"/>
        <v>5</v>
      </c>
      <c r="C73" s="1192">
        <f t="shared" si="29"/>
        <v>0</v>
      </c>
      <c r="D73" s="1191">
        <f t="shared" si="30"/>
        <v>3</v>
      </c>
      <c r="E73" s="1191">
        <f t="shared" si="31"/>
        <v>2</v>
      </c>
      <c r="F73" s="1193">
        <f t="shared" si="32"/>
        <v>3</v>
      </c>
      <c r="G73" s="1192">
        <v>0</v>
      </c>
      <c r="H73" s="1191">
        <v>2</v>
      </c>
      <c r="I73" s="1191">
        <v>1</v>
      </c>
      <c r="J73" s="1193">
        <f t="shared" si="33"/>
        <v>2</v>
      </c>
      <c r="K73" s="1192">
        <v>0</v>
      </c>
      <c r="L73" s="1191">
        <v>1</v>
      </c>
      <c r="M73" s="1191">
        <v>1</v>
      </c>
      <c r="N73" s="1190" t="s">
        <v>54</v>
      </c>
    </row>
    <row r="74" spans="1:14" ht="18" customHeight="1" thickTop="1" thickBot="1" x14ac:dyDescent="0.25">
      <c r="A74" s="1196" t="s">
        <v>1446</v>
      </c>
      <c r="B74" s="1101">
        <f t="shared" si="28"/>
        <v>10</v>
      </c>
      <c r="C74" s="1195">
        <f t="shared" si="29"/>
        <v>0</v>
      </c>
      <c r="D74" s="1100">
        <f t="shared" si="30"/>
        <v>6</v>
      </c>
      <c r="E74" s="1100">
        <f t="shared" si="31"/>
        <v>4</v>
      </c>
      <c r="F74" s="1101">
        <f t="shared" si="32"/>
        <v>7</v>
      </c>
      <c r="G74" s="1195">
        <v>0</v>
      </c>
      <c r="H74" s="1100">
        <v>5</v>
      </c>
      <c r="I74" s="1100">
        <v>2</v>
      </c>
      <c r="J74" s="1101">
        <f t="shared" si="33"/>
        <v>3</v>
      </c>
      <c r="K74" s="1195">
        <v>0</v>
      </c>
      <c r="L74" s="1100">
        <v>1</v>
      </c>
      <c r="M74" s="1100">
        <v>2</v>
      </c>
      <c r="N74" s="1142" t="s">
        <v>55</v>
      </c>
    </row>
    <row r="75" spans="1:14" ht="18" customHeight="1" thickTop="1" thickBot="1" x14ac:dyDescent="0.25">
      <c r="A75" s="1194" t="s">
        <v>1445</v>
      </c>
      <c r="B75" s="1193">
        <f t="shared" si="28"/>
        <v>7</v>
      </c>
      <c r="C75" s="1192">
        <f t="shared" si="29"/>
        <v>0</v>
      </c>
      <c r="D75" s="1191">
        <f t="shared" si="30"/>
        <v>2</v>
      </c>
      <c r="E75" s="1191">
        <f t="shared" si="31"/>
        <v>5</v>
      </c>
      <c r="F75" s="1193">
        <f t="shared" si="32"/>
        <v>5</v>
      </c>
      <c r="G75" s="1192">
        <v>0</v>
      </c>
      <c r="H75" s="1191">
        <v>1</v>
      </c>
      <c r="I75" s="1191">
        <v>4</v>
      </c>
      <c r="J75" s="1193">
        <f t="shared" si="33"/>
        <v>2</v>
      </c>
      <c r="K75" s="1192">
        <v>0</v>
      </c>
      <c r="L75" s="1191">
        <v>1</v>
      </c>
      <c r="M75" s="1191">
        <v>1</v>
      </c>
      <c r="N75" s="1190" t="s">
        <v>56</v>
      </c>
    </row>
    <row r="76" spans="1:14" ht="18" customHeight="1" thickTop="1" x14ac:dyDescent="0.2">
      <c r="A76" s="1189" t="s">
        <v>1444</v>
      </c>
      <c r="B76" s="1095">
        <f t="shared" si="28"/>
        <v>4</v>
      </c>
      <c r="C76" s="1188">
        <f t="shared" si="29"/>
        <v>0</v>
      </c>
      <c r="D76" s="1094">
        <f t="shared" si="30"/>
        <v>2</v>
      </c>
      <c r="E76" s="1094">
        <f t="shared" si="31"/>
        <v>2</v>
      </c>
      <c r="F76" s="1095">
        <f t="shared" si="32"/>
        <v>3</v>
      </c>
      <c r="G76" s="1188">
        <v>0</v>
      </c>
      <c r="H76" s="1094">
        <v>2</v>
      </c>
      <c r="I76" s="1094">
        <v>1</v>
      </c>
      <c r="J76" s="1095">
        <f t="shared" si="33"/>
        <v>1</v>
      </c>
      <c r="K76" s="1188">
        <v>0</v>
      </c>
      <c r="L76" s="1094">
        <v>0</v>
      </c>
      <c r="M76" s="1094">
        <v>1</v>
      </c>
      <c r="N76" s="1187" t="s">
        <v>57</v>
      </c>
    </row>
    <row r="77" spans="1:14" ht="18" customHeight="1" x14ac:dyDescent="0.2">
      <c r="A77" s="1186" t="s">
        <v>44</v>
      </c>
      <c r="B77" s="1185">
        <f t="shared" si="28"/>
        <v>103</v>
      </c>
      <c r="C77" s="1185">
        <f t="shared" si="29"/>
        <v>1</v>
      </c>
      <c r="D77" s="1185">
        <f t="shared" si="30"/>
        <v>47</v>
      </c>
      <c r="E77" s="1185">
        <f t="shared" si="31"/>
        <v>55</v>
      </c>
      <c r="F77" s="1185">
        <f t="shared" si="32"/>
        <v>71</v>
      </c>
      <c r="G77" s="1185">
        <f t="shared" ref="G77:M77" si="34">SUM(G65:G76)</f>
        <v>1</v>
      </c>
      <c r="H77" s="1185">
        <f t="shared" si="34"/>
        <v>28</v>
      </c>
      <c r="I77" s="1185">
        <f t="shared" si="34"/>
        <v>42</v>
      </c>
      <c r="J77" s="1185">
        <f t="shared" si="34"/>
        <v>32</v>
      </c>
      <c r="K77" s="1185">
        <f t="shared" si="34"/>
        <v>0</v>
      </c>
      <c r="L77" s="1185">
        <f t="shared" si="34"/>
        <v>19</v>
      </c>
      <c r="M77" s="1185">
        <f t="shared" si="34"/>
        <v>13</v>
      </c>
      <c r="N77" s="1138" t="s">
        <v>45</v>
      </c>
    </row>
    <row r="78" spans="1:14" ht="23.25" customHeight="1" x14ac:dyDescent="0.2">
      <c r="A78" s="1429">
        <v>2017</v>
      </c>
      <c r="B78" s="1429">
        <v>2017</v>
      </c>
      <c r="C78" s="1429"/>
      <c r="D78" s="1429"/>
      <c r="E78" s="1429"/>
      <c r="F78" s="1429"/>
      <c r="G78" s="1429"/>
      <c r="H78" s="1429"/>
      <c r="I78" s="1429"/>
      <c r="J78" s="1429"/>
      <c r="K78" s="1429"/>
      <c r="L78" s="1429"/>
      <c r="M78" s="1429"/>
      <c r="N78" s="1429"/>
    </row>
    <row r="79" spans="1:14" ht="18" customHeight="1" thickBot="1" x14ac:dyDescent="0.25">
      <c r="A79" s="1200" t="s">
        <v>1455</v>
      </c>
      <c r="B79" s="1199">
        <f t="shared" ref="B79:B91" si="35">SUM(C79:E79)</f>
        <v>14</v>
      </c>
      <c r="C79" s="1198">
        <f t="shared" ref="C79:C91" si="36">SUM(G79,K79)</f>
        <v>0</v>
      </c>
      <c r="D79" s="1197">
        <f t="shared" ref="D79:D91" si="37">SUM(H79,L79)</f>
        <v>6</v>
      </c>
      <c r="E79" s="1197">
        <f t="shared" ref="E79:E91" si="38">SUM(I79,M79)</f>
        <v>8</v>
      </c>
      <c r="F79" s="1199">
        <f t="shared" ref="F79:F91" si="39">SUM(G79:I79)</f>
        <v>10</v>
      </c>
      <c r="G79" s="1198">
        <v>0</v>
      </c>
      <c r="H79" s="1197">
        <v>4</v>
      </c>
      <c r="I79" s="1197">
        <v>6</v>
      </c>
      <c r="J79" s="1199">
        <f t="shared" ref="J79:J90" si="40">SUM(K79:M79)</f>
        <v>4</v>
      </c>
      <c r="K79" s="1198">
        <v>0</v>
      </c>
      <c r="L79" s="1197">
        <v>2</v>
      </c>
      <c r="M79" s="1197">
        <v>2</v>
      </c>
      <c r="N79" s="1129" t="s">
        <v>47</v>
      </c>
    </row>
    <row r="80" spans="1:14" ht="18" customHeight="1" thickTop="1" thickBot="1" x14ac:dyDescent="0.25">
      <c r="A80" s="1196" t="s">
        <v>1454</v>
      </c>
      <c r="B80" s="1101">
        <f t="shared" si="35"/>
        <v>7</v>
      </c>
      <c r="C80" s="1195">
        <f t="shared" si="36"/>
        <v>0</v>
      </c>
      <c r="D80" s="1100">
        <f t="shared" si="37"/>
        <v>3</v>
      </c>
      <c r="E80" s="1100">
        <f t="shared" si="38"/>
        <v>4</v>
      </c>
      <c r="F80" s="1101">
        <f t="shared" si="39"/>
        <v>5</v>
      </c>
      <c r="G80" s="1195">
        <v>0</v>
      </c>
      <c r="H80" s="1100">
        <v>3</v>
      </c>
      <c r="I80" s="1100">
        <v>2</v>
      </c>
      <c r="J80" s="1101">
        <f t="shared" si="40"/>
        <v>2</v>
      </c>
      <c r="K80" s="1195">
        <v>0</v>
      </c>
      <c r="L80" s="1100">
        <v>0</v>
      </c>
      <c r="M80" s="1100">
        <v>2</v>
      </c>
      <c r="N80" s="1142" t="s">
        <v>48</v>
      </c>
    </row>
    <row r="81" spans="1:14" ht="18" customHeight="1" thickTop="1" thickBot="1" x14ac:dyDescent="0.25">
      <c r="A81" s="1194" t="s">
        <v>1453</v>
      </c>
      <c r="B81" s="1193">
        <f t="shared" si="35"/>
        <v>14</v>
      </c>
      <c r="C81" s="1192">
        <f t="shared" si="36"/>
        <v>0</v>
      </c>
      <c r="D81" s="1191">
        <f t="shared" si="37"/>
        <v>9</v>
      </c>
      <c r="E81" s="1191">
        <f t="shared" si="38"/>
        <v>5</v>
      </c>
      <c r="F81" s="1193">
        <f t="shared" si="39"/>
        <v>9</v>
      </c>
      <c r="G81" s="1192">
        <v>0</v>
      </c>
      <c r="H81" s="1191">
        <v>7</v>
      </c>
      <c r="I81" s="1191">
        <v>2</v>
      </c>
      <c r="J81" s="1193">
        <f t="shared" si="40"/>
        <v>5</v>
      </c>
      <c r="K81" s="1192">
        <v>0</v>
      </c>
      <c r="L81" s="1191">
        <v>2</v>
      </c>
      <c r="M81" s="1191">
        <v>3</v>
      </c>
      <c r="N81" s="1190" t="s">
        <v>49</v>
      </c>
    </row>
    <row r="82" spans="1:14" ht="18" customHeight="1" thickTop="1" thickBot="1" x14ac:dyDescent="0.25">
      <c r="A82" s="1196" t="s">
        <v>1452</v>
      </c>
      <c r="B82" s="1101">
        <f t="shared" si="35"/>
        <v>12</v>
      </c>
      <c r="C82" s="1195">
        <f t="shared" si="36"/>
        <v>1</v>
      </c>
      <c r="D82" s="1100">
        <f t="shared" si="37"/>
        <v>5</v>
      </c>
      <c r="E82" s="1100">
        <f t="shared" si="38"/>
        <v>6</v>
      </c>
      <c r="F82" s="1101">
        <f t="shared" si="39"/>
        <v>12</v>
      </c>
      <c r="G82" s="1195">
        <v>1</v>
      </c>
      <c r="H82" s="1100">
        <v>5</v>
      </c>
      <c r="I82" s="1100">
        <v>6</v>
      </c>
      <c r="J82" s="1101">
        <f t="shared" si="40"/>
        <v>0</v>
      </c>
      <c r="K82" s="1195">
        <v>0</v>
      </c>
      <c r="L82" s="1100">
        <v>0</v>
      </c>
      <c r="M82" s="1100">
        <v>0</v>
      </c>
      <c r="N82" s="1142" t="s">
        <v>50</v>
      </c>
    </row>
    <row r="83" spans="1:14" ht="18" customHeight="1" thickTop="1" thickBot="1" x14ac:dyDescent="0.25">
      <c r="A83" s="1194" t="s">
        <v>1451</v>
      </c>
      <c r="B83" s="1193">
        <f t="shared" si="35"/>
        <v>14</v>
      </c>
      <c r="C83" s="1192">
        <f t="shared" si="36"/>
        <v>0</v>
      </c>
      <c r="D83" s="1191">
        <f t="shared" si="37"/>
        <v>8</v>
      </c>
      <c r="E83" s="1191">
        <f t="shared" si="38"/>
        <v>6</v>
      </c>
      <c r="F83" s="1193">
        <f t="shared" si="39"/>
        <v>11</v>
      </c>
      <c r="G83" s="1192">
        <v>0</v>
      </c>
      <c r="H83" s="1191">
        <v>6</v>
      </c>
      <c r="I83" s="1191">
        <v>5</v>
      </c>
      <c r="J83" s="1193">
        <f t="shared" si="40"/>
        <v>3</v>
      </c>
      <c r="K83" s="1192">
        <v>0</v>
      </c>
      <c r="L83" s="1191">
        <v>2</v>
      </c>
      <c r="M83" s="1191">
        <v>1</v>
      </c>
      <c r="N83" s="1190" t="s">
        <v>51</v>
      </c>
    </row>
    <row r="84" spans="1:14" ht="18" customHeight="1" thickTop="1" thickBot="1" x14ac:dyDescent="0.25">
      <c r="A84" s="1196" t="s">
        <v>1450</v>
      </c>
      <c r="B84" s="1101">
        <f t="shared" si="35"/>
        <v>5</v>
      </c>
      <c r="C84" s="1195">
        <f t="shared" si="36"/>
        <v>0</v>
      </c>
      <c r="D84" s="1100">
        <f t="shared" si="37"/>
        <v>3</v>
      </c>
      <c r="E84" s="1100">
        <f t="shared" si="38"/>
        <v>2</v>
      </c>
      <c r="F84" s="1101">
        <f t="shared" si="39"/>
        <v>5</v>
      </c>
      <c r="G84" s="1195">
        <v>0</v>
      </c>
      <c r="H84" s="1100">
        <v>3</v>
      </c>
      <c r="I84" s="1100">
        <v>2</v>
      </c>
      <c r="J84" s="1101">
        <f t="shared" si="40"/>
        <v>0</v>
      </c>
      <c r="K84" s="1195">
        <v>0</v>
      </c>
      <c r="L84" s="1100">
        <v>0</v>
      </c>
      <c r="M84" s="1100">
        <v>0</v>
      </c>
      <c r="N84" s="1142" t="s">
        <v>546</v>
      </c>
    </row>
    <row r="85" spans="1:14" ht="18" customHeight="1" thickTop="1" thickBot="1" x14ac:dyDescent="0.25">
      <c r="A85" s="1194" t="s">
        <v>1449</v>
      </c>
      <c r="B85" s="1193">
        <f t="shared" si="35"/>
        <v>11</v>
      </c>
      <c r="C85" s="1192">
        <f t="shared" si="36"/>
        <v>0</v>
      </c>
      <c r="D85" s="1191">
        <f t="shared" si="37"/>
        <v>6</v>
      </c>
      <c r="E85" s="1191">
        <f t="shared" si="38"/>
        <v>5</v>
      </c>
      <c r="F85" s="1193">
        <f t="shared" si="39"/>
        <v>9</v>
      </c>
      <c r="G85" s="1192">
        <v>0</v>
      </c>
      <c r="H85" s="1191">
        <v>5</v>
      </c>
      <c r="I85" s="1191">
        <v>4</v>
      </c>
      <c r="J85" s="1193">
        <f t="shared" si="40"/>
        <v>2</v>
      </c>
      <c r="K85" s="1192">
        <v>0</v>
      </c>
      <c r="L85" s="1191">
        <v>1</v>
      </c>
      <c r="M85" s="1191">
        <v>1</v>
      </c>
      <c r="N85" s="1190" t="s">
        <v>52</v>
      </c>
    </row>
    <row r="86" spans="1:14" ht="18" customHeight="1" thickTop="1" thickBot="1" x14ac:dyDescent="0.25">
      <c r="A86" s="1196" t="s">
        <v>1448</v>
      </c>
      <c r="B86" s="1101">
        <f t="shared" si="35"/>
        <v>5</v>
      </c>
      <c r="C86" s="1195">
        <f t="shared" si="36"/>
        <v>0</v>
      </c>
      <c r="D86" s="1100">
        <f t="shared" si="37"/>
        <v>3</v>
      </c>
      <c r="E86" s="1100">
        <f t="shared" si="38"/>
        <v>2</v>
      </c>
      <c r="F86" s="1101">
        <f t="shared" si="39"/>
        <v>3</v>
      </c>
      <c r="G86" s="1195">
        <v>0</v>
      </c>
      <c r="H86" s="1100">
        <v>1</v>
      </c>
      <c r="I86" s="1100">
        <v>2</v>
      </c>
      <c r="J86" s="1101">
        <f t="shared" si="40"/>
        <v>2</v>
      </c>
      <c r="K86" s="1195">
        <v>0</v>
      </c>
      <c r="L86" s="1100">
        <v>2</v>
      </c>
      <c r="M86" s="1100">
        <v>0</v>
      </c>
      <c r="N86" s="1142" t="s">
        <v>53</v>
      </c>
    </row>
    <row r="87" spans="1:14" ht="18" customHeight="1" thickTop="1" thickBot="1" x14ac:dyDescent="0.25">
      <c r="A87" s="1194" t="s">
        <v>1447</v>
      </c>
      <c r="B87" s="1193">
        <f t="shared" si="35"/>
        <v>6</v>
      </c>
      <c r="C87" s="1192">
        <f t="shared" si="36"/>
        <v>0</v>
      </c>
      <c r="D87" s="1191">
        <f t="shared" si="37"/>
        <v>3</v>
      </c>
      <c r="E87" s="1191">
        <f t="shared" si="38"/>
        <v>3</v>
      </c>
      <c r="F87" s="1193">
        <f t="shared" si="39"/>
        <v>5</v>
      </c>
      <c r="G87" s="1192">
        <v>0</v>
      </c>
      <c r="H87" s="1191">
        <v>3</v>
      </c>
      <c r="I87" s="1191">
        <v>2</v>
      </c>
      <c r="J87" s="1193">
        <f t="shared" si="40"/>
        <v>1</v>
      </c>
      <c r="K87" s="1192">
        <v>0</v>
      </c>
      <c r="L87" s="1191">
        <v>0</v>
      </c>
      <c r="M87" s="1191">
        <v>1</v>
      </c>
      <c r="N87" s="1190" t="s">
        <v>54</v>
      </c>
    </row>
    <row r="88" spans="1:14" ht="18" customHeight="1" thickTop="1" thickBot="1" x14ac:dyDescent="0.25">
      <c r="A88" s="1196" t="s">
        <v>1446</v>
      </c>
      <c r="B88" s="1101">
        <f t="shared" si="35"/>
        <v>14</v>
      </c>
      <c r="C88" s="1195">
        <f t="shared" si="36"/>
        <v>0</v>
      </c>
      <c r="D88" s="1100">
        <f t="shared" si="37"/>
        <v>4</v>
      </c>
      <c r="E88" s="1100">
        <f t="shared" si="38"/>
        <v>10</v>
      </c>
      <c r="F88" s="1101">
        <f t="shared" si="39"/>
        <v>9</v>
      </c>
      <c r="G88" s="1195">
        <v>0</v>
      </c>
      <c r="H88" s="1100">
        <v>3</v>
      </c>
      <c r="I88" s="1100">
        <v>6</v>
      </c>
      <c r="J88" s="1101">
        <f t="shared" si="40"/>
        <v>5</v>
      </c>
      <c r="K88" s="1195">
        <v>0</v>
      </c>
      <c r="L88" s="1100">
        <v>1</v>
      </c>
      <c r="M88" s="1100">
        <v>4</v>
      </c>
      <c r="N88" s="1142" t="s">
        <v>55</v>
      </c>
    </row>
    <row r="89" spans="1:14" ht="18" customHeight="1" thickTop="1" thickBot="1" x14ac:dyDescent="0.25">
      <c r="A89" s="1194" t="s">
        <v>1445</v>
      </c>
      <c r="B89" s="1193">
        <f t="shared" si="35"/>
        <v>9</v>
      </c>
      <c r="C89" s="1192">
        <f t="shared" si="36"/>
        <v>1</v>
      </c>
      <c r="D89" s="1191">
        <f t="shared" si="37"/>
        <v>2</v>
      </c>
      <c r="E89" s="1191">
        <f t="shared" si="38"/>
        <v>6</v>
      </c>
      <c r="F89" s="1193">
        <f t="shared" si="39"/>
        <v>6</v>
      </c>
      <c r="G89" s="1192">
        <v>1</v>
      </c>
      <c r="H89" s="1191">
        <v>2</v>
      </c>
      <c r="I89" s="1191">
        <v>3</v>
      </c>
      <c r="J89" s="1193">
        <f t="shared" si="40"/>
        <v>3</v>
      </c>
      <c r="K89" s="1192">
        <v>0</v>
      </c>
      <c r="L89" s="1191">
        <v>0</v>
      </c>
      <c r="M89" s="1191">
        <v>3</v>
      </c>
      <c r="N89" s="1190" t="s">
        <v>56</v>
      </c>
    </row>
    <row r="90" spans="1:14" ht="18" customHeight="1" thickTop="1" x14ac:dyDescent="0.2">
      <c r="A90" s="1189" t="s">
        <v>1444</v>
      </c>
      <c r="B90" s="1095">
        <f t="shared" si="35"/>
        <v>9</v>
      </c>
      <c r="C90" s="1188">
        <f t="shared" si="36"/>
        <v>0</v>
      </c>
      <c r="D90" s="1094">
        <f t="shared" si="37"/>
        <v>4</v>
      </c>
      <c r="E90" s="1094">
        <f t="shared" si="38"/>
        <v>5</v>
      </c>
      <c r="F90" s="1095">
        <f t="shared" si="39"/>
        <v>7</v>
      </c>
      <c r="G90" s="1188">
        <v>0</v>
      </c>
      <c r="H90" s="1094">
        <v>4</v>
      </c>
      <c r="I90" s="1094">
        <v>3</v>
      </c>
      <c r="J90" s="1095">
        <f t="shared" si="40"/>
        <v>2</v>
      </c>
      <c r="K90" s="1188">
        <v>0</v>
      </c>
      <c r="L90" s="1094">
        <v>0</v>
      </c>
      <c r="M90" s="1094">
        <v>2</v>
      </c>
      <c r="N90" s="1187" t="s">
        <v>57</v>
      </c>
    </row>
    <row r="91" spans="1:14" ht="18" customHeight="1" x14ac:dyDescent="0.2">
      <c r="A91" s="1186" t="s">
        <v>44</v>
      </c>
      <c r="B91" s="1185">
        <f t="shared" si="35"/>
        <v>120</v>
      </c>
      <c r="C91" s="1185">
        <f t="shared" si="36"/>
        <v>2</v>
      </c>
      <c r="D91" s="1185">
        <f t="shared" si="37"/>
        <v>56</v>
      </c>
      <c r="E91" s="1185">
        <f t="shared" si="38"/>
        <v>62</v>
      </c>
      <c r="F91" s="1185">
        <f t="shared" si="39"/>
        <v>91</v>
      </c>
      <c r="G91" s="1185">
        <f t="shared" ref="G91:M91" si="41">SUM(G79:G90)</f>
        <v>2</v>
      </c>
      <c r="H91" s="1185">
        <f t="shared" si="41"/>
        <v>46</v>
      </c>
      <c r="I91" s="1185">
        <f t="shared" si="41"/>
        <v>43</v>
      </c>
      <c r="J91" s="1185">
        <f t="shared" si="41"/>
        <v>29</v>
      </c>
      <c r="K91" s="1185">
        <f t="shared" si="41"/>
        <v>0</v>
      </c>
      <c r="L91" s="1185">
        <f t="shared" si="41"/>
        <v>10</v>
      </c>
      <c r="M91" s="1185">
        <f t="shared" si="41"/>
        <v>19</v>
      </c>
      <c r="N91" s="1138" t="s">
        <v>45</v>
      </c>
    </row>
    <row r="92" spans="1:14" ht="23.25" customHeight="1" x14ac:dyDescent="0.2">
      <c r="A92" s="1429">
        <v>2018</v>
      </c>
      <c r="B92" s="1429">
        <v>2018</v>
      </c>
      <c r="C92" s="1429"/>
      <c r="D92" s="1429"/>
      <c r="E92" s="1429"/>
      <c r="F92" s="1429"/>
      <c r="G92" s="1429"/>
      <c r="H92" s="1429"/>
      <c r="I92" s="1429"/>
      <c r="J92" s="1429"/>
      <c r="K92" s="1429"/>
      <c r="L92" s="1429"/>
      <c r="M92" s="1429"/>
      <c r="N92" s="1429"/>
    </row>
    <row r="93" spans="1:14" ht="21" customHeight="1" x14ac:dyDescent="0.2">
      <c r="A93" s="1636" t="s">
        <v>1457</v>
      </c>
      <c r="B93" s="1638" t="s">
        <v>1438</v>
      </c>
      <c r="C93" s="1639"/>
      <c r="D93" s="1639"/>
      <c r="E93" s="1640"/>
      <c r="F93" s="1641" t="s">
        <v>1416</v>
      </c>
      <c r="G93" s="1642"/>
      <c r="H93" s="1642"/>
      <c r="I93" s="1643"/>
      <c r="J93" s="1641" t="s">
        <v>1415</v>
      </c>
      <c r="K93" s="1642"/>
      <c r="L93" s="1642"/>
      <c r="M93" s="1643"/>
      <c r="N93" s="1644" t="s">
        <v>1456</v>
      </c>
    </row>
    <row r="94" spans="1:14" ht="30" customHeight="1" x14ac:dyDescent="0.2">
      <c r="A94" s="1637"/>
      <c r="B94" s="75" t="s">
        <v>1413</v>
      </c>
      <c r="C94" s="75" t="s">
        <v>1412</v>
      </c>
      <c r="D94" s="1087" t="s">
        <v>1411</v>
      </c>
      <c r="E94" s="1087" t="s">
        <v>1410</v>
      </c>
      <c r="F94" s="75" t="s">
        <v>1413</v>
      </c>
      <c r="G94" s="75" t="s">
        <v>1412</v>
      </c>
      <c r="H94" s="1087" t="s">
        <v>1411</v>
      </c>
      <c r="I94" s="1087" t="s">
        <v>1410</v>
      </c>
      <c r="J94" s="75" t="s">
        <v>1413</v>
      </c>
      <c r="K94" s="75" t="s">
        <v>1412</v>
      </c>
      <c r="L94" s="1087" t="s">
        <v>1411</v>
      </c>
      <c r="M94" s="1087" t="s">
        <v>1410</v>
      </c>
      <c r="N94" s="1645"/>
    </row>
    <row r="95" spans="1:14" ht="18" customHeight="1" thickBot="1" x14ac:dyDescent="0.25">
      <c r="A95" s="1182" t="s">
        <v>1455</v>
      </c>
      <c r="B95" s="1105">
        <f t="shared" ref="B95:B107" si="42">SUM(C95:E95)</f>
        <v>6</v>
      </c>
      <c r="C95" s="1181">
        <f t="shared" ref="C95:C107" si="43">SUM(G95,K95)</f>
        <v>0</v>
      </c>
      <c r="D95" s="1104">
        <f t="shared" ref="D95:D107" si="44">SUM(H95,L95)</f>
        <v>1</v>
      </c>
      <c r="E95" s="1104">
        <f t="shared" ref="E95:E107" si="45">SUM(I95,M95)</f>
        <v>5</v>
      </c>
      <c r="F95" s="1105">
        <f t="shared" ref="F95:F107" si="46">SUM(G95:I95)</f>
        <v>5</v>
      </c>
      <c r="G95" s="1181">
        <v>0</v>
      </c>
      <c r="H95" s="1104">
        <v>1</v>
      </c>
      <c r="I95" s="1104">
        <v>4</v>
      </c>
      <c r="J95" s="1105">
        <f t="shared" ref="J95:J106" si="47">SUM(K95:M95)</f>
        <v>1</v>
      </c>
      <c r="K95" s="1181">
        <v>0</v>
      </c>
      <c r="L95" s="1104">
        <v>0</v>
      </c>
      <c r="M95" s="1104">
        <v>1</v>
      </c>
      <c r="N95" s="1168" t="s">
        <v>47</v>
      </c>
    </row>
    <row r="96" spans="1:14" ht="18" customHeight="1" thickTop="1" thickBot="1" x14ac:dyDescent="0.25">
      <c r="A96" s="1184" t="s">
        <v>1454</v>
      </c>
      <c r="B96" s="1103">
        <f t="shared" si="42"/>
        <v>7</v>
      </c>
      <c r="C96" s="1183">
        <f t="shared" si="43"/>
        <v>0</v>
      </c>
      <c r="D96" s="1102">
        <f t="shared" si="44"/>
        <v>3</v>
      </c>
      <c r="E96" s="1102">
        <f t="shared" si="45"/>
        <v>4</v>
      </c>
      <c r="F96" s="1103">
        <f t="shared" si="46"/>
        <v>6</v>
      </c>
      <c r="G96" s="1183">
        <v>0</v>
      </c>
      <c r="H96" s="1102">
        <v>2</v>
      </c>
      <c r="I96" s="1102">
        <v>4</v>
      </c>
      <c r="J96" s="1103">
        <f t="shared" si="47"/>
        <v>1</v>
      </c>
      <c r="K96" s="1183">
        <v>0</v>
      </c>
      <c r="L96" s="1102">
        <v>1</v>
      </c>
      <c r="M96" s="1102">
        <v>0</v>
      </c>
      <c r="N96" s="1123" t="s">
        <v>48</v>
      </c>
    </row>
    <row r="97" spans="1:14" ht="18" customHeight="1" thickTop="1" thickBot="1" x14ac:dyDescent="0.25">
      <c r="A97" s="1182" t="s">
        <v>1453</v>
      </c>
      <c r="B97" s="1105">
        <f t="shared" si="42"/>
        <v>6</v>
      </c>
      <c r="C97" s="1181">
        <f t="shared" si="43"/>
        <v>0</v>
      </c>
      <c r="D97" s="1104">
        <f t="shared" si="44"/>
        <v>2</v>
      </c>
      <c r="E97" s="1104">
        <f t="shared" si="45"/>
        <v>4</v>
      </c>
      <c r="F97" s="1105">
        <f t="shared" si="46"/>
        <v>4</v>
      </c>
      <c r="G97" s="1181">
        <v>0</v>
      </c>
      <c r="H97" s="1104">
        <v>1</v>
      </c>
      <c r="I97" s="1104">
        <v>3</v>
      </c>
      <c r="J97" s="1105">
        <f t="shared" si="47"/>
        <v>2</v>
      </c>
      <c r="K97" s="1181">
        <v>0</v>
      </c>
      <c r="L97" s="1104">
        <v>1</v>
      </c>
      <c r="M97" s="1104">
        <v>1</v>
      </c>
      <c r="N97" s="1168" t="s">
        <v>49</v>
      </c>
    </row>
    <row r="98" spans="1:14" ht="18" customHeight="1" thickTop="1" thickBot="1" x14ac:dyDescent="0.25">
      <c r="A98" s="1184" t="s">
        <v>1452</v>
      </c>
      <c r="B98" s="1103">
        <f t="shared" si="42"/>
        <v>5</v>
      </c>
      <c r="C98" s="1183">
        <f t="shared" si="43"/>
        <v>0</v>
      </c>
      <c r="D98" s="1102">
        <f t="shared" si="44"/>
        <v>1</v>
      </c>
      <c r="E98" s="1102">
        <f t="shared" si="45"/>
        <v>4</v>
      </c>
      <c r="F98" s="1103">
        <f t="shared" si="46"/>
        <v>5</v>
      </c>
      <c r="G98" s="1183">
        <v>0</v>
      </c>
      <c r="H98" s="1102">
        <v>1</v>
      </c>
      <c r="I98" s="1102">
        <v>4</v>
      </c>
      <c r="J98" s="1103">
        <f t="shared" si="47"/>
        <v>0</v>
      </c>
      <c r="K98" s="1183">
        <v>0</v>
      </c>
      <c r="L98" s="1102">
        <v>0</v>
      </c>
      <c r="M98" s="1102">
        <v>0</v>
      </c>
      <c r="N98" s="1123" t="s">
        <v>50</v>
      </c>
    </row>
    <row r="99" spans="1:14" ht="18" customHeight="1" thickTop="1" thickBot="1" x14ac:dyDescent="0.25">
      <c r="A99" s="1182" t="s">
        <v>1451</v>
      </c>
      <c r="B99" s="1105">
        <f t="shared" si="42"/>
        <v>9</v>
      </c>
      <c r="C99" s="1181">
        <f t="shared" si="43"/>
        <v>0</v>
      </c>
      <c r="D99" s="1104">
        <f t="shared" si="44"/>
        <v>2</v>
      </c>
      <c r="E99" s="1104">
        <f t="shared" si="45"/>
        <v>7</v>
      </c>
      <c r="F99" s="1105">
        <f t="shared" si="46"/>
        <v>9</v>
      </c>
      <c r="G99" s="1181">
        <v>0</v>
      </c>
      <c r="H99" s="1104">
        <v>2</v>
      </c>
      <c r="I99" s="1104">
        <v>7</v>
      </c>
      <c r="J99" s="1105">
        <f t="shared" si="47"/>
        <v>0</v>
      </c>
      <c r="K99" s="1181">
        <v>0</v>
      </c>
      <c r="L99" s="1104">
        <v>0</v>
      </c>
      <c r="M99" s="1104">
        <v>0</v>
      </c>
      <c r="N99" s="1168" t="s">
        <v>51</v>
      </c>
    </row>
    <row r="100" spans="1:14" ht="18" customHeight="1" thickTop="1" thickBot="1" x14ac:dyDescent="0.25">
      <c r="A100" s="1184" t="s">
        <v>1450</v>
      </c>
      <c r="B100" s="1103">
        <f t="shared" si="42"/>
        <v>10</v>
      </c>
      <c r="C100" s="1183">
        <f t="shared" si="43"/>
        <v>0</v>
      </c>
      <c r="D100" s="1102">
        <f t="shared" si="44"/>
        <v>4</v>
      </c>
      <c r="E100" s="1102">
        <f t="shared" si="45"/>
        <v>6</v>
      </c>
      <c r="F100" s="1103">
        <f t="shared" si="46"/>
        <v>9</v>
      </c>
      <c r="G100" s="1183">
        <v>0</v>
      </c>
      <c r="H100" s="1102">
        <v>4</v>
      </c>
      <c r="I100" s="1102">
        <v>5</v>
      </c>
      <c r="J100" s="1103">
        <f t="shared" si="47"/>
        <v>1</v>
      </c>
      <c r="K100" s="1183">
        <v>0</v>
      </c>
      <c r="L100" s="1102">
        <v>0</v>
      </c>
      <c r="M100" s="1102">
        <v>1</v>
      </c>
      <c r="N100" s="1123" t="s">
        <v>546</v>
      </c>
    </row>
    <row r="101" spans="1:14" ht="18" customHeight="1" thickTop="1" thickBot="1" x14ac:dyDescent="0.25">
      <c r="A101" s="1182" t="s">
        <v>1449</v>
      </c>
      <c r="B101" s="1105">
        <f t="shared" si="42"/>
        <v>12</v>
      </c>
      <c r="C101" s="1181">
        <f t="shared" si="43"/>
        <v>0</v>
      </c>
      <c r="D101" s="1104">
        <f t="shared" si="44"/>
        <v>4</v>
      </c>
      <c r="E101" s="1104">
        <f t="shared" si="45"/>
        <v>8</v>
      </c>
      <c r="F101" s="1105">
        <f t="shared" si="46"/>
        <v>11</v>
      </c>
      <c r="G101" s="1181">
        <v>0</v>
      </c>
      <c r="H101" s="1104">
        <v>3</v>
      </c>
      <c r="I101" s="1104">
        <v>8</v>
      </c>
      <c r="J101" s="1105">
        <f t="shared" si="47"/>
        <v>1</v>
      </c>
      <c r="K101" s="1181">
        <v>0</v>
      </c>
      <c r="L101" s="1104">
        <v>1</v>
      </c>
      <c r="M101" s="1104">
        <v>0</v>
      </c>
      <c r="N101" s="1168" t="s">
        <v>52</v>
      </c>
    </row>
    <row r="102" spans="1:14" ht="18" customHeight="1" thickTop="1" thickBot="1" x14ac:dyDescent="0.25">
      <c r="A102" s="1184" t="s">
        <v>1448</v>
      </c>
      <c r="B102" s="1103">
        <f t="shared" si="42"/>
        <v>15</v>
      </c>
      <c r="C102" s="1183">
        <f t="shared" si="43"/>
        <v>0</v>
      </c>
      <c r="D102" s="1102">
        <f t="shared" si="44"/>
        <v>8</v>
      </c>
      <c r="E102" s="1102">
        <f t="shared" si="45"/>
        <v>7</v>
      </c>
      <c r="F102" s="1103">
        <f t="shared" si="46"/>
        <v>8</v>
      </c>
      <c r="G102" s="1183">
        <v>0</v>
      </c>
      <c r="H102" s="1102">
        <v>4</v>
      </c>
      <c r="I102" s="1102">
        <v>4</v>
      </c>
      <c r="J102" s="1103">
        <f t="shared" si="47"/>
        <v>7</v>
      </c>
      <c r="K102" s="1183">
        <v>0</v>
      </c>
      <c r="L102" s="1102">
        <v>4</v>
      </c>
      <c r="M102" s="1102">
        <v>3</v>
      </c>
      <c r="N102" s="1123" t="s">
        <v>53</v>
      </c>
    </row>
    <row r="103" spans="1:14" ht="18" customHeight="1" thickTop="1" thickBot="1" x14ac:dyDescent="0.25">
      <c r="A103" s="1182" t="s">
        <v>1447</v>
      </c>
      <c r="B103" s="1105">
        <f t="shared" si="42"/>
        <v>13</v>
      </c>
      <c r="C103" s="1181">
        <f t="shared" si="43"/>
        <v>1</v>
      </c>
      <c r="D103" s="1104">
        <f t="shared" si="44"/>
        <v>5</v>
      </c>
      <c r="E103" s="1104">
        <f t="shared" si="45"/>
        <v>7</v>
      </c>
      <c r="F103" s="1105">
        <f t="shared" si="46"/>
        <v>11</v>
      </c>
      <c r="G103" s="1181">
        <v>1</v>
      </c>
      <c r="H103" s="1104">
        <v>5</v>
      </c>
      <c r="I103" s="1104">
        <v>5</v>
      </c>
      <c r="J103" s="1105">
        <f t="shared" si="47"/>
        <v>2</v>
      </c>
      <c r="K103" s="1181">
        <v>0</v>
      </c>
      <c r="L103" s="1104">
        <v>0</v>
      </c>
      <c r="M103" s="1104">
        <v>2</v>
      </c>
      <c r="N103" s="1168" t="s">
        <v>54</v>
      </c>
    </row>
    <row r="104" spans="1:14" ht="18" customHeight="1" thickTop="1" thickBot="1" x14ac:dyDescent="0.25">
      <c r="A104" s="1184" t="s">
        <v>1446</v>
      </c>
      <c r="B104" s="1103">
        <f t="shared" si="42"/>
        <v>7</v>
      </c>
      <c r="C104" s="1183">
        <f t="shared" si="43"/>
        <v>0</v>
      </c>
      <c r="D104" s="1102">
        <f t="shared" si="44"/>
        <v>2</v>
      </c>
      <c r="E104" s="1102">
        <f t="shared" si="45"/>
        <v>5</v>
      </c>
      <c r="F104" s="1103">
        <f t="shared" si="46"/>
        <v>5</v>
      </c>
      <c r="G104" s="1183">
        <v>0</v>
      </c>
      <c r="H104" s="1102">
        <v>1</v>
      </c>
      <c r="I104" s="1102">
        <v>4</v>
      </c>
      <c r="J104" s="1103">
        <f t="shared" si="47"/>
        <v>2</v>
      </c>
      <c r="K104" s="1183">
        <v>0</v>
      </c>
      <c r="L104" s="1102">
        <v>1</v>
      </c>
      <c r="M104" s="1102">
        <v>1</v>
      </c>
      <c r="N104" s="1123" t="s">
        <v>55</v>
      </c>
    </row>
    <row r="105" spans="1:14" ht="18" customHeight="1" thickTop="1" thickBot="1" x14ac:dyDescent="0.25">
      <c r="A105" s="1182" t="s">
        <v>1445</v>
      </c>
      <c r="B105" s="1105">
        <f t="shared" si="42"/>
        <v>10</v>
      </c>
      <c r="C105" s="1181">
        <f t="shared" si="43"/>
        <v>0</v>
      </c>
      <c r="D105" s="1104">
        <f t="shared" si="44"/>
        <v>3</v>
      </c>
      <c r="E105" s="1104">
        <f t="shared" si="45"/>
        <v>7</v>
      </c>
      <c r="F105" s="1105">
        <f t="shared" si="46"/>
        <v>10</v>
      </c>
      <c r="G105" s="1181">
        <v>0</v>
      </c>
      <c r="H105" s="1104">
        <v>3</v>
      </c>
      <c r="I105" s="1104">
        <v>7</v>
      </c>
      <c r="J105" s="1105">
        <f t="shared" si="47"/>
        <v>0</v>
      </c>
      <c r="K105" s="1181">
        <v>0</v>
      </c>
      <c r="L105" s="1104">
        <v>0</v>
      </c>
      <c r="M105" s="1104">
        <v>0</v>
      </c>
      <c r="N105" s="1168" t="s">
        <v>56</v>
      </c>
    </row>
    <row r="106" spans="1:14" ht="18" customHeight="1" thickTop="1" x14ac:dyDescent="0.2">
      <c r="A106" s="1180" t="s">
        <v>1444</v>
      </c>
      <c r="B106" s="1179">
        <f t="shared" si="42"/>
        <v>9</v>
      </c>
      <c r="C106" s="1178">
        <f t="shared" si="43"/>
        <v>0</v>
      </c>
      <c r="D106" s="1097">
        <f t="shared" si="44"/>
        <v>5</v>
      </c>
      <c r="E106" s="1097">
        <f t="shared" si="45"/>
        <v>4</v>
      </c>
      <c r="F106" s="1179">
        <f t="shared" si="46"/>
        <v>4</v>
      </c>
      <c r="G106" s="1178">
        <v>0</v>
      </c>
      <c r="H106" s="1097">
        <v>1</v>
      </c>
      <c r="I106" s="1097">
        <v>3</v>
      </c>
      <c r="J106" s="1179">
        <f t="shared" si="47"/>
        <v>5</v>
      </c>
      <c r="K106" s="1178">
        <v>0</v>
      </c>
      <c r="L106" s="1097">
        <v>4</v>
      </c>
      <c r="M106" s="1097">
        <v>1</v>
      </c>
      <c r="N106" s="1177" t="s">
        <v>57</v>
      </c>
    </row>
    <row r="107" spans="1:14" ht="18" customHeight="1" x14ac:dyDescent="0.2">
      <c r="A107" s="1176" t="s">
        <v>44</v>
      </c>
      <c r="B107" s="1175">
        <f t="shared" si="42"/>
        <v>109</v>
      </c>
      <c r="C107" s="1175">
        <f t="shared" si="43"/>
        <v>1</v>
      </c>
      <c r="D107" s="1175">
        <f t="shared" si="44"/>
        <v>40</v>
      </c>
      <c r="E107" s="1175">
        <f t="shared" si="45"/>
        <v>68</v>
      </c>
      <c r="F107" s="1175">
        <f t="shared" si="46"/>
        <v>87</v>
      </c>
      <c r="G107" s="1175">
        <f t="shared" ref="G107:M107" si="48">SUM(G95:G106)</f>
        <v>1</v>
      </c>
      <c r="H107" s="1175">
        <f t="shared" si="48"/>
        <v>28</v>
      </c>
      <c r="I107" s="1175">
        <f t="shared" si="48"/>
        <v>58</v>
      </c>
      <c r="J107" s="1175">
        <f t="shared" si="48"/>
        <v>22</v>
      </c>
      <c r="K107" s="1175">
        <f t="shared" si="48"/>
        <v>0</v>
      </c>
      <c r="L107" s="1175">
        <f t="shared" si="48"/>
        <v>12</v>
      </c>
      <c r="M107" s="1175">
        <f t="shared" si="48"/>
        <v>10</v>
      </c>
      <c r="N107" s="1107" t="s">
        <v>45</v>
      </c>
    </row>
    <row r="108" spans="1:14" ht="23.25" customHeight="1" x14ac:dyDescent="0.2">
      <c r="A108" s="1429">
        <v>2019</v>
      </c>
      <c r="B108" s="1429">
        <v>2019</v>
      </c>
      <c r="C108" s="1429"/>
      <c r="D108" s="1429"/>
      <c r="E108" s="1429"/>
      <c r="F108" s="1429"/>
      <c r="G108" s="1429"/>
      <c r="H108" s="1429"/>
      <c r="I108" s="1429"/>
      <c r="J108" s="1429"/>
      <c r="K108" s="1429"/>
      <c r="L108" s="1429"/>
      <c r="M108" s="1429"/>
      <c r="N108" s="1429"/>
    </row>
    <row r="109" spans="1:14" ht="18" customHeight="1" thickBot="1" x14ac:dyDescent="0.25">
      <c r="A109" s="1200" t="s">
        <v>1455</v>
      </c>
      <c r="B109" s="1199">
        <f t="shared" ref="B109:B121" si="49">SUM(C109:E109)</f>
        <v>2</v>
      </c>
      <c r="C109" s="1198">
        <f t="shared" ref="C109:C121" si="50">SUM(G109,K109)</f>
        <v>0</v>
      </c>
      <c r="D109" s="1197">
        <f t="shared" ref="D109:D121" si="51">SUM(H109,L109)</f>
        <v>1</v>
      </c>
      <c r="E109" s="1197">
        <f t="shared" ref="E109:E121" si="52">SUM(I109,M109)</f>
        <v>1</v>
      </c>
      <c r="F109" s="1199">
        <f t="shared" ref="F109:F121" si="53">SUM(G109:I109)</f>
        <v>1</v>
      </c>
      <c r="G109" s="1198">
        <v>0</v>
      </c>
      <c r="H109" s="1197">
        <v>0</v>
      </c>
      <c r="I109" s="1197">
        <v>1</v>
      </c>
      <c r="J109" s="1199">
        <f t="shared" ref="J109:J120" si="54">SUM(K109:M109)</f>
        <v>1</v>
      </c>
      <c r="K109" s="1198">
        <v>0</v>
      </c>
      <c r="L109" s="1197">
        <v>1</v>
      </c>
      <c r="M109" s="1197">
        <v>0</v>
      </c>
      <c r="N109" s="1129" t="s">
        <v>47</v>
      </c>
    </row>
    <row r="110" spans="1:14" ht="18" customHeight="1" thickTop="1" thickBot="1" x14ac:dyDescent="0.25">
      <c r="A110" s="1196" t="s">
        <v>1454</v>
      </c>
      <c r="B110" s="1101">
        <f t="shared" si="49"/>
        <v>10</v>
      </c>
      <c r="C110" s="1195">
        <f t="shared" si="50"/>
        <v>0</v>
      </c>
      <c r="D110" s="1100">
        <f t="shared" si="51"/>
        <v>8</v>
      </c>
      <c r="E110" s="1100">
        <f t="shared" si="52"/>
        <v>2</v>
      </c>
      <c r="F110" s="1101">
        <f t="shared" si="53"/>
        <v>6</v>
      </c>
      <c r="G110" s="1195">
        <v>0</v>
      </c>
      <c r="H110" s="1100">
        <v>5</v>
      </c>
      <c r="I110" s="1100">
        <v>1</v>
      </c>
      <c r="J110" s="1101">
        <f t="shared" si="54"/>
        <v>4</v>
      </c>
      <c r="K110" s="1195">
        <v>0</v>
      </c>
      <c r="L110" s="1100">
        <v>3</v>
      </c>
      <c r="M110" s="1100">
        <v>1</v>
      </c>
      <c r="N110" s="1142" t="s">
        <v>48</v>
      </c>
    </row>
    <row r="111" spans="1:14" ht="18" customHeight="1" thickTop="1" thickBot="1" x14ac:dyDescent="0.25">
      <c r="A111" s="1194" t="s">
        <v>1453</v>
      </c>
      <c r="B111" s="1193">
        <f t="shared" si="49"/>
        <v>12</v>
      </c>
      <c r="C111" s="1192">
        <f t="shared" si="50"/>
        <v>0</v>
      </c>
      <c r="D111" s="1191">
        <f t="shared" si="51"/>
        <v>3</v>
      </c>
      <c r="E111" s="1191">
        <f t="shared" si="52"/>
        <v>9</v>
      </c>
      <c r="F111" s="1193">
        <f t="shared" si="53"/>
        <v>9</v>
      </c>
      <c r="G111" s="1192">
        <v>0</v>
      </c>
      <c r="H111" s="1191">
        <v>1</v>
      </c>
      <c r="I111" s="1191">
        <v>8</v>
      </c>
      <c r="J111" s="1193">
        <f t="shared" si="54"/>
        <v>3</v>
      </c>
      <c r="K111" s="1192">
        <v>0</v>
      </c>
      <c r="L111" s="1191">
        <v>2</v>
      </c>
      <c r="M111" s="1191">
        <v>1</v>
      </c>
      <c r="N111" s="1190" t="s">
        <v>49</v>
      </c>
    </row>
    <row r="112" spans="1:14" ht="18" customHeight="1" thickTop="1" thickBot="1" x14ac:dyDescent="0.25">
      <c r="A112" s="1196" t="s">
        <v>1452</v>
      </c>
      <c r="B112" s="1101">
        <f t="shared" si="49"/>
        <v>8</v>
      </c>
      <c r="C112" s="1195">
        <f t="shared" si="50"/>
        <v>0</v>
      </c>
      <c r="D112" s="1100">
        <f t="shared" si="51"/>
        <v>4</v>
      </c>
      <c r="E112" s="1100">
        <f t="shared" si="52"/>
        <v>4</v>
      </c>
      <c r="F112" s="1101">
        <f t="shared" si="53"/>
        <v>5</v>
      </c>
      <c r="G112" s="1195">
        <v>0</v>
      </c>
      <c r="H112" s="1100">
        <v>2</v>
      </c>
      <c r="I112" s="1100">
        <v>3</v>
      </c>
      <c r="J112" s="1101">
        <f t="shared" si="54"/>
        <v>3</v>
      </c>
      <c r="K112" s="1195">
        <v>0</v>
      </c>
      <c r="L112" s="1100">
        <v>2</v>
      </c>
      <c r="M112" s="1100">
        <v>1</v>
      </c>
      <c r="N112" s="1142" t="s">
        <v>50</v>
      </c>
    </row>
    <row r="113" spans="1:14" ht="18" customHeight="1" thickTop="1" thickBot="1" x14ac:dyDescent="0.25">
      <c r="A113" s="1194" t="s">
        <v>1451</v>
      </c>
      <c r="B113" s="1193">
        <f t="shared" si="49"/>
        <v>4</v>
      </c>
      <c r="C113" s="1192">
        <f t="shared" si="50"/>
        <v>0</v>
      </c>
      <c r="D113" s="1191">
        <f t="shared" si="51"/>
        <v>0</v>
      </c>
      <c r="E113" s="1191">
        <f t="shared" si="52"/>
        <v>4</v>
      </c>
      <c r="F113" s="1193">
        <f t="shared" si="53"/>
        <v>1</v>
      </c>
      <c r="G113" s="1192">
        <v>0</v>
      </c>
      <c r="H113" s="1191">
        <v>0</v>
      </c>
      <c r="I113" s="1191">
        <v>1</v>
      </c>
      <c r="J113" s="1193">
        <f t="shared" si="54"/>
        <v>3</v>
      </c>
      <c r="K113" s="1192">
        <v>0</v>
      </c>
      <c r="L113" s="1191">
        <v>0</v>
      </c>
      <c r="M113" s="1191">
        <v>3</v>
      </c>
      <c r="N113" s="1190" t="s">
        <v>51</v>
      </c>
    </row>
    <row r="114" spans="1:14" ht="18" customHeight="1" thickTop="1" thickBot="1" x14ac:dyDescent="0.25">
      <c r="A114" s="1196" t="s">
        <v>1450</v>
      </c>
      <c r="B114" s="1101">
        <f t="shared" si="49"/>
        <v>7</v>
      </c>
      <c r="C114" s="1195">
        <f t="shared" si="50"/>
        <v>0</v>
      </c>
      <c r="D114" s="1100">
        <f t="shared" si="51"/>
        <v>1</v>
      </c>
      <c r="E114" s="1100">
        <f t="shared" si="52"/>
        <v>6</v>
      </c>
      <c r="F114" s="1101">
        <f t="shared" si="53"/>
        <v>6</v>
      </c>
      <c r="G114" s="1195">
        <v>0</v>
      </c>
      <c r="H114" s="1100">
        <v>1</v>
      </c>
      <c r="I114" s="1100">
        <v>5</v>
      </c>
      <c r="J114" s="1101">
        <f t="shared" si="54"/>
        <v>1</v>
      </c>
      <c r="K114" s="1195">
        <v>0</v>
      </c>
      <c r="L114" s="1100">
        <v>0</v>
      </c>
      <c r="M114" s="1100">
        <v>1</v>
      </c>
      <c r="N114" s="1142" t="s">
        <v>546</v>
      </c>
    </row>
    <row r="115" spans="1:14" ht="18" customHeight="1" thickTop="1" thickBot="1" x14ac:dyDescent="0.25">
      <c r="A115" s="1194" t="s">
        <v>1449</v>
      </c>
      <c r="B115" s="1193">
        <f t="shared" si="49"/>
        <v>9</v>
      </c>
      <c r="C115" s="1192">
        <f t="shared" si="50"/>
        <v>0</v>
      </c>
      <c r="D115" s="1191">
        <f t="shared" si="51"/>
        <v>2</v>
      </c>
      <c r="E115" s="1191">
        <f t="shared" si="52"/>
        <v>7</v>
      </c>
      <c r="F115" s="1193">
        <f t="shared" si="53"/>
        <v>7</v>
      </c>
      <c r="G115" s="1192">
        <v>0</v>
      </c>
      <c r="H115" s="1191">
        <v>2</v>
      </c>
      <c r="I115" s="1191">
        <v>5</v>
      </c>
      <c r="J115" s="1193">
        <f t="shared" si="54"/>
        <v>2</v>
      </c>
      <c r="K115" s="1192">
        <v>0</v>
      </c>
      <c r="L115" s="1191">
        <v>0</v>
      </c>
      <c r="M115" s="1191">
        <v>2</v>
      </c>
      <c r="N115" s="1190" t="s">
        <v>52</v>
      </c>
    </row>
    <row r="116" spans="1:14" ht="18" customHeight="1" thickTop="1" thickBot="1" x14ac:dyDescent="0.25">
      <c r="A116" s="1196" t="s">
        <v>1448</v>
      </c>
      <c r="B116" s="1101">
        <f t="shared" si="49"/>
        <v>3</v>
      </c>
      <c r="C116" s="1195">
        <f t="shared" si="50"/>
        <v>0</v>
      </c>
      <c r="D116" s="1100">
        <f t="shared" si="51"/>
        <v>0</v>
      </c>
      <c r="E116" s="1100">
        <f t="shared" si="52"/>
        <v>3</v>
      </c>
      <c r="F116" s="1101">
        <f t="shared" si="53"/>
        <v>1</v>
      </c>
      <c r="G116" s="1195">
        <v>0</v>
      </c>
      <c r="H116" s="1100">
        <v>0</v>
      </c>
      <c r="I116" s="1100">
        <v>1</v>
      </c>
      <c r="J116" s="1101">
        <f t="shared" si="54"/>
        <v>2</v>
      </c>
      <c r="K116" s="1195">
        <v>0</v>
      </c>
      <c r="L116" s="1100">
        <v>0</v>
      </c>
      <c r="M116" s="1100">
        <v>2</v>
      </c>
      <c r="N116" s="1142" t="s">
        <v>53</v>
      </c>
    </row>
    <row r="117" spans="1:14" ht="18" customHeight="1" thickTop="1" thickBot="1" x14ac:dyDescent="0.25">
      <c r="A117" s="1194" t="s">
        <v>1447</v>
      </c>
      <c r="B117" s="1193">
        <f t="shared" si="49"/>
        <v>5</v>
      </c>
      <c r="C117" s="1192">
        <f t="shared" si="50"/>
        <v>0</v>
      </c>
      <c r="D117" s="1191">
        <f t="shared" si="51"/>
        <v>2</v>
      </c>
      <c r="E117" s="1191">
        <f t="shared" si="52"/>
        <v>3</v>
      </c>
      <c r="F117" s="1193">
        <f t="shared" si="53"/>
        <v>4</v>
      </c>
      <c r="G117" s="1192">
        <v>0</v>
      </c>
      <c r="H117" s="1191">
        <v>1</v>
      </c>
      <c r="I117" s="1191">
        <v>3</v>
      </c>
      <c r="J117" s="1193">
        <f t="shared" si="54"/>
        <v>1</v>
      </c>
      <c r="K117" s="1192">
        <v>0</v>
      </c>
      <c r="L117" s="1191">
        <v>1</v>
      </c>
      <c r="M117" s="1191">
        <v>0</v>
      </c>
      <c r="N117" s="1190" t="s">
        <v>54</v>
      </c>
    </row>
    <row r="118" spans="1:14" ht="18" customHeight="1" thickTop="1" thickBot="1" x14ac:dyDescent="0.25">
      <c r="A118" s="1196" t="s">
        <v>1446</v>
      </c>
      <c r="B118" s="1101">
        <f t="shared" si="49"/>
        <v>5</v>
      </c>
      <c r="C118" s="1195">
        <f t="shared" si="50"/>
        <v>0</v>
      </c>
      <c r="D118" s="1100">
        <f t="shared" si="51"/>
        <v>2</v>
      </c>
      <c r="E118" s="1100">
        <f t="shared" si="52"/>
        <v>3</v>
      </c>
      <c r="F118" s="1101">
        <f t="shared" si="53"/>
        <v>5</v>
      </c>
      <c r="G118" s="1195">
        <v>0</v>
      </c>
      <c r="H118" s="1100">
        <v>2</v>
      </c>
      <c r="I118" s="1100">
        <v>3</v>
      </c>
      <c r="J118" s="1101">
        <f t="shared" si="54"/>
        <v>0</v>
      </c>
      <c r="K118" s="1195">
        <v>0</v>
      </c>
      <c r="L118" s="1100">
        <v>0</v>
      </c>
      <c r="M118" s="1100">
        <v>0</v>
      </c>
      <c r="N118" s="1142" t="s">
        <v>55</v>
      </c>
    </row>
    <row r="119" spans="1:14" ht="18" customHeight="1" thickTop="1" thickBot="1" x14ac:dyDescent="0.25">
      <c r="A119" s="1194" t="s">
        <v>1445</v>
      </c>
      <c r="B119" s="1193">
        <f t="shared" si="49"/>
        <v>6</v>
      </c>
      <c r="C119" s="1192">
        <f t="shared" si="50"/>
        <v>0</v>
      </c>
      <c r="D119" s="1191">
        <f t="shared" si="51"/>
        <v>2</v>
      </c>
      <c r="E119" s="1191">
        <f t="shared" si="52"/>
        <v>4</v>
      </c>
      <c r="F119" s="1193">
        <f t="shared" si="53"/>
        <v>2</v>
      </c>
      <c r="G119" s="1192">
        <v>0</v>
      </c>
      <c r="H119" s="1191">
        <v>0</v>
      </c>
      <c r="I119" s="1191">
        <v>2</v>
      </c>
      <c r="J119" s="1193">
        <f t="shared" si="54"/>
        <v>4</v>
      </c>
      <c r="K119" s="1192">
        <v>0</v>
      </c>
      <c r="L119" s="1191">
        <v>2</v>
      </c>
      <c r="M119" s="1191">
        <v>2</v>
      </c>
      <c r="N119" s="1190" t="s">
        <v>56</v>
      </c>
    </row>
    <row r="120" spans="1:14" ht="18" customHeight="1" thickTop="1" x14ac:dyDescent="0.2">
      <c r="A120" s="1189" t="s">
        <v>1444</v>
      </c>
      <c r="B120" s="1095">
        <f t="shared" si="49"/>
        <v>9</v>
      </c>
      <c r="C120" s="1188">
        <f t="shared" si="50"/>
        <v>1</v>
      </c>
      <c r="D120" s="1094">
        <f t="shared" si="51"/>
        <v>1</v>
      </c>
      <c r="E120" s="1094">
        <f t="shared" si="52"/>
        <v>7</v>
      </c>
      <c r="F120" s="1095">
        <f t="shared" si="53"/>
        <v>6</v>
      </c>
      <c r="G120" s="1188">
        <v>0</v>
      </c>
      <c r="H120" s="1094">
        <v>1</v>
      </c>
      <c r="I120" s="1094">
        <v>5</v>
      </c>
      <c r="J120" s="1095">
        <f t="shared" si="54"/>
        <v>3</v>
      </c>
      <c r="K120" s="1188">
        <v>1</v>
      </c>
      <c r="L120" s="1094">
        <v>0</v>
      </c>
      <c r="M120" s="1094">
        <v>2</v>
      </c>
      <c r="N120" s="1187" t="s">
        <v>57</v>
      </c>
    </row>
    <row r="121" spans="1:14" ht="18" customHeight="1" x14ac:dyDescent="0.2">
      <c r="A121" s="1186" t="s">
        <v>44</v>
      </c>
      <c r="B121" s="1185">
        <f t="shared" si="49"/>
        <v>80</v>
      </c>
      <c r="C121" s="1185">
        <f t="shared" si="50"/>
        <v>1</v>
      </c>
      <c r="D121" s="1185">
        <f t="shared" si="51"/>
        <v>26</v>
      </c>
      <c r="E121" s="1185">
        <f t="shared" si="52"/>
        <v>53</v>
      </c>
      <c r="F121" s="1185">
        <f t="shared" si="53"/>
        <v>53</v>
      </c>
      <c r="G121" s="1185">
        <f t="shared" ref="G121:M121" si="55">SUM(G109:G120)</f>
        <v>0</v>
      </c>
      <c r="H121" s="1185">
        <f t="shared" si="55"/>
        <v>15</v>
      </c>
      <c r="I121" s="1185">
        <f t="shared" si="55"/>
        <v>38</v>
      </c>
      <c r="J121" s="1185">
        <f t="shared" si="55"/>
        <v>27</v>
      </c>
      <c r="K121" s="1185">
        <f t="shared" si="55"/>
        <v>1</v>
      </c>
      <c r="L121" s="1185">
        <f t="shared" si="55"/>
        <v>11</v>
      </c>
      <c r="M121" s="1185">
        <f t="shared" si="55"/>
        <v>15</v>
      </c>
      <c r="N121" s="1138" t="s">
        <v>45</v>
      </c>
    </row>
    <row r="122" spans="1:14" ht="23.25" customHeight="1" x14ac:dyDescent="0.2">
      <c r="A122" s="1429">
        <v>2020</v>
      </c>
      <c r="B122" s="1429">
        <v>2020</v>
      </c>
      <c r="C122" s="1429"/>
      <c r="D122" s="1429"/>
      <c r="E122" s="1429"/>
      <c r="F122" s="1429"/>
      <c r="G122" s="1429"/>
      <c r="H122" s="1429"/>
      <c r="I122" s="1429"/>
      <c r="J122" s="1429"/>
      <c r="K122" s="1429"/>
      <c r="L122" s="1429"/>
      <c r="M122" s="1429"/>
      <c r="N122" s="1429"/>
    </row>
    <row r="123" spans="1:14" ht="18" customHeight="1" thickBot="1" x14ac:dyDescent="0.25">
      <c r="A123" s="1200" t="s">
        <v>1455</v>
      </c>
      <c r="B123" s="1199">
        <f t="shared" ref="B123:B135" si="56">SUM(C123:E123)</f>
        <v>8</v>
      </c>
      <c r="C123" s="1198">
        <f t="shared" ref="C123:C135" si="57">SUM(G123,K123)</f>
        <v>0</v>
      </c>
      <c r="D123" s="1197">
        <f t="shared" ref="D123:D135" si="58">SUM(H123,L123)</f>
        <v>5</v>
      </c>
      <c r="E123" s="1197">
        <f t="shared" ref="E123:E135" si="59">SUM(I123,M123)</f>
        <v>3</v>
      </c>
      <c r="F123" s="1199">
        <f t="shared" ref="F123:F135" si="60">SUM(G123:I123)</f>
        <v>6</v>
      </c>
      <c r="G123" s="1198">
        <v>0</v>
      </c>
      <c r="H123" s="1197">
        <v>4</v>
      </c>
      <c r="I123" s="1197">
        <v>2</v>
      </c>
      <c r="J123" s="1199">
        <f t="shared" ref="J123:J134" si="61">SUM(K123:M123)</f>
        <v>2</v>
      </c>
      <c r="K123" s="1198">
        <v>0</v>
      </c>
      <c r="L123" s="1197">
        <v>1</v>
      </c>
      <c r="M123" s="1197">
        <v>1</v>
      </c>
      <c r="N123" s="1129" t="s">
        <v>47</v>
      </c>
    </row>
    <row r="124" spans="1:14" ht="18" customHeight="1" thickTop="1" thickBot="1" x14ac:dyDescent="0.25">
      <c r="A124" s="1196" t="s">
        <v>1454</v>
      </c>
      <c r="B124" s="1101">
        <f t="shared" si="56"/>
        <v>8</v>
      </c>
      <c r="C124" s="1195">
        <f t="shared" si="57"/>
        <v>1</v>
      </c>
      <c r="D124" s="1100">
        <f t="shared" si="58"/>
        <v>1</v>
      </c>
      <c r="E124" s="1100">
        <f t="shared" si="59"/>
        <v>6</v>
      </c>
      <c r="F124" s="1101">
        <f t="shared" si="60"/>
        <v>6</v>
      </c>
      <c r="G124" s="1195">
        <v>1</v>
      </c>
      <c r="H124" s="1100">
        <v>1</v>
      </c>
      <c r="I124" s="1100">
        <v>4</v>
      </c>
      <c r="J124" s="1101">
        <f t="shared" si="61"/>
        <v>2</v>
      </c>
      <c r="K124" s="1195">
        <v>0</v>
      </c>
      <c r="L124" s="1100">
        <v>0</v>
      </c>
      <c r="M124" s="1100">
        <v>2</v>
      </c>
      <c r="N124" s="1142" t="s">
        <v>48</v>
      </c>
    </row>
    <row r="125" spans="1:14" ht="18" customHeight="1" thickTop="1" thickBot="1" x14ac:dyDescent="0.25">
      <c r="A125" s="1194" t="s">
        <v>1453</v>
      </c>
      <c r="B125" s="1193">
        <f t="shared" si="56"/>
        <v>5</v>
      </c>
      <c r="C125" s="1192">
        <f t="shared" si="57"/>
        <v>0</v>
      </c>
      <c r="D125" s="1191">
        <f t="shared" si="58"/>
        <v>2</v>
      </c>
      <c r="E125" s="1191">
        <f t="shared" si="59"/>
        <v>3</v>
      </c>
      <c r="F125" s="1193">
        <f t="shared" si="60"/>
        <v>3</v>
      </c>
      <c r="G125" s="1192">
        <v>0</v>
      </c>
      <c r="H125" s="1191">
        <v>1</v>
      </c>
      <c r="I125" s="1191">
        <v>2</v>
      </c>
      <c r="J125" s="1193">
        <f t="shared" si="61"/>
        <v>2</v>
      </c>
      <c r="K125" s="1192">
        <v>0</v>
      </c>
      <c r="L125" s="1191">
        <v>1</v>
      </c>
      <c r="M125" s="1191">
        <v>1</v>
      </c>
      <c r="N125" s="1190" t="s">
        <v>49</v>
      </c>
    </row>
    <row r="126" spans="1:14" ht="18" customHeight="1" thickTop="1" thickBot="1" x14ac:dyDescent="0.25">
      <c r="A126" s="1196" t="s">
        <v>1452</v>
      </c>
      <c r="B126" s="1101">
        <f t="shared" si="56"/>
        <v>10</v>
      </c>
      <c r="C126" s="1195">
        <f t="shared" si="57"/>
        <v>1</v>
      </c>
      <c r="D126" s="1100">
        <f t="shared" si="58"/>
        <v>5</v>
      </c>
      <c r="E126" s="1100">
        <f t="shared" si="59"/>
        <v>4</v>
      </c>
      <c r="F126" s="1101">
        <f t="shared" si="60"/>
        <v>8</v>
      </c>
      <c r="G126" s="1195">
        <v>1</v>
      </c>
      <c r="H126" s="1100">
        <v>3</v>
      </c>
      <c r="I126" s="1100">
        <v>4</v>
      </c>
      <c r="J126" s="1101">
        <f t="shared" si="61"/>
        <v>2</v>
      </c>
      <c r="K126" s="1195">
        <v>0</v>
      </c>
      <c r="L126" s="1100">
        <v>2</v>
      </c>
      <c r="M126" s="1100">
        <v>0</v>
      </c>
      <c r="N126" s="1142" t="s">
        <v>50</v>
      </c>
    </row>
    <row r="127" spans="1:14" ht="18" customHeight="1" thickTop="1" thickBot="1" x14ac:dyDescent="0.25">
      <c r="A127" s="1194" t="s">
        <v>1451</v>
      </c>
      <c r="B127" s="1193">
        <f t="shared" si="56"/>
        <v>13</v>
      </c>
      <c r="C127" s="1192">
        <f t="shared" si="57"/>
        <v>0</v>
      </c>
      <c r="D127" s="1191">
        <f t="shared" si="58"/>
        <v>10</v>
      </c>
      <c r="E127" s="1191">
        <f t="shared" si="59"/>
        <v>3</v>
      </c>
      <c r="F127" s="1193">
        <f t="shared" si="60"/>
        <v>10</v>
      </c>
      <c r="G127" s="1192">
        <v>0</v>
      </c>
      <c r="H127" s="1191">
        <v>7</v>
      </c>
      <c r="I127" s="1191">
        <v>3</v>
      </c>
      <c r="J127" s="1193">
        <f t="shared" si="61"/>
        <v>3</v>
      </c>
      <c r="K127" s="1192">
        <v>0</v>
      </c>
      <c r="L127" s="1191">
        <v>3</v>
      </c>
      <c r="M127" s="1191">
        <v>0</v>
      </c>
      <c r="N127" s="1190" t="s">
        <v>51</v>
      </c>
    </row>
    <row r="128" spans="1:14" ht="18" customHeight="1" thickTop="1" thickBot="1" x14ac:dyDescent="0.25">
      <c r="A128" s="1196" t="s">
        <v>1450</v>
      </c>
      <c r="B128" s="1101">
        <f t="shared" si="56"/>
        <v>10</v>
      </c>
      <c r="C128" s="1195">
        <f t="shared" si="57"/>
        <v>0</v>
      </c>
      <c r="D128" s="1100">
        <f t="shared" si="58"/>
        <v>5</v>
      </c>
      <c r="E128" s="1100">
        <f t="shared" si="59"/>
        <v>5</v>
      </c>
      <c r="F128" s="1101">
        <f t="shared" si="60"/>
        <v>7</v>
      </c>
      <c r="G128" s="1195">
        <v>0</v>
      </c>
      <c r="H128" s="1100">
        <v>4</v>
      </c>
      <c r="I128" s="1100">
        <v>3</v>
      </c>
      <c r="J128" s="1101">
        <f t="shared" si="61"/>
        <v>3</v>
      </c>
      <c r="K128" s="1195">
        <v>0</v>
      </c>
      <c r="L128" s="1100">
        <v>1</v>
      </c>
      <c r="M128" s="1100">
        <v>2</v>
      </c>
      <c r="N128" s="1142" t="s">
        <v>546</v>
      </c>
    </row>
    <row r="129" spans="1:14" ht="18" customHeight="1" thickTop="1" thickBot="1" x14ac:dyDescent="0.25">
      <c r="A129" s="1194" t="s">
        <v>1449</v>
      </c>
      <c r="B129" s="1193">
        <f t="shared" si="56"/>
        <v>11</v>
      </c>
      <c r="C129" s="1192">
        <f t="shared" si="57"/>
        <v>0</v>
      </c>
      <c r="D129" s="1191">
        <f t="shared" si="58"/>
        <v>3</v>
      </c>
      <c r="E129" s="1191">
        <f t="shared" si="59"/>
        <v>8</v>
      </c>
      <c r="F129" s="1193">
        <f t="shared" si="60"/>
        <v>6</v>
      </c>
      <c r="G129" s="1192">
        <v>0</v>
      </c>
      <c r="H129" s="1191">
        <v>1</v>
      </c>
      <c r="I129" s="1191">
        <v>5</v>
      </c>
      <c r="J129" s="1193">
        <f t="shared" si="61"/>
        <v>5</v>
      </c>
      <c r="K129" s="1192">
        <v>0</v>
      </c>
      <c r="L129" s="1191">
        <v>2</v>
      </c>
      <c r="M129" s="1191">
        <v>3</v>
      </c>
      <c r="N129" s="1190" t="s">
        <v>52</v>
      </c>
    </row>
    <row r="130" spans="1:14" ht="18" customHeight="1" thickTop="1" thickBot="1" x14ac:dyDescent="0.25">
      <c r="A130" s="1196" t="s">
        <v>1448</v>
      </c>
      <c r="B130" s="1101">
        <f t="shared" si="56"/>
        <v>6</v>
      </c>
      <c r="C130" s="1195">
        <f t="shared" si="57"/>
        <v>0</v>
      </c>
      <c r="D130" s="1100">
        <f t="shared" si="58"/>
        <v>3</v>
      </c>
      <c r="E130" s="1100">
        <f t="shared" si="59"/>
        <v>3</v>
      </c>
      <c r="F130" s="1101">
        <f t="shared" si="60"/>
        <v>5</v>
      </c>
      <c r="G130" s="1195">
        <v>0</v>
      </c>
      <c r="H130" s="1100">
        <v>3</v>
      </c>
      <c r="I130" s="1100">
        <v>2</v>
      </c>
      <c r="J130" s="1101">
        <f t="shared" si="61"/>
        <v>1</v>
      </c>
      <c r="K130" s="1195">
        <v>0</v>
      </c>
      <c r="L130" s="1100">
        <v>0</v>
      </c>
      <c r="M130" s="1100">
        <v>1</v>
      </c>
      <c r="N130" s="1142" t="s">
        <v>53</v>
      </c>
    </row>
    <row r="131" spans="1:14" ht="18" customHeight="1" thickTop="1" thickBot="1" x14ac:dyDescent="0.25">
      <c r="A131" s="1194" t="s">
        <v>1447</v>
      </c>
      <c r="B131" s="1193">
        <f t="shared" si="56"/>
        <v>9</v>
      </c>
      <c r="C131" s="1192">
        <f t="shared" si="57"/>
        <v>0</v>
      </c>
      <c r="D131" s="1191">
        <f t="shared" si="58"/>
        <v>3</v>
      </c>
      <c r="E131" s="1191">
        <f t="shared" si="59"/>
        <v>6</v>
      </c>
      <c r="F131" s="1193">
        <f t="shared" si="60"/>
        <v>8</v>
      </c>
      <c r="G131" s="1192">
        <v>0</v>
      </c>
      <c r="H131" s="1191">
        <v>2</v>
      </c>
      <c r="I131" s="1191">
        <v>6</v>
      </c>
      <c r="J131" s="1193">
        <f t="shared" si="61"/>
        <v>1</v>
      </c>
      <c r="K131" s="1192">
        <v>0</v>
      </c>
      <c r="L131" s="1191">
        <v>1</v>
      </c>
      <c r="M131" s="1191">
        <v>0</v>
      </c>
      <c r="N131" s="1190" t="s">
        <v>54</v>
      </c>
    </row>
    <row r="132" spans="1:14" ht="18" customHeight="1" thickTop="1" thickBot="1" x14ac:dyDescent="0.25">
      <c r="A132" s="1196" t="s">
        <v>1446</v>
      </c>
      <c r="B132" s="1101">
        <f t="shared" si="56"/>
        <v>11</v>
      </c>
      <c r="C132" s="1195">
        <f t="shared" si="57"/>
        <v>0</v>
      </c>
      <c r="D132" s="1100">
        <f t="shared" si="58"/>
        <v>5</v>
      </c>
      <c r="E132" s="1100">
        <f t="shared" si="59"/>
        <v>6</v>
      </c>
      <c r="F132" s="1101">
        <f t="shared" si="60"/>
        <v>5</v>
      </c>
      <c r="G132" s="1195">
        <v>0</v>
      </c>
      <c r="H132" s="1100">
        <v>1</v>
      </c>
      <c r="I132" s="1100">
        <v>4</v>
      </c>
      <c r="J132" s="1101">
        <f t="shared" si="61"/>
        <v>6</v>
      </c>
      <c r="K132" s="1195">
        <v>0</v>
      </c>
      <c r="L132" s="1100">
        <v>4</v>
      </c>
      <c r="M132" s="1100">
        <v>2</v>
      </c>
      <c r="N132" s="1142" t="s">
        <v>55</v>
      </c>
    </row>
    <row r="133" spans="1:14" ht="18" customHeight="1" thickTop="1" thickBot="1" x14ac:dyDescent="0.25">
      <c r="A133" s="1194" t="s">
        <v>1445</v>
      </c>
      <c r="B133" s="1193">
        <f t="shared" si="56"/>
        <v>8</v>
      </c>
      <c r="C133" s="1192">
        <f t="shared" si="57"/>
        <v>0</v>
      </c>
      <c r="D133" s="1191">
        <f t="shared" si="58"/>
        <v>4</v>
      </c>
      <c r="E133" s="1191">
        <f t="shared" si="59"/>
        <v>4</v>
      </c>
      <c r="F133" s="1193">
        <f t="shared" si="60"/>
        <v>8</v>
      </c>
      <c r="G133" s="1192">
        <v>0</v>
      </c>
      <c r="H133" s="1191">
        <v>4</v>
      </c>
      <c r="I133" s="1191">
        <v>4</v>
      </c>
      <c r="J133" s="1193">
        <f t="shared" si="61"/>
        <v>0</v>
      </c>
      <c r="K133" s="1192">
        <v>0</v>
      </c>
      <c r="L133" s="1191">
        <v>0</v>
      </c>
      <c r="M133" s="1191">
        <v>0</v>
      </c>
      <c r="N133" s="1190" t="s">
        <v>56</v>
      </c>
    </row>
    <row r="134" spans="1:14" ht="18" customHeight="1" thickTop="1" x14ac:dyDescent="0.2">
      <c r="A134" s="1189" t="s">
        <v>1444</v>
      </c>
      <c r="B134" s="1095">
        <f t="shared" si="56"/>
        <v>7</v>
      </c>
      <c r="C134" s="1188">
        <f t="shared" si="57"/>
        <v>0</v>
      </c>
      <c r="D134" s="1094">
        <f t="shared" si="58"/>
        <v>3</v>
      </c>
      <c r="E134" s="1094">
        <f t="shared" si="59"/>
        <v>4</v>
      </c>
      <c r="F134" s="1095">
        <f t="shared" si="60"/>
        <v>5</v>
      </c>
      <c r="G134" s="1188">
        <v>0</v>
      </c>
      <c r="H134" s="1094">
        <v>1</v>
      </c>
      <c r="I134" s="1094">
        <v>4</v>
      </c>
      <c r="J134" s="1095">
        <f t="shared" si="61"/>
        <v>2</v>
      </c>
      <c r="K134" s="1188">
        <v>0</v>
      </c>
      <c r="L134" s="1094">
        <v>2</v>
      </c>
      <c r="M134" s="1094">
        <v>0</v>
      </c>
      <c r="N134" s="1187" t="s">
        <v>57</v>
      </c>
    </row>
    <row r="135" spans="1:14" ht="18" customHeight="1" x14ac:dyDescent="0.2">
      <c r="A135" s="1186" t="s">
        <v>44</v>
      </c>
      <c r="B135" s="1185">
        <f t="shared" si="56"/>
        <v>106</v>
      </c>
      <c r="C135" s="1185">
        <f t="shared" si="57"/>
        <v>2</v>
      </c>
      <c r="D135" s="1185">
        <f t="shared" si="58"/>
        <v>49</v>
      </c>
      <c r="E135" s="1185">
        <f t="shared" si="59"/>
        <v>55</v>
      </c>
      <c r="F135" s="1185">
        <f t="shared" si="60"/>
        <v>77</v>
      </c>
      <c r="G135" s="1185">
        <f t="shared" ref="G135:M135" si="62">SUM(G123:G134)</f>
        <v>2</v>
      </c>
      <c r="H135" s="1185">
        <f t="shared" si="62"/>
        <v>32</v>
      </c>
      <c r="I135" s="1185">
        <f t="shared" si="62"/>
        <v>43</v>
      </c>
      <c r="J135" s="1185">
        <f t="shared" si="62"/>
        <v>29</v>
      </c>
      <c r="K135" s="1185">
        <f t="shared" si="62"/>
        <v>0</v>
      </c>
      <c r="L135" s="1185">
        <f t="shared" si="62"/>
        <v>17</v>
      </c>
      <c r="M135" s="1185">
        <f t="shared" si="62"/>
        <v>12</v>
      </c>
      <c r="N135" s="1138" t="s">
        <v>45</v>
      </c>
    </row>
    <row r="136" spans="1:14" ht="23.25" customHeight="1" x14ac:dyDescent="0.2">
      <c r="A136" s="1429">
        <v>2021</v>
      </c>
      <c r="B136" s="1429">
        <v>2021</v>
      </c>
      <c r="C136" s="1429"/>
      <c r="D136" s="1429"/>
      <c r="E136" s="1429"/>
      <c r="F136" s="1429"/>
      <c r="G136" s="1429"/>
      <c r="H136" s="1429"/>
      <c r="I136" s="1429"/>
      <c r="J136" s="1429"/>
      <c r="K136" s="1429"/>
      <c r="L136" s="1429"/>
      <c r="M136" s="1429"/>
      <c r="N136" s="1429"/>
    </row>
    <row r="137" spans="1:14" ht="21" customHeight="1" x14ac:dyDescent="0.2">
      <c r="A137" s="1636" t="s">
        <v>1457</v>
      </c>
      <c r="B137" s="1638" t="s">
        <v>1438</v>
      </c>
      <c r="C137" s="1639"/>
      <c r="D137" s="1639"/>
      <c r="E137" s="1640"/>
      <c r="F137" s="1641" t="s">
        <v>1416</v>
      </c>
      <c r="G137" s="1642"/>
      <c r="H137" s="1642"/>
      <c r="I137" s="1643"/>
      <c r="J137" s="1641" t="s">
        <v>1415</v>
      </c>
      <c r="K137" s="1642"/>
      <c r="L137" s="1642"/>
      <c r="M137" s="1643"/>
      <c r="N137" s="1644" t="s">
        <v>1456</v>
      </c>
    </row>
    <row r="138" spans="1:14" ht="30" customHeight="1" x14ac:dyDescent="0.2">
      <c r="A138" s="1637"/>
      <c r="B138" s="75" t="s">
        <v>1413</v>
      </c>
      <c r="C138" s="75" t="s">
        <v>1412</v>
      </c>
      <c r="D138" s="1087" t="s">
        <v>1411</v>
      </c>
      <c r="E138" s="1087" t="s">
        <v>1410</v>
      </c>
      <c r="F138" s="75" t="s">
        <v>1413</v>
      </c>
      <c r="G138" s="75" t="s">
        <v>1412</v>
      </c>
      <c r="H138" s="1087" t="s">
        <v>1411</v>
      </c>
      <c r="I138" s="1087" t="s">
        <v>1410</v>
      </c>
      <c r="J138" s="75" t="s">
        <v>1413</v>
      </c>
      <c r="K138" s="75" t="s">
        <v>1412</v>
      </c>
      <c r="L138" s="1087" t="s">
        <v>1411</v>
      </c>
      <c r="M138" s="1087" t="s">
        <v>1410</v>
      </c>
      <c r="N138" s="1645"/>
    </row>
    <row r="139" spans="1:14" ht="18" customHeight="1" thickBot="1" x14ac:dyDescent="0.25">
      <c r="A139" s="1182" t="s">
        <v>1455</v>
      </c>
      <c r="B139" s="1105">
        <f t="shared" ref="B139:B151" si="63">SUM(C139:E139)</f>
        <v>8</v>
      </c>
      <c r="C139" s="1181">
        <f t="shared" ref="C139:C151" si="64">SUM(G139,K139)</f>
        <v>0</v>
      </c>
      <c r="D139" s="1104">
        <f t="shared" ref="D139:D151" si="65">SUM(H139,L139)</f>
        <v>4</v>
      </c>
      <c r="E139" s="1104">
        <f t="shared" ref="E139:E151" si="66">SUM(I139,M139)</f>
        <v>4</v>
      </c>
      <c r="F139" s="1105">
        <f t="shared" ref="F139:F151" si="67">SUM(G139:I139)</f>
        <v>6</v>
      </c>
      <c r="G139" s="1181">
        <v>0</v>
      </c>
      <c r="H139" s="1104">
        <v>3</v>
      </c>
      <c r="I139" s="1104">
        <v>3</v>
      </c>
      <c r="J139" s="1105">
        <f t="shared" ref="J139:J150" si="68">SUM(K139:M139)</f>
        <v>2</v>
      </c>
      <c r="K139" s="1181">
        <v>0</v>
      </c>
      <c r="L139" s="1104">
        <v>1</v>
      </c>
      <c r="M139" s="1104">
        <v>1</v>
      </c>
      <c r="N139" s="1168" t="s">
        <v>47</v>
      </c>
    </row>
    <row r="140" spans="1:14" ht="18" customHeight="1" thickTop="1" thickBot="1" x14ac:dyDescent="0.25">
      <c r="A140" s="1184" t="s">
        <v>1454</v>
      </c>
      <c r="B140" s="1103">
        <f t="shared" si="63"/>
        <v>11</v>
      </c>
      <c r="C140" s="1183">
        <f t="shared" si="64"/>
        <v>0</v>
      </c>
      <c r="D140" s="1102">
        <f t="shared" si="65"/>
        <v>7</v>
      </c>
      <c r="E140" s="1102">
        <f t="shared" si="66"/>
        <v>4</v>
      </c>
      <c r="F140" s="1103">
        <f t="shared" si="67"/>
        <v>8</v>
      </c>
      <c r="G140" s="1183">
        <v>0</v>
      </c>
      <c r="H140" s="1102">
        <v>6</v>
      </c>
      <c r="I140" s="1102">
        <v>2</v>
      </c>
      <c r="J140" s="1103">
        <f t="shared" si="68"/>
        <v>3</v>
      </c>
      <c r="K140" s="1183">
        <v>0</v>
      </c>
      <c r="L140" s="1102">
        <v>1</v>
      </c>
      <c r="M140" s="1102">
        <v>2</v>
      </c>
      <c r="N140" s="1123" t="s">
        <v>48</v>
      </c>
    </row>
    <row r="141" spans="1:14" ht="18" customHeight="1" thickTop="1" thickBot="1" x14ac:dyDescent="0.25">
      <c r="A141" s="1182" t="s">
        <v>1453</v>
      </c>
      <c r="B141" s="1105">
        <f t="shared" si="63"/>
        <v>7</v>
      </c>
      <c r="C141" s="1181">
        <f t="shared" si="64"/>
        <v>0</v>
      </c>
      <c r="D141" s="1104">
        <f t="shared" si="65"/>
        <v>4</v>
      </c>
      <c r="E141" s="1104">
        <f t="shared" si="66"/>
        <v>3</v>
      </c>
      <c r="F141" s="1105">
        <f t="shared" si="67"/>
        <v>4</v>
      </c>
      <c r="G141" s="1181">
        <v>0</v>
      </c>
      <c r="H141" s="1104">
        <v>3</v>
      </c>
      <c r="I141" s="1104">
        <v>1</v>
      </c>
      <c r="J141" s="1105">
        <f t="shared" si="68"/>
        <v>3</v>
      </c>
      <c r="K141" s="1181">
        <v>0</v>
      </c>
      <c r="L141" s="1104">
        <v>1</v>
      </c>
      <c r="M141" s="1104">
        <v>2</v>
      </c>
      <c r="N141" s="1168" t="s">
        <v>49</v>
      </c>
    </row>
    <row r="142" spans="1:14" ht="18" customHeight="1" thickTop="1" thickBot="1" x14ac:dyDescent="0.25">
      <c r="A142" s="1184" t="s">
        <v>1452</v>
      </c>
      <c r="B142" s="1103">
        <f t="shared" si="63"/>
        <v>8</v>
      </c>
      <c r="C142" s="1183">
        <f t="shared" si="64"/>
        <v>0</v>
      </c>
      <c r="D142" s="1102">
        <f t="shared" si="65"/>
        <v>3</v>
      </c>
      <c r="E142" s="1102">
        <f t="shared" si="66"/>
        <v>5</v>
      </c>
      <c r="F142" s="1103">
        <f t="shared" si="67"/>
        <v>4</v>
      </c>
      <c r="G142" s="1183">
        <v>0</v>
      </c>
      <c r="H142" s="1102">
        <v>2</v>
      </c>
      <c r="I142" s="1102">
        <v>2</v>
      </c>
      <c r="J142" s="1103">
        <f t="shared" si="68"/>
        <v>4</v>
      </c>
      <c r="K142" s="1183">
        <v>0</v>
      </c>
      <c r="L142" s="1102">
        <v>1</v>
      </c>
      <c r="M142" s="1102">
        <v>3</v>
      </c>
      <c r="N142" s="1123" t="s">
        <v>50</v>
      </c>
    </row>
    <row r="143" spans="1:14" ht="18" customHeight="1" thickTop="1" thickBot="1" x14ac:dyDescent="0.25">
      <c r="A143" s="1182" t="s">
        <v>1451</v>
      </c>
      <c r="B143" s="1105">
        <f t="shared" si="63"/>
        <v>5</v>
      </c>
      <c r="C143" s="1181">
        <f t="shared" si="64"/>
        <v>0</v>
      </c>
      <c r="D143" s="1104">
        <f t="shared" si="65"/>
        <v>3</v>
      </c>
      <c r="E143" s="1104">
        <f t="shared" si="66"/>
        <v>2</v>
      </c>
      <c r="F143" s="1105">
        <f t="shared" si="67"/>
        <v>5</v>
      </c>
      <c r="G143" s="1181">
        <v>0</v>
      </c>
      <c r="H143" s="1104">
        <v>3</v>
      </c>
      <c r="I143" s="1104">
        <v>2</v>
      </c>
      <c r="J143" s="1105">
        <f t="shared" si="68"/>
        <v>0</v>
      </c>
      <c r="K143" s="1181">
        <v>0</v>
      </c>
      <c r="L143" s="1104">
        <v>0</v>
      </c>
      <c r="M143" s="1104">
        <v>0</v>
      </c>
      <c r="N143" s="1168" t="s">
        <v>51</v>
      </c>
    </row>
    <row r="144" spans="1:14" ht="18" customHeight="1" thickTop="1" thickBot="1" x14ac:dyDescent="0.25">
      <c r="A144" s="1184" t="s">
        <v>1450</v>
      </c>
      <c r="B144" s="1103">
        <f t="shared" si="63"/>
        <v>4</v>
      </c>
      <c r="C144" s="1183">
        <f t="shared" si="64"/>
        <v>0</v>
      </c>
      <c r="D144" s="1102">
        <f t="shared" si="65"/>
        <v>2</v>
      </c>
      <c r="E144" s="1102">
        <f t="shared" si="66"/>
        <v>2</v>
      </c>
      <c r="F144" s="1103">
        <f t="shared" si="67"/>
        <v>4</v>
      </c>
      <c r="G144" s="1183">
        <v>0</v>
      </c>
      <c r="H144" s="1102">
        <v>2</v>
      </c>
      <c r="I144" s="1102">
        <v>2</v>
      </c>
      <c r="J144" s="1103">
        <f t="shared" si="68"/>
        <v>0</v>
      </c>
      <c r="K144" s="1183">
        <v>0</v>
      </c>
      <c r="L144" s="1102">
        <v>0</v>
      </c>
      <c r="M144" s="1102">
        <v>0</v>
      </c>
      <c r="N144" s="1123" t="s">
        <v>546</v>
      </c>
    </row>
    <row r="145" spans="1:14" ht="18" customHeight="1" thickTop="1" thickBot="1" x14ac:dyDescent="0.25">
      <c r="A145" s="1182" t="s">
        <v>1449</v>
      </c>
      <c r="B145" s="1105">
        <f t="shared" si="63"/>
        <v>8</v>
      </c>
      <c r="C145" s="1181">
        <f t="shared" si="64"/>
        <v>1</v>
      </c>
      <c r="D145" s="1104">
        <f t="shared" si="65"/>
        <v>6</v>
      </c>
      <c r="E145" s="1104">
        <f t="shared" si="66"/>
        <v>1</v>
      </c>
      <c r="F145" s="1105">
        <f t="shared" si="67"/>
        <v>4</v>
      </c>
      <c r="G145" s="1181">
        <v>0</v>
      </c>
      <c r="H145" s="1104">
        <v>3</v>
      </c>
      <c r="I145" s="1104">
        <v>1</v>
      </c>
      <c r="J145" s="1105">
        <f t="shared" si="68"/>
        <v>4</v>
      </c>
      <c r="K145" s="1181">
        <v>1</v>
      </c>
      <c r="L145" s="1104">
        <v>3</v>
      </c>
      <c r="M145" s="1104">
        <v>0</v>
      </c>
      <c r="N145" s="1168" t="s">
        <v>52</v>
      </c>
    </row>
    <row r="146" spans="1:14" ht="18" customHeight="1" thickTop="1" thickBot="1" x14ac:dyDescent="0.25">
      <c r="A146" s="1184" t="s">
        <v>1448</v>
      </c>
      <c r="B146" s="1103">
        <f t="shared" si="63"/>
        <v>9</v>
      </c>
      <c r="C146" s="1183">
        <f t="shared" si="64"/>
        <v>0</v>
      </c>
      <c r="D146" s="1102">
        <f t="shared" si="65"/>
        <v>2</v>
      </c>
      <c r="E146" s="1102">
        <f t="shared" si="66"/>
        <v>7</v>
      </c>
      <c r="F146" s="1103">
        <f t="shared" si="67"/>
        <v>6</v>
      </c>
      <c r="G146" s="1183">
        <v>0</v>
      </c>
      <c r="H146" s="1102">
        <v>1</v>
      </c>
      <c r="I146" s="1102">
        <v>5</v>
      </c>
      <c r="J146" s="1103">
        <f t="shared" si="68"/>
        <v>3</v>
      </c>
      <c r="K146" s="1183">
        <v>0</v>
      </c>
      <c r="L146" s="1102">
        <v>1</v>
      </c>
      <c r="M146" s="1102">
        <v>2</v>
      </c>
      <c r="N146" s="1123" t="s">
        <v>53</v>
      </c>
    </row>
    <row r="147" spans="1:14" ht="18" customHeight="1" thickTop="1" thickBot="1" x14ac:dyDescent="0.25">
      <c r="A147" s="1182" t="s">
        <v>1447</v>
      </c>
      <c r="B147" s="1105">
        <f t="shared" si="63"/>
        <v>10</v>
      </c>
      <c r="C147" s="1181">
        <f t="shared" si="64"/>
        <v>0</v>
      </c>
      <c r="D147" s="1104">
        <f t="shared" si="65"/>
        <v>4</v>
      </c>
      <c r="E147" s="1104">
        <f t="shared" si="66"/>
        <v>6</v>
      </c>
      <c r="F147" s="1105">
        <f t="shared" si="67"/>
        <v>8</v>
      </c>
      <c r="G147" s="1181">
        <v>0</v>
      </c>
      <c r="H147" s="1104">
        <v>3</v>
      </c>
      <c r="I147" s="1104">
        <v>5</v>
      </c>
      <c r="J147" s="1105">
        <f t="shared" si="68"/>
        <v>2</v>
      </c>
      <c r="K147" s="1181">
        <v>0</v>
      </c>
      <c r="L147" s="1104">
        <v>1</v>
      </c>
      <c r="M147" s="1104">
        <v>1</v>
      </c>
      <c r="N147" s="1168" t="s">
        <v>54</v>
      </c>
    </row>
    <row r="148" spans="1:14" ht="18" customHeight="1" thickTop="1" thickBot="1" x14ac:dyDescent="0.25">
      <c r="A148" s="1184" t="s">
        <v>1446</v>
      </c>
      <c r="B148" s="1103">
        <f t="shared" si="63"/>
        <v>14</v>
      </c>
      <c r="C148" s="1183">
        <f t="shared" si="64"/>
        <v>0</v>
      </c>
      <c r="D148" s="1102">
        <f t="shared" si="65"/>
        <v>5</v>
      </c>
      <c r="E148" s="1102">
        <f t="shared" si="66"/>
        <v>9</v>
      </c>
      <c r="F148" s="1103">
        <f t="shared" si="67"/>
        <v>10</v>
      </c>
      <c r="G148" s="1183">
        <v>0</v>
      </c>
      <c r="H148" s="1102">
        <v>2</v>
      </c>
      <c r="I148" s="1102">
        <v>8</v>
      </c>
      <c r="J148" s="1103">
        <f t="shared" si="68"/>
        <v>4</v>
      </c>
      <c r="K148" s="1183">
        <v>0</v>
      </c>
      <c r="L148" s="1102">
        <v>3</v>
      </c>
      <c r="M148" s="1102">
        <v>1</v>
      </c>
      <c r="N148" s="1123" t="s">
        <v>55</v>
      </c>
    </row>
    <row r="149" spans="1:14" ht="18" customHeight="1" thickTop="1" thickBot="1" x14ac:dyDescent="0.25">
      <c r="A149" s="1182" t="s">
        <v>1445</v>
      </c>
      <c r="B149" s="1105">
        <f t="shared" si="63"/>
        <v>11</v>
      </c>
      <c r="C149" s="1181">
        <f t="shared" si="64"/>
        <v>0</v>
      </c>
      <c r="D149" s="1104">
        <f t="shared" si="65"/>
        <v>3</v>
      </c>
      <c r="E149" s="1104">
        <f t="shared" si="66"/>
        <v>8</v>
      </c>
      <c r="F149" s="1105">
        <f t="shared" si="67"/>
        <v>9</v>
      </c>
      <c r="G149" s="1181">
        <v>0</v>
      </c>
      <c r="H149" s="1104">
        <v>3</v>
      </c>
      <c r="I149" s="1104">
        <v>6</v>
      </c>
      <c r="J149" s="1105">
        <f t="shared" si="68"/>
        <v>2</v>
      </c>
      <c r="K149" s="1181">
        <v>0</v>
      </c>
      <c r="L149" s="1104">
        <v>0</v>
      </c>
      <c r="M149" s="1104">
        <v>2</v>
      </c>
      <c r="N149" s="1168" t="s">
        <v>56</v>
      </c>
    </row>
    <row r="150" spans="1:14" ht="18" customHeight="1" thickTop="1" x14ac:dyDescent="0.2">
      <c r="A150" s="1180" t="s">
        <v>1444</v>
      </c>
      <c r="B150" s="1179">
        <f t="shared" si="63"/>
        <v>3</v>
      </c>
      <c r="C150" s="1178">
        <f t="shared" si="64"/>
        <v>1</v>
      </c>
      <c r="D150" s="1097">
        <f t="shared" si="65"/>
        <v>2</v>
      </c>
      <c r="E150" s="1097">
        <f t="shared" si="66"/>
        <v>0</v>
      </c>
      <c r="F150" s="1179">
        <f t="shared" si="67"/>
        <v>3</v>
      </c>
      <c r="G150" s="1178">
        <v>1</v>
      </c>
      <c r="H150" s="1097">
        <v>2</v>
      </c>
      <c r="I150" s="1097"/>
      <c r="J150" s="1179">
        <f t="shared" si="68"/>
        <v>0</v>
      </c>
      <c r="K150" s="1178">
        <v>0</v>
      </c>
      <c r="L150" s="1097">
        <v>0</v>
      </c>
      <c r="M150" s="1097">
        <v>0</v>
      </c>
      <c r="N150" s="1177" t="s">
        <v>57</v>
      </c>
    </row>
    <row r="151" spans="1:14" ht="18" customHeight="1" x14ac:dyDescent="0.2">
      <c r="A151" s="1176" t="s">
        <v>44</v>
      </c>
      <c r="B151" s="1175">
        <f t="shared" si="63"/>
        <v>98</v>
      </c>
      <c r="C151" s="1175">
        <f t="shared" si="64"/>
        <v>2</v>
      </c>
      <c r="D151" s="1175">
        <f t="shared" si="65"/>
        <v>45</v>
      </c>
      <c r="E151" s="1175">
        <f t="shared" si="66"/>
        <v>51</v>
      </c>
      <c r="F151" s="1175">
        <f t="shared" si="67"/>
        <v>71</v>
      </c>
      <c r="G151" s="1175">
        <f t="shared" ref="G151:M151" si="69">SUM(G139:G150)</f>
        <v>1</v>
      </c>
      <c r="H151" s="1175">
        <f t="shared" si="69"/>
        <v>33</v>
      </c>
      <c r="I151" s="1175">
        <f t="shared" si="69"/>
        <v>37</v>
      </c>
      <c r="J151" s="1175">
        <f t="shared" si="69"/>
        <v>27</v>
      </c>
      <c r="K151" s="1175">
        <f t="shared" si="69"/>
        <v>1</v>
      </c>
      <c r="L151" s="1175">
        <f t="shared" si="69"/>
        <v>12</v>
      </c>
      <c r="M151" s="1175">
        <f t="shared" si="69"/>
        <v>14</v>
      </c>
      <c r="N151" s="1107" t="s">
        <v>45</v>
      </c>
    </row>
  </sheetData>
  <mergeCells count="32">
    <mergeCell ref="A20:N20"/>
    <mergeCell ref="A1:N1"/>
    <mergeCell ref="A2:N2"/>
    <mergeCell ref="A5:A6"/>
    <mergeCell ref="B5:E5"/>
    <mergeCell ref="F5:I5"/>
    <mergeCell ref="J5:M5"/>
    <mergeCell ref="N5:N6"/>
    <mergeCell ref="A4:N4"/>
    <mergeCell ref="A34:N34"/>
    <mergeCell ref="A64:N64"/>
    <mergeCell ref="A49:A50"/>
    <mergeCell ref="B49:E49"/>
    <mergeCell ref="F49:I49"/>
    <mergeCell ref="J49:M49"/>
    <mergeCell ref="N49:N50"/>
    <mergeCell ref="A48:N48"/>
    <mergeCell ref="A78:N78"/>
    <mergeCell ref="A92:N92"/>
    <mergeCell ref="A137:A138"/>
    <mergeCell ref="B137:E137"/>
    <mergeCell ref="F137:I137"/>
    <mergeCell ref="J137:M137"/>
    <mergeCell ref="N137:N138"/>
    <mergeCell ref="A108:N108"/>
    <mergeCell ref="A122:N122"/>
    <mergeCell ref="A136:N136"/>
    <mergeCell ref="A93:A94"/>
    <mergeCell ref="B93:E93"/>
    <mergeCell ref="F93:I93"/>
    <mergeCell ref="J93:M93"/>
    <mergeCell ref="N93:N94"/>
  </mergeCells>
  <printOptions horizontalCentered="1"/>
  <pageMargins left="0" right="0" top="0.59055118110236227" bottom="0" header="0.51181102362204722" footer="0.51181102362204722"/>
  <pageSetup paperSize="9" scale="85" orientation="portrait" r:id="rId1"/>
  <headerFooter alignWithMargins="0"/>
  <rowBreaks count="3" manualBreakCount="3">
    <brk id="47" max="16383" man="1"/>
    <brk id="91" max="16383" man="1"/>
    <brk id="13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7"/>
  <sheetViews>
    <sheetView view="pageBreakPreview" zoomScaleNormal="100" zoomScaleSheetLayoutView="100" workbookViewId="0">
      <selection activeCell="K5" sqref="K5"/>
    </sheetView>
  </sheetViews>
  <sheetFormatPr defaultRowHeight="15" x14ac:dyDescent="0.2"/>
  <cols>
    <col min="1" max="1" width="28.85546875" style="6" customWidth="1"/>
    <col min="2" max="2" width="10.85546875" style="6" customWidth="1"/>
    <col min="3" max="7" width="9.7109375" style="6" customWidth="1"/>
    <col min="8" max="8" width="10.85546875" style="6" customWidth="1"/>
    <col min="9" max="9" width="28.85546875" style="6" customWidth="1"/>
    <col min="10" max="256" width="9.140625" style="45"/>
    <col min="257" max="257" width="30.7109375" style="45" customWidth="1"/>
    <col min="258" max="259" width="12.7109375" style="45" customWidth="1"/>
    <col min="260" max="263" width="10.7109375" style="45" customWidth="1"/>
    <col min="264" max="264" width="12.7109375" style="45" customWidth="1"/>
    <col min="265" max="265" width="30.7109375" style="45" customWidth="1"/>
    <col min="266" max="512" width="9.140625" style="45"/>
    <col min="513" max="513" width="30.7109375" style="45" customWidth="1"/>
    <col min="514" max="515" width="12.7109375" style="45" customWidth="1"/>
    <col min="516" max="519" width="10.7109375" style="45" customWidth="1"/>
    <col min="520" max="520" width="12.7109375" style="45" customWidth="1"/>
    <col min="521" max="521" width="30.7109375" style="45" customWidth="1"/>
    <col min="522" max="768" width="9.140625" style="45"/>
    <col min="769" max="769" width="30.7109375" style="45" customWidth="1"/>
    <col min="770" max="771" width="12.7109375" style="45" customWidth="1"/>
    <col min="772" max="775" width="10.7109375" style="45" customWidth="1"/>
    <col min="776" max="776" width="12.7109375" style="45" customWidth="1"/>
    <col min="777" max="777" width="30.7109375" style="45" customWidth="1"/>
    <col min="778" max="1024" width="9.140625" style="45"/>
    <col min="1025" max="1025" width="30.7109375" style="45" customWidth="1"/>
    <col min="1026" max="1027" width="12.7109375" style="45" customWidth="1"/>
    <col min="1028" max="1031" width="10.7109375" style="45" customWidth="1"/>
    <col min="1032" max="1032" width="12.7109375" style="45" customWidth="1"/>
    <col min="1033" max="1033" width="30.7109375" style="45" customWidth="1"/>
    <col min="1034" max="1280" width="9.140625" style="45"/>
    <col min="1281" max="1281" width="30.7109375" style="45" customWidth="1"/>
    <col min="1282" max="1283" width="12.7109375" style="45" customWidth="1"/>
    <col min="1284" max="1287" width="10.7109375" style="45" customWidth="1"/>
    <col min="1288" max="1288" width="12.7109375" style="45" customWidth="1"/>
    <col min="1289" max="1289" width="30.7109375" style="45" customWidth="1"/>
    <col min="1290" max="1536" width="9.140625" style="45"/>
    <col min="1537" max="1537" width="30.7109375" style="45" customWidth="1"/>
    <col min="1538" max="1539" width="12.7109375" style="45" customWidth="1"/>
    <col min="1540" max="1543" width="10.7109375" style="45" customWidth="1"/>
    <col min="1544" max="1544" width="12.7109375" style="45" customWidth="1"/>
    <col min="1545" max="1545" width="30.7109375" style="45" customWidth="1"/>
    <col min="1546" max="1792" width="9.140625" style="45"/>
    <col min="1793" max="1793" width="30.7109375" style="45" customWidth="1"/>
    <col min="1794" max="1795" width="12.7109375" style="45" customWidth="1"/>
    <col min="1796" max="1799" width="10.7109375" style="45" customWidth="1"/>
    <col min="1800" max="1800" width="12.7109375" style="45" customWidth="1"/>
    <col min="1801" max="1801" width="30.7109375" style="45" customWidth="1"/>
    <col min="1802" max="2048" width="9.140625" style="45"/>
    <col min="2049" max="2049" width="30.7109375" style="45" customWidth="1"/>
    <col min="2050" max="2051" width="12.7109375" style="45" customWidth="1"/>
    <col min="2052" max="2055" width="10.7109375" style="45" customWidth="1"/>
    <col min="2056" max="2056" width="12.7109375" style="45" customWidth="1"/>
    <col min="2057" max="2057" width="30.7109375" style="45" customWidth="1"/>
    <col min="2058" max="2304" width="9.140625" style="45"/>
    <col min="2305" max="2305" width="30.7109375" style="45" customWidth="1"/>
    <col min="2306" max="2307" width="12.7109375" style="45" customWidth="1"/>
    <col min="2308" max="2311" width="10.7109375" style="45" customWidth="1"/>
    <col min="2312" max="2312" width="12.7109375" style="45" customWidth="1"/>
    <col min="2313" max="2313" width="30.7109375" style="45" customWidth="1"/>
    <col min="2314" max="2560" width="9.140625" style="45"/>
    <col min="2561" max="2561" width="30.7109375" style="45" customWidth="1"/>
    <col min="2562" max="2563" width="12.7109375" style="45" customWidth="1"/>
    <col min="2564" max="2567" width="10.7109375" style="45" customWidth="1"/>
    <col min="2568" max="2568" width="12.7109375" style="45" customWidth="1"/>
    <col min="2569" max="2569" width="30.7109375" style="45" customWidth="1"/>
    <col min="2570" max="2816" width="9.140625" style="45"/>
    <col min="2817" max="2817" width="30.7109375" style="45" customWidth="1"/>
    <col min="2818" max="2819" width="12.7109375" style="45" customWidth="1"/>
    <col min="2820" max="2823" width="10.7109375" style="45" customWidth="1"/>
    <col min="2824" max="2824" width="12.7109375" style="45" customWidth="1"/>
    <col min="2825" max="2825" width="30.7109375" style="45" customWidth="1"/>
    <col min="2826" max="3072" width="9.140625" style="45"/>
    <col min="3073" max="3073" width="30.7109375" style="45" customWidth="1"/>
    <col min="3074" max="3075" width="12.7109375" style="45" customWidth="1"/>
    <col min="3076" max="3079" width="10.7109375" style="45" customWidth="1"/>
    <col min="3080" max="3080" width="12.7109375" style="45" customWidth="1"/>
    <col min="3081" max="3081" width="30.7109375" style="45" customWidth="1"/>
    <col min="3082" max="3328" width="9.140625" style="45"/>
    <col min="3329" max="3329" width="30.7109375" style="45" customWidth="1"/>
    <col min="3330" max="3331" width="12.7109375" style="45" customWidth="1"/>
    <col min="3332" max="3335" width="10.7109375" style="45" customWidth="1"/>
    <col min="3336" max="3336" width="12.7109375" style="45" customWidth="1"/>
    <col min="3337" max="3337" width="30.7109375" style="45" customWidth="1"/>
    <col min="3338" max="3584" width="9.140625" style="45"/>
    <col min="3585" max="3585" width="30.7109375" style="45" customWidth="1"/>
    <col min="3586" max="3587" width="12.7109375" style="45" customWidth="1"/>
    <col min="3588" max="3591" width="10.7109375" style="45" customWidth="1"/>
    <col min="3592" max="3592" width="12.7109375" style="45" customWidth="1"/>
    <col min="3593" max="3593" width="30.7109375" style="45" customWidth="1"/>
    <col min="3594" max="3840" width="9.140625" style="45"/>
    <col min="3841" max="3841" width="30.7109375" style="45" customWidth="1"/>
    <col min="3842" max="3843" width="12.7109375" style="45" customWidth="1"/>
    <col min="3844" max="3847" width="10.7109375" style="45" customWidth="1"/>
    <col min="3848" max="3848" width="12.7109375" style="45" customWidth="1"/>
    <col min="3849" max="3849" width="30.7109375" style="45" customWidth="1"/>
    <col min="3850" max="4096" width="9.140625" style="45"/>
    <col min="4097" max="4097" width="30.7109375" style="45" customWidth="1"/>
    <col min="4098" max="4099" width="12.7109375" style="45" customWidth="1"/>
    <col min="4100" max="4103" width="10.7109375" style="45" customWidth="1"/>
    <col min="4104" max="4104" width="12.7109375" style="45" customWidth="1"/>
    <col min="4105" max="4105" width="30.7109375" style="45" customWidth="1"/>
    <col min="4106" max="4352" width="9.140625" style="45"/>
    <col min="4353" max="4353" width="30.7109375" style="45" customWidth="1"/>
    <col min="4354" max="4355" width="12.7109375" style="45" customWidth="1"/>
    <col min="4356" max="4359" width="10.7109375" style="45" customWidth="1"/>
    <col min="4360" max="4360" width="12.7109375" style="45" customWidth="1"/>
    <col min="4361" max="4361" width="30.7109375" style="45" customWidth="1"/>
    <col min="4362" max="4608" width="9.140625" style="45"/>
    <col min="4609" max="4609" width="30.7109375" style="45" customWidth="1"/>
    <col min="4610" max="4611" width="12.7109375" style="45" customWidth="1"/>
    <col min="4612" max="4615" width="10.7109375" style="45" customWidth="1"/>
    <col min="4616" max="4616" width="12.7109375" style="45" customWidth="1"/>
    <col min="4617" max="4617" width="30.7109375" style="45" customWidth="1"/>
    <col min="4618" max="4864" width="9.140625" style="45"/>
    <col min="4865" max="4865" width="30.7109375" style="45" customWidth="1"/>
    <col min="4866" max="4867" width="12.7109375" style="45" customWidth="1"/>
    <col min="4868" max="4871" width="10.7109375" style="45" customWidth="1"/>
    <col min="4872" max="4872" width="12.7109375" style="45" customWidth="1"/>
    <col min="4873" max="4873" width="30.7109375" style="45" customWidth="1"/>
    <col min="4874" max="5120" width="9.140625" style="45"/>
    <col min="5121" max="5121" width="30.7109375" style="45" customWidth="1"/>
    <col min="5122" max="5123" width="12.7109375" style="45" customWidth="1"/>
    <col min="5124" max="5127" width="10.7109375" style="45" customWidth="1"/>
    <col min="5128" max="5128" width="12.7109375" style="45" customWidth="1"/>
    <col min="5129" max="5129" width="30.7109375" style="45" customWidth="1"/>
    <col min="5130" max="5376" width="9.140625" style="45"/>
    <col min="5377" max="5377" width="30.7109375" style="45" customWidth="1"/>
    <col min="5378" max="5379" width="12.7109375" style="45" customWidth="1"/>
    <col min="5380" max="5383" width="10.7109375" style="45" customWidth="1"/>
    <col min="5384" max="5384" width="12.7109375" style="45" customWidth="1"/>
    <col min="5385" max="5385" width="30.7109375" style="45" customWidth="1"/>
    <col min="5386" max="5632" width="9.140625" style="45"/>
    <col min="5633" max="5633" width="30.7109375" style="45" customWidth="1"/>
    <col min="5634" max="5635" width="12.7109375" style="45" customWidth="1"/>
    <col min="5636" max="5639" width="10.7109375" style="45" customWidth="1"/>
    <col min="5640" max="5640" width="12.7109375" style="45" customWidth="1"/>
    <col min="5641" max="5641" width="30.7109375" style="45" customWidth="1"/>
    <col min="5642" max="5888" width="9.140625" style="45"/>
    <col min="5889" max="5889" width="30.7109375" style="45" customWidth="1"/>
    <col min="5890" max="5891" width="12.7109375" style="45" customWidth="1"/>
    <col min="5892" max="5895" width="10.7109375" style="45" customWidth="1"/>
    <col min="5896" max="5896" width="12.7109375" style="45" customWidth="1"/>
    <col min="5897" max="5897" width="30.7109375" style="45" customWidth="1"/>
    <col min="5898" max="6144" width="9.140625" style="45"/>
    <col min="6145" max="6145" width="30.7109375" style="45" customWidth="1"/>
    <col min="6146" max="6147" width="12.7109375" style="45" customWidth="1"/>
    <col min="6148" max="6151" width="10.7109375" style="45" customWidth="1"/>
    <col min="6152" max="6152" width="12.7109375" style="45" customWidth="1"/>
    <col min="6153" max="6153" width="30.7109375" style="45" customWidth="1"/>
    <col min="6154" max="6400" width="9.140625" style="45"/>
    <col min="6401" max="6401" width="30.7109375" style="45" customWidth="1"/>
    <col min="6402" max="6403" width="12.7109375" style="45" customWidth="1"/>
    <col min="6404" max="6407" width="10.7109375" style="45" customWidth="1"/>
    <col min="6408" max="6408" width="12.7109375" style="45" customWidth="1"/>
    <col min="6409" max="6409" width="30.7109375" style="45" customWidth="1"/>
    <col min="6410" max="6656" width="9.140625" style="45"/>
    <col min="6657" max="6657" width="30.7109375" style="45" customWidth="1"/>
    <col min="6658" max="6659" width="12.7109375" style="45" customWidth="1"/>
    <col min="6660" max="6663" width="10.7109375" style="45" customWidth="1"/>
    <col min="6664" max="6664" width="12.7109375" style="45" customWidth="1"/>
    <col min="6665" max="6665" width="30.7109375" style="45" customWidth="1"/>
    <col min="6666" max="6912" width="9.140625" style="45"/>
    <col min="6913" max="6913" width="30.7109375" style="45" customWidth="1"/>
    <col min="6914" max="6915" width="12.7109375" style="45" customWidth="1"/>
    <col min="6916" max="6919" width="10.7109375" style="45" customWidth="1"/>
    <col min="6920" max="6920" width="12.7109375" style="45" customWidth="1"/>
    <col min="6921" max="6921" width="30.7109375" style="45" customWidth="1"/>
    <col min="6922" max="7168" width="9.140625" style="45"/>
    <col min="7169" max="7169" width="30.7109375" style="45" customWidth="1"/>
    <col min="7170" max="7171" width="12.7109375" style="45" customWidth="1"/>
    <col min="7172" max="7175" width="10.7109375" style="45" customWidth="1"/>
    <col min="7176" max="7176" width="12.7109375" style="45" customWidth="1"/>
    <col min="7177" max="7177" width="30.7109375" style="45" customWidth="1"/>
    <col min="7178" max="7424" width="9.140625" style="45"/>
    <col min="7425" max="7425" width="30.7109375" style="45" customWidth="1"/>
    <col min="7426" max="7427" width="12.7109375" style="45" customWidth="1"/>
    <col min="7428" max="7431" width="10.7109375" style="45" customWidth="1"/>
    <col min="7432" max="7432" width="12.7109375" style="45" customWidth="1"/>
    <col min="7433" max="7433" width="30.7109375" style="45" customWidth="1"/>
    <col min="7434" max="7680" width="9.140625" style="45"/>
    <col min="7681" max="7681" width="30.7109375" style="45" customWidth="1"/>
    <col min="7682" max="7683" width="12.7109375" style="45" customWidth="1"/>
    <col min="7684" max="7687" width="10.7109375" style="45" customWidth="1"/>
    <col min="7688" max="7688" width="12.7109375" style="45" customWidth="1"/>
    <col min="7689" max="7689" width="30.7109375" style="45" customWidth="1"/>
    <col min="7690" max="7936" width="9.140625" style="45"/>
    <col min="7937" max="7937" width="30.7109375" style="45" customWidth="1"/>
    <col min="7938" max="7939" width="12.7109375" style="45" customWidth="1"/>
    <col min="7940" max="7943" width="10.7109375" style="45" customWidth="1"/>
    <col min="7944" max="7944" width="12.7109375" style="45" customWidth="1"/>
    <col min="7945" max="7945" width="30.7109375" style="45" customWidth="1"/>
    <col min="7946" max="8192" width="9.140625" style="45"/>
    <col min="8193" max="8193" width="30.7109375" style="45" customWidth="1"/>
    <col min="8194" max="8195" width="12.7109375" style="45" customWidth="1"/>
    <col min="8196" max="8199" width="10.7109375" style="45" customWidth="1"/>
    <col min="8200" max="8200" width="12.7109375" style="45" customWidth="1"/>
    <col min="8201" max="8201" width="30.7109375" style="45" customWidth="1"/>
    <col min="8202" max="8448" width="9.140625" style="45"/>
    <col min="8449" max="8449" width="30.7109375" style="45" customWidth="1"/>
    <col min="8450" max="8451" width="12.7109375" style="45" customWidth="1"/>
    <col min="8452" max="8455" width="10.7109375" style="45" customWidth="1"/>
    <col min="8456" max="8456" width="12.7109375" style="45" customWidth="1"/>
    <col min="8457" max="8457" width="30.7109375" style="45" customWidth="1"/>
    <col min="8458" max="8704" width="9.140625" style="45"/>
    <col min="8705" max="8705" width="30.7109375" style="45" customWidth="1"/>
    <col min="8706" max="8707" width="12.7109375" style="45" customWidth="1"/>
    <col min="8708" max="8711" width="10.7109375" style="45" customWidth="1"/>
    <col min="8712" max="8712" width="12.7109375" style="45" customWidth="1"/>
    <col min="8713" max="8713" width="30.7109375" style="45" customWidth="1"/>
    <col min="8714" max="8960" width="9.140625" style="45"/>
    <col min="8961" max="8961" width="30.7109375" style="45" customWidth="1"/>
    <col min="8962" max="8963" width="12.7109375" style="45" customWidth="1"/>
    <col min="8964" max="8967" width="10.7109375" style="45" customWidth="1"/>
    <col min="8968" max="8968" width="12.7109375" style="45" customWidth="1"/>
    <col min="8969" max="8969" width="30.7109375" style="45" customWidth="1"/>
    <col min="8970" max="9216" width="9.140625" style="45"/>
    <col min="9217" max="9217" width="30.7109375" style="45" customWidth="1"/>
    <col min="9218" max="9219" width="12.7109375" style="45" customWidth="1"/>
    <col min="9220" max="9223" width="10.7109375" style="45" customWidth="1"/>
    <col min="9224" max="9224" width="12.7109375" style="45" customWidth="1"/>
    <col min="9225" max="9225" width="30.7109375" style="45" customWidth="1"/>
    <col min="9226" max="9472" width="9.140625" style="45"/>
    <col min="9473" max="9473" width="30.7109375" style="45" customWidth="1"/>
    <col min="9474" max="9475" width="12.7109375" style="45" customWidth="1"/>
    <col min="9476" max="9479" width="10.7109375" style="45" customWidth="1"/>
    <col min="9480" max="9480" width="12.7109375" style="45" customWidth="1"/>
    <col min="9481" max="9481" width="30.7109375" style="45" customWidth="1"/>
    <col min="9482" max="9728" width="9.140625" style="45"/>
    <col min="9729" max="9729" width="30.7109375" style="45" customWidth="1"/>
    <col min="9730" max="9731" width="12.7109375" style="45" customWidth="1"/>
    <col min="9732" max="9735" width="10.7109375" style="45" customWidth="1"/>
    <col min="9736" max="9736" width="12.7109375" style="45" customWidth="1"/>
    <col min="9737" max="9737" width="30.7109375" style="45" customWidth="1"/>
    <col min="9738" max="9984" width="9.140625" style="45"/>
    <col min="9985" max="9985" width="30.7109375" style="45" customWidth="1"/>
    <col min="9986" max="9987" width="12.7109375" style="45" customWidth="1"/>
    <col min="9988" max="9991" width="10.7109375" style="45" customWidth="1"/>
    <col min="9992" max="9992" width="12.7109375" style="45" customWidth="1"/>
    <col min="9993" max="9993" width="30.7109375" style="45" customWidth="1"/>
    <col min="9994" max="10240" width="9.140625" style="45"/>
    <col min="10241" max="10241" width="30.7109375" style="45" customWidth="1"/>
    <col min="10242" max="10243" width="12.7109375" style="45" customWidth="1"/>
    <col min="10244" max="10247" width="10.7109375" style="45" customWidth="1"/>
    <col min="10248" max="10248" width="12.7109375" style="45" customWidth="1"/>
    <col min="10249" max="10249" width="30.7109375" style="45" customWidth="1"/>
    <col min="10250" max="10496" width="9.140625" style="45"/>
    <col min="10497" max="10497" width="30.7109375" style="45" customWidth="1"/>
    <col min="10498" max="10499" width="12.7109375" style="45" customWidth="1"/>
    <col min="10500" max="10503" width="10.7109375" style="45" customWidth="1"/>
    <col min="10504" max="10504" width="12.7109375" style="45" customWidth="1"/>
    <col min="10505" max="10505" width="30.7109375" style="45" customWidth="1"/>
    <col min="10506" max="10752" width="9.140625" style="45"/>
    <col min="10753" max="10753" width="30.7109375" style="45" customWidth="1"/>
    <col min="10754" max="10755" width="12.7109375" style="45" customWidth="1"/>
    <col min="10756" max="10759" width="10.7109375" style="45" customWidth="1"/>
    <col min="10760" max="10760" width="12.7109375" style="45" customWidth="1"/>
    <col min="10761" max="10761" width="30.7109375" style="45" customWidth="1"/>
    <col min="10762" max="11008" width="9.140625" style="45"/>
    <col min="11009" max="11009" width="30.7109375" style="45" customWidth="1"/>
    <col min="11010" max="11011" width="12.7109375" style="45" customWidth="1"/>
    <col min="11012" max="11015" width="10.7109375" style="45" customWidth="1"/>
    <col min="11016" max="11016" width="12.7109375" style="45" customWidth="1"/>
    <col min="11017" max="11017" width="30.7109375" style="45" customWidth="1"/>
    <col min="11018" max="11264" width="9.140625" style="45"/>
    <col min="11265" max="11265" width="30.7109375" style="45" customWidth="1"/>
    <col min="11266" max="11267" width="12.7109375" style="45" customWidth="1"/>
    <col min="11268" max="11271" width="10.7109375" style="45" customWidth="1"/>
    <col min="11272" max="11272" width="12.7109375" style="45" customWidth="1"/>
    <col min="11273" max="11273" width="30.7109375" style="45" customWidth="1"/>
    <col min="11274" max="11520" width="9.140625" style="45"/>
    <col min="11521" max="11521" width="30.7109375" style="45" customWidth="1"/>
    <col min="11522" max="11523" width="12.7109375" style="45" customWidth="1"/>
    <col min="11524" max="11527" width="10.7109375" style="45" customWidth="1"/>
    <col min="11528" max="11528" width="12.7109375" style="45" customWidth="1"/>
    <col min="11529" max="11529" width="30.7109375" style="45" customWidth="1"/>
    <col min="11530" max="11776" width="9.140625" style="45"/>
    <col min="11777" max="11777" width="30.7109375" style="45" customWidth="1"/>
    <col min="11778" max="11779" width="12.7109375" style="45" customWidth="1"/>
    <col min="11780" max="11783" width="10.7109375" style="45" customWidth="1"/>
    <col min="11784" max="11784" width="12.7109375" style="45" customWidth="1"/>
    <col min="11785" max="11785" width="30.7109375" style="45" customWidth="1"/>
    <col min="11786" max="12032" width="9.140625" style="45"/>
    <col min="12033" max="12033" width="30.7109375" style="45" customWidth="1"/>
    <col min="12034" max="12035" width="12.7109375" style="45" customWidth="1"/>
    <col min="12036" max="12039" width="10.7109375" style="45" customWidth="1"/>
    <col min="12040" max="12040" width="12.7109375" style="45" customWidth="1"/>
    <col min="12041" max="12041" width="30.7109375" style="45" customWidth="1"/>
    <col min="12042" max="12288" width="9.140625" style="45"/>
    <col min="12289" max="12289" width="30.7109375" style="45" customWidth="1"/>
    <col min="12290" max="12291" width="12.7109375" style="45" customWidth="1"/>
    <col min="12292" max="12295" width="10.7109375" style="45" customWidth="1"/>
    <col min="12296" max="12296" width="12.7109375" style="45" customWidth="1"/>
    <col min="12297" max="12297" width="30.7109375" style="45" customWidth="1"/>
    <col min="12298" max="12544" width="9.140625" style="45"/>
    <col min="12545" max="12545" width="30.7109375" style="45" customWidth="1"/>
    <col min="12546" max="12547" width="12.7109375" style="45" customWidth="1"/>
    <col min="12548" max="12551" width="10.7109375" style="45" customWidth="1"/>
    <col min="12552" max="12552" width="12.7109375" style="45" customWidth="1"/>
    <col min="12553" max="12553" width="30.7109375" style="45" customWidth="1"/>
    <col min="12554" max="12800" width="9.140625" style="45"/>
    <col min="12801" max="12801" width="30.7109375" style="45" customWidth="1"/>
    <col min="12802" max="12803" width="12.7109375" style="45" customWidth="1"/>
    <col min="12804" max="12807" width="10.7109375" style="45" customWidth="1"/>
    <col min="12808" max="12808" width="12.7109375" style="45" customWidth="1"/>
    <col min="12809" max="12809" width="30.7109375" style="45" customWidth="1"/>
    <col min="12810" max="13056" width="9.140625" style="45"/>
    <col min="13057" max="13057" width="30.7109375" style="45" customWidth="1"/>
    <col min="13058" max="13059" width="12.7109375" style="45" customWidth="1"/>
    <col min="13060" max="13063" width="10.7109375" style="45" customWidth="1"/>
    <col min="13064" max="13064" width="12.7109375" style="45" customWidth="1"/>
    <col min="13065" max="13065" width="30.7109375" style="45" customWidth="1"/>
    <col min="13066" max="13312" width="9.140625" style="45"/>
    <col min="13313" max="13313" width="30.7109375" style="45" customWidth="1"/>
    <col min="13314" max="13315" width="12.7109375" style="45" customWidth="1"/>
    <col min="13316" max="13319" width="10.7109375" style="45" customWidth="1"/>
    <col min="13320" max="13320" width="12.7109375" style="45" customWidth="1"/>
    <col min="13321" max="13321" width="30.7109375" style="45" customWidth="1"/>
    <col min="13322" max="13568" width="9.140625" style="45"/>
    <col min="13569" max="13569" width="30.7109375" style="45" customWidth="1"/>
    <col min="13570" max="13571" width="12.7109375" style="45" customWidth="1"/>
    <col min="13572" max="13575" width="10.7109375" style="45" customWidth="1"/>
    <col min="13576" max="13576" width="12.7109375" style="45" customWidth="1"/>
    <col min="13577" max="13577" width="30.7109375" style="45" customWidth="1"/>
    <col min="13578" max="13824" width="9.140625" style="45"/>
    <col min="13825" max="13825" width="30.7109375" style="45" customWidth="1"/>
    <col min="13826" max="13827" width="12.7109375" style="45" customWidth="1"/>
    <col min="13828" max="13831" width="10.7109375" style="45" customWidth="1"/>
    <col min="13832" max="13832" width="12.7109375" style="45" customWidth="1"/>
    <col min="13833" max="13833" width="30.7109375" style="45" customWidth="1"/>
    <col min="13834" max="14080" width="9.140625" style="45"/>
    <col min="14081" max="14081" width="30.7109375" style="45" customWidth="1"/>
    <col min="14082" max="14083" width="12.7109375" style="45" customWidth="1"/>
    <col min="14084" max="14087" width="10.7109375" style="45" customWidth="1"/>
    <col min="14088" max="14088" width="12.7109375" style="45" customWidth="1"/>
    <col min="14089" max="14089" width="30.7109375" style="45" customWidth="1"/>
    <col min="14090" max="14336" width="9.140625" style="45"/>
    <col min="14337" max="14337" width="30.7109375" style="45" customWidth="1"/>
    <col min="14338" max="14339" width="12.7109375" style="45" customWidth="1"/>
    <col min="14340" max="14343" width="10.7109375" style="45" customWidth="1"/>
    <col min="14344" max="14344" width="12.7109375" style="45" customWidth="1"/>
    <col min="14345" max="14345" width="30.7109375" style="45" customWidth="1"/>
    <col min="14346" max="14592" width="9.140625" style="45"/>
    <col min="14593" max="14593" width="30.7109375" style="45" customWidth="1"/>
    <col min="14594" max="14595" width="12.7109375" style="45" customWidth="1"/>
    <col min="14596" max="14599" width="10.7109375" style="45" customWidth="1"/>
    <col min="14600" max="14600" width="12.7109375" style="45" customWidth="1"/>
    <col min="14601" max="14601" width="30.7109375" style="45" customWidth="1"/>
    <col min="14602" max="14848" width="9.140625" style="45"/>
    <col min="14849" max="14849" width="30.7109375" style="45" customWidth="1"/>
    <col min="14850" max="14851" width="12.7109375" style="45" customWidth="1"/>
    <col min="14852" max="14855" width="10.7109375" style="45" customWidth="1"/>
    <col min="14856" max="14856" width="12.7109375" style="45" customWidth="1"/>
    <col min="14857" max="14857" width="30.7109375" style="45" customWidth="1"/>
    <col min="14858" max="15104" width="9.140625" style="45"/>
    <col min="15105" max="15105" width="30.7109375" style="45" customWidth="1"/>
    <col min="15106" max="15107" width="12.7109375" style="45" customWidth="1"/>
    <col min="15108" max="15111" width="10.7109375" style="45" customWidth="1"/>
    <col min="15112" max="15112" width="12.7109375" style="45" customWidth="1"/>
    <col min="15113" max="15113" width="30.7109375" style="45" customWidth="1"/>
    <col min="15114" max="15360" width="9.140625" style="45"/>
    <col min="15361" max="15361" width="30.7109375" style="45" customWidth="1"/>
    <col min="15362" max="15363" width="12.7109375" style="45" customWidth="1"/>
    <col min="15364" max="15367" width="10.7109375" style="45" customWidth="1"/>
    <col min="15368" max="15368" width="12.7109375" style="45" customWidth="1"/>
    <col min="15369" max="15369" width="30.7109375" style="45" customWidth="1"/>
    <col min="15370" max="15616" width="9.140625" style="45"/>
    <col min="15617" max="15617" width="30.7109375" style="45" customWidth="1"/>
    <col min="15618" max="15619" width="12.7109375" style="45" customWidth="1"/>
    <col min="15620" max="15623" width="10.7109375" style="45" customWidth="1"/>
    <col min="15624" max="15624" width="12.7109375" style="45" customWidth="1"/>
    <col min="15625" max="15625" width="30.7109375" style="45" customWidth="1"/>
    <col min="15626" max="15872" width="9.140625" style="45"/>
    <col min="15873" max="15873" width="30.7109375" style="45" customWidth="1"/>
    <col min="15874" max="15875" width="12.7109375" style="45" customWidth="1"/>
    <col min="15876" max="15879" width="10.7109375" style="45" customWidth="1"/>
    <col min="15880" max="15880" width="12.7109375" style="45" customWidth="1"/>
    <col min="15881" max="15881" width="30.7109375" style="45" customWidth="1"/>
    <col min="15882" max="16128" width="9.140625" style="45"/>
    <col min="16129" max="16129" width="30.7109375" style="45" customWidth="1"/>
    <col min="16130" max="16131" width="12.7109375" style="45" customWidth="1"/>
    <col min="16132" max="16135" width="10.7109375" style="45" customWidth="1"/>
    <col min="16136" max="16136" width="12.7109375" style="45" customWidth="1"/>
    <col min="16137" max="16137" width="30.7109375" style="45" customWidth="1"/>
    <col min="16138" max="16384" width="9.140625" style="45"/>
  </cols>
  <sheetData>
    <row r="1" spans="1:9" s="105" customFormat="1" ht="45.75" customHeight="1" x14ac:dyDescent="0.2">
      <c r="A1" s="1426" t="s">
        <v>557</v>
      </c>
      <c r="B1" s="1427"/>
      <c r="C1" s="1427"/>
      <c r="D1" s="1427"/>
      <c r="E1" s="1427"/>
      <c r="F1" s="1427"/>
      <c r="G1" s="1427"/>
      <c r="H1" s="1427"/>
      <c r="I1" s="1427"/>
    </row>
    <row r="2" spans="1:9" s="76" customFormat="1" ht="33" customHeight="1" x14ac:dyDescent="0.2">
      <c r="A2" s="1428" t="s">
        <v>564</v>
      </c>
      <c r="B2" s="1428"/>
      <c r="C2" s="1428"/>
      <c r="D2" s="1428"/>
      <c r="E2" s="1428"/>
      <c r="F2" s="1428"/>
      <c r="G2" s="1428"/>
      <c r="H2" s="1428"/>
      <c r="I2" s="1428"/>
    </row>
    <row r="3" spans="1:9" s="76" customFormat="1" ht="15.75" x14ac:dyDescent="0.2">
      <c r="A3" s="1429" t="s">
        <v>1217</v>
      </c>
      <c r="B3" s="1429"/>
      <c r="C3" s="1429"/>
      <c r="D3" s="1429"/>
      <c r="E3" s="1429"/>
      <c r="F3" s="1429"/>
      <c r="G3" s="1429"/>
      <c r="H3" s="1429"/>
      <c r="I3" s="1429"/>
    </row>
    <row r="4" spans="1:9" s="746" customFormat="1" ht="27.75" customHeight="1" x14ac:dyDescent="0.25">
      <c r="A4" s="747" t="s">
        <v>116</v>
      </c>
      <c r="B4" s="748"/>
      <c r="C4" s="748"/>
      <c r="D4" s="748"/>
      <c r="E4" s="748"/>
      <c r="F4" s="748"/>
      <c r="G4" s="748"/>
      <c r="H4" s="748"/>
      <c r="I4" s="749" t="s">
        <v>35</v>
      </c>
    </row>
    <row r="5" spans="1:9" s="5" customFormat="1" ht="57" customHeight="1" x14ac:dyDescent="0.2">
      <c r="A5" s="1430" t="s">
        <v>563</v>
      </c>
      <c r="B5" s="1431"/>
      <c r="C5" s="524">
        <v>2021</v>
      </c>
      <c r="D5" s="524">
        <v>2020</v>
      </c>
      <c r="E5" s="524">
        <v>2019</v>
      </c>
      <c r="F5" s="524">
        <v>2018</v>
      </c>
      <c r="G5" s="524">
        <v>2017</v>
      </c>
      <c r="H5" s="1432" t="s">
        <v>117</v>
      </c>
      <c r="I5" s="1433"/>
    </row>
    <row r="6" spans="1:9" ht="24.95" customHeight="1" thickBot="1" x14ac:dyDescent="0.25">
      <c r="A6" s="1440" t="s">
        <v>559</v>
      </c>
      <c r="B6" s="502" t="s">
        <v>118</v>
      </c>
      <c r="C6" s="503">
        <v>77.67</v>
      </c>
      <c r="D6" s="503">
        <v>72.42</v>
      </c>
      <c r="E6" s="503">
        <v>76.92</v>
      </c>
      <c r="F6" s="503">
        <v>81.658372233581517</v>
      </c>
      <c r="G6" s="503">
        <v>86.3</v>
      </c>
      <c r="H6" s="504" t="s">
        <v>119</v>
      </c>
      <c r="I6" s="1443" t="s">
        <v>120</v>
      </c>
    </row>
    <row r="7" spans="1:9" ht="24.95" customHeight="1" thickBot="1" x14ac:dyDescent="0.25">
      <c r="A7" s="1441"/>
      <c r="B7" s="505" t="s">
        <v>121</v>
      </c>
      <c r="C7" s="506">
        <v>49.52</v>
      </c>
      <c r="D7" s="506">
        <v>53.2</v>
      </c>
      <c r="E7" s="506">
        <v>56.26</v>
      </c>
      <c r="F7" s="506">
        <v>56.637772770893314</v>
      </c>
      <c r="G7" s="506">
        <v>59.4</v>
      </c>
      <c r="H7" s="507" t="s">
        <v>122</v>
      </c>
      <c r="I7" s="1444"/>
    </row>
    <row r="8" spans="1:9" ht="24.95" customHeight="1" thickBot="1" x14ac:dyDescent="0.25">
      <c r="A8" s="1442"/>
      <c r="B8" s="505" t="s">
        <v>44</v>
      </c>
      <c r="C8" s="508">
        <v>54.49</v>
      </c>
      <c r="D8" s="508">
        <v>56.27</v>
      </c>
      <c r="E8" s="508">
        <v>59.72</v>
      </c>
      <c r="F8" s="508">
        <v>60.856179604756797</v>
      </c>
      <c r="G8" s="518">
        <v>64.099999999999994</v>
      </c>
      <c r="H8" s="507" t="s">
        <v>45</v>
      </c>
      <c r="I8" s="1445"/>
    </row>
    <row r="9" spans="1:9" ht="24.95" customHeight="1" thickTop="1" thickBot="1" x14ac:dyDescent="0.25">
      <c r="A9" s="1434" t="s">
        <v>560</v>
      </c>
      <c r="B9" s="509" t="s">
        <v>118</v>
      </c>
      <c r="C9" s="510">
        <v>2.65</v>
      </c>
      <c r="D9" s="510">
        <v>2.48</v>
      </c>
      <c r="E9" s="510">
        <v>2.62</v>
      </c>
      <c r="F9" s="510">
        <v>2.7894479963568579</v>
      </c>
      <c r="G9" s="510">
        <v>2.94</v>
      </c>
      <c r="H9" s="511" t="s">
        <v>119</v>
      </c>
      <c r="I9" s="1437" t="s">
        <v>123</v>
      </c>
    </row>
    <row r="10" spans="1:9" ht="24.95" customHeight="1" thickBot="1" x14ac:dyDescent="0.25">
      <c r="A10" s="1435"/>
      <c r="B10" s="512" t="s">
        <v>121</v>
      </c>
      <c r="C10" s="510">
        <v>1.45</v>
      </c>
      <c r="D10" s="510">
        <v>1.59</v>
      </c>
      <c r="E10" s="510">
        <v>1.63</v>
      </c>
      <c r="F10" s="510">
        <v>1.6333990231398234</v>
      </c>
      <c r="G10" s="510">
        <v>1.68</v>
      </c>
      <c r="H10" s="513" t="s">
        <v>122</v>
      </c>
      <c r="I10" s="1438"/>
    </row>
    <row r="11" spans="1:9" ht="24.95" customHeight="1" thickBot="1" x14ac:dyDescent="0.25">
      <c r="A11" s="1446"/>
      <c r="B11" s="512" t="s">
        <v>44</v>
      </c>
      <c r="C11" s="515">
        <v>1.6</v>
      </c>
      <c r="D11" s="515">
        <v>1.67</v>
      </c>
      <c r="E11" s="515">
        <v>1.73</v>
      </c>
      <c r="F11" s="515">
        <v>1.7548494701894779</v>
      </c>
      <c r="G11" s="514">
        <v>1.83</v>
      </c>
      <c r="H11" s="513" t="s">
        <v>45</v>
      </c>
      <c r="I11" s="1447"/>
    </row>
    <row r="12" spans="1:9" ht="24.95" customHeight="1" thickTop="1" thickBot="1" x14ac:dyDescent="0.25">
      <c r="A12" s="1448" t="s">
        <v>561</v>
      </c>
      <c r="B12" s="516" t="s">
        <v>118</v>
      </c>
      <c r="C12" s="506">
        <v>1.28</v>
      </c>
      <c r="D12" s="506">
        <v>1.23</v>
      </c>
      <c r="E12" s="506">
        <v>1.2869999999999999</v>
      </c>
      <c r="F12" s="506">
        <v>1.375823092442864</v>
      </c>
      <c r="G12" s="506">
        <v>1.42</v>
      </c>
      <c r="H12" s="517" t="s">
        <v>119</v>
      </c>
      <c r="I12" s="1451" t="s">
        <v>124</v>
      </c>
    </row>
    <row r="13" spans="1:9" ht="24.95" customHeight="1" thickBot="1" x14ac:dyDescent="0.25">
      <c r="A13" s="1449"/>
      <c r="B13" s="505" t="s">
        <v>121</v>
      </c>
      <c r="C13" s="506">
        <v>0.7</v>
      </c>
      <c r="D13" s="506">
        <v>0.77</v>
      </c>
      <c r="E13" s="506">
        <v>0.79</v>
      </c>
      <c r="F13" s="506">
        <v>0.8038548325175241</v>
      </c>
      <c r="G13" s="506">
        <v>0.82</v>
      </c>
      <c r="H13" s="507" t="s">
        <v>122</v>
      </c>
      <c r="I13" s="1452"/>
    </row>
    <row r="14" spans="1:9" ht="24.95" customHeight="1" thickBot="1" x14ac:dyDescent="0.25">
      <c r="A14" s="1450"/>
      <c r="B14" s="505" t="s">
        <v>44</v>
      </c>
      <c r="C14" s="508">
        <v>0.78</v>
      </c>
      <c r="D14" s="508">
        <v>0.82</v>
      </c>
      <c r="E14" s="508">
        <v>0.84</v>
      </c>
      <c r="F14" s="508">
        <v>0.86474398338466907</v>
      </c>
      <c r="G14" s="518">
        <v>0.89</v>
      </c>
      <c r="H14" s="507" t="s">
        <v>45</v>
      </c>
      <c r="I14" s="1453"/>
    </row>
    <row r="15" spans="1:9" ht="24.95" customHeight="1" thickTop="1" thickBot="1" x14ac:dyDescent="0.25">
      <c r="A15" s="1434" t="s">
        <v>562</v>
      </c>
      <c r="B15" s="509" t="s">
        <v>118</v>
      </c>
      <c r="C15" s="510">
        <v>31.93</v>
      </c>
      <c r="D15" s="510">
        <v>32.049999999999997</v>
      </c>
      <c r="E15" s="510">
        <v>31.77</v>
      </c>
      <c r="F15" s="510">
        <v>31.862067160693666</v>
      </c>
      <c r="G15" s="510">
        <v>31.76</v>
      </c>
      <c r="H15" s="511" t="s">
        <v>119</v>
      </c>
      <c r="I15" s="1437" t="s">
        <v>125</v>
      </c>
    </row>
    <row r="16" spans="1:9" ht="24.95" customHeight="1" thickBot="1" x14ac:dyDescent="0.25">
      <c r="A16" s="1435"/>
      <c r="B16" s="512" t="s">
        <v>121</v>
      </c>
      <c r="C16" s="510">
        <v>30.16</v>
      </c>
      <c r="D16" s="510">
        <v>29.66</v>
      </c>
      <c r="E16" s="510">
        <v>29.67</v>
      </c>
      <c r="F16" s="510">
        <v>29.655262261799933</v>
      </c>
      <c r="G16" s="510">
        <v>29.8</v>
      </c>
      <c r="H16" s="513" t="s">
        <v>122</v>
      </c>
      <c r="I16" s="1438"/>
    </row>
    <row r="17" spans="1:9" ht="24.95" customHeight="1" x14ac:dyDescent="0.2">
      <c r="A17" s="1436"/>
      <c r="B17" s="519" t="s">
        <v>44</v>
      </c>
      <c r="C17" s="521">
        <v>30.57</v>
      </c>
      <c r="D17" s="521">
        <v>30.19</v>
      </c>
      <c r="E17" s="521">
        <v>30.2</v>
      </c>
      <c r="F17" s="521">
        <v>30.200708990837629</v>
      </c>
      <c r="G17" s="520">
        <v>30.31</v>
      </c>
      <c r="H17" s="522" t="s">
        <v>45</v>
      </c>
      <c r="I17" s="1439"/>
    </row>
  </sheetData>
  <mergeCells count="13">
    <mergeCell ref="A15:A17"/>
    <mergeCell ref="I15:I17"/>
    <mergeCell ref="A6:A8"/>
    <mergeCell ref="I6:I8"/>
    <mergeCell ref="A9:A11"/>
    <mergeCell ref="I9:I11"/>
    <mergeCell ref="A12:A14"/>
    <mergeCell ref="I12:I14"/>
    <mergeCell ref="A1:I1"/>
    <mergeCell ref="A2:I2"/>
    <mergeCell ref="A3:I3"/>
    <mergeCell ref="A5:B5"/>
    <mergeCell ref="H5:I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103A-BC0F-4066-98B9-5266214316FE}">
  <dimension ref="A1:N109"/>
  <sheetViews>
    <sheetView view="pageBreakPreview" zoomScaleNormal="100" zoomScaleSheetLayoutView="100" workbookViewId="0">
      <selection activeCell="A2" sqref="A2:N2"/>
    </sheetView>
  </sheetViews>
  <sheetFormatPr defaultRowHeight="12.75" x14ac:dyDescent="0.2"/>
  <cols>
    <col min="1" max="1" width="14" customWidth="1"/>
    <col min="2" max="2" width="6.7109375" customWidth="1"/>
    <col min="3" max="3" width="8.28515625" customWidth="1"/>
    <col min="4" max="6" width="6.7109375" customWidth="1"/>
    <col min="7" max="7" width="8.28515625" customWidth="1"/>
    <col min="8" max="10" width="6.7109375" customWidth="1"/>
    <col min="11" max="11" width="8.28515625" customWidth="1"/>
    <col min="12" max="13" width="6.7109375" customWidth="1"/>
    <col min="14" max="14" width="15.42578125" customWidth="1"/>
  </cols>
  <sheetData>
    <row r="1" spans="1:14" ht="23.25" x14ac:dyDescent="0.2">
      <c r="A1" s="1427" t="s">
        <v>1470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14" ht="15.75" x14ac:dyDescent="0.2">
      <c r="A2" s="1429" t="s">
        <v>1469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14" ht="15.75" customHeight="1" x14ac:dyDescent="0.25">
      <c r="A3" s="1089" t="s">
        <v>1468</v>
      </c>
      <c r="B3" s="1213"/>
      <c r="C3" s="1213"/>
      <c r="D3" s="1213"/>
      <c r="E3" s="1213"/>
      <c r="F3" s="1213"/>
      <c r="G3" s="1213"/>
      <c r="H3" s="1213"/>
      <c r="I3" s="1213"/>
      <c r="J3" s="1213"/>
      <c r="K3" s="1213"/>
      <c r="L3" s="1202"/>
      <c r="M3" s="1202"/>
      <c r="N3" s="1201" t="s">
        <v>58</v>
      </c>
    </row>
    <row r="4" spans="1:14" ht="15.75" x14ac:dyDescent="0.2">
      <c r="A4" s="1647">
        <v>2012</v>
      </c>
      <c r="B4" s="1647"/>
      <c r="C4" s="1647"/>
      <c r="D4" s="1647"/>
      <c r="E4" s="1647"/>
      <c r="F4" s="1647"/>
      <c r="G4" s="1647"/>
      <c r="H4" s="1647"/>
      <c r="I4" s="1647"/>
      <c r="J4" s="1647"/>
      <c r="K4" s="1647"/>
      <c r="L4" s="1647"/>
      <c r="M4" s="1647"/>
      <c r="N4" s="1647"/>
    </row>
    <row r="5" spans="1:14" ht="21" customHeight="1" x14ac:dyDescent="0.2">
      <c r="A5" s="1648" t="s">
        <v>1467</v>
      </c>
      <c r="B5" s="1631" t="s">
        <v>1438</v>
      </c>
      <c r="C5" s="1631"/>
      <c r="D5" s="1631"/>
      <c r="E5" s="1631"/>
      <c r="F5" s="1628" t="s">
        <v>1416</v>
      </c>
      <c r="G5" s="1628"/>
      <c r="H5" s="1628"/>
      <c r="I5" s="1628"/>
      <c r="J5" s="1641" t="s">
        <v>1415</v>
      </c>
      <c r="K5" s="1642"/>
      <c r="L5" s="1642"/>
      <c r="M5" s="1643"/>
      <c r="N5" s="1644" t="s">
        <v>1464</v>
      </c>
    </row>
    <row r="6" spans="1:14" ht="40.5" customHeight="1" x14ac:dyDescent="0.2">
      <c r="A6" s="1649"/>
      <c r="B6" s="92" t="s">
        <v>1413</v>
      </c>
      <c r="C6" s="430" t="s">
        <v>1466</v>
      </c>
      <c r="D6" s="64" t="s">
        <v>1411</v>
      </c>
      <c r="E6" s="64" t="s">
        <v>1410</v>
      </c>
      <c r="F6" s="92" t="s">
        <v>1413</v>
      </c>
      <c r="G6" s="430" t="s">
        <v>1466</v>
      </c>
      <c r="H6" s="64" t="s">
        <v>1411</v>
      </c>
      <c r="I6" s="64" t="s">
        <v>1410</v>
      </c>
      <c r="J6" s="92" t="s">
        <v>1413</v>
      </c>
      <c r="K6" s="430" t="s">
        <v>1466</v>
      </c>
      <c r="L6" s="64" t="s">
        <v>1411</v>
      </c>
      <c r="M6" s="64" t="s">
        <v>1410</v>
      </c>
      <c r="N6" s="1645"/>
    </row>
    <row r="7" spans="1:14" ht="20.100000000000001" customHeight="1" thickBot="1" x14ac:dyDescent="0.25">
      <c r="A7" s="495" t="s">
        <v>60</v>
      </c>
      <c r="B7" s="1105">
        <f t="shared" ref="B7:E14" si="0">J7+F7</f>
        <v>4</v>
      </c>
      <c r="C7" s="1181">
        <f t="shared" si="0"/>
        <v>0</v>
      </c>
      <c r="D7" s="1181">
        <f t="shared" si="0"/>
        <v>1</v>
      </c>
      <c r="E7" s="1181">
        <f t="shared" si="0"/>
        <v>3</v>
      </c>
      <c r="F7" s="1105">
        <f t="shared" ref="F7:F14" si="1">SUM(H7:I7)</f>
        <v>2</v>
      </c>
      <c r="G7" s="1181">
        <v>0</v>
      </c>
      <c r="H7" s="1104">
        <v>1</v>
      </c>
      <c r="I7" s="1104">
        <v>1</v>
      </c>
      <c r="J7" s="1105">
        <f t="shared" ref="J7:J15" si="2">SUM(K7:M7)</f>
        <v>2</v>
      </c>
      <c r="K7" s="1105">
        <v>0</v>
      </c>
      <c r="L7" s="1104">
        <v>0</v>
      </c>
      <c r="M7" s="1104">
        <v>2</v>
      </c>
      <c r="N7" s="469" t="s">
        <v>60</v>
      </c>
    </row>
    <row r="8" spans="1:14" ht="20.100000000000001" customHeight="1" thickTop="1" thickBot="1" x14ac:dyDescent="0.25">
      <c r="A8" s="1212" t="s">
        <v>62</v>
      </c>
      <c r="B8" s="1103">
        <f t="shared" si="0"/>
        <v>17</v>
      </c>
      <c r="C8" s="1183">
        <f t="shared" si="0"/>
        <v>0</v>
      </c>
      <c r="D8" s="1183">
        <f t="shared" si="0"/>
        <v>8</v>
      </c>
      <c r="E8" s="1183">
        <f t="shared" si="0"/>
        <v>9</v>
      </c>
      <c r="F8" s="1103">
        <f t="shared" si="1"/>
        <v>9</v>
      </c>
      <c r="G8" s="1183">
        <v>0</v>
      </c>
      <c r="H8" s="1102">
        <v>4</v>
      </c>
      <c r="I8" s="1102">
        <v>5</v>
      </c>
      <c r="J8" s="1103">
        <f t="shared" si="2"/>
        <v>8</v>
      </c>
      <c r="K8" s="1103">
        <v>0</v>
      </c>
      <c r="L8" s="1102">
        <v>4</v>
      </c>
      <c r="M8" s="1102">
        <v>4</v>
      </c>
      <c r="N8" s="74" t="s">
        <v>62</v>
      </c>
    </row>
    <row r="9" spans="1:14" ht="20.100000000000001" customHeight="1" thickTop="1" thickBot="1" x14ac:dyDescent="0.25">
      <c r="A9" s="495" t="s">
        <v>64</v>
      </c>
      <c r="B9" s="1105">
        <f t="shared" si="0"/>
        <v>18</v>
      </c>
      <c r="C9" s="1181">
        <f t="shared" si="0"/>
        <v>0</v>
      </c>
      <c r="D9" s="1181">
        <f t="shared" si="0"/>
        <v>7</v>
      </c>
      <c r="E9" s="1181">
        <f t="shared" si="0"/>
        <v>11</v>
      </c>
      <c r="F9" s="1105">
        <f t="shared" si="1"/>
        <v>12</v>
      </c>
      <c r="G9" s="1181">
        <v>0</v>
      </c>
      <c r="H9" s="1104">
        <v>5</v>
      </c>
      <c r="I9" s="1104">
        <v>7</v>
      </c>
      <c r="J9" s="1105">
        <f t="shared" si="2"/>
        <v>6</v>
      </c>
      <c r="K9" s="1105">
        <v>0</v>
      </c>
      <c r="L9" s="1104">
        <v>2</v>
      </c>
      <c r="M9" s="1104">
        <v>4</v>
      </c>
      <c r="N9" s="469" t="s">
        <v>64</v>
      </c>
    </row>
    <row r="10" spans="1:14" ht="20.100000000000001" customHeight="1" thickTop="1" thickBot="1" x14ac:dyDescent="0.25">
      <c r="A10" s="1212" t="s">
        <v>66</v>
      </c>
      <c r="B10" s="1103">
        <f t="shared" si="0"/>
        <v>24</v>
      </c>
      <c r="C10" s="1183">
        <f t="shared" si="0"/>
        <v>0</v>
      </c>
      <c r="D10" s="1183">
        <f t="shared" si="0"/>
        <v>12</v>
      </c>
      <c r="E10" s="1183">
        <f t="shared" si="0"/>
        <v>12</v>
      </c>
      <c r="F10" s="1103">
        <f t="shared" si="1"/>
        <v>13</v>
      </c>
      <c r="G10" s="1183">
        <v>0</v>
      </c>
      <c r="H10" s="1102">
        <v>5</v>
      </c>
      <c r="I10" s="1102">
        <v>8</v>
      </c>
      <c r="J10" s="1103">
        <f t="shared" si="2"/>
        <v>11</v>
      </c>
      <c r="K10" s="1103">
        <v>0</v>
      </c>
      <c r="L10" s="1102">
        <v>7</v>
      </c>
      <c r="M10" s="1102">
        <v>4</v>
      </c>
      <c r="N10" s="74" t="s">
        <v>66</v>
      </c>
    </row>
    <row r="11" spans="1:14" ht="20.100000000000001" customHeight="1" thickTop="1" thickBot="1" x14ac:dyDescent="0.25">
      <c r="A11" s="495" t="s">
        <v>68</v>
      </c>
      <c r="B11" s="1105">
        <f t="shared" si="0"/>
        <v>14</v>
      </c>
      <c r="C11" s="1181">
        <f t="shared" si="0"/>
        <v>0</v>
      </c>
      <c r="D11" s="1181">
        <f t="shared" si="0"/>
        <v>8</v>
      </c>
      <c r="E11" s="1181">
        <f t="shared" si="0"/>
        <v>6</v>
      </c>
      <c r="F11" s="1105">
        <f t="shared" si="1"/>
        <v>11</v>
      </c>
      <c r="G11" s="1181">
        <v>0</v>
      </c>
      <c r="H11" s="1104">
        <v>6</v>
      </c>
      <c r="I11" s="1104">
        <v>5</v>
      </c>
      <c r="J11" s="1105">
        <f t="shared" si="2"/>
        <v>3</v>
      </c>
      <c r="K11" s="1105">
        <v>0</v>
      </c>
      <c r="L11" s="1104">
        <v>2</v>
      </c>
      <c r="M11" s="1104">
        <v>1</v>
      </c>
      <c r="N11" s="469" t="s">
        <v>68</v>
      </c>
    </row>
    <row r="12" spans="1:14" ht="20.100000000000001" customHeight="1" thickTop="1" thickBot="1" x14ac:dyDescent="0.25">
      <c r="A12" s="1212" t="s">
        <v>70</v>
      </c>
      <c r="B12" s="1103">
        <f t="shared" si="0"/>
        <v>7</v>
      </c>
      <c r="C12" s="1183">
        <f t="shared" si="0"/>
        <v>0</v>
      </c>
      <c r="D12" s="1183">
        <f t="shared" si="0"/>
        <v>5</v>
      </c>
      <c r="E12" s="1183">
        <f t="shared" si="0"/>
        <v>2</v>
      </c>
      <c r="F12" s="1103">
        <f t="shared" si="1"/>
        <v>4</v>
      </c>
      <c r="G12" s="1183">
        <v>0</v>
      </c>
      <c r="H12" s="1102">
        <v>3</v>
      </c>
      <c r="I12" s="1102">
        <v>1</v>
      </c>
      <c r="J12" s="1103">
        <f t="shared" si="2"/>
        <v>3</v>
      </c>
      <c r="K12" s="1103">
        <v>0</v>
      </c>
      <c r="L12" s="1102">
        <v>2</v>
      </c>
      <c r="M12" s="1102">
        <v>1</v>
      </c>
      <c r="N12" s="74" t="s">
        <v>70</v>
      </c>
    </row>
    <row r="13" spans="1:14" ht="20.100000000000001" customHeight="1" thickTop="1" thickBot="1" x14ac:dyDescent="0.25">
      <c r="A13" s="495" t="s">
        <v>1462</v>
      </c>
      <c r="B13" s="1105">
        <f t="shared" si="0"/>
        <v>1</v>
      </c>
      <c r="C13" s="1181">
        <f t="shared" si="0"/>
        <v>0</v>
      </c>
      <c r="D13" s="1181">
        <f t="shared" si="0"/>
        <v>0</v>
      </c>
      <c r="E13" s="1181">
        <f t="shared" si="0"/>
        <v>1</v>
      </c>
      <c r="F13" s="1105">
        <f t="shared" si="1"/>
        <v>0</v>
      </c>
      <c r="G13" s="1181">
        <v>0</v>
      </c>
      <c r="H13" s="1104">
        <v>0</v>
      </c>
      <c r="I13" s="1104">
        <v>0</v>
      </c>
      <c r="J13" s="1105">
        <f t="shared" si="2"/>
        <v>1</v>
      </c>
      <c r="K13" s="1105">
        <v>0</v>
      </c>
      <c r="L13" s="1104">
        <v>0</v>
      </c>
      <c r="M13" s="1104">
        <v>1</v>
      </c>
      <c r="N13" s="469" t="s">
        <v>1461</v>
      </c>
    </row>
    <row r="14" spans="1:14" ht="20.100000000000001" customHeight="1" thickTop="1" x14ac:dyDescent="0.2">
      <c r="A14" s="1211" t="s">
        <v>71</v>
      </c>
      <c r="B14" s="1179">
        <f t="shared" si="0"/>
        <v>9</v>
      </c>
      <c r="C14" s="1178">
        <f t="shared" si="0"/>
        <v>0</v>
      </c>
      <c r="D14" s="1178">
        <f t="shared" si="0"/>
        <v>4</v>
      </c>
      <c r="E14" s="1178">
        <f t="shared" si="0"/>
        <v>5</v>
      </c>
      <c r="F14" s="1179">
        <f t="shared" si="1"/>
        <v>7</v>
      </c>
      <c r="G14" s="1178">
        <v>0</v>
      </c>
      <c r="H14" s="1097">
        <v>3</v>
      </c>
      <c r="I14" s="1097">
        <v>4</v>
      </c>
      <c r="J14" s="1179">
        <f t="shared" si="2"/>
        <v>2</v>
      </c>
      <c r="K14" s="1179">
        <v>0</v>
      </c>
      <c r="L14" s="1097">
        <v>1</v>
      </c>
      <c r="M14" s="1097">
        <v>1</v>
      </c>
      <c r="N14" s="1210" t="s">
        <v>72</v>
      </c>
    </row>
    <row r="15" spans="1:14" ht="20.100000000000001" customHeight="1" x14ac:dyDescent="0.2">
      <c r="A15" s="1109" t="s">
        <v>44</v>
      </c>
      <c r="B15" s="1175">
        <f t="shared" ref="B15:I15" si="3">SUM(B7:B14)</f>
        <v>94</v>
      </c>
      <c r="C15" s="1175">
        <f t="shared" si="3"/>
        <v>0</v>
      </c>
      <c r="D15" s="1175">
        <f t="shared" si="3"/>
        <v>45</v>
      </c>
      <c r="E15" s="1175">
        <f t="shared" si="3"/>
        <v>49</v>
      </c>
      <c r="F15" s="1175">
        <f t="shared" si="3"/>
        <v>58</v>
      </c>
      <c r="G15" s="1175">
        <f t="shared" si="3"/>
        <v>0</v>
      </c>
      <c r="H15" s="1175">
        <f t="shared" si="3"/>
        <v>27</v>
      </c>
      <c r="I15" s="1175">
        <f t="shared" si="3"/>
        <v>31</v>
      </c>
      <c r="J15" s="1175">
        <f t="shared" si="2"/>
        <v>36</v>
      </c>
      <c r="K15" s="1175">
        <f>SUM(K7:K14)</f>
        <v>0</v>
      </c>
      <c r="L15" s="1175">
        <f>SUM(L7:L14)</f>
        <v>18</v>
      </c>
      <c r="M15" s="1175">
        <f>SUM(M7:M14)</f>
        <v>18</v>
      </c>
      <c r="N15" s="1107" t="s">
        <v>45</v>
      </c>
    </row>
    <row r="16" spans="1:14" ht="20.100000000000001" customHeight="1" x14ac:dyDescent="0.2">
      <c r="A16" s="1646">
        <v>2013</v>
      </c>
      <c r="B16" s="1646"/>
      <c r="C16" s="1646"/>
      <c r="D16" s="1646"/>
      <c r="E16" s="1646"/>
      <c r="F16" s="1646"/>
      <c r="G16" s="1646"/>
      <c r="H16" s="1646"/>
      <c r="I16" s="1646"/>
      <c r="J16" s="1646"/>
      <c r="K16" s="1646"/>
      <c r="L16" s="1646"/>
      <c r="M16" s="1646"/>
      <c r="N16" s="1646"/>
    </row>
    <row r="17" spans="1:14" ht="20.100000000000001" customHeight="1" thickBot="1" x14ac:dyDescent="0.25">
      <c r="A17" s="1209" t="s">
        <v>60</v>
      </c>
      <c r="B17" s="1199">
        <f t="shared" ref="B17:B24" si="4">J17+F17</f>
        <v>1</v>
      </c>
      <c r="C17" s="1199">
        <v>0</v>
      </c>
      <c r="D17" s="1199">
        <f t="shared" ref="D17:E24" si="5">L17+H17</f>
        <v>0</v>
      </c>
      <c r="E17" s="1199">
        <f t="shared" si="5"/>
        <v>1</v>
      </c>
      <c r="F17" s="1199">
        <f t="shared" ref="F17:F24" si="6">SUM(H17:I17)</f>
        <v>1</v>
      </c>
      <c r="G17" s="1198">
        <v>0</v>
      </c>
      <c r="H17" s="1197">
        <v>0</v>
      </c>
      <c r="I17" s="1197">
        <v>1</v>
      </c>
      <c r="J17" s="1199">
        <f t="shared" ref="J17:J25" si="7">SUM(K17:M17)</f>
        <v>0</v>
      </c>
      <c r="K17" s="1198">
        <v>0</v>
      </c>
      <c r="L17" s="1197">
        <v>0</v>
      </c>
      <c r="M17" s="1197">
        <v>0</v>
      </c>
      <c r="N17" s="1208" t="s">
        <v>60</v>
      </c>
    </row>
    <row r="18" spans="1:14" ht="20.100000000000001" customHeight="1" thickTop="1" thickBot="1" x14ac:dyDescent="0.25">
      <c r="A18" s="1207" t="s">
        <v>62</v>
      </c>
      <c r="B18" s="1101">
        <f t="shared" si="4"/>
        <v>9</v>
      </c>
      <c r="C18" s="1101">
        <f>K18+G18</f>
        <v>1</v>
      </c>
      <c r="D18" s="1101">
        <f t="shared" si="5"/>
        <v>3</v>
      </c>
      <c r="E18" s="1101">
        <f t="shared" si="5"/>
        <v>5</v>
      </c>
      <c r="F18" s="1101">
        <f t="shared" si="6"/>
        <v>3</v>
      </c>
      <c r="G18" s="1195">
        <v>0</v>
      </c>
      <c r="H18" s="1100">
        <v>2</v>
      </c>
      <c r="I18" s="1100">
        <v>1</v>
      </c>
      <c r="J18" s="1101">
        <f t="shared" si="7"/>
        <v>6</v>
      </c>
      <c r="K18" s="1195">
        <v>1</v>
      </c>
      <c r="L18" s="1100">
        <v>1</v>
      </c>
      <c r="M18" s="1100">
        <v>4</v>
      </c>
      <c r="N18" s="637" t="s">
        <v>62</v>
      </c>
    </row>
    <row r="19" spans="1:14" ht="20.100000000000001" customHeight="1" thickTop="1" thickBot="1" x14ac:dyDescent="0.25">
      <c r="A19" s="1206" t="s">
        <v>64</v>
      </c>
      <c r="B19" s="1193">
        <f t="shared" si="4"/>
        <v>22</v>
      </c>
      <c r="C19" s="1193">
        <v>0</v>
      </c>
      <c r="D19" s="1193">
        <f t="shared" si="5"/>
        <v>11</v>
      </c>
      <c r="E19" s="1193">
        <f t="shared" si="5"/>
        <v>11</v>
      </c>
      <c r="F19" s="1193">
        <f t="shared" si="6"/>
        <v>12</v>
      </c>
      <c r="G19" s="1192">
        <v>0</v>
      </c>
      <c r="H19" s="1191">
        <v>7</v>
      </c>
      <c r="I19" s="1191">
        <v>5</v>
      </c>
      <c r="J19" s="1193">
        <f t="shared" si="7"/>
        <v>10</v>
      </c>
      <c r="K19" s="1192">
        <v>0</v>
      </c>
      <c r="L19" s="1191">
        <v>4</v>
      </c>
      <c r="M19" s="1191">
        <v>6</v>
      </c>
      <c r="N19" s="913" t="s">
        <v>64</v>
      </c>
    </row>
    <row r="20" spans="1:14" ht="20.100000000000001" customHeight="1" thickTop="1" thickBot="1" x14ac:dyDescent="0.25">
      <c r="A20" s="1207" t="s">
        <v>66</v>
      </c>
      <c r="B20" s="1101">
        <f t="shared" si="4"/>
        <v>24</v>
      </c>
      <c r="C20" s="1101">
        <v>0</v>
      </c>
      <c r="D20" s="1101">
        <f t="shared" si="5"/>
        <v>17</v>
      </c>
      <c r="E20" s="1101">
        <f t="shared" si="5"/>
        <v>7</v>
      </c>
      <c r="F20" s="1101">
        <f t="shared" si="6"/>
        <v>12</v>
      </c>
      <c r="G20" s="1195">
        <v>0</v>
      </c>
      <c r="H20" s="1100">
        <v>7</v>
      </c>
      <c r="I20" s="1100">
        <v>5</v>
      </c>
      <c r="J20" s="1101">
        <f t="shared" si="7"/>
        <v>12</v>
      </c>
      <c r="K20" s="1195">
        <v>0</v>
      </c>
      <c r="L20" s="1100">
        <v>10</v>
      </c>
      <c r="M20" s="1100">
        <v>2</v>
      </c>
      <c r="N20" s="637" t="s">
        <v>66</v>
      </c>
    </row>
    <row r="21" spans="1:14" ht="20.100000000000001" customHeight="1" thickTop="1" thickBot="1" x14ac:dyDescent="0.25">
      <c r="A21" s="1206" t="s">
        <v>68</v>
      </c>
      <c r="B21" s="1193">
        <f t="shared" si="4"/>
        <v>13</v>
      </c>
      <c r="C21" s="1193">
        <v>0</v>
      </c>
      <c r="D21" s="1193">
        <f t="shared" si="5"/>
        <v>8</v>
      </c>
      <c r="E21" s="1193">
        <f t="shared" si="5"/>
        <v>5</v>
      </c>
      <c r="F21" s="1193">
        <f t="shared" si="6"/>
        <v>9</v>
      </c>
      <c r="G21" s="1192">
        <v>0</v>
      </c>
      <c r="H21" s="1191">
        <v>5</v>
      </c>
      <c r="I21" s="1191">
        <v>4</v>
      </c>
      <c r="J21" s="1193">
        <f t="shared" si="7"/>
        <v>4</v>
      </c>
      <c r="K21" s="1192">
        <v>0</v>
      </c>
      <c r="L21" s="1191">
        <v>3</v>
      </c>
      <c r="M21" s="1191">
        <v>1</v>
      </c>
      <c r="N21" s="913" t="s">
        <v>68</v>
      </c>
    </row>
    <row r="22" spans="1:14" ht="20.100000000000001" customHeight="1" thickTop="1" thickBot="1" x14ac:dyDescent="0.25">
      <c r="A22" s="1207" t="s">
        <v>70</v>
      </c>
      <c r="B22" s="1101">
        <f t="shared" si="4"/>
        <v>8</v>
      </c>
      <c r="C22" s="1101">
        <v>0</v>
      </c>
      <c r="D22" s="1101">
        <f t="shared" si="5"/>
        <v>2</v>
      </c>
      <c r="E22" s="1101">
        <f t="shared" si="5"/>
        <v>6</v>
      </c>
      <c r="F22" s="1101">
        <f t="shared" si="6"/>
        <v>5</v>
      </c>
      <c r="G22" s="1195">
        <v>0</v>
      </c>
      <c r="H22" s="1100">
        <v>1</v>
      </c>
      <c r="I22" s="1100">
        <v>4</v>
      </c>
      <c r="J22" s="1101">
        <f t="shared" si="7"/>
        <v>3</v>
      </c>
      <c r="K22" s="1195">
        <v>0</v>
      </c>
      <c r="L22" s="1100">
        <v>1</v>
      </c>
      <c r="M22" s="1100">
        <v>2</v>
      </c>
      <c r="N22" s="637" t="s">
        <v>70</v>
      </c>
    </row>
    <row r="23" spans="1:14" ht="20.100000000000001" customHeight="1" thickTop="1" thickBot="1" x14ac:dyDescent="0.25">
      <c r="A23" s="1206" t="s">
        <v>1462</v>
      </c>
      <c r="B23" s="1193">
        <f t="shared" si="4"/>
        <v>0</v>
      </c>
      <c r="C23" s="1193">
        <v>0</v>
      </c>
      <c r="D23" s="1193">
        <f t="shared" si="5"/>
        <v>0</v>
      </c>
      <c r="E23" s="1193">
        <f t="shared" si="5"/>
        <v>0</v>
      </c>
      <c r="F23" s="1193">
        <f t="shared" si="6"/>
        <v>0</v>
      </c>
      <c r="G23" s="1192">
        <v>0</v>
      </c>
      <c r="H23" s="1191">
        <v>0</v>
      </c>
      <c r="I23" s="1191">
        <v>0</v>
      </c>
      <c r="J23" s="1193">
        <f t="shared" si="7"/>
        <v>0</v>
      </c>
      <c r="K23" s="1192">
        <v>0</v>
      </c>
      <c r="L23" s="1191">
        <v>0</v>
      </c>
      <c r="M23" s="1191">
        <v>0</v>
      </c>
      <c r="N23" s="913" t="s">
        <v>1461</v>
      </c>
    </row>
    <row r="24" spans="1:14" ht="20.100000000000001" customHeight="1" thickTop="1" x14ac:dyDescent="0.2">
      <c r="A24" s="1205" t="s">
        <v>71</v>
      </c>
      <c r="B24" s="1095">
        <f t="shared" si="4"/>
        <v>57</v>
      </c>
      <c r="C24" s="1095">
        <v>0</v>
      </c>
      <c r="D24" s="1095">
        <f t="shared" si="5"/>
        <v>28</v>
      </c>
      <c r="E24" s="1095">
        <f t="shared" si="5"/>
        <v>29</v>
      </c>
      <c r="F24" s="1095">
        <f t="shared" si="6"/>
        <v>53</v>
      </c>
      <c r="G24" s="1188">
        <v>0</v>
      </c>
      <c r="H24" s="1094">
        <v>26</v>
      </c>
      <c r="I24" s="1094">
        <v>27</v>
      </c>
      <c r="J24" s="1095">
        <f t="shared" si="7"/>
        <v>4</v>
      </c>
      <c r="K24" s="1188">
        <v>0</v>
      </c>
      <c r="L24" s="1094">
        <v>2</v>
      </c>
      <c r="M24" s="1094">
        <v>2</v>
      </c>
      <c r="N24" s="1204" t="s">
        <v>72</v>
      </c>
    </row>
    <row r="25" spans="1:14" ht="20.100000000000001" customHeight="1" x14ac:dyDescent="0.2">
      <c r="A25" s="1141" t="s">
        <v>44</v>
      </c>
      <c r="B25" s="1185">
        <f t="shared" ref="B25:I25" si="8">SUM(B17:B24)</f>
        <v>134</v>
      </c>
      <c r="C25" s="1185">
        <f t="shared" si="8"/>
        <v>1</v>
      </c>
      <c r="D25" s="1185">
        <f t="shared" si="8"/>
        <v>69</v>
      </c>
      <c r="E25" s="1185">
        <f t="shared" si="8"/>
        <v>64</v>
      </c>
      <c r="F25" s="1185">
        <f t="shared" si="8"/>
        <v>95</v>
      </c>
      <c r="G25" s="1185">
        <f t="shared" si="8"/>
        <v>0</v>
      </c>
      <c r="H25" s="1185">
        <f t="shared" si="8"/>
        <v>48</v>
      </c>
      <c r="I25" s="1185">
        <f t="shared" si="8"/>
        <v>47</v>
      </c>
      <c r="J25" s="1185">
        <f t="shared" si="7"/>
        <v>39</v>
      </c>
      <c r="K25" s="1185">
        <f>SUM(K17:K24)</f>
        <v>1</v>
      </c>
      <c r="L25" s="1185">
        <f>SUM(L17:L24)</f>
        <v>21</v>
      </c>
      <c r="M25" s="1185">
        <f>SUM(M17:M24)</f>
        <v>17</v>
      </c>
      <c r="N25" s="1138" t="s">
        <v>45</v>
      </c>
    </row>
    <row r="26" spans="1:14" ht="20.100000000000001" customHeight="1" x14ac:dyDescent="0.2">
      <c r="A26" s="1646">
        <v>2014</v>
      </c>
      <c r="B26" s="1646"/>
      <c r="C26" s="1646"/>
      <c r="D26" s="1646"/>
      <c r="E26" s="1646"/>
      <c r="F26" s="1646"/>
      <c r="G26" s="1646">
        <v>2014</v>
      </c>
      <c r="H26" s="1646"/>
      <c r="I26" s="1646"/>
      <c r="J26" s="1646"/>
      <c r="K26" s="1646"/>
      <c r="L26" s="1646"/>
      <c r="M26" s="1646"/>
      <c r="N26" s="1646"/>
    </row>
    <row r="27" spans="1:14" ht="20.100000000000001" customHeight="1" thickBot="1" x14ac:dyDescent="0.25">
      <c r="A27" s="1209" t="s">
        <v>60</v>
      </c>
      <c r="B27" s="1199">
        <f t="shared" ref="B27:E34" si="9">J27+F27</f>
        <v>3</v>
      </c>
      <c r="C27" s="1199">
        <f t="shared" si="9"/>
        <v>0</v>
      </c>
      <c r="D27" s="1199">
        <f t="shared" si="9"/>
        <v>0</v>
      </c>
      <c r="E27" s="1199">
        <f t="shared" si="9"/>
        <v>3</v>
      </c>
      <c r="F27" s="1199">
        <f t="shared" ref="F27:F34" si="10">SUM(G27:I27)</f>
        <v>3</v>
      </c>
      <c r="G27" s="1198">
        <v>0</v>
      </c>
      <c r="H27" s="1197">
        <v>0</v>
      </c>
      <c r="I27" s="1197">
        <v>3</v>
      </c>
      <c r="J27" s="1199">
        <f t="shared" ref="J27:J35" si="11">SUM(K27:M27)</f>
        <v>0</v>
      </c>
      <c r="K27" s="1198">
        <v>0</v>
      </c>
      <c r="L27" s="1197">
        <v>0</v>
      </c>
      <c r="M27" s="1197">
        <v>0</v>
      </c>
      <c r="N27" s="1208" t="s">
        <v>60</v>
      </c>
    </row>
    <row r="28" spans="1:14" ht="20.100000000000001" customHeight="1" thickTop="1" thickBot="1" x14ac:dyDescent="0.25">
      <c r="A28" s="1207" t="s">
        <v>62</v>
      </c>
      <c r="B28" s="1101">
        <f t="shared" si="9"/>
        <v>18</v>
      </c>
      <c r="C28" s="1101">
        <f t="shared" si="9"/>
        <v>0</v>
      </c>
      <c r="D28" s="1101">
        <f t="shared" si="9"/>
        <v>8</v>
      </c>
      <c r="E28" s="1101">
        <f t="shared" si="9"/>
        <v>10</v>
      </c>
      <c r="F28" s="1101">
        <f t="shared" si="10"/>
        <v>6</v>
      </c>
      <c r="G28" s="1195">
        <v>0</v>
      </c>
      <c r="H28" s="1100">
        <v>5</v>
      </c>
      <c r="I28" s="1100">
        <v>1</v>
      </c>
      <c r="J28" s="1101">
        <f t="shared" si="11"/>
        <v>12</v>
      </c>
      <c r="K28" s="1195">
        <v>0</v>
      </c>
      <c r="L28" s="1100">
        <v>3</v>
      </c>
      <c r="M28" s="1100">
        <v>9</v>
      </c>
      <c r="N28" s="637" t="s">
        <v>62</v>
      </c>
    </row>
    <row r="29" spans="1:14" ht="20.100000000000001" customHeight="1" thickTop="1" thickBot="1" x14ac:dyDescent="0.25">
      <c r="A29" s="1206" t="s">
        <v>64</v>
      </c>
      <c r="B29" s="1193">
        <f t="shared" si="9"/>
        <v>19</v>
      </c>
      <c r="C29" s="1193">
        <f t="shared" si="9"/>
        <v>1</v>
      </c>
      <c r="D29" s="1193">
        <f t="shared" si="9"/>
        <v>9</v>
      </c>
      <c r="E29" s="1193">
        <f t="shared" si="9"/>
        <v>9</v>
      </c>
      <c r="F29" s="1193">
        <f t="shared" si="10"/>
        <v>9</v>
      </c>
      <c r="G29" s="1192">
        <v>1</v>
      </c>
      <c r="H29" s="1191">
        <v>3</v>
      </c>
      <c r="I29" s="1191">
        <v>5</v>
      </c>
      <c r="J29" s="1193">
        <f t="shared" si="11"/>
        <v>10</v>
      </c>
      <c r="K29" s="1192">
        <v>0</v>
      </c>
      <c r="L29" s="1191">
        <v>6</v>
      </c>
      <c r="M29" s="1191">
        <v>4</v>
      </c>
      <c r="N29" s="913" t="s">
        <v>64</v>
      </c>
    </row>
    <row r="30" spans="1:14" ht="20.100000000000001" customHeight="1" thickTop="1" thickBot="1" x14ac:dyDescent="0.25">
      <c r="A30" s="1207" t="s">
        <v>66</v>
      </c>
      <c r="B30" s="1101">
        <f t="shared" si="9"/>
        <v>10</v>
      </c>
      <c r="C30" s="1101">
        <f t="shared" si="9"/>
        <v>1</v>
      </c>
      <c r="D30" s="1101">
        <f t="shared" si="9"/>
        <v>7</v>
      </c>
      <c r="E30" s="1101">
        <f t="shared" si="9"/>
        <v>2</v>
      </c>
      <c r="F30" s="1101">
        <f t="shared" si="10"/>
        <v>9</v>
      </c>
      <c r="G30" s="1195">
        <v>1</v>
      </c>
      <c r="H30" s="1100">
        <v>7</v>
      </c>
      <c r="I30" s="1100">
        <v>1</v>
      </c>
      <c r="J30" s="1101">
        <f t="shared" si="11"/>
        <v>1</v>
      </c>
      <c r="K30" s="1195">
        <v>0</v>
      </c>
      <c r="L30" s="1100">
        <v>0</v>
      </c>
      <c r="M30" s="1100">
        <v>1</v>
      </c>
      <c r="N30" s="637" t="s">
        <v>66</v>
      </c>
    </row>
    <row r="31" spans="1:14" ht="20.100000000000001" customHeight="1" thickTop="1" thickBot="1" x14ac:dyDescent="0.25">
      <c r="A31" s="1206" t="s">
        <v>68</v>
      </c>
      <c r="B31" s="1193">
        <f t="shared" si="9"/>
        <v>13</v>
      </c>
      <c r="C31" s="1193">
        <f t="shared" si="9"/>
        <v>0</v>
      </c>
      <c r="D31" s="1193">
        <f t="shared" si="9"/>
        <v>3</v>
      </c>
      <c r="E31" s="1193">
        <f t="shared" si="9"/>
        <v>10</v>
      </c>
      <c r="F31" s="1193">
        <f t="shared" si="10"/>
        <v>10</v>
      </c>
      <c r="G31" s="1192">
        <v>0</v>
      </c>
      <c r="H31" s="1191">
        <v>2</v>
      </c>
      <c r="I31" s="1191">
        <v>8</v>
      </c>
      <c r="J31" s="1193">
        <f t="shared" si="11"/>
        <v>3</v>
      </c>
      <c r="K31" s="1192">
        <v>0</v>
      </c>
      <c r="L31" s="1191">
        <v>1</v>
      </c>
      <c r="M31" s="1191">
        <v>2</v>
      </c>
      <c r="N31" s="913" t="s">
        <v>68</v>
      </c>
    </row>
    <row r="32" spans="1:14" ht="20.100000000000001" customHeight="1" thickTop="1" thickBot="1" x14ac:dyDescent="0.25">
      <c r="A32" s="1207" t="s">
        <v>70</v>
      </c>
      <c r="B32" s="1101">
        <f t="shared" si="9"/>
        <v>11</v>
      </c>
      <c r="C32" s="1101">
        <f t="shared" si="9"/>
        <v>0</v>
      </c>
      <c r="D32" s="1101">
        <f t="shared" si="9"/>
        <v>5</v>
      </c>
      <c r="E32" s="1101">
        <f t="shared" si="9"/>
        <v>6</v>
      </c>
      <c r="F32" s="1101">
        <f t="shared" si="10"/>
        <v>4</v>
      </c>
      <c r="G32" s="1195">
        <v>0</v>
      </c>
      <c r="H32" s="1100">
        <v>2</v>
      </c>
      <c r="I32" s="1100">
        <v>2</v>
      </c>
      <c r="J32" s="1101">
        <f t="shared" si="11"/>
        <v>7</v>
      </c>
      <c r="K32" s="1195">
        <v>0</v>
      </c>
      <c r="L32" s="1100">
        <v>3</v>
      </c>
      <c r="M32" s="1100">
        <v>4</v>
      </c>
      <c r="N32" s="637" t="s">
        <v>70</v>
      </c>
    </row>
    <row r="33" spans="1:14" ht="20.100000000000001" customHeight="1" thickTop="1" thickBot="1" x14ac:dyDescent="0.25">
      <c r="A33" s="1206" t="s">
        <v>1462</v>
      </c>
      <c r="B33" s="1193">
        <f t="shared" si="9"/>
        <v>0</v>
      </c>
      <c r="C33" s="1193">
        <f t="shared" si="9"/>
        <v>0</v>
      </c>
      <c r="D33" s="1193">
        <f t="shared" si="9"/>
        <v>0</v>
      </c>
      <c r="E33" s="1193">
        <f t="shared" si="9"/>
        <v>0</v>
      </c>
      <c r="F33" s="1193">
        <f t="shared" si="10"/>
        <v>0</v>
      </c>
      <c r="G33" s="1192">
        <v>0</v>
      </c>
      <c r="H33" s="1191">
        <v>0</v>
      </c>
      <c r="I33" s="1191">
        <v>0</v>
      </c>
      <c r="J33" s="1193">
        <f t="shared" si="11"/>
        <v>0</v>
      </c>
      <c r="K33" s="1192">
        <v>0</v>
      </c>
      <c r="L33" s="1191">
        <v>0</v>
      </c>
      <c r="M33" s="1191">
        <v>0</v>
      </c>
      <c r="N33" s="913" t="s">
        <v>1461</v>
      </c>
    </row>
    <row r="34" spans="1:14" ht="20.100000000000001" customHeight="1" thickTop="1" x14ac:dyDescent="0.2">
      <c r="A34" s="1205" t="s">
        <v>71</v>
      </c>
      <c r="B34" s="1095">
        <f t="shared" si="9"/>
        <v>63</v>
      </c>
      <c r="C34" s="1095">
        <f t="shared" si="9"/>
        <v>0</v>
      </c>
      <c r="D34" s="1095">
        <f t="shared" si="9"/>
        <v>31</v>
      </c>
      <c r="E34" s="1095">
        <f t="shared" si="9"/>
        <v>32</v>
      </c>
      <c r="F34" s="1095">
        <f t="shared" si="10"/>
        <v>58</v>
      </c>
      <c r="G34" s="1188">
        <v>0</v>
      </c>
      <c r="H34" s="1094">
        <v>30</v>
      </c>
      <c r="I34" s="1094">
        <v>28</v>
      </c>
      <c r="J34" s="1095">
        <f t="shared" si="11"/>
        <v>5</v>
      </c>
      <c r="K34" s="1188">
        <v>0</v>
      </c>
      <c r="L34" s="1094">
        <v>1</v>
      </c>
      <c r="M34" s="1094">
        <v>4</v>
      </c>
      <c r="N34" s="1204" t="s">
        <v>72</v>
      </c>
    </row>
    <row r="35" spans="1:14" ht="20.100000000000001" customHeight="1" x14ac:dyDescent="0.2">
      <c r="A35" s="1141" t="s">
        <v>44</v>
      </c>
      <c r="B35" s="1185">
        <f t="shared" ref="B35:I35" si="12">SUM(B27:B34)</f>
        <v>137</v>
      </c>
      <c r="C35" s="1185">
        <f t="shared" si="12"/>
        <v>2</v>
      </c>
      <c r="D35" s="1185">
        <f t="shared" si="12"/>
        <v>63</v>
      </c>
      <c r="E35" s="1185">
        <f t="shared" si="12"/>
        <v>72</v>
      </c>
      <c r="F35" s="1185">
        <f t="shared" si="12"/>
        <v>99</v>
      </c>
      <c r="G35" s="1185">
        <f t="shared" si="12"/>
        <v>2</v>
      </c>
      <c r="H35" s="1185">
        <f t="shared" si="12"/>
        <v>49</v>
      </c>
      <c r="I35" s="1185">
        <f t="shared" si="12"/>
        <v>48</v>
      </c>
      <c r="J35" s="1185">
        <f t="shared" si="11"/>
        <v>38</v>
      </c>
      <c r="K35" s="1185">
        <f>SUM(K27:K34)</f>
        <v>0</v>
      </c>
      <c r="L35" s="1185">
        <f>SUM(L27:L34)</f>
        <v>14</v>
      </c>
      <c r="M35" s="1185">
        <f>SUM(M27:M34)</f>
        <v>24</v>
      </c>
      <c r="N35" s="1138" t="s">
        <v>45</v>
      </c>
    </row>
    <row r="36" spans="1:14" ht="20.100000000000001" customHeight="1" x14ac:dyDescent="0.2">
      <c r="A36" s="1646">
        <v>2015</v>
      </c>
      <c r="B36" s="1646"/>
      <c r="C36" s="1646"/>
      <c r="D36" s="1646"/>
      <c r="E36" s="1646"/>
      <c r="F36" s="1646"/>
      <c r="G36" s="1646">
        <v>2015</v>
      </c>
      <c r="H36" s="1646"/>
      <c r="I36" s="1646"/>
      <c r="J36" s="1646"/>
      <c r="K36" s="1646"/>
      <c r="L36" s="1646"/>
      <c r="M36" s="1646"/>
      <c r="N36" s="1646"/>
    </row>
    <row r="37" spans="1:14" ht="20.100000000000001" customHeight="1" thickBot="1" x14ac:dyDescent="0.25">
      <c r="A37" s="1209" t="s">
        <v>60</v>
      </c>
      <c r="B37" s="1199">
        <f t="shared" ref="B37:E44" si="13">J37+F37</f>
        <v>2</v>
      </c>
      <c r="C37" s="1199">
        <f t="shared" si="13"/>
        <v>1</v>
      </c>
      <c r="D37" s="1199">
        <f t="shared" si="13"/>
        <v>0</v>
      </c>
      <c r="E37" s="1199">
        <f t="shared" si="13"/>
        <v>1</v>
      </c>
      <c r="F37" s="1199">
        <f t="shared" ref="F37:F44" si="14">SUM(G37:I37)</f>
        <v>2</v>
      </c>
      <c r="G37" s="1198">
        <v>1</v>
      </c>
      <c r="H37" s="1197">
        <v>0</v>
      </c>
      <c r="I37" s="1197">
        <v>1</v>
      </c>
      <c r="J37" s="1199">
        <f t="shared" ref="J37:J45" si="15">SUM(K37:M37)</f>
        <v>0</v>
      </c>
      <c r="K37" s="1198">
        <v>0</v>
      </c>
      <c r="L37" s="1197">
        <v>0</v>
      </c>
      <c r="M37" s="1197">
        <v>0</v>
      </c>
      <c r="N37" s="1208" t="s">
        <v>60</v>
      </c>
    </row>
    <row r="38" spans="1:14" ht="20.100000000000001" customHeight="1" thickTop="1" thickBot="1" x14ac:dyDescent="0.25">
      <c r="A38" s="1207" t="s">
        <v>62</v>
      </c>
      <c r="B38" s="1101">
        <f t="shared" si="13"/>
        <v>15</v>
      </c>
      <c r="C38" s="1101">
        <f t="shared" si="13"/>
        <v>0</v>
      </c>
      <c r="D38" s="1101">
        <f t="shared" si="13"/>
        <v>7</v>
      </c>
      <c r="E38" s="1101">
        <f t="shared" si="13"/>
        <v>8</v>
      </c>
      <c r="F38" s="1101">
        <f t="shared" si="14"/>
        <v>8</v>
      </c>
      <c r="G38" s="1195">
        <v>0</v>
      </c>
      <c r="H38" s="1100">
        <v>3</v>
      </c>
      <c r="I38" s="1100">
        <v>5</v>
      </c>
      <c r="J38" s="1101">
        <f t="shared" si="15"/>
        <v>7</v>
      </c>
      <c r="K38" s="1195">
        <v>0</v>
      </c>
      <c r="L38" s="1100">
        <v>4</v>
      </c>
      <c r="M38" s="1100">
        <v>3</v>
      </c>
      <c r="N38" s="637" t="s">
        <v>62</v>
      </c>
    </row>
    <row r="39" spans="1:14" ht="20.100000000000001" customHeight="1" thickTop="1" thickBot="1" x14ac:dyDescent="0.25">
      <c r="A39" s="1206" t="s">
        <v>64</v>
      </c>
      <c r="B39" s="1193">
        <f t="shared" si="13"/>
        <v>15</v>
      </c>
      <c r="C39" s="1193">
        <f t="shared" si="13"/>
        <v>0</v>
      </c>
      <c r="D39" s="1193">
        <f t="shared" si="13"/>
        <v>6</v>
      </c>
      <c r="E39" s="1193">
        <f t="shared" si="13"/>
        <v>9</v>
      </c>
      <c r="F39" s="1193">
        <f t="shared" si="14"/>
        <v>10</v>
      </c>
      <c r="G39" s="1192">
        <v>0</v>
      </c>
      <c r="H39" s="1191">
        <v>6</v>
      </c>
      <c r="I39" s="1191">
        <v>4</v>
      </c>
      <c r="J39" s="1193">
        <f t="shared" si="15"/>
        <v>5</v>
      </c>
      <c r="K39" s="1192">
        <v>0</v>
      </c>
      <c r="L39" s="1191">
        <v>0</v>
      </c>
      <c r="M39" s="1191">
        <v>5</v>
      </c>
      <c r="N39" s="913" t="s">
        <v>64</v>
      </c>
    </row>
    <row r="40" spans="1:14" ht="20.100000000000001" customHeight="1" thickTop="1" thickBot="1" x14ac:dyDescent="0.25">
      <c r="A40" s="1207" t="s">
        <v>66</v>
      </c>
      <c r="B40" s="1101">
        <f t="shared" si="13"/>
        <v>23</v>
      </c>
      <c r="C40" s="1101">
        <f t="shared" si="13"/>
        <v>2</v>
      </c>
      <c r="D40" s="1101">
        <f t="shared" si="13"/>
        <v>9</v>
      </c>
      <c r="E40" s="1101">
        <f t="shared" si="13"/>
        <v>12</v>
      </c>
      <c r="F40" s="1101">
        <f t="shared" si="14"/>
        <v>11</v>
      </c>
      <c r="G40" s="1195">
        <v>2</v>
      </c>
      <c r="H40" s="1100">
        <v>3</v>
      </c>
      <c r="I40" s="1100">
        <v>6</v>
      </c>
      <c r="J40" s="1101">
        <f t="shared" si="15"/>
        <v>12</v>
      </c>
      <c r="K40" s="1195">
        <v>0</v>
      </c>
      <c r="L40" s="1100">
        <v>6</v>
      </c>
      <c r="M40" s="1100">
        <v>6</v>
      </c>
      <c r="N40" s="637" t="s">
        <v>66</v>
      </c>
    </row>
    <row r="41" spans="1:14" ht="20.100000000000001" customHeight="1" thickTop="1" thickBot="1" x14ac:dyDescent="0.25">
      <c r="A41" s="1206" t="s">
        <v>68</v>
      </c>
      <c r="B41" s="1193">
        <f t="shared" si="13"/>
        <v>10</v>
      </c>
      <c r="C41" s="1193">
        <f t="shared" si="13"/>
        <v>0</v>
      </c>
      <c r="D41" s="1193">
        <f t="shared" si="13"/>
        <v>6</v>
      </c>
      <c r="E41" s="1193">
        <f t="shared" si="13"/>
        <v>4</v>
      </c>
      <c r="F41" s="1193">
        <f t="shared" si="14"/>
        <v>9</v>
      </c>
      <c r="G41" s="1192">
        <v>0</v>
      </c>
      <c r="H41" s="1191">
        <v>5</v>
      </c>
      <c r="I41" s="1191">
        <v>4</v>
      </c>
      <c r="J41" s="1193">
        <f t="shared" si="15"/>
        <v>1</v>
      </c>
      <c r="K41" s="1192">
        <v>0</v>
      </c>
      <c r="L41" s="1191">
        <v>1</v>
      </c>
      <c r="M41" s="1191">
        <v>0</v>
      </c>
      <c r="N41" s="913" t="s">
        <v>68</v>
      </c>
    </row>
    <row r="42" spans="1:14" ht="20.100000000000001" customHeight="1" thickTop="1" thickBot="1" x14ac:dyDescent="0.25">
      <c r="A42" s="1207" t="s">
        <v>70</v>
      </c>
      <c r="B42" s="1101">
        <f t="shared" si="13"/>
        <v>5</v>
      </c>
      <c r="C42" s="1101">
        <f t="shared" si="13"/>
        <v>0</v>
      </c>
      <c r="D42" s="1101">
        <f t="shared" si="13"/>
        <v>3</v>
      </c>
      <c r="E42" s="1101">
        <f t="shared" si="13"/>
        <v>2</v>
      </c>
      <c r="F42" s="1101">
        <f t="shared" si="14"/>
        <v>3</v>
      </c>
      <c r="G42" s="1195">
        <v>0</v>
      </c>
      <c r="H42" s="1100">
        <v>2</v>
      </c>
      <c r="I42" s="1100">
        <v>1</v>
      </c>
      <c r="J42" s="1101">
        <f t="shared" si="15"/>
        <v>2</v>
      </c>
      <c r="K42" s="1195">
        <v>0</v>
      </c>
      <c r="L42" s="1100">
        <v>1</v>
      </c>
      <c r="M42" s="1100">
        <v>1</v>
      </c>
      <c r="N42" s="637" t="s">
        <v>70</v>
      </c>
    </row>
    <row r="43" spans="1:14" ht="20.100000000000001" customHeight="1" thickTop="1" thickBot="1" x14ac:dyDescent="0.25">
      <c r="A43" s="1206" t="s">
        <v>1462</v>
      </c>
      <c r="B43" s="1193">
        <f t="shared" si="13"/>
        <v>1</v>
      </c>
      <c r="C43" s="1193">
        <f t="shared" si="13"/>
        <v>0</v>
      </c>
      <c r="D43" s="1193">
        <f t="shared" si="13"/>
        <v>1</v>
      </c>
      <c r="E43" s="1193">
        <f t="shared" si="13"/>
        <v>0</v>
      </c>
      <c r="F43" s="1193">
        <f t="shared" si="14"/>
        <v>0</v>
      </c>
      <c r="G43" s="1192">
        <v>0</v>
      </c>
      <c r="H43" s="1191">
        <v>0</v>
      </c>
      <c r="I43" s="1191">
        <v>0</v>
      </c>
      <c r="J43" s="1193">
        <f t="shared" si="15"/>
        <v>1</v>
      </c>
      <c r="K43" s="1192">
        <v>0</v>
      </c>
      <c r="L43" s="1191">
        <v>1</v>
      </c>
      <c r="M43" s="1191">
        <v>0</v>
      </c>
      <c r="N43" s="913" t="s">
        <v>1461</v>
      </c>
    </row>
    <row r="44" spans="1:14" ht="20.100000000000001" customHeight="1" thickTop="1" x14ac:dyDescent="0.2">
      <c r="A44" s="1205" t="s">
        <v>71</v>
      </c>
      <c r="B44" s="1095">
        <f t="shared" si="13"/>
        <v>87</v>
      </c>
      <c r="C44" s="1095">
        <f t="shared" si="13"/>
        <v>0</v>
      </c>
      <c r="D44" s="1095">
        <f t="shared" si="13"/>
        <v>43</v>
      </c>
      <c r="E44" s="1095">
        <f t="shared" si="13"/>
        <v>44</v>
      </c>
      <c r="F44" s="1095">
        <f t="shared" si="14"/>
        <v>77</v>
      </c>
      <c r="G44" s="1188">
        <v>0</v>
      </c>
      <c r="H44" s="1094">
        <v>36</v>
      </c>
      <c r="I44" s="1094">
        <v>41</v>
      </c>
      <c r="J44" s="1095">
        <f t="shared" si="15"/>
        <v>10</v>
      </c>
      <c r="K44" s="1188">
        <v>0</v>
      </c>
      <c r="L44" s="1094">
        <v>7</v>
      </c>
      <c r="M44" s="1094">
        <v>3</v>
      </c>
      <c r="N44" s="1204" t="s">
        <v>72</v>
      </c>
    </row>
    <row r="45" spans="1:14" ht="20.100000000000001" customHeight="1" x14ac:dyDescent="0.2">
      <c r="A45" s="1141" t="s">
        <v>44</v>
      </c>
      <c r="B45" s="1185">
        <f t="shared" ref="B45:I45" si="16">SUM(B37:B44)</f>
        <v>158</v>
      </c>
      <c r="C45" s="1185">
        <f t="shared" si="16"/>
        <v>3</v>
      </c>
      <c r="D45" s="1185">
        <f t="shared" si="16"/>
        <v>75</v>
      </c>
      <c r="E45" s="1185">
        <f t="shared" si="16"/>
        <v>80</v>
      </c>
      <c r="F45" s="1185">
        <f t="shared" si="16"/>
        <v>120</v>
      </c>
      <c r="G45" s="1185">
        <f t="shared" si="16"/>
        <v>3</v>
      </c>
      <c r="H45" s="1185">
        <f t="shared" si="16"/>
        <v>55</v>
      </c>
      <c r="I45" s="1185">
        <f t="shared" si="16"/>
        <v>62</v>
      </c>
      <c r="J45" s="1185">
        <f t="shared" si="15"/>
        <v>38</v>
      </c>
      <c r="K45" s="1185">
        <f>SUM(K37:K44)</f>
        <v>0</v>
      </c>
      <c r="L45" s="1185">
        <f>SUM(L37:L44)</f>
        <v>20</v>
      </c>
      <c r="M45" s="1185">
        <f>SUM(M37:M44)</f>
        <v>18</v>
      </c>
      <c r="N45" s="1138" t="s">
        <v>45</v>
      </c>
    </row>
    <row r="46" spans="1:14" ht="15.75" x14ac:dyDescent="0.2">
      <c r="A46" s="1647">
        <v>2016</v>
      </c>
      <c r="B46" s="1647"/>
      <c r="C46" s="1647"/>
      <c r="D46" s="1647"/>
      <c r="E46" s="1647"/>
      <c r="F46" s="1647"/>
      <c r="G46" s="1647">
        <v>2016</v>
      </c>
      <c r="H46" s="1647"/>
      <c r="I46" s="1647"/>
      <c r="J46" s="1647"/>
      <c r="K46" s="1647"/>
      <c r="L46" s="1647"/>
      <c r="M46" s="1647"/>
      <c r="N46" s="1647"/>
    </row>
    <row r="47" spans="1:14" ht="21" customHeight="1" x14ac:dyDescent="0.2">
      <c r="A47" s="1648" t="s">
        <v>1465</v>
      </c>
      <c r="B47" s="1631" t="s">
        <v>1438</v>
      </c>
      <c r="C47" s="1631"/>
      <c r="D47" s="1631"/>
      <c r="E47" s="1631"/>
      <c r="F47" s="1628" t="s">
        <v>1416</v>
      </c>
      <c r="G47" s="1628"/>
      <c r="H47" s="1628"/>
      <c r="I47" s="1628"/>
      <c r="J47" s="1641" t="s">
        <v>1415</v>
      </c>
      <c r="K47" s="1642"/>
      <c r="L47" s="1642"/>
      <c r="M47" s="1643"/>
      <c r="N47" s="1644" t="s">
        <v>1464</v>
      </c>
    </row>
    <row r="48" spans="1:14" ht="40.5" customHeight="1" x14ac:dyDescent="0.2">
      <c r="A48" s="1649"/>
      <c r="B48" s="92" t="s">
        <v>1413</v>
      </c>
      <c r="C48" s="430" t="s">
        <v>1463</v>
      </c>
      <c r="D48" s="64" t="s">
        <v>1411</v>
      </c>
      <c r="E48" s="64" t="s">
        <v>1410</v>
      </c>
      <c r="F48" s="92" t="s">
        <v>1413</v>
      </c>
      <c r="G48" s="430" t="s">
        <v>1463</v>
      </c>
      <c r="H48" s="64" t="s">
        <v>1411</v>
      </c>
      <c r="I48" s="64" t="s">
        <v>1410</v>
      </c>
      <c r="J48" s="92" t="s">
        <v>1413</v>
      </c>
      <c r="K48" s="430" t="s">
        <v>1463</v>
      </c>
      <c r="L48" s="64" t="s">
        <v>1411</v>
      </c>
      <c r="M48" s="64" t="s">
        <v>1410</v>
      </c>
      <c r="N48" s="1645"/>
    </row>
    <row r="49" spans="1:14" ht="20.100000000000001" customHeight="1" thickBot="1" x14ac:dyDescent="0.25">
      <c r="A49" s="495" t="s">
        <v>60</v>
      </c>
      <c r="B49" s="1105">
        <f t="shared" ref="B49:E56" si="17">J49+F49</f>
        <v>0</v>
      </c>
      <c r="C49" s="1181">
        <f t="shared" si="17"/>
        <v>0</v>
      </c>
      <c r="D49" s="1181">
        <f t="shared" si="17"/>
        <v>0</v>
      </c>
      <c r="E49" s="1181">
        <f t="shared" si="17"/>
        <v>0</v>
      </c>
      <c r="F49" s="1105">
        <f t="shared" ref="F49:F56" si="18">SUM(G49:I49)</f>
        <v>0</v>
      </c>
      <c r="G49" s="1181">
        <v>0</v>
      </c>
      <c r="H49" s="1104">
        <v>0</v>
      </c>
      <c r="I49" s="1104">
        <v>0</v>
      </c>
      <c r="J49" s="1105">
        <f t="shared" ref="J49:J57" si="19">SUM(K49:M49)</f>
        <v>0</v>
      </c>
      <c r="K49" s="1105">
        <v>0</v>
      </c>
      <c r="L49" s="1104">
        <v>0</v>
      </c>
      <c r="M49" s="1104">
        <v>0</v>
      </c>
      <c r="N49" s="469" t="s">
        <v>60</v>
      </c>
    </row>
    <row r="50" spans="1:14" ht="20.100000000000001" customHeight="1" thickTop="1" thickBot="1" x14ac:dyDescent="0.25">
      <c r="A50" s="1212" t="s">
        <v>62</v>
      </c>
      <c r="B50" s="1103">
        <f t="shared" si="17"/>
        <v>3</v>
      </c>
      <c r="C50" s="1183">
        <f t="shared" si="17"/>
        <v>0</v>
      </c>
      <c r="D50" s="1183">
        <f t="shared" si="17"/>
        <v>1</v>
      </c>
      <c r="E50" s="1183">
        <f t="shared" si="17"/>
        <v>2</v>
      </c>
      <c r="F50" s="1103">
        <f t="shared" si="18"/>
        <v>2</v>
      </c>
      <c r="G50" s="1183">
        <v>0</v>
      </c>
      <c r="H50" s="1102">
        <v>1</v>
      </c>
      <c r="I50" s="1102">
        <v>1</v>
      </c>
      <c r="J50" s="1103">
        <f t="shared" si="19"/>
        <v>1</v>
      </c>
      <c r="K50" s="1103">
        <v>0</v>
      </c>
      <c r="L50" s="1102">
        <v>0</v>
      </c>
      <c r="M50" s="1102">
        <v>1</v>
      </c>
      <c r="N50" s="74" t="s">
        <v>62</v>
      </c>
    </row>
    <row r="51" spans="1:14" ht="20.100000000000001" customHeight="1" thickTop="1" thickBot="1" x14ac:dyDescent="0.25">
      <c r="A51" s="495" t="s">
        <v>64</v>
      </c>
      <c r="B51" s="1105">
        <f t="shared" si="17"/>
        <v>4</v>
      </c>
      <c r="C51" s="1181">
        <f t="shared" si="17"/>
        <v>0</v>
      </c>
      <c r="D51" s="1181">
        <f t="shared" si="17"/>
        <v>3</v>
      </c>
      <c r="E51" s="1181">
        <f t="shared" si="17"/>
        <v>1</v>
      </c>
      <c r="F51" s="1105">
        <f t="shared" si="18"/>
        <v>2</v>
      </c>
      <c r="G51" s="1181">
        <v>0</v>
      </c>
      <c r="H51" s="1104">
        <v>1</v>
      </c>
      <c r="I51" s="1104">
        <v>1</v>
      </c>
      <c r="J51" s="1105">
        <f t="shared" si="19"/>
        <v>2</v>
      </c>
      <c r="K51" s="1105">
        <v>0</v>
      </c>
      <c r="L51" s="1104">
        <v>2</v>
      </c>
      <c r="M51" s="1104">
        <v>0</v>
      </c>
      <c r="N51" s="469" t="s">
        <v>64</v>
      </c>
    </row>
    <row r="52" spans="1:14" ht="20.100000000000001" customHeight="1" thickTop="1" thickBot="1" x14ac:dyDescent="0.25">
      <c r="A52" s="1212" t="s">
        <v>66</v>
      </c>
      <c r="B52" s="1103">
        <f t="shared" si="17"/>
        <v>11</v>
      </c>
      <c r="C52" s="1183">
        <f t="shared" si="17"/>
        <v>0</v>
      </c>
      <c r="D52" s="1183">
        <f t="shared" si="17"/>
        <v>7</v>
      </c>
      <c r="E52" s="1183">
        <f t="shared" si="17"/>
        <v>4</v>
      </c>
      <c r="F52" s="1103">
        <f t="shared" si="18"/>
        <v>4</v>
      </c>
      <c r="G52" s="1183">
        <v>0</v>
      </c>
      <c r="H52" s="1102">
        <v>2</v>
      </c>
      <c r="I52" s="1102">
        <v>2</v>
      </c>
      <c r="J52" s="1103">
        <f t="shared" si="19"/>
        <v>7</v>
      </c>
      <c r="K52" s="1103">
        <v>0</v>
      </c>
      <c r="L52" s="1102">
        <v>5</v>
      </c>
      <c r="M52" s="1102">
        <v>2</v>
      </c>
      <c r="N52" s="74" t="s">
        <v>66</v>
      </c>
    </row>
    <row r="53" spans="1:14" ht="20.100000000000001" customHeight="1" thickTop="1" thickBot="1" x14ac:dyDescent="0.25">
      <c r="A53" s="495" t="s">
        <v>68</v>
      </c>
      <c r="B53" s="1105">
        <f t="shared" si="17"/>
        <v>4</v>
      </c>
      <c r="C53" s="1181">
        <f t="shared" si="17"/>
        <v>0</v>
      </c>
      <c r="D53" s="1181">
        <f t="shared" si="17"/>
        <v>4</v>
      </c>
      <c r="E53" s="1181">
        <f t="shared" si="17"/>
        <v>0</v>
      </c>
      <c r="F53" s="1105">
        <f t="shared" si="18"/>
        <v>0</v>
      </c>
      <c r="G53" s="1181">
        <v>0</v>
      </c>
      <c r="H53" s="1104">
        <v>0</v>
      </c>
      <c r="I53" s="1104">
        <v>0</v>
      </c>
      <c r="J53" s="1105">
        <f t="shared" si="19"/>
        <v>4</v>
      </c>
      <c r="K53" s="1105">
        <v>0</v>
      </c>
      <c r="L53" s="1104">
        <v>4</v>
      </c>
      <c r="M53" s="1104">
        <v>0</v>
      </c>
      <c r="N53" s="469" t="s">
        <v>68</v>
      </c>
    </row>
    <row r="54" spans="1:14" ht="20.100000000000001" customHeight="1" thickTop="1" thickBot="1" x14ac:dyDescent="0.25">
      <c r="A54" s="1212" t="s">
        <v>70</v>
      </c>
      <c r="B54" s="1103">
        <f t="shared" si="17"/>
        <v>1</v>
      </c>
      <c r="C54" s="1183">
        <f t="shared" si="17"/>
        <v>0</v>
      </c>
      <c r="D54" s="1183">
        <f t="shared" si="17"/>
        <v>0</v>
      </c>
      <c r="E54" s="1183">
        <f t="shared" si="17"/>
        <v>1</v>
      </c>
      <c r="F54" s="1103">
        <f t="shared" si="18"/>
        <v>1</v>
      </c>
      <c r="G54" s="1183">
        <v>0</v>
      </c>
      <c r="H54" s="1102">
        <v>0</v>
      </c>
      <c r="I54" s="1102">
        <v>1</v>
      </c>
      <c r="J54" s="1103">
        <f t="shared" si="19"/>
        <v>0</v>
      </c>
      <c r="K54" s="1103">
        <v>0</v>
      </c>
      <c r="L54" s="1102">
        <v>0</v>
      </c>
      <c r="M54" s="1102">
        <v>0</v>
      </c>
      <c r="N54" s="74" t="s">
        <v>70</v>
      </c>
    </row>
    <row r="55" spans="1:14" ht="20.100000000000001" customHeight="1" thickTop="1" thickBot="1" x14ac:dyDescent="0.25">
      <c r="A55" s="495" t="s">
        <v>1462</v>
      </c>
      <c r="B55" s="1105">
        <f t="shared" si="17"/>
        <v>0</v>
      </c>
      <c r="C55" s="1181">
        <f t="shared" si="17"/>
        <v>0</v>
      </c>
      <c r="D55" s="1181">
        <f t="shared" si="17"/>
        <v>0</v>
      </c>
      <c r="E55" s="1181">
        <f t="shared" si="17"/>
        <v>0</v>
      </c>
      <c r="F55" s="1105">
        <f t="shared" si="18"/>
        <v>0</v>
      </c>
      <c r="G55" s="1181">
        <v>0</v>
      </c>
      <c r="H55" s="1104">
        <v>0</v>
      </c>
      <c r="I55" s="1104">
        <v>0</v>
      </c>
      <c r="J55" s="1105">
        <f t="shared" si="19"/>
        <v>0</v>
      </c>
      <c r="K55" s="1105">
        <v>0</v>
      </c>
      <c r="L55" s="1104">
        <v>0</v>
      </c>
      <c r="M55" s="1104">
        <v>0</v>
      </c>
      <c r="N55" s="469" t="s">
        <v>1461</v>
      </c>
    </row>
    <row r="56" spans="1:14" ht="20.100000000000001" customHeight="1" thickTop="1" x14ac:dyDescent="0.2">
      <c r="A56" s="1211" t="s">
        <v>71</v>
      </c>
      <c r="B56" s="1179">
        <f t="shared" si="17"/>
        <v>80</v>
      </c>
      <c r="C56" s="1178">
        <f t="shared" si="17"/>
        <v>1</v>
      </c>
      <c r="D56" s="1178">
        <f t="shared" si="17"/>
        <v>32</v>
      </c>
      <c r="E56" s="1178">
        <f t="shared" si="17"/>
        <v>47</v>
      </c>
      <c r="F56" s="1179">
        <f t="shared" si="18"/>
        <v>62</v>
      </c>
      <c r="G56" s="1178">
        <v>1</v>
      </c>
      <c r="H56" s="1097">
        <v>24</v>
      </c>
      <c r="I56" s="1097">
        <v>37</v>
      </c>
      <c r="J56" s="1179">
        <f t="shared" si="19"/>
        <v>18</v>
      </c>
      <c r="K56" s="1179">
        <v>0</v>
      </c>
      <c r="L56" s="1097">
        <v>8</v>
      </c>
      <c r="M56" s="1097">
        <v>10</v>
      </c>
      <c r="N56" s="1210" t="s">
        <v>72</v>
      </c>
    </row>
    <row r="57" spans="1:14" ht="20.100000000000001" customHeight="1" x14ac:dyDescent="0.2">
      <c r="A57" s="1109" t="s">
        <v>44</v>
      </c>
      <c r="B57" s="1175">
        <f t="shared" ref="B57:I57" si="20">SUM(B49:B56)</f>
        <v>103</v>
      </c>
      <c r="C57" s="1175">
        <f t="shared" si="20"/>
        <v>1</v>
      </c>
      <c r="D57" s="1175">
        <f t="shared" si="20"/>
        <v>47</v>
      </c>
      <c r="E57" s="1175">
        <f t="shared" si="20"/>
        <v>55</v>
      </c>
      <c r="F57" s="1175">
        <f t="shared" si="20"/>
        <v>71</v>
      </c>
      <c r="G57" s="1175">
        <f t="shared" si="20"/>
        <v>1</v>
      </c>
      <c r="H57" s="1175">
        <f t="shared" si="20"/>
        <v>28</v>
      </c>
      <c r="I57" s="1175">
        <f t="shared" si="20"/>
        <v>42</v>
      </c>
      <c r="J57" s="1175">
        <f t="shared" si="19"/>
        <v>32</v>
      </c>
      <c r="K57" s="1175">
        <f>SUM(K49:K56)</f>
        <v>0</v>
      </c>
      <c r="L57" s="1175">
        <f>SUM(L49:L56)</f>
        <v>19</v>
      </c>
      <c r="M57" s="1175">
        <f>SUM(M49:M56)</f>
        <v>13</v>
      </c>
      <c r="N57" s="1107" t="s">
        <v>45</v>
      </c>
    </row>
    <row r="58" spans="1:14" ht="20.100000000000001" customHeight="1" x14ac:dyDescent="0.2">
      <c r="A58" s="1646">
        <v>2017</v>
      </c>
      <c r="B58" s="1646"/>
      <c r="C58" s="1646"/>
      <c r="D58" s="1646"/>
      <c r="E58" s="1646"/>
      <c r="F58" s="1646"/>
      <c r="G58" s="1646">
        <v>2017</v>
      </c>
      <c r="H58" s="1646"/>
      <c r="I58" s="1646"/>
      <c r="J58" s="1646"/>
      <c r="K58" s="1646"/>
      <c r="L58" s="1646"/>
      <c r="M58" s="1646"/>
      <c r="N58" s="1646"/>
    </row>
    <row r="59" spans="1:14" ht="20.100000000000001" customHeight="1" thickBot="1" x14ac:dyDescent="0.25">
      <c r="A59" s="1209" t="s">
        <v>60</v>
      </c>
      <c r="B59" s="1199">
        <f t="shared" ref="B59:E66" si="21">J59+F59</f>
        <v>1</v>
      </c>
      <c r="C59" s="1199">
        <f t="shared" si="21"/>
        <v>0</v>
      </c>
      <c r="D59" s="1199">
        <f t="shared" si="21"/>
        <v>1</v>
      </c>
      <c r="E59" s="1199">
        <f t="shared" si="21"/>
        <v>0</v>
      </c>
      <c r="F59" s="1199">
        <f t="shared" ref="F59:F66" si="22">SUM(G59:I59)</f>
        <v>1</v>
      </c>
      <c r="G59" s="1198">
        <v>0</v>
      </c>
      <c r="H59" s="1197">
        <v>1</v>
      </c>
      <c r="I59" s="1197">
        <v>0</v>
      </c>
      <c r="J59" s="1199">
        <f t="shared" ref="J59:J67" si="23">SUM(K59:M59)</f>
        <v>0</v>
      </c>
      <c r="K59" s="1198">
        <v>0</v>
      </c>
      <c r="L59" s="1197">
        <v>0</v>
      </c>
      <c r="M59" s="1197">
        <v>0</v>
      </c>
      <c r="N59" s="1208" t="s">
        <v>60</v>
      </c>
    </row>
    <row r="60" spans="1:14" ht="20.100000000000001" customHeight="1" thickTop="1" thickBot="1" x14ac:dyDescent="0.25">
      <c r="A60" s="1207" t="s">
        <v>62</v>
      </c>
      <c r="B60" s="1101">
        <f t="shared" si="21"/>
        <v>3</v>
      </c>
      <c r="C60" s="1101">
        <f t="shared" si="21"/>
        <v>0</v>
      </c>
      <c r="D60" s="1101">
        <f t="shared" si="21"/>
        <v>0</v>
      </c>
      <c r="E60" s="1101">
        <f t="shared" si="21"/>
        <v>3</v>
      </c>
      <c r="F60" s="1101">
        <f t="shared" si="22"/>
        <v>2</v>
      </c>
      <c r="G60" s="1195">
        <v>0</v>
      </c>
      <c r="H60" s="1100">
        <v>0</v>
      </c>
      <c r="I60" s="1100">
        <v>2</v>
      </c>
      <c r="J60" s="1101">
        <f t="shared" si="23"/>
        <v>1</v>
      </c>
      <c r="K60" s="1195">
        <v>0</v>
      </c>
      <c r="L60" s="1100">
        <v>0</v>
      </c>
      <c r="M60" s="1100">
        <v>1</v>
      </c>
      <c r="N60" s="637" t="s">
        <v>62</v>
      </c>
    </row>
    <row r="61" spans="1:14" ht="20.100000000000001" customHeight="1" thickTop="1" thickBot="1" x14ac:dyDescent="0.25">
      <c r="A61" s="1206" t="s">
        <v>64</v>
      </c>
      <c r="B61" s="1193">
        <f t="shared" si="21"/>
        <v>2</v>
      </c>
      <c r="C61" s="1193">
        <f t="shared" si="21"/>
        <v>0</v>
      </c>
      <c r="D61" s="1193">
        <f t="shared" si="21"/>
        <v>2</v>
      </c>
      <c r="E61" s="1193">
        <f t="shared" si="21"/>
        <v>0</v>
      </c>
      <c r="F61" s="1193">
        <f t="shared" si="22"/>
        <v>1</v>
      </c>
      <c r="G61" s="1192">
        <v>0</v>
      </c>
      <c r="H61" s="1191">
        <v>1</v>
      </c>
      <c r="I61" s="1191">
        <v>0</v>
      </c>
      <c r="J61" s="1193">
        <f t="shared" si="23"/>
        <v>1</v>
      </c>
      <c r="K61" s="1192">
        <v>0</v>
      </c>
      <c r="L61" s="1191">
        <v>1</v>
      </c>
      <c r="M61" s="1191">
        <v>0</v>
      </c>
      <c r="N61" s="913" t="s">
        <v>64</v>
      </c>
    </row>
    <row r="62" spans="1:14" ht="20.100000000000001" customHeight="1" thickTop="1" thickBot="1" x14ac:dyDescent="0.25">
      <c r="A62" s="1207" t="s">
        <v>66</v>
      </c>
      <c r="B62" s="1101">
        <f t="shared" si="21"/>
        <v>5</v>
      </c>
      <c r="C62" s="1101">
        <f t="shared" si="21"/>
        <v>0</v>
      </c>
      <c r="D62" s="1101">
        <f t="shared" si="21"/>
        <v>3</v>
      </c>
      <c r="E62" s="1101">
        <f t="shared" si="21"/>
        <v>2</v>
      </c>
      <c r="F62" s="1101">
        <f t="shared" si="22"/>
        <v>4</v>
      </c>
      <c r="G62" s="1195">
        <v>0</v>
      </c>
      <c r="H62" s="1100">
        <v>3</v>
      </c>
      <c r="I62" s="1100">
        <v>1</v>
      </c>
      <c r="J62" s="1101">
        <f t="shared" si="23"/>
        <v>1</v>
      </c>
      <c r="K62" s="1195">
        <v>0</v>
      </c>
      <c r="L62" s="1100">
        <v>0</v>
      </c>
      <c r="M62" s="1100">
        <v>1</v>
      </c>
      <c r="N62" s="637" t="s">
        <v>66</v>
      </c>
    </row>
    <row r="63" spans="1:14" ht="20.100000000000001" customHeight="1" thickTop="1" thickBot="1" x14ac:dyDescent="0.25">
      <c r="A63" s="1206" t="s">
        <v>68</v>
      </c>
      <c r="B63" s="1193">
        <f t="shared" si="21"/>
        <v>4</v>
      </c>
      <c r="C63" s="1193">
        <f t="shared" si="21"/>
        <v>1</v>
      </c>
      <c r="D63" s="1193">
        <f t="shared" si="21"/>
        <v>2</v>
      </c>
      <c r="E63" s="1193">
        <f t="shared" si="21"/>
        <v>1</v>
      </c>
      <c r="F63" s="1193">
        <f t="shared" si="22"/>
        <v>2</v>
      </c>
      <c r="G63" s="1192">
        <v>1</v>
      </c>
      <c r="H63" s="1191">
        <v>1</v>
      </c>
      <c r="I63" s="1191">
        <v>0</v>
      </c>
      <c r="J63" s="1193">
        <f t="shared" si="23"/>
        <v>2</v>
      </c>
      <c r="K63" s="1192">
        <v>0</v>
      </c>
      <c r="L63" s="1191">
        <v>1</v>
      </c>
      <c r="M63" s="1191">
        <v>1</v>
      </c>
      <c r="N63" s="913" t="s">
        <v>68</v>
      </c>
    </row>
    <row r="64" spans="1:14" ht="20.100000000000001" customHeight="1" thickTop="1" thickBot="1" x14ac:dyDescent="0.25">
      <c r="A64" s="1207" t="s">
        <v>70</v>
      </c>
      <c r="B64" s="1101">
        <f t="shared" si="21"/>
        <v>0</v>
      </c>
      <c r="C64" s="1101">
        <f t="shared" si="21"/>
        <v>0</v>
      </c>
      <c r="D64" s="1101">
        <f t="shared" si="21"/>
        <v>0</v>
      </c>
      <c r="E64" s="1101">
        <f t="shared" si="21"/>
        <v>0</v>
      </c>
      <c r="F64" s="1101">
        <f t="shared" si="22"/>
        <v>0</v>
      </c>
      <c r="G64" s="1195">
        <v>0</v>
      </c>
      <c r="H64" s="1100">
        <v>0</v>
      </c>
      <c r="I64" s="1100">
        <v>0</v>
      </c>
      <c r="J64" s="1101">
        <f t="shared" si="23"/>
        <v>0</v>
      </c>
      <c r="K64" s="1195">
        <v>0</v>
      </c>
      <c r="L64" s="1100">
        <v>0</v>
      </c>
      <c r="M64" s="1100">
        <v>0</v>
      </c>
      <c r="N64" s="637" t="s">
        <v>70</v>
      </c>
    </row>
    <row r="65" spans="1:14" ht="20.100000000000001" customHeight="1" thickTop="1" thickBot="1" x14ac:dyDescent="0.25">
      <c r="A65" s="1206" t="s">
        <v>1462</v>
      </c>
      <c r="B65" s="1193">
        <f t="shared" si="21"/>
        <v>0</v>
      </c>
      <c r="C65" s="1193">
        <f t="shared" si="21"/>
        <v>0</v>
      </c>
      <c r="D65" s="1193">
        <f t="shared" si="21"/>
        <v>0</v>
      </c>
      <c r="E65" s="1193">
        <f t="shared" si="21"/>
        <v>0</v>
      </c>
      <c r="F65" s="1193">
        <f t="shared" si="22"/>
        <v>0</v>
      </c>
      <c r="G65" s="1192">
        <v>0</v>
      </c>
      <c r="H65" s="1191">
        <v>0</v>
      </c>
      <c r="I65" s="1191">
        <v>0</v>
      </c>
      <c r="J65" s="1193">
        <f t="shared" si="23"/>
        <v>0</v>
      </c>
      <c r="K65" s="1192">
        <v>0</v>
      </c>
      <c r="L65" s="1191">
        <v>0</v>
      </c>
      <c r="M65" s="1191">
        <v>0</v>
      </c>
      <c r="N65" s="913" t="s">
        <v>1461</v>
      </c>
    </row>
    <row r="66" spans="1:14" ht="20.100000000000001" customHeight="1" thickTop="1" x14ac:dyDescent="0.2">
      <c r="A66" s="1205" t="s">
        <v>71</v>
      </c>
      <c r="B66" s="1095">
        <f t="shared" si="21"/>
        <v>105</v>
      </c>
      <c r="C66" s="1095">
        <f t="shared" si="21"/>
        <v>1</v>
      </c>
      <c r="D66" s="1095">
        <f t="shared" si="21"/>
        <v>48</v>
      </c>
      <c r="E66" s="1095">
        <f t="shared" si="21"/>
        <v>56</v>
      </c>
      <c r="F66" s="1095">
        <f t="shared" si="22"/>
        <v>81</v>
      </c>
      <c r="G66" s="1188">
        <v>1</v>
      </c>
      <c r="H66" s="1094">
        <v>40</v>
      </c>
      <c r="I66" s="1094">
        <v>40</v>
      </c>
      <c r="J66" s="1095">
        <f t="shared" si="23"/>
        <v>24</v>
      </c>
      <c r="K66" s="1188">
        <v>0</v>
      </c>
      <c r="L66" s="1094">
        <v>8</v>
      </c>
      <c r="M66" s="1094">
        <v>16</v>
      </c>
      <c r="N66" s="1204" t="s">
        <v>72</v>
      </c>
    </row>
    <row r="67" spans="1:14" ht="20.100000000000001" customHeight="1" x14ac:dyDescent="0.2">
      <c r="A67" s="1141" t="s">
        <v>44</v>
      </c>
      <c r="B67" s="1185">
        <f t="shared" ref="B67:I67" si="24">SUM(B59:B66)</f>
        <v>120</v>
      </c>
      <c r="C67" s="1185">
        <f t="shared" si="24"/>
        <v>2</v>
      </c>
      <c r="D67" s="1185">
        <f t="shared" si="24"/>
        <v>56</v>
      </c>
      <c r="E67" s="1185">
        <f t="shared" si="24"/>
        <v>62</v>
      </c>
      <c r="F67" s="1185">
        <f t="shared" si="24"/>
        <v>91</v>
      </c>
      <c r="G67" s="1185">
        <f t="shared" si="24"/>
        <v>2</v>
      </c>
      <c r="H67" s="1185">
        <f t="shared" si="24"/>
        <v>46</v>
      </c>
      <c r="I67" s="1185">
        <f t="shared" si="24"/>
        <v>43</v>
      </c>
      <c r="J67" s="1185">
        <f t="shared" si="23"/>
        <v>29</v>
      </c>
      <c r="K67" s="1185">
        <f>SUM(K59:K66)</f>
        <v>0</v>
      </c>
      <c r="L67" s="1185">
        <f>SUM(L59:L66)</f>
        <v>10</v>
      </c>
      <c r="M67" s="1185">
        <f>SUM(M59:M66)</f>
        <v>19</v>
      </c>
      <c r="N67" s="1138" t="s">
        <v>45</v>
      </c>
    </row>
    <row r="68" spans="1:14" ht="20.100000000000001" customHeight="1" x14ac:dyDescent="0.2">
      <c r="A68" s="1646">
        <v>2018</v>
      </c>
      <c r="B68" s="1646"/>
      <c r="C68" s="1646"/>
      <c r="D68" s="1646"/>
      <c r="E68" s="1646"/>
      <c r="F68" s="1646"/>
      <c r="G68" s="1646">
        <v>2018</v>
      </c>
      <c r="H68" s="1646"/>
      <c r="I68" s="1646"/>
      <c r="J68" s="1646"/>
      <c r="K68" s="1646"/>
      <c r="L68" s="1646"/>
      <c r="M68" s="1646"/>
      <c r="N68" s="1646"/>
    </row>
    <row r="69" spans="1:14" ht="20.100000000000001" customHeight="1" thickBot="1" x14ac:dyDescent="0.25">
      <c r="A69" s="1209" t="s">
        <v>60</v>
      </c>
      <c r="B69" s="1199">
        <f t="shared" ref="B69:E76" si="25">J69+F69</f>
        <v>0</v>
      </c>
      <c r="C69" s="1199">
        <f t="shared" si="25"/>
        <v>0</v>
      </c>
      <c r="D69" s="1199">
        <f t="shared" si="25"/>
        <v>0</v>
      </c>
      <c r="E69" s="1199">
        <f t="shared" si="25"/>
        <v>0</v>
      </c>
      <c r="F69" s="1199">
        <f t="shared" ref="F69:F76" si="26">SUM(G69:I69)</f>
        <v>0</v>
      </c>
      <c r="G69" s="1198">
        <v>0</v>
      </c>
      <c r="H69" s="1197">
        <v>0</v>
      </c>
      <c r="I69" s="1197">
        <v>0</v>
      </c>
      <c r="J69" s="1199">
        <f t="shared" ref="J69:J77" si="27">SUM(K69:M69)</f>
        <v>0</v>
      </c>
      <c r="K69" s="1198">
        <v>0</v>
      </c>
      <c r="L69" s="1197">
        <v>0</v>
      </c>
      <c r="M69" s="1197">
        <v>0</v>
      </c>
      <c r="N69" s="1208" t="s">
        <v>60</v>
      </c>
    </row>
    <row r="70" spans="1:14" ht="20.100000000000001" customHeight="1" thickTop="1" thickBot="1" x14ac:dyDescent="0.25">
      <c r="A70" s="1207" t="s">
        <v>62</v>
      </c>
      <c r="B70" s="1101">
        <f t="shared" si="25"/>
        <v>4</v>
      </c>
      <c r="C70" s="1101">
        <f t="shared" si="25"/>
        <v>0</v>
      </c>
      <c r="D70" s="1101">
        <f t="shared" si="25"/>
        <v>0</v>
      </c>
      <c r="E70" s="1101">
        <f t="shared" si="25"/>
        <v>4</v>
      </c>
      <c r="F70" s="1101">
        <f t="shared" si="26"/>
        <v>3</v>
      </c>
      <c r="G70" s="1195">
        <v>0</v>
      </c>
      <c r="H70" s="1100">
        <v>0</v>
      </c>
      <c r="I70" s="1100">
        <v>3</v>
      </c>
      <c r="J70" s="1101">
        <f t="shared" si="27"/>
        <v>1</v>
      </c>
      <c r="K70" s="1195">
        <v>0</v>
      </c>
      <c r="L70" s="1100">
        <v>0</v>
      </c>
      <c r="M70" s="1100">
        <v>1</v>
      </c>
      <c r="N70" s="637" t="s">
        <v>62</v>
      </c>
    </row>
    <row r="71" spans="1:14" ht="20.100000000000001" customHeight="1" thickTop="1" thickBot="1" x14ac:dyDescent="0.25">
      <c r="A71" s="1206" t="s">
        <v>64</v>
      </c>
      <c r="B71" s="1193">
        <f t="shared" si="25"/>
        <v>4</v>
      </c>
      <c r="C71" s="1193">
        <f t="shared" si="25"/>
        <v>0</v>
      </c>
      <c r="D71" s="1193">
        <f t="shared" si="25"/>
        <v>1</v>
      </c>
      <c r="E71" s="1193">
        <f t="shared" si="25"/>
        <v>3</v>
      </c>
      <c r="F71" s="1193">
        <f t="shared" si="26"/>
        <v>3</v>
      </c>
      <c r="G71" s="1192">
        <v>0</v>
      </c>
      <c r="H71" s="1191">
        <v>0</v>
      </c>
      <c r="I71" s="1191">
        <v>3</v>
      </c>
      <c r="J71" s="1193">
        <f t="shared" si="27"/>
        <v>1</v>
      </c>
      <c r="K71" s="1192">
        <v>0</v>
      </c>
      <c r="L71" s="1191">
        <v>1</v>
      </c>
      <c r="M71" s="1191">
        <v>0</v>
      </c>
      <c r="N71" s="913" t="s">
        <v>64</v>
      </c>
    </row>
    <row r="72" spans="1:14" ht="20.100000000000001" customHeight="1" thickTop="1" thickBot="1" x14ac:dyDescent="0.25">
      <c r="A72" s="1207" t="s">
        <v>66</v>
      </c>
      <c r="B72" s="1101">
        <f t="shared" si="25"/>
        <v>4</v>
      </c>
      <c r="C72" s="1101">
        <f t="shared" si="25"/>
        <v>0</v>
      </c>
      <c r="D72" s="1101">
        <f t="shared" si="25"/>
        <v>1</v>
      </c>
      <c r="E72" s="1101">
        <f t="shared" si="25"/>
        <v>3</v>
      </c>
      <c r="F72" s="1101">
        <f t="shared" si="26"/>
        <v>3</v>
      </c>
      <c r="G72" s="1195">
        <v>0</v>
      </c>
      <c r="H72" s="1100">
        <v>1</v>
      </c>
      <c r="I72" s="1100">
        <v>2</v>
      </c>
      <c r="J72" s="1101">
        <f t="shared" si="27"/>
        <v>1</v>
      </c>
      <c r="K72" s="1195">
        <v>0</v>
      </c>
      <c r="L72" s="1100">
        <v>0</v>
      </c>
      <c r="M72" s="1100">
        <v>1</v>
      </c>
      <c r="N72" s="637" t="s">
        <v>66</v>
      </c>
    </row>
    <row r="73" spans="1:14" ht="20.100000000000001" customHeight="1" thickTop="1" thickBot="1" x14ac:dyDescent="0.25">
      <c r="A73" s="1206" t="s">
        <v>68</v>
      </c>
      <c r="B73" s="1193">
        <f t="shared" si="25"/>
        <v>1</v>
      </c>
      <c r="C73" s="1193">
        <f t="shared" si="25"/>
        <v>0</v>
      </c>
      <c r="D73" s="1193">
        <f t="shared" si="25"/>
        <v>1</v>
      </c>
      <c r="E73" s="1193">
        <f t="shared" si="25"/>
        <v>0</v>
      </c>
      <c r="F73" s="1193">
        <f t="shared" si="26"/>
        <v>1</v>
      </c>
      <c r="G73" s="1192">
        <v>0</v>
      </c>
      <c r="H73" s="1191">
        <v>1</v>
      </c>
      <c r="I73" s="1191">
        <v>0</v>
      </c>
      <c r="J73" s="1193">
        <f t="shared" si="27"/>
        <v>0</v>
      </c>
      <c r="K73" s="1192">
        <v>0</v>
      </c>
      <c r="L73" s="1191">
        <v>0</v>
      </c>
      <c r="M73" s="1191">
        <v>0</v>
      </c>
      <c r="N73" s="913" t="s">
        <v>68</v>
      </c>
    </row>
    <row r="74" spans="1:14" ht="20.100000000000001" customHeight="1" thickTop="1" thickBot="1" x14ac:dyDescent="0.25">
      <c r="A74" s="1207" t="s">
        <v>70</v>
      </c>
      <c r="B74" s="1101">
        <f t="shared" si="25"/>
        <v>1</v>
      </c>
      <c r="C74" s="1101">
        <f t="shared" si="25"/>
        <v>0</v>
      </c>
      <c r="D74" s="1101">
        <f t="shared" si="25"/>
        <v>0</v>
      </c>
      <c r="E74" s="1101">
        <f t="shared" si="25"/>
        <v>1</v>
      </c>
      <c r="F74" s="1101">
        <f t="shared" si="26"/>
        <v>1</v>
      </c>
      <c r="G74" s="1195">
        <v>0</v>
      </c>
      <c r="H74" s="1100">
        <v>0</v>
      </c>
      <c r="I74" s="1100">
        <v>1</v>
      </c>
      <c r="J74" s="1101">
        <f t="shared" si="27"/>
        <v>0</v>
      </c>
      <c r="K74" s="1195">
        <v>0</v>
      </c>
      <c r="L74" s="1100">
        <v>0</v>
      </c>
      <c r="M74" s="1100">
        <v>0</v>
      </c>
      <c r="N74" s="637" t="s">
        <v>70</v>
      </c>
    </row>
    <row r="75" spans="1:14" ht="20.100000000000001" customHeight="1" thickTop="1" thickBot="1" x14ac:dyDescent="0.25">
      <c r="A75" s="1206" t="s">
        <v>1462</v>
      </c>
      <c r="B75" s="1193">
        <f t="shared" si="25"/>
        <v>0</v>
      </c>
      <c r="C75" s="1193">
        <f t="shared" si="25"/>
        <v>0</v>
      </c>
      <c r="D75" s="1193">
        <f t="shared" si="25"/>
        <v>0</v>
      </c>
      <c r="E75" s="1193">
        <f t="shared" si="25"/>
        <v>0</v>
      </c>
      <c r="F75" s="1193">
        <f t="shared" si="26"/>
        <v>0</v>
      </c>
      <c r="G75" s="1192">
        <v>0</v>
      </c>
      <c r="H75" s="1191">
        <v>0</v>
      </c>
      <c r="I75" s="1191">
        <v>0</v>
      </c>
      <c r="J75" s="1193">
        <f t="shared" si="27"/>
        <v>0</v>
      </c>
      <c r="K75" s="1192">
        <v>0</v>
      </c>
      <c r="L75" s="1191">
        <v>0</v>
      </c>
      <c r="M75" s="1191">
        <v>0</v>
      </c>
      <c r="N75" s="913" t="s">
        <v>1461</v>
      </c>
    </row>
    <row r="76" spans="1:14" ht="20.100000000000001" customHeight="1" thickTop="1" x14ac:dyDescent="0.2">
      <c r="A76" s="1205" t="s">
        <v>71</v>
      </c>
      <c r="B76" s="1095">
        <f t="shared" si="25"/>
        <v>95</v>
      </c>
      <c r="C76" s="1095">
        <f t="shared" si="25"/>
        <v>1</v>
      </c>
      <c r="D76" s="1095">
        <f t="shared" si="25"/>
        <v>37</v>
      </c>
      <c r="E76" s="1095">
        <f t="shared" si="25"/>
        <v>57</v>
      </c>
      <c r="F76" s="1095">
        <f t="shared" si="26"/>
        <v>76</v>
      </c>
      <c r="G76" s="1188">
        <v>1</v>
      </c>
      <c r="H76" s="1094">
        <v>26</v>
      </c>
      <c r="I76" s="1094">
        <v>49</v>
      </c>
      <c r="J76" s="1095">
        <f t="shared" si="27"/>
        <v>19</v>
      </c>
      <c r="K76" s="1188">
        <v>0</v>
      </c>
      <c r="L76" s="1094">
        <v>11</v>
      </c>
      <c r="M76" s="1094">
        <v>8</v>
      </c>
      <c r="N76" s="1204" t="s">
        <v>72</v>
      </c>
    </row>
    <row r="77" spans="1:14" ht="20.100000000000001" customHeight="1" x14ac:dyDescent="0.2">
      <c r="A77" s="1141" t="s">
        <v>44</v>
      </c>
      <c r="B77" s="1185">
        <f t="shared" ref="B77:I77" si="28">SUM(B69:B76)</f>
        <v>109</v>
      </c>
      <c r="C77" s="1185">
        <f t="shared" si="28"/>
        <v>1</v>
      </c>
      <c r="D77" s="1185">
        <f t="shared" si="28"/>
        <v>40</v>
      </c>
      <c r="E77" s="1185">
        <f t="shared" si="28"/>
        <v>68</v>
      </c>
      <c r="F77" s="1185">
        <f t="shared" si="28"/>
        <v>87</v>
      </c>
      <c r="G77" s="1185">
        <f t="shared" si="28"/>
        <v>1</v>
      </c>
      <c r="H77" s="1185">
        <f t="shared" si="28"/>
        <v>28</v>
      </c>
      <c r="I77" s="1185">
        <f t="shared" si="28"/>
        <v>58</v>
      </c>
      <c r="J77" s="1185">
        <f t="shared" si="27"/>
        <v>22</v>
      </c>
      <c r="K77" s="1185">
        <f>SUM(K69:K76)</f>
        <v>0</v>
      </c>
      <c r="L77" s="1185">
        <f>SUM(L69:L76)</f>
        <v>12</v>
      </c>
      <c r="M77" s="1185">
        <f>SUM(M69:M76)</f>
        <v>10</v>
      </c>
      <c r="N77" s="1138" t="s">
        <v>45</v>
      </c>
    </row>
    <row r="78" spans="1:14" ht="20.100000000000001" customHeight="1" x14ac:dyDescent="0.2">
      <c r="A78" s="1646">
        <v>2019</v>
      </c>
      <c r="B78" s="1646"/>
      <c r="C78" s="1646"/>
      <c r="D78" s="1646"/>
      <c r="E78" s="1646"/>
      <c r="F78" s="1646"/>
      <c r="G78" s="1646">
        <v>2019</v>
      </c>
      <c r="H78" s="1646"/>
      <c r="I78" s="1646"/>
      <c r="J78" s="1646"/>
      <c r="K78" s="1646"/>
      <c r="L78" s="1646"/>
      <c r="M78" s="1646"/>
      <c r="N78" s="1646"/>
    </row>
    <row r="79" spans="1:14" ht="20.100000000000001" customHeight="1" thickBot="1" x14ac:dyDescent="0.25">
      <c r="A79" s="1209" t="s">
        <v>60</v>
      </c>
      <c r="B79" s="1199">
        <f t="shared" ref="B79:E86" si="29">J79+F79</f>
        <v>0</v>
      </c>
      <c r="C79" s="1199">
        <f t="shared" si="29"/>
        <v>0</v>
      </c>
      <c r="D79" s="1199">
        <f t="shared" si="29"/>
        <v>0</v>
      </c>
      <c r="E79" s="1199">
        <f t="shared" si="29"/>
        <v>0</v>
      </c>
      <c r="F79" s="1199">
        <f t="shared" ref="F79:F86" si="30">SUM(G79:I79)</f>
        <v>0</v>
      </c>
      <c r="G79" s="1198">
        <v>0</v>
      </c>
      <c r="H79" s="1197">
        <v>0</v>
      </c>
      <c r="I79" s="1197">
        <v>0</v>
      </c>
      <c r="J79" s="1199">
        <f t="shared" ref="J79:J87" si="31">SUM(K79:M79)</f>
        <v>0</v>
      </c>
      <c r="K79" s="1198">
        <v>0</v>
      </c>
      <c r="L79" s="1197">
        <v>0</v>
      </c>
      <c r="M79" s="1197">
        <v>0</v>
      </c>
      <c r="N79" s="1208" t="s">
        <v>60</v>
      </c>
    </row>
    <row r="80" spans="1:14" ht="20.100000000000001" customHeight="1" thickTop="1" thickBot="1" x14ac:dyDescent="0.25">
      <c r="A80" s="1207" t="s">
        <v>62</v>
      </c>
      <c r="B80" s="1101">
        <f t="shared" si="29"/>
        <v>0</v>
      </c>
      <c r="C80" s="1101">
        <f t="shared" si="29"/>
        <v>0</v>
      </c>
      <c r="D80" s="1101">
        <f t="shared" si="29"/>
        <v>0</v>
      </c>
      <c r="E80" s="1101">
        <f t="shared" si="29"/>
        <v>0</v>
      </c>
      <c r="F80" s="1101">
        <f t="shared" si="30"/>
        <v>0</v>
      </c>
      <c r="G80" s="1195">
        <v>0</v>
      </c>
      <c r="H80" s="1100">
        <v>0</v>
      </c>
      <c r="I80" s="1100">
        <v>0</v>
      </c>
      <c r="J80" s="1101">
        <f t="shared" si="31"/>
        <v>0</v>
      </c>
      <c r="K80" s="1195">
        <v>0</v>
      </c>
      <c r="L80" s="1100">
        <v>0</v>
      </c>
      <c r="M80" s="1100">
        <v>0</v>
      </c>
      <c r="N80" s="637" t="s">
        <v>62</v>
      </c>
    </row>
    <row r="81" spans="1:14" ht="20.100000000000001" customHeight="1" thickTop="1" thickBot="1" x14ac:dyDescent="0.25">
      <c r="A81" s="1206" t="s">
        <v>64</v>
      </c>
      <c r="B81" s="1193">
        <f t="shared" si="29"/>
        <v>0</v>
      </c>
      <c r="C81" s="1193">
        <f t="shared" si="29"/>
        <v>0</v>
      </c>
      <c r="D81" s="1193">
        <f t="shared" si="29"/>
        <v>0</v>
      </c>
      <c r="E81" s="1193">
        <f t="shared" si="29"/>
        <v>0</v>
      </c>
      <c r="F81" s="1193">
        <f t="shared" si="30"/>
        <v>0</v>
      </c>
      <c r="G81" s="1192">
        <v>0</v>
      </c>
      <c r="H81" s="1191">
        <v>0</v>
      </c>
      <c r="I81" s="1191">
        <v>0</v>
      </c>
      <c r="J81" s="1193">
        <f t="shared" si="31"/>
        <v>0</v>
      </c>
      <c r="K81" s="1192">
        <v>0</v>
      </c>
      <c r="L81" s="1191">
        <v>0</v>
      </c>
      <c r="M81" s="1191">
        <v>0</v>
      </c>
      <c r="N81" s="913" t="s">
        <v>64</v>
      </c>
    </row>
    <row r="82" spans="1:14" ht="20.100000000000001" customHeight="1" thickTop="1" thickBot="1" x14ac:dyDescent="0.25">
      <c r="A82" s="1207" t="s">
        <v>66</v>
      </c>
      <c r="B82" s="1101">
        <f t="shared" si="29"/>
        <v>0</v>
      </c>
      <c r="C82" s="1101">
        <f t="shared" si="29"/>
        <v>0</v>
      </c>
      <c r="D82" s="1101">
        <f t="shared" si="29"/>
        <v>0</v>
      </c>
      <c r="E82" s="1101">
        <f t="shared" si="29"/>
        <v>0</v>
      </c>
      <c r="F82" s="1101">
        <f t="shared" si="30"/>
        <v>0</v>
      </c>
      <c r="G82" s="1195">
        <v>0</v>
      </c>
      <c r="H82" s="1100">
        <v>0</v>
      </c>
      <c r="I82" s="1100">
        <v>0</v>
      </c>
      <c r="J82" s="1101">
        <f t="shared" si="31"/>
        <v>0</v>
      </c>
      <c r="K82" s="1195">
        <v>0</v>
      </c>
      <c r="L82" s="1100">
        <v>0</v>
      </c>
      <c r="M82" s="1100">
        <v>0</v>
      </c>
      <c r="N82" s="637" t="s">
        <v>66</v>
      </c>
    </row>
    <row r="83" spans="1:14" ht="20.100000000000001" customHeight="1" thickTop="1" thickBot="1" x14ac:dyDescent="0.25">
      <c r="A83" s="1206" t="s">
        <v>68</v>
      </c>
      <c r="B83" s="1193">
        <f t="shared" si="29"/>
        <v>0</v>
      </c>
      <c r="C83" s="1193">
        <f t="shared" si="29"/>
        <v>0</v>
      </c>
      <c r="D83" s="1193">
        <f t="shared" si="29"/>
        <v>0</v>
      </c>
      <c r="E83" s="1193">
        <f t="shared" si="29"/>
        <v>0</v>
      </c>
      <c r="F83" s="1193">
        <f t="shared" si="30"/>
        <v>0</v>
      </c>
      <c r="G83" s="1192">
        <v>0</v>
      </c>
      <c r="H83" s="1191">
        <v>0</v>
      </c>
      <c r="I83" s="1191">
        <v>0</v>
      </c>
      <c r="J83" s="1193">
        <f t="shared" si="31"/>
        <v>0</v>
      </c>
      <c r="K83" s="1192">
        <v>0</v>
      </c>
      <c r="L83" s="1191">
        <v>0</v>
      </c>
      <c r="M83" s="1191">
        <v>0</v>
      </c>
      <c r="N83" s="913" t="s">
        <v>68</v>
      </c>
    </row>
    <row r="84" spans="1:14" ht="20.100000000000001" customHeight="1" thickTop="1" thickBot="1" x14ac:dyDescent="0.25">
      <c r="A84" s="1207" t="s">
        <v>70</v>
      </c>
      <c r="B84" s="1101">
        <f t="shared" si="29"/>
        <v>1</v>
      </c>
      <c r="C84" s="1101">
        <f t="shared" si="29"/>
        <v>0</v>
      </c>
      <c r="D84" s="1101">
        <f t="shared" si="29"/>
        <v>1</v>
      </c>
      <c r="E84" s="1101">
        <f t="shared" si="29"/>
        <v>0</v>
      </c>
      <c r="F84" s="1101">
        <f t="shared" si="30"/>
        <v>0</v>
      </c>
      <c r="G84" s="1195">
        <v>0</v>
      </c>
      <c r="H84" s="1100">
        <v>0</v>
      </c>
      <c r="I84" s="1100">
        <v>0</v>
      </c>
      <c r="J84" s="1101">
        <f t="shared" si="31"/>
        <v>1</v>
      </c>
      <c r="K84" s="1195">
        <v>0</v>
      </c>
      <c r="L84" s="1100">
        <v>1</v>
      </c>
      <c r="M84" s="1100">
        <v>0</v>
      </c>
      <c r="N84" s="637" t="s">
        <v>70</v>
      </c>
    </row>
    <row r="85" spans="1:14" ht="20.100000000000001" customHeight="1" thickTop="1" thickBot="1" x14ac:dyDescent="0.25">
      <c r="A85" s="1206" t="s">
        <v>1462</v>
      </c>
      <c r="B85" s="1193">
        <f t="shared" si="29"/>
        <v>0</v>
      </c>
      <c r="C85" s="1193">
        <f t="shared" si="29"/>
        <v>0</v>
      </c>
      <c r="D85" s="1193">
        <f t="shared" si="29"/>
        <v>0</v>
      </c>
      <c r="E85" s="1193">
        <f t="shared" si="29"/>
        <v>0</v>
      </c>
      <c r="F85" s="1193">
        <f t="shared" si="30"/>
        <v>0</v>
      </c>
      <c r="G85" s="1192">
        <v>0</v>
      </c>
      <c r="H85" s="1191">
        <v>0</v>
      </c>
      <c r="I85" s="1191">
        <v>0</v>
      </c>
      <c r="J85" s="1193">
        <f t="shared" si="31"/>
        <v>0</v>
      </c>
      <c r="K85" s="1192">
        <v>0</v>
      </c>
      <c r="L85" s="1191">
        <v>0</v>
      </c>
      <c r="M85" s="1191">
        <v>0</v>
      </c>
      <c r="N85" s="913" t="s">
        <v>1461</v>
      </c>
    </row>
    <row r="86" spans="1:14" ht="20.100000000000001" customHeight="1" thickTop="1" x14ac:dyDescent="0.2">
      <c r="A86" s="1205" t="s">
        <v>71</v>
      </c>
      <c r="B86" s="1095">
        <f t="shared" si="29"/>
        <v>79</v>
      </c>
      <c r="C86" s="1095">
        <f t="shared" si="29"/>
        <v>1</v>
      </c>
      <c r="D86" s="1095">
        <f t="shared" si="29"/>
        <v>25</v>
      </c>
      <c r="E86" s="1095">
        <f t="shared" si="29"/>
        <v>53</v>
      </c>
      <c r="F86" s="1095">
        <f t="shared" si="30"/>
        <v>53</v>
      </c>
      <c r="G86" s="1188">
        <v>0</v>
      </c>
      <c r="H86" s="1094">
        <v>15</v>
      </c>
      <c r="I86" s="1094">
        <v>38</v>
      </c>
      <c r="J86" s="1095">
        <f t="shared" si="31"/>
        <v>26</v>
      </c>
      <c r="K86" s="1188">
        <v>1</v>
      </c>
      <c r="L86" s="1094">
        <v>10</v>
      </c>
      <c r="M86" s="1094">
        <v>15</v>
      </c>
      <c r="N86" s="1204" t="s">
        <v>72</v>
      </c>
    </row>
    <row r="87" spans="1:14" ht="20.100000000000001" customHeight="1" x14ac:dyDescent="0.2">
      <c r="A87" s="1141" t="s">
        <v>44</v>
      </c>
      <c r="B87" s="1185">
        <f t="shared" ref="B87:I87" si="32">SUM(B79:B86)</f>
        <v>80</v>
      </c>
      <c r="C87" s="1185">
        <f t="shared" si="32"/>
        <v>1</v>
      </c>
      <c r="D87" s="1185">
        <f t="shared" si="32"/>
        <v>26</v>
      </c>
      <c r="E87" s="1185">
        <f t="shared" si="32"/>
        <v>53</v>
      </c>
      <c r="F87" s="1185">
        <f t="shared" si="32"/>
        <v>53</v>
      </c>
      <c r="G87" s="1185">
        <f t="shared" si="32"/>
        <v>0</v>
      </c>
      <c r="H87" s="1185">
        <f t="shared" si="32"/>
        <v>15</v>
      </c>
      <c r="I87" s="1185">
        <f t="shared" si="32"/>
        <v>38</v>
      </c>
      <c r="J87" s="1185">
        <f t="shared" si="31"/>
        <v>27</v>
      </c>
      <c r="K87" s="1185">
        <f>SUM(K79:K86)</f>
        <v>1</v>
      </c>
      <c r="L87" s="1185">
        <f>SUM(L79:L86)</f>
        <v>11</v>
      </c>
      <c r="M87" s="1185">
        <f>SUM(M79:M86)</f>
        <v>15</v>
      </c>
      <c r="N87" s="1138" t="s">
        <v>45</v>
      </c>
    </row>
    <row r="88" spans="1:14" ht="15.75" x14ac:dyDescent="0.2">
      <c r="A88" s="1647">
        <v>2020</v>
      </c>
      <c r="B88" s="1647"/>
      <c r="C88" s="1647"/>
      <c r="D88" s="1647"/>
      <c r="E88" s="1647"/>
      <c r="F88" s="1647"/>
      <c r="G88" s="1647">
        <v>2020</v>
      </c>
      <c r="H88" s="1647"/>
      <c r="I88" s="1647"/>
      <c r="J88" s="1647"/>
      <c r="K88" s="1647"/>
      <c r="L88" s="1647"/>
      <c r="M88" s="1647"/>
      <c r="N88" s="1647"/>
    </row>
    <row r="89" spans="1:14" ht="21" customHeight="1" x14ac:dyDescent="0.2">
      <c r="A89" s="1648" t="s">
        <v>1465</v>
      </c>
      <c r="B89" s="1631" t="s">
        <v>1438</v>
      </c>
      <c r="C89" s="1631"/>
      <c r="D89" s="1631"/>
      <c r="E89" s="1631"/>
      <c r="F89" s="1628" t="s">
        <v>1416</v>
      </c>
      <c r="G89" s="1628"/>
      <c r="H89" s="1628"/>
      <c r="I89" s="1628"/>
      <c r="J89" s="1641" t="s">
        <v>1415</v>
      </c>
      <c r="K89" s="1642"/>
      <c r="L89" s="1642"/>
      <c r="M89" s="1643"/>
      <c r="N89" s="1644" t="s">
        <v>1464</v>
      </c>
    </row>
    <row r="90" spans="1:14" ht="40.5" customHeight="1" x14ac:dyDescent="0.2">
      <c r="A90" s="1649"/>
      <c r="B90" s="92" t="s">
        <v>1413</v>
      </c>
      <c r="C90" s="430" t="s">
        <v>1463</v>
      </c>
      <c r="D90" s="64" t="s">
        <v>1411</v>
      </c>
      <c r="E90" s="64" t="s">
        <v>1410</v>
      </c>
      <c r="F90" s="92" t="s">
        <v>1413</v>
      </c>
      <c r="G90" s="430" t="s">
        <v>1463</v>
      </c>
      <c r="H90" s="64" t="s">
        <v>1411</v>
      </c>
      <c r="I90" s="64" t="s">
        <v>1410</v>
      </c>
      <c r="J90" s="92" t="s">
        <v>1413</v>
      </c>
      <c r="K90" s="430" t="s">
        <v>1463</v>
      </c>
      <c r="L90" s="64" t="s">
        <v>1411</v>
      </c>
      <c r="M90" s="64" t="s">
        <v>1410</v>
      </c>
      <c r="N90" s="1645"/>
    </row>
    <row r="91" spans="1:14" ht="20.100000000000001" customHeight="1" thickBot="1" x14ac:dyDescent="0.25">
      <c r="A91" s="495" t="s">
        <v>60</v>
      </c>
      <c r="B91" s="1105">
        <f t="shared" ref="B91:E98" si="33">J91+F91</f>
        <v>0</v>
      </c>
      <c r="C91" s="1181">
        <f t="shared" si="33"/>
        <v>0</v>
      </c>
      <c r="D91" s="1181">
        <f t="shared" si="33"/>
        <v>0</v>
      </c>
      <c r="E91" s="1181">
        <f t="shared" si="33"/>
        <v>0</v>
      </c>
      <c r="F91" s="1105">
        <f t="shared" ref="F91:F98" si="34">SUM(G91:I91)</f>
        <v>0</v>
      </c>
      <c r="G91" s="1181">
        <v>0</v>
      </c>
      <c r="H91" s="1104">
        <v>0</v>
      </c>
      <c r="I91" s="1104">
        <v>0</v>
      </c>
      <c r="J91" s="1105">
        <f t="shared" ref="J91:J99" si="35">SUM(K91:M91)</f>
        <v>0</v>
      </c>
      <c r="K91" s="1105">
        <v>0</v>
      </c>
      <c r="L91" s="1104">
        <v>0</v>
      </c>
      <c r="M91" s="1104">
        <v>0</v>
      </c>
      <c r="N91" s="469" t="s">
        <v>60</v>
      </c>
    </row>
    <row r="92" spans="1:14" ht="20.100000000000001" customHeight="1" thickTop="1" thickBot="1" x14ac:dyDescent="0.25">
      <c r="A92" s="1212" t="s">
        <v>62</v>
      </c>
      <c r="B92" s="1103">
        <f t="shared" si="33"/>
        <v>1</v>
      </c>
      <c r="C92" s="1183">
        <f t="shared" si="33"/>
        <v>0</v>
      </c>
      <c r="D92" s="1183">
        <f t="shared" si="33"/>
        <v>0</v>
      </c>
      <c r="E92" s="1183">
        <f t="shared" si="33"/>
        <v>1</v>
      </c>
      <c r="F92" s="1103">
        <f t="shared" si="34"/>
        <v>1</v>
      </c>
      <c r="G92" s="1183">
        <v>0</v>
      </c>
      <c r="H92" s="1102">
        <v>0</v>
      </c>
      <c r="I92" s="1102">
        <v>1</v>
      </c>
      <c r="J92" s="1103">
        <f t="shared" si="35"/>
        <v>0</v>
      </c>
      <c r="K92" s="1103">
        <v>0</v>
      </c>
      <c r="L92" s="1102">
        <v>0</v>
      </c>
      <c r="M92" s="1102">
        <v>0</v>
      </c>
      <c r="N92" s="74" t="s">
        <v>62</v>
      </c>
    </row>
    <row r="93" spans="1:14" ht="20.100000000000001" customHeight="1" thickTop="1" thickBot="1" x14ac:dyDescent="0.25">
      <c r="A93" s="495" t="s">
        <v>64</v>
      </c>
      <c r="B93" s="1105">
        <f t="shared" si="33"/>
        <v>0</v>
      </c>
      <c r="C93" s="1181">
        <f t="shared" si="33"/>
        <v>0</v>
      </c>
      <c r="D93" s="1181">
        <f t="shared" si="33"/>
        <v>0</v>
      </c>
      <c r="E93" s="1181">
        <f t="shared" si="33"/>
        <v>0</v>
      </c>
      <c r="F93" s="1105">
        <f t="shared" si="34"/>
        <v>0</v>
      </c>
      <c r="G93" s="1181">
        <v>0</v>
      </c>
      <c r="H93" s="1104">
        <v>0</v>
      </c>
      <c r="I93" s="1104">
        <v>0</v>
      </c>
      <c r="J93" s="1105">
        <f t="shared" si="35"/>
        <v>0</v>
      </c>
      <c r="K93" s="1105">
        <v>0</v>
      </c>
      <c r="L93" s="1104">
        <v>0</v>
      </c>
      <c r="M93" s="1104">
        <v>0</v>
      </c>
      <c r="N93" s="469" t="s">
        <v>64</v>
      </c>
    </row>
    <row r="94" spans="1:14" ht="20.100000000000001" customHeight="1" thickTop="1" thickBot="1" x14ac:dyDescent="0.25">
      <c r="A94" s="1212" t="s">
        <v>66</v>
      </c>
      <c r="B94" s="1103">
        <f t="shared" si="33"/>
        <v>4</v>
      </c>
      <c r="C94" s="1183">
        <f t="shared" si="33"/>
        <v>0</v>
      </c>
      <c r="D94" s="1183">
        <f t="shared" si="33"/>
        <v>1</v>
      </c>
      <c r="E94" s="1183">
        <f t="shared" si="33"/>
        <v>3</v>
      </c>
      <c r="F94" s="1103">
        <f t="shared" si="34"/>
        <v>3</v>
      </c>
      <c r="G94" s="1183">
        <v>0</v>
      </c>
      <c r="H94" s="1102">
        <v>1</v>
      </c>
      <c r="I94" s="1102">
        <v>2</v>
      </c>
      <c r="J94" s="1103">
        <f t="shared" si="35"/>
        <v>1</v>
      </c>
      <c r="K94" s="1103">
        <v>0</v>
      </c>
      <c r="L94" s="1102">
        <v>0</v>
      </c>
      <c r="M94" s="1102">
        <v>1</v>
      </c>
      <c r="N94" s="74" t="s">
        <v>66</v>
      </c>
    </row>
    <row r="95" spans="1:14" ht="20.100000000000001" customHeight="1" thickTop="1" thickBot="1" x14ac:dyDescent="0.25">
      <c r="A95" s="495" t="s">
        <v>68</v>
      </c>
      <c r="B95" s="1105">
        <f t="shared" si="33"/>
        <v>1</v>
      </c>
      <c r="C95" s="1181">
        <f t="shared" si="33"/>
        <v>0</v>
      </c>
      <c r="D95" s="1181">
        <f t="shared" si="33"/>
        <v>0</v>
      </c>
      <c r="E95" s="1181">
        <f t="shared" si="33"/>
        <v>1</v>
      </c>
      <c r="F95" s="1105">
        <f t="shared" si="34"/>
        <v>0</v>
      </c>
      <c r="G95" s="1181">
        <v>0</v>
      </c>
      <c r="H95" s="1104">
        <v>0</v>
      </c>
      <c r="I95" s="1104">
        <v>0</v>
      </c>
      <c r="J95" s="1105">
        <f t="shared" si="35"/>
        <v>1</v>
      </c>
      <c r="K95" s="1105">
        <v>0</v>
      </c>
      <c r="L95" s="1104">
        <v>0</v>
      </c>
      <c r="M95" s="1104">
        <v>1</v>
      </c>
      <c r="N95" s="469" t="s">
        <v>68</v>
      </c>
    </row>
    <row r="96" spans="1:14" ht="20.100000000000001" customHeight="1" thickTop="1" thickBot="1" x14ac:dyDescent="0.25">
      <c r="A96" s="1212" t="s">
        <v>70</v>
      </c>
      <c r="B96" s="1103">
        <f t="shared" si="33"/>
        <v>1</v>
      </c>
      <c r="C96" s="1183">
        <f t="shared" si="33"/>
        <v>0</v>
      </c>
      <c r="D96" s="1183">
        <f t="shared" si="33"/>
        <v>0</v>
      </c>
      <c r="E96" s="1183">
        <f t="shared" si="33"/>
        <v>1</v>
      </c>
      <c r="F96" s="1103">
        <f t="shared" si="34"/>
        <v>0</v>
      </c>
      <c r="G96" s="1183">
        <v>0</v>
      </c>
      <c r="H96" s="1102">
        <v>0</v>
      </c>
      <c r="I96" s="1102">
        <v>0</v>
      </c>
      <c r="J96" s="1103">
        <f t="shared" si="35"/>
        <v>1</v>
      </c>
      <c r="K96" s="1103">
        <v>0</v>
      </c>
      <c r="L96" s="1102">
        <v>0</v>
      </c>
      <c r="M96" s="1102">
        <v>1</v>
      </c>
      <c r="N96" s="74" t="s">
        <v>70</v>
      </c>
    </row>
    <row r="97" spans="1:14" ht="20.100000000000001" customHeight="1" thickTop="1" thickBot="1" x14ac:dyDescent="0.25">
      <c r="A97" s="495" t="s">
        <v>1462</v>
      </c>
      <c r="B97" s="1105">
        <f t="shared" si="33"/>
        <v>0</v>
      </c>
      <c r="C97" s="1181">
        <f t="shared" si="33"/>
        <v>0</v>
      </c>
      <c r="D97" s="1181">
        <f t="shared" si="33"/>
        <v>0</v>
      </c>
      <c r="E97" s="1181">
        <f t="shared" si="33"/>
        <v>0</v>
      </c>
      <c r="F97" s="1105">
        <f t="shared" si="34"/>
        <v>0</v>
      </c>
      <c r="G97" s="1181">
        <v>0</v>
      </c>
      <c r="H97" s="1104">
        <v>0</v>
      </c>
      <c r="I97" s="1104">
        <v>0</v>
      </c>
      <c r="J97" s="1105">
        <f t="shared" si="35"/>
        <v>0</v>
      </c>
      <c r="K97" s="1105">
        <v>0</v>
      </c>
      <c r="L97" s="1104">
        <v>0</v>
      </c>
      <c r="M97" s="1104">
        <v>0</v>
      </c>
      <c r="N97" s="469" t="s">
        <v>1461</v>
      </c>
    </row>
    <row r="98" spans="1:14" ht="20.100000000000001" customHeight="1" thickTop="1" x14ac:dyDescent="0.2">
      <c r="A98" s="1211" t="s">
        <v>71</v>
      </c>
      <c r="B98" s="1179">
        <f t="shared" si="33"/>
        <v>99</v>
      </c>
      <c r="C98" s="1178">
        <f t="shared" si="33"/>
        <v>2</v>
      </c>
      <c r="D98" s="1178">
        <f t="shared" si="33"/>
        <v>48</v>
      </c>
      <c r="E98" s="1178">
        <f t="shared" si="33"/>
        <v>49</v>
      </c>
      <c r="F98" s="1179">
        <f t="shared" si="34"/>
        <v>73</v>
      </c>
      <c r="G98" s="1178">
        <v>2</v>
      </c>
      <c r="H98" s="1097">
        <v>31</v>
      </c>
      <c r="I98" s="1097">
        <v>40</v>
      </c>
      <c r="J98" s="1179">
        <f t="shared" si="35"/>
        <v>26</v>
      </c>
      <c r="K98" s="1179">
        <v>0</v>
      </c>
      <c r="L98" s="1097">
        <v>17</v>
      </c>
      <c r="M98" s="1097">
        <v>9</v>
      </c>
      <c r="N98" s="1210" t="s">
        <v>72</v>
      </c>
    </row>
    <row r="99" spans="1:14" ht="20.100000000000001" customHeight="1" x14ac:dyDescent="0.2">
      <c r="A99" s="1109" t="s">
        <v>44</v>
      </c>
      <c r="B99" s="1175">
        <f t="shared" ref="B99:I99" si="36">SUM(B91:B98)</f>
        <v>106</v>
      </c>
      <c r="C99" s="1175">
        <f t="shared" si="36"/>
        <v>2</v>
      </c>
      <c r="D99" s="1175">
        <f t="shared" si="36"/>
        <v>49</v>
      </c>
      <c r="E99" s="1175">
        <f t="shared" si="36"/>
        <v>55</v>
      </c>
      <c r="F99" s="1175">
        <f t="shared" si="36"/>
        <v>77</v>
      </c>
      <c r="G99" s="1175">
        <f t="shared" si="36"/>
        <v>2</v>
      </c>
      <c r="H99" s="1175">
        <f t="shared" si="36"/>
        <v>32</v>
      </c>
      <c r="I99" s="1175">
        <f t="shared" si="36"/>
        <v>43</v>
      </c>
      <c r="J99" s="1175">
        <f t="shared" si="35"/>
        <v>29</v>
      </c>
      <c r="K99" s="1175">
        <f>SUM(K91:K98)</f>
        <v>0</v>
      </c>
      <c r="L99" s="1175">
        <f>SUM(L91:L98)</f>
        <v>17</v>
      </c>
      <c r="M99" s="1175">
        <f>SUM(M91:M98)</f>
        <v>12</v>
      </c>
      <c r="N99" s="1107" t="s">
        <v>45</v>
      </c>
    </row>
    <row r="100" spans="1:14" ht="20.100000000000001" customHeight="1" x14ac:dyDescent="0.2">
      <c r="A100" s="1646">
        <v>2021</v>
      </c>
      <c r="B100" s="1646"/>
      <c r="C100" s="1646"/>
      <c r="D100" s="1646"/>
      <c r="E100" s="1646"/>
      <c r="F100" s="1646"/>
      <c r="G100" s="1646">
        <v>2021</v>
      </c>
      <c r="H100" s="1646"/>
      <c r="I100" s="1646"/>
      <c r="J100" s="1646"/>
      <c r="K100" s="1646"/>
      <c r="L100" s="1646"/>
      <c r="M100" s="1646"/>
      <c r="N100" s="1646"/>
    </row>
    <row r="101" spans="1:14" ht="20.100000000000001" customHeight="1" thickBot="1" x14ac:dyDescent="0.25">
      <c r="A101" s="1209" t="s">
        <v>60</v>
      </c>
      <c r="B101" s="1199">
        <f t="shared" ref="B101:E108" si="37">J101+F101</f>
        <v>0</v>
      </c>
      <c r="C101" s="1199">
        <f t="shared" si="37"/>
        <v>0</v>
      </c>
      <c r="D101" s="1199">
        <f t="shared" si="37"/>
        <v>0</v>
      </c>
      <c r="E101" s="1199">
        <f t="shared" si="37"/>
        <v>0</v>
      </c>
      <c r="F101" s="1199">
        <f t="shared" ref="F101:F108" si="38">SUM(G101:I101)</f>
        <v>0</v>
      </c>
      <c r="G101" s="1198">
        <v>0</v>
      </c>
      <c r="H101" s="1197">
        <v>0</v>
      </c>
      <c r="I101" s="1197">
        <v>0</v>
      </c>
      <c r="J101" s="1199">
        <f t="shared" ref="J101:J109" si="39">SUM(K101:M101)</f>
        <v>0</v>
      </c>
      <c r="K101" s="1198">
        <v>0</v>
      </c>
      <c r="L101" s="1197">
        <v>0</v>
      </c>
      <c r="M101" s="1197">
        <v>0</v>
      </c>
      <c r="N101" s="1208" t="s">
        <v>60</v>
      </c>
    </row>
    <row r="102" spans="1:14" ht="20.100000000000001" customHeight="1" thickTop="1" thickBot="1" x14ac:dyDescent="0.25">
      <c r="A102" s="1207" t="s">
        <v>62</v>
      </c>
      <c r="B102" s="1101">
        <f t="shared" si="37"/>
        <v>0</v>
      </c>
      <c r="C102" s="1101">
        <f t="shared" si="37"/>
        <v>0</v>
      </c>
      <c r="D102" s="1101">
        <f t="shared" si="37"/>
        <v>0</v>
      </c>
      <c r="E102" s="1101">
        <f t="shared" si="37"/>
        <v>0</v>
      </c>
      <c r="F102" s="1101">
        <f t="shared" si="38"/>
        <v>0</v>
      </c>
      <c r="G102" s="1195">
        <v>0</v>
      </c>
      <c r="H102" s="1100">
        <v>0</v>
      </c>
      <c r="I102" s="1100">
        <v>0</v>
      </c>
      <c r="J102" s="1101">
        <f t="shared" si="39"/>
        <v>0</v>
      </c>
      <c r="K102" s="1195">
        <v>0</v>
      </c>
      <c r="L102" s="1100">
        <v>0</v>
      </c>
      <c r="M102" s="1100">
        <v>0</v>
      </c>
      <c r="N102" s="637" t="s">
        <v>62</v>
      </c>
    </row>
    <row r="103" spans="1:14" ht="20.100000000000001" customHeight="1" thickTop="1" thickBot="1" x14ac:dyDescent="0.25">
      <c r="A103" s="1206" t="s">
        <v>64</v>
      </c>
      <c r="B103" s="1193">
        <f t="shared" si="37"/>
        <v>2</v>
      </c>
      <c r="C103" s="1193">
        <f t="shared" si="37"/>
        <v>0</v>
      </c>
      <c r="D103" s="1193">
        <f t="shared" si="37"/>
        <v>0</v>
      </c>
      <c r="E103" s="1193">
        <f t="shared" si="37"/>
        <v>2</v>
      </c>
      <c r="F103" s="1193">
        <f t="shared" si="38"/>
        <v>1</v>
      </c>
      <c r="G103" s="1192">
        <v>0</v>
      </c>
      <c r="H103" s="1191">
        <v>0</v>
      </c>
      <c r="I103" s="1191">
        <v>1</v>
      </c>
      <c r="J103" s="1193">
        <f t="shared" si="39"/>
        <v>1</v>
      </c>
      <c r="K103" s="1192">
        <v>0</v>
      </c>
      <c r="L103" s="1191">
        <v>0</v>
      </c>
      <c r="M103" s="1191">
        <v>1</v>
      </c>
      <c r="N103" s="913" t="s">
        <v>64</v>
      </c>
    </row>
    <row r="104" spans="1:14" ht="20.100000000000001" customHeight="1" thickTop="1" thickBot="1" x14ac:dyDescent="0.25">
      <c r="A104" s="1207" t="s">
        <v>66</v>
      </c>
      <c r="B104" s="1101">
        <f t="shared" si="37"/>
        <v>3</v>
      </c>
      <c r="C104" s="1101">
        <f t="shared" si="37"/>
        <v>0</v>
      </c>
      <c r="D104" s="1101">
        <f t="shared" si="37"/>
        <v>0</v>
      </c>
      <c r="E104" s="1101">
        <f t="shared" si="37"/>
        <v>3</v>
      </c>
      <c r="F104" s="1101">
        <f t="shared" si="38"/>
        <v>3</v>
      </c>
      <c r="G104" s="1195">
        <v>0</v>
      </c>
      <c r="H104" s="1100">
        <v>0</v>
      </c>
      <c r="I104" s="1100">
        <v>3</v>
      </c>
      <c r="J104" s="1101">
        <f t="shared" si="39"/>
        <v>0</v>
      </c>
      <c r="K104" s="1195">
        <v>0</v>
      </c>
      <c r="L104" s="1100">
        <v>0</v>
      </c>
      <c r="M104" s="1100">
        <v>0</v>
      </c>
      <c r="N104" s="637" t="s">
        <v>66</v>
      </c>
    </row>
    <row r="105" spans="1:14" ht="20.100000000000001" customHeight="1" thickTop="1" thickBot="1" x14ac:dyDescent="0.25">
      <c r="A105" s="1206" t="s">
        <v>68</v>
      </c>
      <c r="B105" s="1193">
        <f t="shared" si="37"/>
        <v>1</v>
      </c>
      <c r="C105" s="1193">
        <f t="shared" si="37"/>
        <v>0</v>
      </c>
      <c r="D105" s="1193">
        <f t="shared" si="37"/>
        <v>1</v>
      </c>
      <c r="E105" s="1193">
        <f t="shared" si="37"/>
        <v>0</v>
      </c>
      <c r="F105" s="1193">
        <f t="shared" si="38"/>
        <v>1</v>
      </c>
      <c r="G105" s="1192">
        <v>0</v>
      </c>
      <c r="H105" s="1191">
        <v>1</v>
      </c>
      <c r="I105" s="1191">
        <v>0</v>
      </c>
      <c r="J105" s="1193">
        <f t="shared" si="39"/>
        <v>0</v>
      </c>
      <c r="K105" s="1192">
        <v>0</v>
      </c>
      <c r="L105" s="1191">
        <v>0</v>
      </c>
      <c r="M105" s="1191">
        <v>0</v>
      </c>
      <c r="N105" s="913" t="s">
        <v>68</v>
      </c>
    </row>
    <row r="106" spans="1:14" ht="20.100000000000001" customHeight="1" thickTop="1" thickBot="1" x14ac:dyDescent="0.25">
      <c r="A106" s="1207" t="s">
        <v>70</v>
      </c>
      <c r="B106" s="1101">
        <f t="shared" si="37"/>
        <v>1</v>
      </c>
      <c r="C106" s="1101">
        <f t="shared" si="37"/>
        <v>0</v>
      </c>
      <c r="D106" s="1101">
        <f t="shared" si="37"/>
        <v>0</v>
      </c>
      <c r="E106" s="1101">
        <f t="shared" si="37"/>
        <v>1</v>
      </c>
      <c r="F106" s="1101">
        <f t="shared" si="38"/>
        <v>1</v>
      </c>
      <c r="G106" s="1195">
        <v>0</v>
      </c>
      <c r="H106" s="1100">
        <v>0</v>
      </c>
      <c r="I106" s="1100">
        <v>1</v>
      </c>
      <c r="J106" s="1101">
        <f t="shared" si="39"/>
        <v>0</v>
      </c>
      <c r="K106" s="1195">
        <v>0</v>
      </c>
      <c r="L106" s="1100">
        <v>0</v>
      </c>
      <c r="M106" s="1100">
        <v>0</v>
      </c>
      <c r="N106" s="637" t="s">
        <v>70</v>
      </c>
    </row>
    <row r="107" spans="1:14" ht="20.100000000000001" customHeight="1" thickTop="1" thickBot="1" x14ac:dyDescent="0.25">
      <c r="A107" s="1206" t="s">
        <v>1462</v>
      </c>
      <c r="B107" s="1193">
        <f t="shared" si="37"/>
        <v>0</v>
      </c>
      <c r="C107" s="1193">
        <f t="shared" si="37"/>
        <v>0</v>
      </c>
      <c r="D107" s="1193">
        <f t="shared" si="37"/>
        <v>0</v>
      </c>
      <c r="E107" s="1193">
        <f t="shared" si="37"/>
        <v>0</v>
      </c>
      <c r="F107" s="1193">
        <f t="shared" si="38"/>
        <v>0</v>
      </c>
      <c r="G107" s="1192">
        <v>0</v>
      </c>
      <c r="H107" s="1191">
        <v>0</v>
      </c>
      <c r="I107" s="1191">
        <v>0</v>
      </c>
      <c r="J107" s="1193">
        <f t="shared" si="39"/>
        <v>0</v>
      </c>
      <c r="K107" s="1192">
        <v>0</v>
      </c>
      <c r="L107" s="1191">
        <v>0</v>
      </c>
      <c r="M107" s="1191">
        <v>0</v>
      </c>
      <c r="N107" s="913" t="s">
        <v>1461</v>
      </c>
    </row>
    <row r="108" spans="1:14" ht="20.100000000000001" customHeight="1" thickTop="1" x14ac:dyDescent="0.2">
      <c r="A108" s="1205" t="s">
        <v>71</v>
      </c>
      <c r="B108" s="1095">
        <f t="shared" si="37"/>
        <v>91</v>
      </c>
      <c r="C108" s="1095">
        <f t="shared" si="37"/>
        <v>2</v>
      </c>
      <c r="D108" s="1095">
        <f t="shared" si="37"/>
        <v>44</v>
      </c>
      <c r="E108" s="1095">
        <f t="shared" si="37"/>
        <v>45</v>
      </c>
      <c r="F108" s="1095">
        <f t="shared" si="38"/>
        <v>65</v>
      </c>
      <c r="G108" s="1188">
        <v>1</v>
      </c>
      <c r="H108" s="1094">
        <v>32</v>
      </c>
      <c r="I108" s="1094">
        <v>32</v>
      </c>
      <c r="J108" s="1095">
        <f t="shared" si="39"/>
        <v>26</v>
      </c>
      <c r="K108" s="1188">
        <v>1</v>
      </c>
      <c r="L108" s="1094">
        <v>12</v>
      </c>
      <c r="M108" s="1094">
        <v>13</v>
      </c>
      <c r="N108" s="1204" t="s">
        <v>72</v>
      </c>
    </row>
    <row r="109" spans="1:14" ht="20.100000000000001" customHeight="1" x14ac:dyDescent="0.2">
      <c r="A109" s="1141" t="s">
        <v>44</v>
      </c>
      <c r="B109" s="1185">
        <f t="shared" ref="B109:I109" si="40">SUM(B101:B108)</f>
        <v>98</v>
      </c>
      <c r="C109" s="1185">
        <f t="shared" si="40"/>
        <v>2</v>
      </c>
      <c r="D109" s="1185">
        <f t="shared" si="40"/>
        <v>45</v>
      </c>
      <c r="E109" s="1185">
        <f t="shared" si="40"/>
        <v>51</v>
      </c>
      <c r="F109" s="1185">
        <f t="shared" si="40"/>
        <v>71</v>
      </c>
      <c r="G109" s="1185">
        <f t="shared" si="40"/>
        <v>1</v>
      </c>
      <c r="H109" s="1185">
        <f t="shared" si="40"/>
        <v>33</v>
      </c>
      <c r="I109" s="1185">
        <f t="shared" si="40"/>
        <v>37</v>
      </c>
      <c r="J109" s="1185">
        <f t="shared" si="39"/>
        <v>27</v>
      </c>
      <c r="K109" s="1185">
        <f>SUM(K101:K108)</f>
        <v>1</v>
      </c>
      <c r="L109" s="1185">
        <f>SUM(L101:L108)</f>
        <v>12</v>
      </c>
      <c r="M109" s="1185">
        <f>SUM(M101:M108)</f>
        <v>14</v>
      </c>
      <c r="N109" s="1138" t="s">
        <v>45</v>
      </c>
    </row>
  </sheetData>
  <mergeCells count="27">
    <mergeCell ref="A1:N1"/>
    <mergeCell ref="A2:N2"/>
    <mergeCell ref="N5:N6"/>
    <mergeCell ref="A5:A6"/>
    <mergeCell ref="B5:E5"/>
    <mergeCell ref="F5:I5"/>
    <mergeCell ref="A4:N4"/>
    <mergeCell ref="J5:M5"/>
    <mergeCell ref="A16:N16"/>
    <mergeCell ref="A26:N26"/>
    <mergeCell ref="A36:N36"/>
    <mergeCell ref="A58:N58"/>
    <mergeCell ref="A47:A48"/>
    <mergeCell ref="B47:E47"/>
    <mergeCell ref="F47:I47"/>
    <mergeCell ref="J47:M47"/>
    <mergeCell ref="N47:N48"/>
    <mergeCell ref="A68:N68"/>
    <mergeCell ref="A78:N78"/>
    <mergeCell ref="A100:N100"/>
    <mergeCell ref="A46:N46"/>
    <mergeCell ref="A88:N88"/>
    <mergeCell ref="A89:A90"/>
    <mergeCell ref="B89:E89"/>
    <mergeCell ref="F89:I89"/>
    <mergeCell ref="J89:M89"/>
    <mergeCell ref="N89:N90"/>
  </mergeCells>
  <printOptions horizontalCentered="1"/>
  <pageMargins left="0" right="0" top="0.59055118110236227" bottom="0" header="0" footer="0"/>
  <pageSetup paperSize="9" scale="85" orientation="portrait" r:id="rId1"/>
  <rowBreaks count="2" manualBreakCount="2">
    <brk id="45" max="16383" man="1"/>
    <brk id="87" max="16383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E646-743A-4882-AB4E-6619A6C9499D}">
  <dimension ref="A1:AC171"/>
  <sheetViews>
    <sheetView view="pageBreakPreview" zoomScaleNormal="90" zoomScaleSheetLayoutView="100" workbookViewId="0">
      <selection activeCell="A2" sqref="A2:N2"/>
    </sheetView>
  </sheetViews>
  <sheetFormatPr defaultRowHeight="12.75" x14ac:dyDescent="0.2"/>
  <cols>
    <col min="1" max="1" width="18.85546875" customWidth="1"/>
    <col min="2" max="13" width="6.7109375" customWidth="1"/>
    <col min="14" max="14" width="20.7109375" customWidth="1"/>
  </cols>
  <sheetData>
    <row r="1" spans="1:29" ht="23.25" x14ac:dyDescent="0.2">
      <c r="A1" s="1427" t="s">
        <v>1477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29" ht="15.75" x14ac:dyDescent="0.2">
      <c r="A2" s="1429" t="s">
        <v>1476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29" ht="20.100000000000001" customHeight="1" x14ac:dyDescent="0.2">
      <c r="A3" s="1089" t="s">
        <v>1475</v>
      </c>
      <c r="B3" s="1233"/>
      <c r="C3" s="1233"/>
      <c r="D3" s="1233"/>
      <c r="E3" s="1233"/>
      <c r="F3" s="1233"/>
      <c r="G3" s="1233"/>
      <c r="H3" s="1233"/>
      <c r="I3" s="1233"/>
      <c r="J3" s="1233"/>
      <c r="K3" s="1233"/>
      <c r="L3" s="1233"/>
      <c r="M3" s="1233"/>
      <c r="N3" s="1201" t="s">
        <v>73</v>
      </c>
      <c r="P3" s="1226"/>
      <c r="Q3" s="1225"/>
      <c r="R3" s="1091"/>
      <c r="S3" s="1225"/>
      <c r="T3" s="1225"/>
      <c r="U3" s="1225"/>
      <c r="V3" s="1225"/>
      <c r="W3" s="1225"/>
      <c r="X3" s="1225"/>
      <c r="Y3" s="1225"/>
      <c r="Z3" s="1225"/>
      <c r="AA3" s="1225"/>
      <c r="AB3" s="1225"/>
      <c r="AC3" s="1224"/>
    </row>
    <row r="4" spans="1:29" ht="20.100000000000001" customHeight="1" x14ac:dyDescent="0.2">
      <c r="A4" s="1647">
        <v>2012</v>
      </c>
      <c r="B4" s="1647"/>
      <c r="C4" s="1647"/>
      <c r="D4" s="1647"/>
      <c r="E4" s="1647"/>
      <c r="F4" s="1647"/>
      <c r="G4" s="1647"/>
      <c r="H4" s="1647"/>
      <c r="I4" s="1647"/>
      <c r="J4" s="1647"/>
      <c r="K4" s="1647"/>
      <c r="L4" s="1647"/>
      <c r="M4" s="1647"/>
      <c r="N4" s="1647"/>
      <c r="P4" s="1226"/>
      <c r="Q4" s="1225"/>
      <c r="R4" s="1091"/>
      <c r="S4" s="1225"/>
      <c r="T4" s="1225"/>
      <c r="U4" s="1225"/>
      <c r="V4" s="1225"/>
      <c r="W4" s="1225"/>
      <c r="X4" s="1225"/>
      <c r="Y4" s="1225"/>
      <c r="Z4" s="1225"/>
      <c r="AA4" s="1225"/>
      <c r="AB4" s="1225"/>
      <c r="AC4" s="1224"/>
    </row>
    <row r="5" spans="1:29" ht="21" customHeight="1" x14ac:dyDescent="0.2">
      <c r="A5" s="1648" t="s">
        <v>1474</v>
      </c>
      <c r="B5" s="1638" t="s">
        <v>1438</v>
      </c>
      <c r="C5" s="1639"/>
      <c r="D5" s="1639"/>
      <c r="E5" s="1640"/>
      <c r="F5" s="1641" t="s">
        <v>1416</v>
      </c>
      <c r="G5" s="1642"/>
      <c r="H5" s="1642"/>
      <c r="I5" s="1643"/>
      <c r="J5" s="1641" t="s">
        <v>1415</v>
      </c>
      <c r="K5" s="1642"/>
      <c r="L5" s="1642"/>
      <c r="M5" s="1643"/>
      <c r="N5" s="1644" t="s">
        <v>1473</v>
      </c>
      <c r="P5" s="1226"/>
      <c r="Q5" s="1225"/>
      <c r="R5" s="1091"/>
      <c r="S5" s="1225"/>
      <c r="T5" s="1225"/>
      <c r="U5" s="1225"/>
      <c r="V5" s="1225"/>
      <c r="W5" s="1225"/>
      <c r="X5" s="1225"/>
      <c r="Y5" s="1225"/>
      <c r="Z5" s="1225"/>
      <c r="AA5" s="1225"/>
      <c r="AB5" s="1225"/>
      <c r="AC5" s="1224"/>
    </row>
    <row r="6" spans="1:29" ht="30" customHeight="1" x14ac:dyDescent="0.2">
      <c r="A6" s="1649"/>
      <c r="B6" s="92" t="s">
        <v>1413</v>
      </c>
      <c r="C6" s="92" t="s">
        <v>1412</v>
      </c>
      <c r="D6" s="64" t="s">
        <v>1411</v>
      </c>
      <c r="E6" s="64" t="s">
        <v>1410</v>
      </c>
      <c r="F6" s="92" t="s">
        <v>1413</v>
      </c>
      <c r="G6" s="92" t="s">
        <v>1412</v>
      </c>
      <c r="H6" s="64" t="s">
        <v>1411</v>
      </c>
      <c r="I6" s="64" t="s">
        <v>1410</v>
      </c>
      <c r="J6" s="92" t="s">
        <v>1413</v>
      </c>
      <c r="K6" s="92" t="s">
        <v>1412</v>
      </c>
      <c r="L6" s="64" t="s">
        <v>1411</v>
      </c>
      <c r="M6" s="64" t="s">
        <v>1410</v>
      </c>
      <c r="N6" s="1645"/>
      <c r="P6" s="1226"/>
      <c r="Q6" s="1225"/>
      <c r="R6" s="1091"/>
      <c r="S6" s="1225"/>
      <c r="T6" s="1225"/>
      <c r="U6" s="1225"/>
      <c r="V6" s="1225"/>
      <c r="W6" s="1225"/>
      <c r="X6" s="1225"/>
      <c r="Y6" s="1225"/>
      <c r="Z6" s="1225"/>
      <c r="AA6" s="1225"/>
      <c r="AB6" s="1225"/>
      <c r="AC6" s="1224"/>
    </row>
    <row r="7" spans="1:29" ht="17.45" customHeight="1" thickBot="1" x14ac:dyDescent="0.25">
      <c r="A7" s="495">
        <v>28</v>
      </c>
      <c r="B7" s="1105">
        <f t="shared" ref="B7:B21" si="0">SUM(C7:E7)</f>
        <v>5</v>
      </c>
      <c r="C7" s="1105">
        <f t="shared" ref="C7:C21" si="1">SUM(G7,K7)</f>
        <v>0</v>
      </c>
      <c r="D7" s="1229">
        <f t="shared" ref="D7:D21" si="2">SUM(H7,L7)</f>
        <v>1</v>
      </c>
      <c r="E7" s="1229">
        <f t="shared" ref="E7:E21" si="3">SUM(I7,M7)</f>
        <v>4</v>
      </c>
      <c r="F7" s="1105">
        <f t="shared" ref="F7:F20" si="4">SUM(G7:I7)</f>
        <v>3</v>
      </c>
      <c r="G7" s="1181">
        <v>0</v>
      </c>
      <c r="H7" s="1104">
        <v>0</v>
      </c>
      <c r="I7" s="1104">
        <v>3</v>
      </c>
      <c r="J7" s="1105">
        <f t="shared" ref="J7:J20" si="5">SUM(K7:M7)</f>
        <v>2</v>
      </c>
      <c r="K7" s="1181">
        <v>0</v>
      </c>
      <c r="L7" s="1104">
        <v>1</v>
      </c>
      <c r="M7" s="1104">
        <v>1</v>
      </c>
      <c r="N7" s="469">
        <v>28</v>
      </c>
      <c r="P7" s="1226"/>
      <c r="Q7" s="1225"/>
      <c r="R7" s="1091"/>
      <c r="S7" s="1225"/>
      <c r="T7" s="1225"/>
      <c r="U7" s="1225"/>
      <c r="V7" s="1225"/>
      <c r="W7" s="1225"/>
      <c r="X7" s="1225"/>
      <c r="Y7" s="1225"/>
      <c r="Z7" s="1225"/>
      <c r="AA7" s="1225"/>
      <c r="AB7" s="1225"/>
      <c r="AC7" s="1224"/>
    </row>
    <row r="8" spans="1:29" ht="17.45" customHeight="1" thickTop="1" thickBot="1" x14ac:dyDescent="0.25">
      <c r="A8" s="1212">
        <v>29</v>
      </c>
      <c r="B8" s="1103">
        <f t="shared" si="0"/>
        <v>5</v>
      </c>
      <c r="C8" s="1103">
        <f t="shared" si="1"/>
        <v>0</v>
      </c>
      <c r="D8" s="1231">
        <f t="shared" si="2"/>
        <v>5</v>
      </c>
      <c r="E8" s="1231">
        <f t="shared" si="3"/>
        <v>0</v>
      </c>
      <c r="F8" s="1103">
        <f t="shared" si="4"/>
        <v>3</v>
      </c>
      <c r="G8" s="1183">
        <v>0</v>
      </c>
      <c r="H8" s="1102">
        <v>3</v>
      </c>
      <c r="I8" s="1102">
        <v>0</v>
      </c>
      <c r="J8" s="1103">
        <f t="shared" si="5"/>
        <v>2</v>
      </c>
      <c r="K8" s="1183">
        <v>0</v>
      </c>
      <c r="L8" s="1102">
        <v>2</v>
      </c>
      <c r="M8" s="1102">
        <v>0</v>
      </c>
      <c r="N8" s="74">
        <v>29</v>
      </c>
      <c r="P8" s="1226"/>
      <c r="Q8" s="1225"/>
      <c r="R8" s="1091"/>
      <c r="S8" s="1225"/>
      <c r="T8" s="1225"/>
      <c r="U8" s="1225"/>
      <c r="V8" s="1225"/>
      <c r="W8" s="1225"/>
      <c r="X8" s="1225"/>
      <c r="Y8" s="1225"/>
      <c r="Z8" s="1225"/>
      <c r="AA8" s="1225"/>
      <c r="AB8" s="1225"/>
      <c r="AC8" s="1224"/>
    </row>
    <row r="9" spans="1:29" ht="17.45" customHeight="1" thickTop="1" thickBot="1" x14ac:dyDescent="0.25">
      <c r="A9" s="495">
        <v>30</v>
      </c>
      <c r="B9" s="1105">
        <f t="shared" si="0"/>
        <v>2</v>
      </c>
      <c r="C9" s="1105">
        <f t="shared" si="1"/>
        <v>0</v>
      </c>
      <c r="D9" s="1229">
        <f t="shared" si="2"/>
        <v>1</v>
      </c>
      <c r="E9" s="1229">
        <f t="shared" si="3"/>
        <v>1</v>
      </c>
      <c r="F9" s="1105">
        <f t="shared" si="4"/>
        <v>1</v>
      </c>
      <c r="G9" s="1181">
        <v>0</v>
      </c>
      <c r="H9" s="1104">
        <v>0</v>
      </c>
      <c r="I9" s="1104">
        <v>1</v>
      </c>
      <c r="J9" s="1105">
        <f t="shared" si="5"/>
        <v>1</v>
      </c>
      <c r="K9" s="1181">
        <v>0</v>
      </c>
      <c r="L9" s="1104">
        <v>1</v>
      </c>
      <c r="M9" s="1104">
        <v>0</v>
      </c>
      <c r="N9" s="469">
        <v>30</v>
      </c>
      <c r="P9" s="1226"/>
      <c r="Q9" s="1225"/>
      <c r="R9" s="1091"/>
      <c r="S9" s="1225"/>
      <c r="T9" s="1225"/>
      <c r="U9" s="1225"/>
      <c r="V9" s="1225"/>
      <c r="W9" s="1225"/>
      <c r="X9" s="1225"/>
      <c r="Y9" s="1225"/>
      <c r="Z9" s="1225"/>
      <c r="AA9" s="1225"/>
      <c r="AB9" s="1225"/>
      <c r="AC9" s="1224"/>
    </row>
    <row r="10" spans="1:29" ht="17.45" customHeight="1" thickTop="1" thickBot="1" x14ac:dyDescent="0.25">
      <c r="A10" s="1212">
        <v>31</v>
      </c>
      <c r="B10" s="1103">
        <f t="shared" si="0"/>
        <v>4</v>
      </c>
      <c r="C10" s="1103">
        <f t="shared" si="1"/>
        <v>0</v>
      </c>
      <c r="D10" s="1231">
        <f t="shared" si="2"/>
        <v>1</v>
      </c>
      <c r="E10" s="1231">
        <f t="shared" si="3"/>
        <v>3</v>
      </c>
      <c r="F10" s="1103">
        <f t="shared" si="4"/>
        <v>3</v>
      </c>
      <c r="G10" s="1183">
        <v>0</v>
      </c>
      <c r="H10" s="1102">
        <v>1</v>
      </c>
      <c r="I10" s="1102">
        <v>2</v>
      </c>
      <c r="J10" s="1103">
        <f t="shared" si="5"/>
        <v>1</v>
      </c>
      <c r="K10" s="1183">
        <v>0</v>
      </c>
      <c r="L10" s="1102">
        <v>0</v>
      </c>
      <c r="M10" s="1102">
        <v>1</v>
      </c>
      <c r="N10" s="74">
        <v>31</v>
      </c>
      <c r="P10" s="1226"/>
      <c r="Q10" s="1225"/>
      <c r="R10" s="1091"/>
      <c r="S10" s="1225"/>
      <c r="T10" s="1225"/>
      <c r="U10" s="1225"/>
      <c r="V10" s="1225"/>
      <c r="W10" s="1225"/>
      <c r="X10" s="1225"/>
      <c r="Y10" s="1225"/>
      <c r="Z10" s="1225"/>
      <c r="AA10" s="1225"/>
      <c r="AB10" s="1225"/>
      <c r="AC10" s="1224"/>
    </row>
    <row r="11" spans="1:29" ht="17.45" customHeight="1" thickTop="1" thickBot="1" x14ac:dyDescent="0.25">
      <c r="A11" s="495">
        <v>32</v>
      </c>
      <c r="B11" s="1105">
        <f t="shared" si="0"/>
        <v>10</v>
      </c>
      <c r="C11" s="1105">
        <f t="shared" si="1"/>
        <v>0</v>
      </c>
      <c r="D11" s="1229">
        <f t="shared" si="2"/>
        <v>3</v>
      </c>
      <c r="E11" s="1229">
        <f t="shared" si="3"/>
        <v>7</v>
      </c>
      <c r="F11" s="1105">
        <f t="shared" si="4"/>
        <v>6</v>
      </c>
      <c r="G11" s="1181">
        <v>0</v>
      </c>
      <c r="H11" s="1104">
        <v>3</v>
      </c>
      <c r="I11" s="1104">
        <v>3</v>
      </c>
      <c r="J11" s="1105">
        <f t="shared" si="5"/>
        <v>4</v>
      </c>
      <c r="K11" s="1181">
        <v>0</v>
      </c>
      <c r="L11" s="1104">
        <v>0</v>
      </c>
      <c r="M11" s="1104">
        <v>4</v>
      </c>
      <c r="N11" s="469">
        <v>32</v>
      </c>
      <c r="P11" s="1226"/>
      <c r="Q11" s="1225"/>
      <c r="R11" s="1091"/>
      <c r="S11" s="1225"/>
      <c r="T11" s="1225"/>
      <c r="U11" s="1225"/>
      <c r="V11" s="1225"/>
      <c r="W11" s="1225"/>
      <c r="X11" s="1225"/>
      <c r="Y11" s="1225"/>
      <c r="Z11" s="1225"/>
      <c r="AA11" s="1225"/>
      <c r="AB11" s="1225"/>
      <c r="AC11" s="1224"/>
    </row>
    <row r="12" spans="1:29" ht="17.45" customHeight="1" thickTop="1" thickBot="1" x14ac:dyDescent="0.25">
      <c r="A12" s="1212">
        <v>33</v>
      </c>
      <c r="B12" s="1103">
        <f t="shared" si="0"/>
        <v>7</v>
      </c>
      <c r="C12" s="1103">
        <f t="shared" si="1"/>
        <v>0</v>
      </c>
      <c r="D12" s="1231">
        <f t="shared" si="2"/>
        <v>7</v>
      </c>
      <c r="E12" s="1231">
        <f t="shared" si="3"/>
        <v>0</v>
      </c>
      <c r="F12" s="1103">
        <f t="shared" si="4"/>
        <v>5</v>
      </c>
      <c r="G12" s="1183">
        <v>0</v>
      </c>
      <c r="H12" s="1102">
        <v>5</v>
      </c>
      <c r="I12" s="1102">
        <v>0</v>
      </c>
      <c r="J12" s="1103">
        <f t="shared" si="5"/>
        <v>2</v>
      </c>
      <c r="K12" s="1183">
        <v>0</v>
      </c>
      <c r="L12" s="1102">
        <v>2</v>
      </c>
      <c r="M12" s="1102">
        <v>0</v>
      </c>
      <c r="N12" s="74">
        <v>33</v>
      </c>
      <c r="P12" s="1226"/>
      <c r="Q12" s="1225"/>
      <c r="R12" s="1091"/>
      <c r="S12" s="1225"/>
      <c r="T12" s="1225"/>
      <c r="U12" s="1225"/>
      <c r="V12" s="1225"/>
      <c r="W12" s="1225"/>
      <c r="X12" s="1225"/>
      <c r="Y12" s="1225"/>
      <c r="Z12" s="1225"/>
      <c r="AA12" s="1225"/>
      <c r="AB12" s="1225"/>
      <c r="AC12" s="1224"/>
    </row>
    <row r="13" spans="1:29" ht="17.45" customHeight="1" thickTop="1" thickBot="1" x14ac:dyDescent="0.25">
      <c r="A13" s="495">
        <v>34</v>
      </c>
      <c r="B13" s="1105">
        <f t="shared" si="0"/>
        <v>3</v>
      </c>
      <c r="C13" s="1105">
        <f t="shared" si="1"/>
        <v>0</v>
      </c>
      <c r="D13" s="1229">
        <f t="shared" si="2"/>
        <v>1</v>
      </c>
      <c r="E13" s="1229">
        <f t="shared" si="3"/>
        <v>2</v>
      </c>
      <c r="F13" s="1105">
        <f t="shared" si="4"/>
        <v>2</v>
      </c>
      <c r="G13" s="1181">
        <v>0</v>
      </c>
      <c r="H13" s="1104">
        <v>1</v>
      </c>
      <c r="I13" s="1104">
        <v>1</v>
      </c>
      <c r="J13" s="1105">
        <f t="shared" si="5"/>
        <v>1</v>
      </c>
      <c r="K13" s="1181">
        <v>0</v>
      </c>
      <c r="L13" s="1104">
        <v>0</v>
      </c>
      <c r="M13" s="1104">
        <v>1</v>
      </c>
      <c r="N13" s="469">
        <v>34</v>
      </c>
      <c r="P13" s="1226"/>
      <c r="Q13" s="1225"/>
      <c r="R13" s="1091"/>
      <c r="S13" s="1225"/>
      <c r="T13" s="1225"/>
      <c r="U13" s="1225"/>
      <c r="V13" s="1225"/>
      <c r="W13" s="1225"/>
      <c r="X13" s="1225"/>
      <c r="Y13" s="1225"/>
      <c r="Z13" s="1225"/>
      <c r="AA13" s="1225"/>
      <c r="AB13" s="1225"/>
      <c r="AC13" s="1224"/>
    </row>
    <row r="14" spans="1:29" ht="17.45" customHeight="1" thickTop="1" thickBot="1" x14ac:dyDescent="0.25">
      <c r="A14" s="1212">
        <v>35</v>
      </c>
      <c r="B14" s="1103">
        <f t="shared" si="0"/>
        <v>7</v>
      </c>
      <c r="C14" s="1103">
        <f t="shared" si="1"/>
        <v>0</v>
      </c>
      <c r="D14" s="1231">
        <f t="shared" si="2"/>
        <v>2</v>
      </c>
      <c r="E14" s="1231">
        <f t="shared" si="3"/>
        <v>5</v>
      </c>
      <c r="F14" s="1103">
        <f t="shared" si="4"/>
        <v>3</v>
      </c>
      <c r="G14" s="1183">
        <v>0</v>
      </c>
      <c r="H14" s="1102">
        <v>0</v>
      </c>
      <c r="I14" s="1102">
        <v>3</v>
      </c>
      <c r="J14" s="1103">
        <f t="shared" si="5"/>
        <v>4</v>
      </c>
      <c r="K14" s="1183">
        <v>0</v>
      </c>
      <c r="L14" s="1102">
        <v>2</v>
      </c>
      <c r="M14" s="1102">
        <v>2</v>
      </c>
      <c r="N14" s="74">
        <v>35</v>
      </c>
      <c r="P14" s="1226"/>
      <c r="Q14" s="1225"/>
      <c r="R14" s="1091"/>
      <c r="S14" s="1225"/>
      <c r="T14" s="1225"/>
      <c r="U14" s="1225"/>
      <c r="V14" s="1225"/>
      <c r="W14" s="1225"/>
      <c r="X14" s="1225"/>
      <c r="Y14" s="1225"/>
      <c r="Z14" s="1225"/>
      <c r="AA14" s="1225"/>
      <c r="AB14" s="1225"/>
      <c r="AC14" s="1224"/>
    </row>
    <row r="15" spans="1:29" ht="17.45" customHeight="1" thickTop="1" thickBot="1" x14ac:dyDescent="0.25">
      <c r="A15" s="495">
        <v>36</v>
      </c>
      <c r="B15" s="1105">
        <f t="shared" si="0"/>
        <v>11</v>
      </c>
      <c r="C15" s="1105">
        <f t="shared" si="1"/>
        <v>0</v>
      </c>
      <c r="D15" s="1229">
        <f t="shared" si="2"/>
        <v>6</v>
      </c>
      <c r="E15" s="1229">
        <f t="shared" si="3"/>
        <v>5</v>
      </c>
      <c r="F15" s="1105">
        <f t="shared" si="4"/>
        <v>8</v>
      </c>
      <c r="G15" s="1181">
        <v>0</v>
      </c>
      <c r="H15" s="1104">
        <v>5</v>
      </c>
      <c r="I15" s="1104">
        <v>3</v>
      </c>
      <c r="J15" s="1105">
        <f t="shared" si="5"/>
        <v>3</v>
      </c>
      <c r="K15" s="1181">
        <v>0</v>
      </c>
      <c r="L15" s="1104">
        <v>1</v>
      </c>
      <c r="M15" s="1104">
        <v>2</v>
      </c>
      <c r="N15" s="469">
        <v>36</v>
      </c>
      <c r="P15" s="1226"/>
      <c r="Q15" s="1225"/>
      <c r="R15" s="1091"/>
      <c r="S15" s="1225"/>
      <c r="T15" s="1225"/>
      <c r="U15" s="1225"/>
      <c r="V15" s="1225"/>
      <c r="W15" s="1225"/>
      <c r="X15" s="1225"/>
      <c r="Y15" s="1225"/>
      <c r="Z15" s="1225"/>
      <c r="AA15" s="1225"/>
      <c r="AB15" s="1225"/>
      <c r="AC15" s="1224"/>
    </row>
    <row r="16" spans="1:29" ht="17.45" customHeight="1" thickTop="1" thickBot="1" x14ac:dyDescent="0.25">
      <c r="A16" s="1212">
        <v>37</v>
      </c>
      <c r="B16" s="1103">
        <f t="shared" si="0"/>
        <v>12</v>
      </c>
      <c r="C16" s="1103">
        <f t="shared" si="1"/>
        <v>0</v>
      </c>
      <c r="D16" s="1231">
        <f t="shared" si="2"/>
        <v>3</v>
      </c>
      <c r="E16" s="1231">
        <f t="shared" si="3"/>
        <v>9</v>
      </c>
      <c r="F16" s="1103">
        <f t="shared" si="4"/>
        <v>8</v>
      </c>
      <c r="G16" s="1183">
        <v>0</v>
      </c>
      <c r="H16" s="1102">
        <v>1</v>
      </c>
      <c r="I16" s="1102">
        <v>7</v>
      </c>
      <c r="J16" s="1103">
        <f t="shared" si="5"/>
        <v>4</v>
      </c>
      <c r="K16" s="1183">
        <v>0</v>
      </c>
      <c r="L16" s="1102">
        <v>2</v>
      </c>
      <c r="M16" s="1102">
        <v>2</v>
      </c>
      <c r="N16" s="74">
        <v>37</v>
      </c>
      <c r="P16" s="1226"/>
      <c r="Q16" s="1225"/>
      <c r="R16" s="1091"/>
      <c r="S16" s="1225"/>
      <c r="T16" s="1225"/>
      <c r="U16" s="1225"/>
      <c r="V16" s="1225"/>
      <c r="W16" s="1225"/>
      <c r="X16" s="1225"/>
      <c r="Y16" s="1225"/>
      <c r="Z16" s="1225"/>
      <c r="AA16" s="1225"/>
      <c r="AB16" s="1225"/>
      <c r="AC16" s="1224"/>
    </row>
    <row r="17" spans="1:29" ht="17.45" customHeight="1" thickTop="1" thickBot="1" x14ac:dyDescent="0.25">
      <c r="A17" s="495">
        <v>38</v>
      </c>
      <c r="B17" s="1105">
        <f t="shared" si="0"/>
        <v>10</v>
      </c>
      <c r="C17" s="1105">
        <f t="shared" si="1"/>
        <v>0</v>
      </c>
      <c r="D17" s="1229">
        <f t="shared" si="2"/>
        <v>2</v>
      </c>
      <c r="E17" s="1229">
        <f t="shared" si="3"/>
        <v>8</v>
      </c>
      <c r="F17" s="1105">
        <f t="shared" si="4"/>
        <v>5</v>
      </c>
      <c r="G17" s="1181">
        <v>0</v>
      </c>
      <c r="H17" s="1104">
        <v>2</v>
      </c>
      <c r="I17" s="1104">
        <v>3</v>
      </c>
      <c r="J17" s="1105">
        <f t="shared" si="5"/>
        <v>5</v>
      </c>
      <c r="K17" s="1181">
        <v>0</v>
      </c>
      <c r="L17" s="1104">
        <v>0</v>
      </c>
      <c r="M17" s="1104">
        <v>5</v>
      </c>
      <c r="N17" s="469">
        <v>38</v>
      </c>
      <c r="P17" s="1226"/>
      <c r="Q17" s="1225"/>
      <c r="R17" s="1091"/>
      <c r="S17" s="1225"/>
      <c r="T17" s="1225"/>
      <c r="U17" s="1225"/>
      <c r="V17" s="1225"/>
      <c r="W17" s="1225"/>
      <c r="X17" s="1225"/>
      <c r="Y17" s="1225"/>
      <c r="Z17" s="1225"/>
      <c r="AA17" s="1225"/>
      <c r="AB17" s="1225"/>
      <c r="AC17" s="1224"/>
    </row>
    <row r="18" spans="1:29" ht="17.45" customHeight="1" thickTop="1" thickBot="1" x14ac:dyDescent="0.25">
      <c r="A18" s="1206">
        <v>39</v>
      </c>
      <c r="B18" s="1193">
        <f t="shared" si="0"/>
        <v>8</v>
      </c>
      <c r="C18" s="1193">
        <f t="shared" si="1"/>
        <v>0</v>
      </c>
      <c r="D18" s="1228">
        <f t="shared" si="2"/>
        <v>7</v>
      </c>
      <c r="E18" s="1228">
        <f t="shared" si="3"/>
        <v>1</v>
      </c>
      <c r="F18" s="1193">
        <f t="shared" si="4"/>
        <v>6</v>
      </c>
      <c r="G18" s="1192">
        <v>0</v>
      </c>
      <c r="H18" s="1191">
        <v>5</v>
      </c>
      <c r="I18" s="1191">
        <v>1</v>
      </c>
      <c r="J18" s="1193">
        <f t="shared" si="5"/>
        <v>2</v>
      </c>
      <c r="K18" s="1192">
        <v>0</v>
      </c>
      <c r="L18" s="1191">
        <v>2</v>
      </c>
      <c r="M18" s="1191">
        <v>0</v>
      </c>
      <c r="N18" s="913">
        <v>39</v>
      </c>
      <c r="P18" s="1226"/>
      <c r="Q18" s="1225"/>
      <c r="R18" s="1091"/>
      <c r="S18" s="1225"/>
      <c r="T18" s="1225"/>
      <c r="U18" s="1225"/>
      <c r="V18" s="1225"/>
      <c r="W18" s="1225"/>
      <c r="X18" s="1225"/>
      <c r="Y18" s="1225"/>
      <c r="Z18" s="1225"/>
      <c r="AA18" s="1225"/>
      <c r="AB18" s="1225"/>
      <c r="AC18" s="1224"/>
    </row>
    <row r="19" spans="1:29" ht="17.45" customHeight="1" thickTop="1" thickBot="1" x14ac:dyDescent="0.25">
      <c r="A19" s="495" t="s">
        <v>1472</v>
      </c>
      <c r="B19" s="1105">
        <f t="shared" si="0"/>
        <v>10</v>
      </c>
      <c r="C19" s="1105">
        <f t="shared" si="1"/>
        <v>0</v>
      </c>
      <c r="D19" s="1229">
        <f t="shared" si="2"/>
        <v>6</v>
      </c>
      <c r="E19" s="1229">
        <f t="shared" si="3"/>
        <v>4</v>
      </c>
      <c r="F19" s="1105">
        <f t="shared" si="4"/>
        <v>5</v>
      </c>
      <c r="G19" s="1181">
        <v>0</v>
      </c>
      <c r="H19" s="1104">
        <v>1</v>
      </c>
      <c r="I19" s="1104">
        <v>4</v>
      </c>
      <c r="J19" s="1105">
        <f t="shared" si="5"/>
        <v>5</v>
      </c>
      <c r="K19" s="1181">
        <v>0</v>
      </c>
      <c r="L19" s="1104">
        <v>5</v>
      </c>
      <c r="M19" s="1104">
        <v>0</v>
      </c>
      <c r="N19" s="469" t="s">
        <v>1472</v>
      </c>
      <c r="P19" s="1226"/>
      <c r="Q19" s="1225"/>
      <c r="R19" s="1091"/>
      <c r="S19" s="1225"/>
      <c r="T19" s="1225"/>
      <c r="U19" s="1225"/>
      <c r="V19" s="1225"/>
      <c r="W19" s="1225"/>
      <c r="X19" s="1225"/>
      <c r="Y19" s="1225"/>
      <c r="Z19" s="1225"/>
      <c r="AA19" s="1225"/>
      <c r="AB19" s="1225"/>
      <c r="AC19" s="1224"/>
    </row>
    <row r="20" spans="1:29" ht="17.45" customHeight="1" thickTop="1" x14ac:dyDescent="0.2">
      <c r="A20" s="1211" t="s">
        <v>1471</v>
      </c>
      <c r="B20" s="1179">
        <f t="shared" si="0"/>
        <v>0</v>
      </c>
      <c r="C20" s="1179">
        <f t="shared" si="1"/>
        <v>0</v>
      </c>
      <c r="D20" s="1098">
        <f t="shared" si="2"/>
        <v>0</v>
      </c>
      <c r="E20" s="1098">
        <f t="shared" si="3"/>
        <v>0</v>
      </c>
      <c r="F20" s="1179">
        <f t="shared" si="4"/>
        <v>0</v>
      </c>
      <c r="G20" s="1178">
        <v>0</v>
      </c>
      <c r="H20" s="1097">
        <v>0</v>
      </c>
      <c r="I20" s="1097">
        <v>0</v>
      </c>
      <c r="J20" s="1179">
        <f t="shared" si="5"/>
        <v>0</v>
      </c>
      <c r="K20" s="1178">
        <v>0</v>
      </c>
      <c r="L20" s="1097">
        <v>0</v>
      </c>
      <c r="M20" s="1097">
        <v>0</v>
      </c>
      <c r="N20" s="1096" t="s">
        <v>72</v>
      </c>
      <c r="P20" s="1226"/>
      <c r="Q20" s="1225"/>
      <c r="R20" s="1091"/>
      <c r="S20" s="1225"/>
      <c r="T20" s="1225"/>
      <c r="U20" s="1225"/>
      <c r="V20" s="1225"/>
      <c r="W20" s="1225"/>
      <c r="X20" s="1225"/>
      <c r="Y20" s="1225"/>
      <c r="Z20" s="1225"/>
      <c r="AA20" s="1225"/>
      <c r="AB20" s="1225"/>
      <c r="AC20" s="1224"/>
    </row>
    <row r="21" spans="1:29" ht="17.45" customHeight="1" x14ac:dyDescent="0.2">
      <c r="A21" s="608" t="s">
        <v>44</v>
      </c>
      <c r="B21" s="1175">
        <f t="shared" si="0"/>
        <v>94</v>
      </c>
      <c r="C21" s="1175">
        <f t="shared" si="1"/>
        <v>0</v>
      </c>
      <c r="D21" s="1175">
        <f t="shared" si="2"/>
        <v>45</v>
      </c>
      <c r="E21" s="1175">
        <f t="shared" si="3"/>
        <v>49</v>
      </c>
      <c r="F21" s="1175">
        <f t="shared" ref="F21:M21" si="6">SUM(F7:F20)</f>
        <v>58</v>
      </c>
      <c r="G21" s="1175">
        <f t="shared" si="6"/>
        <v>0</v>
      </c>
      <c r="H21" s="1175">
        <f t="shared" si="6"/>
        <v>27</v>
      </c>
      <c r="I21" s="1175">
        <f t="shared" si="6"/>
        <v>31</v>
      </c>
      <c r="J21" s="1232">
        <f t="shared" si="6"/>
        <v>36</v>
      </c>
      <c r="K21" s="1175">
        <f t="shared" si="6"/>
        <v>0</v>
      </c>
      <c r="L21" s="1175">
        <f t="shared" si="6"/>
        <v>18</v>
      </c>
      <c r="M21" s="1175">
        <f t="shared" si="6"/>
        <v>18</v>
      </c>
      <c r="N21" s="643" t="s">
        <v>45</v>
      </c>
      <c r="P21" s="1226"/>
      <c r="Q21" s="1225"/>
      <c r="R21" s="1091"/>
      <c r="S21" s="1225"/>
      <c r="T21" s="1225"/>
      <c r="U21" s="1225"/>
      <c r="V21" s="1225"/>
      <c r="W21" s="1225"/>
      <c r="X21" s="1225"/>
      <c r="Y21" s="1225"/>
      <c r="Z21" s="1225"/>
      <c r="AA21" s="1225"/>
      <c r="AB21" s="1225"/>
      <c r="AC21" s="1224"/>
    </row>
    <row r="22" spans="1:29" ht="21.95" customHeight="1" x14ac:dyDescent="0.2">
      <c r="A22" s="1647">
        <v>2013</v>
      </c>
      <c r="B22" s="1647"/>
      <c r="C22" s="1647"/>
      <c r="D22" s="1647"/>
      <c r="E22" s="1647"/>
      <c r="F22" s="1647"/>
      <c r="G22" s="1647"/>
      <c r="H22" s="1647"/>
      <c r="I22" s="1647"/>
      <c r="J22" s="1647"/>
      <c r="K22" s="1647"/>
      <c r="L22" s="1647"/>
      <c r="M22" s="1647"/>
      <c r="N22" s="1647"/>
    </row>
    <row r="23" spans="1:29" ht="17.45" customHeight="1" thickBot="1" x14ac:dyDescent="0.25">
      <c r="A23" s="1206">
        <v>28</v>
      </c>
      <c r="B23" s="1193">
        <f t="shared" ref="B23:B37" si="7">SUM(C23:E23)</f>
        <v>12</v>
      </c>
      <c r="C23" s="1193">
        <f t="shared" ref="C23:C37" si="8">SUM(G23,K23)</f>
        <v>1</v>
      </c>
      <c r="D23" s="1228">
        <f t="shared" ref="D23:D37" si="9">SUM(H23,L23)</f>
        <v>4</v>
      </c>
      <c r="E23" s="1228">
        <f t="shared" ref="E23:E37" si="10">SUM(I23,M23)</f>
        <v>7</v>
      </c>
      <c r="F23" s="1193">
        <f t="shared" ref="F23:F36" si="11">SUM(G23:I23)</f>
        <v>8</v>
      </c>
      <c r="G23" s="1192">
        <v>0</v>
      </c>
      <c r="H23" s="1191">
        <v>2</v>
      </c>
      <c r="I23" s="1191">
        <v>6</v>
      </c>
      <c r="J23" s="1193">
        <f t="shared" ref="J23:J36" si="12">SUM(K23:M23)</f>
        <v>4</v>
      </c>
      <c r="K23" s="1192">
        <v>1</v>
      </c>
      <c r="L23" s="1191">
        <v>2</v>
      </c>
      <c r="M23" s="1191">
        <v>1</v>
      </c>
      <c r="N23" s="913">
        <v>28</v>
      </c>
    </row>
    <row r="24" spans="1:29" ht="17.45" customHeight="1" thickTop="1" thickBot="1" x14ac:dyDescent="0.25">
      <c r="A24" s="1207">
        <v>29</v>
      </c>
      <c r="B24" s="1101">
        <f t="shared" si="7"/>
        <v>3</v>
      </c>
      <c r="C24" s="1101">
        <f t="shared" si="8"/>
        <v>0</v>
      </c>
      <c r="D24" s="1230">
        <f t="shared" si="9"/>
        <v>1</v>
      </c>
      <c r="E24" s="1230">
        <f t="shared" si="10"/>
        <v>2</v>
      </c>
      <c r="F24" s="1101">
        <f t="shared" si="11"/>
        <v>3</v>
      </c>
      <c r="G24" s="1195">
        <v>0</v>
      </c>
      <c r="H24" s="1100">
        <v>1</v>
      </c>
      <c r="I24" s="1100">
        <v>2</v>
      </c>
      <c r="J24" s="1101">
        <f t="shared" si="12"/>
        <v>0</v>
      </c>
      <c r="K24" s="1195">
        <v>0</v>
      </c>
      <c r="L24" s="1100">
        <v>0</v>
      </c>
      <c r="M24" s="1100">
        <v>0</v>
      </c>
      <c r="N24" s="637">
        <v>29</v>
      </c>
    </row>
    <row r="25" spans="1:29" ht="17.45" customHeight="1" thickTop="1" thickBot="1" x14ac:dyDescent="0.25">
      <c r="A25" s="1206">
        <v>30</v>
      </c>
      <c r="B25" s="1193">
        <f t="shared" si="7"/>
        <v>7</v>
      </c>
      <c r="C25" s="1193">
        <f t="shared" si="8"/>
        <v>0</v>
      </c>
      <c r="D25" s="1228">
        <f t="shared" si="9"/>
        <v>4</v>
      </c>
      <c r="E25" s="1228">
        <f t="shared" si="10"/>
        <v>3</v>
      </c>
      <c r="F25" s="1193">
        <f t="shared" si="11"/>
        <v>4</v>
      </c>
      <c r="G25" s="1192">
        <v>0</v>
      </c>
      <c r="H25" s="1191">
        <v>3</v>
      </c>
      <c r="I25" s="1191">
        <v>1</v>
      </c>
      <c r="J25" s="1193">
        <f t="shared" si="12"/>
        <v>3</v>
      </c>
      <c r="K25" s="1192">
        <v>0</v>
      </c>
      <c r="L25" s="1191">
        <v>1</v>
      </c>
      <c r="M25" s="1191">
        <v>2</v>
      </c>
      <c r="N25" s="913">
        <v>30</v>
      </c>
    </row>
    <row r="26" spans="1:29" ht="17.45" customHeight="1" thickTop="1" thickBot="1" x14ac:dyDescent="0.25">
      <c r="A26" s="1207">
        <v>31</v>
      </c>
      <c r="B26" s="1101">
        <f t="shared" si="7"/>
        <v>14</v>
      </c>
      <c r="C26" s="1101">
        <f t="shared" si="8"/>
        <v>0</v>
      </c>
      <c r="D26" s="1230">
        <f t="shared" si="9"/>
        <v>7</v>
      </c>
      <c r="E26" s="1230">
        <f t="shared" si="10"/>
        <v>7</v>
      </c>
      <c r="F26" s="1101">
        <f t="shared" si="11"/>
        <v>8</v>
      </c>
      <c r="G26" s="1195">
        <v>0</v>
      </c>
      <c r="H26" s="1100">
        <v>3</v>
      </c>
      <c r="I26" s="1100">
        <v>5</v>
      </c>
      <c r="J26" s="1101">
        <f t="shared" si="12"/>
        <v>6</v>
      </c>
      <c r="K26" s="1195">
        <v>0</v>
      </c>
      <c r="L26" s="1100">
        <v>4</v>
      </c>
      <c r="M26" s="1100">
        <v>2</v>
      </c>
      <c r="N26" s="637">
        <v>31</v>
      </c>
    </row>
    <row r="27" spans="1:29" ht="17.45" customHeight="1" thickTop="1" thickBot="1" x14ac:dyDescent="0.25">
      <c r="A27" s="1206">
        <v>32</v>
      </c>
      <c r="B27" s="1193">
        <f t="shared" si="7"/>
        <v>6</v>
      </c>
      <c r="C27" s="1193">
        <f t="shared" si="8"/>
        <v>0</v>
      </c>
      <c r="D27" s="1228">
        <f t="shared" si="9"/>
        <v>3</v>
      </c>
      <c r="E27" s="1228">
        <f t="shared" si="10"/>
        <v>3</v>
      </c>
      <c r="F27" s="1193">
        <f t="shared" si="11"/>
        <v>4</v>
      </c>
      <c r="G27" s="1192">
        <v>0</v>
      </c>
      <c r="H27" s="1191">
        <v>1</v>
      </c>
      <c r="I27" s="1191">
        <v>3</v>
      </c>
      <c r="J27" s="1193">
        <f t="shared" si="12"/>
        <v>2</v>
      </c>
      <c r="K27" s="1192">
        <v>0</v>
      </c>
      <c r="L27" s="1191">
        <v>2</v>
      </c>
      <c r="M27" s="1191">
        <v>0</v>
      </c>
      <c r="N27" s="913">
        <v>32</v>
      </c>
    </row>
    <row r="28" spans="1:29" ht="17.45" customHeight="1" thickTop="1" thickBot="1" x14ac:dyDescent="0.25">
      <c r="A28" s="1207">
        <v>33</v>
      </c>
      <c r="B28" s="1101">
        <f t="shared" si="7"/>
        <v>12</v>
      </c>
      <c r="C28" s="1101">
        <f t="shared" si="8"/>
        <v>0</v>
      </c>
      <c r="D28" s="1230">
        <f t="shared" si="9"/>
        <v>6</v>
      </c>
      <c r="E28" s="1230">
        <f t="shared" si="10"/>
        <v>6</v>
      </c>
      <c r="F28" s="1101">
        <f t="shared" si="11"/>
        <v>10</v>
      </c>
      <c r="G28" s="1195">
        <v>0</v>
      </c>
      <c r="H28" s="1100">
        <v>6</v>
      </c>
      <c r="I28" s="1100">
        <v>4</v>
      </c>
      <c r="J28" s="1101">
        <f t="shared" si="12"/>
        <v>2</v>
      </c>
      <c r="K28" s="1195">
        <v>0</v>
      </c>
      <c r="L28" s="1100">
        <v>0</v>
      </c>
      <c r="M28" s="1100">
        <v>2</v>
      </c>
      <c r="N28" s="637">
        <v>33</v>
      </c>
    </row>
    <row r="29" spans="1:29" ht="17.45" customHeight="1" thickTop="1" thickBot="1" x14ac:dyDescent="0.25">
      <c r="A29" s="1206">
        <v>34</v>
      </c>
      <c r="B29" s="1193">
        <f t="shared" si="7"/>
        <v>6</v>
      </c>
      <c r="C29" s="1193">
        <f t="shared" si="8"/>
        <v>0</v>
      </c>
      <c r="D29" s="1228">
        <f t="shared" si="9"/>
        <v>2</v>
      </c>
      <c r="E29" s="1228">
        <f t="shared" si="10"/>
        <v>4</v>
      </c>
      <c r="F29" s="1193">
        <f t="shared" si="11"/>
        <v>4</v>
      </c>
      <c r="G29" s="1192">
        <v>0</v>
      </c>
      <c r="H29" s="1191">
        <v>1</v>
      </c>
      <c r="I29" s="1191">
        <v>3</v>
      </c>
      <c r="J29" s="1193">
        <f t="shared" si="12"/>
        <v>2</v>
      </c>
      <c r="K29" s="1192">
        <v>0</v>
      </c>
      <c r="L29" s="1191">
        <v>1</v>
      </c>
      <c r="M29" s="1191">
        <v>1</v>
      </c>
      <c r="N29" s="913">
        <v>34</v>
      </c>
    </row>
    <row r="30" spans="1:29" ht="17.45" customHeight="1" thickTop="1" thickBot="1" x14ac:dyDescent="0.25">
      <c r="A30" s="1207">
        <v>35</v>
      </c>
      <c r="B30" s="1101">
        <f t="shared" si="7"/>
        <v>16</v>
      </c>
      <c r="C30" s="1101">
        <f t="shared" si="8"/>
        <v>0</v>
      </c>
      <c r="D30" s="1230">
        <f t="shared" si="9"/>
        <v>12</v>
      </c>
      <c r="E30" s="1230">
        <f t="shared" si="10"/>
        <v>4</v>
      </c>
      <c r="F30" s="1101">
        <f t="shared" si="11"/>
        <v>11</v>
      </c>
      <c r="G30" s="1195">
        <v>0</v>
      </c>
      <c r="H30" s="1100">
        <v>8</v>
      </c>
      <c r="I30" s="1100">
        <v>3</v>
      </c>
      <c r="J30" s="1101">
        <f t="shared" si="12"/>
        <v>5</v>
      </c>
      <c r="K30" s="1195">
        <v>0</v>
      </c>
      <c r="L30" s="1100">
        <v>4</v>
      </c>
      <c r="M30" s="1100">
        <v>1</v>
      </c>
      <c r="N30" s="637">
        <v>35</v>
      </c>
    </row>
    <row r="31" spans="1:29" ht="17.45" customHeight="1" thickTop="1" thickBot="1" x14ac:dyDescent="0.25">
      <c r="A31" s="1206">
        <v>36</v>
      </c>
      <c r="B31" s="1193">
        <f t="shared" si="7"/>
        <v>15</v>
      </c>
      <c r="C31" s="1193">
        <f t="shared" si="8"/>
        <v>0</v>
      </c>
      <c r="D31" s="1228">
        <f t="shared" si="9"/>
        <v>6</v>
      </c>
      <c r="E31" s="1228">
        <f t="shared" si="10"/>
        <v>9</v>
      </c>
      <c r="F31" s="1193">
        <f t="shared" si="11"/>
        <v>10</v>
      </c>
      <c r="G31" s="1192">
        <v>0</v>
      </c>
      <c r="H31" s="1191">
        <v>5</v>
      </c>
      <c r="I31" s="1191">
        <v>5</v>
      </c>
      <c r="J31" s="1193">
        <f t="shared" si="12"/>
        <v>5</v>
      </c>
      <c r="K31" s="1192">
        <v>0</v>
      </c>
      <c r="L31" s="1191">
        <v>1</v>
      </c>
      <c r="M31" s="1191">
        <v>4</v>
      </c>
      <c r="N31" s="913">
        <v>36</v>
      </c>
    </row>
    <row r="32" spans="1:29" ht="17.45" customHeight="1" thickTop="1" thickBot="1" x14ac:dyDescent="0.25">
      <c r="A32" s="1207">
        <v>37</v>
      </c>
      <c r="B32" s="1101">
        <f t="shared" si="7"/>
        <v>9</v>
      </c>
      <c r="C32" s="1101">
        <f t="shared" si="8"/>
        <v>0</v>
      </c>
      <c r="D32" s="1230">
        <f t="shared" si="9"/>
        <v>5</v>
      </c>
      <c r="E32" s="1230">
        <f t="shared" si="10"/>
        <v>4</v>
      </c>
      <c r="F32" s="1101">
        <f t="shared" si="11"/>
        <v>6</v>
      </c>
      <c r="G32" s="1195">
        <v>0</v>
      </c>
      <c r="H32" s="1100">
        <v>3</v>
      </c>
      <c r="I32" s="1100">
        <v>3</v>
      </c>
      <c r="J32" s="1101">
        <f t="shared" si="12"/>
        <v>3</v>
      </c>
      <c r="K32" s="1195">
        <v>0</v>
      </c>
      <c r="L32" s="1100">
        <v>2</v>
      </c>
      <c r="M32" s="1100">
        <v>1</v>
      </c>
      <c r="N32" s="637">
        <v>37</v>
      </c>
    </row>
    <row r="33" spans="1:14" ht="17.45" customHeight="1" thickTop="1" thickBot="1" x14ac:dyDescent="0.25">
      <c r="A33" s="1206">
        <v>38</v>
      </c>
      <c r="B33" s="1193">
        <f t="shared" si="7"/>
        <v>11</v>
      </c>
      <c r="C33" s="1193">
        <f t="shared" si="8"/>
        <v>0</v>
      </c>
      <c r="D33" s="1228">
        <f t="shared" si="9"/>
        <v>7</v>
      </c>
      <c r="E33" s="1228">
        <f t="shared" si="10"/>
        <v>4</v>
      </c>
      <c r="F33" s="1193">
        <f t="shared" si="11"/>
        <v>9</v>
      </c>
      <c r="G33" s="1192">
        <v>0</v>
      </c>
      <c r="H33" s="1191">
        <v>6</v>
      </c>
      <c r="I33" s="1191">
        <v>3</v>
      </c>
      <c r="J33" s="1193">
        <f t="shared" si="12"/>
        <v>2</v>
      </c>
      <c r="K33" s="1192">
        <v>0</v>
      </c>
      <c r="L33" s="1191">
        <v>1</v>
      </c>
      <c r="M33" s="1191">
        <v>1</v>
      </c>
      <c r="N33" s="913">
        <v>38</v>
      </c>
    </row>
    <row r="34" spans="1:14" ht="17.45" customHeight="1" thickTop="1" thickBot="1" x14ac:dyDescent="0.25">
      <c r="A34" s="495">
        <v>39</v>
      </c>
      <c r="B34" s="1105">
        <f t="shared" si="7"/>
        <v>17</v>
      </c>
      <c r="C34" s="1105">
        <f t="shared" si="8"/>
        <v>0</v>
      </c>
      <c r="D34" s="1229">
        <f t="shared" si="9"/>
        <v>9</v>
      </c>
      <c r="E34" s="1229">
        <f t="shared" si="10"/>
        <v>8</v>
      </c>
      <c r="F34" s="1105">
        <f t="shared" si="11"/>
        <v>12</v>
      </c>
      <c r="G34" s="1181">
        <v>0</v>
      </c>
      <c r="H34" s="1104">
        <v>6</v>
      </c>
      <c r="I34" s="1104">
        <v>6</v>
      </c>
      <c r="J34" s="1105">
        <f t="shared" si="12"/>
        <v>5</v>
      </c>
      <c r="K34" s="1181">
        <v>0</v>
      </c>
      <c r="L34" s="1104">
        <v>3</v>
      </c>
      <c r="M34" s="1104">
        <v>2</v>
      </c>
      <c r="N34" s="469">
        <v>39</v>
      </c>
    </row>
    <row r="35" spans="1:14" ht="17.45" customHeight="1" thickTop="1" thickBot="1" x14ac:dyDescent="0.25">
      <c r="A35" s="1206" t="s">
        <v>1472</v>
      </c>
      <c r="B35" s="1193">
        <f t="shared" si="7"/>
        <v>5</v>
      </c>
      <c r="C35" s="1193">
        <f t="shared" si="8"/>
        <v>0</v>
      </c>
      <c r="D35" s="1228">
        <f t="shared" si="9"/>
        <v>2</v>
      </c>
      <c r="E35" s="1228">
        <f t="shared" si="10"/>
        <v>3</v>
      </c>
      <c r="F35" s="1193">
        <f t="shared" si="11"/>
        <v>5</v>
      </c>
      <c r="G35" s="1192">
        <v>0</v>
      </c>
      <c r="H35" s="1191">
        <v>2</v>
      </c>
      <c r="I35" s="1191">
        <v>3</v>
      </c>
      <c r="J35" s="1193">
        <f t="shared" si="12"/>
        <v>0</v>
      </c>
      <c r="K35" s="1192">
        <v>0</v>
      </c>
      <c r="L35" s="1191">
        <v>0</v>
      </c>
      <c r="M35" s="1191">
        <v>0</v>
      </c>
      <c r="N35" s="913" t="s">
        <v>1472</v>
      </c>
    </row>
    <row r="36" spans="1:14" ht="17.45" customHeight="1" thickTop="1" x14ac:dyDescent="0.2">
      <c r="A36" s="1205" t="s">
        <v>1471</v>
      </c>
      <c r="B36" s="1095">
        <f t="shared" si="7"/>
        <v>1</v>
      </c>
      <c r="C36" s="1095">
        <f t="shared" si="8"/>
        <v>0</v>
      </c>
      <c r="D36" s="1227">
        <f t="shared" si="9"/>
        <v>1</v>
      </c>
      <c r="E36" s="1227">
        <f t="shared" si="10"/>
        <v>0</v>
      </c>
      <c r="F36" s="1095">
        <f t="shared" si="11"/>
        <v>1</v>
      </c>
      <c r="G36" s="1188">
        <v>0</v>
      </c>
      <c r="H36" s="1094">
        <v>1</v>
      </c>
      <c r="I36" s="1094">
        <v>0</v>
      </c>
      <c r="J36" s="1095">
        <f t="shared" si="12"/>
        <v>0</v>
      </c>
      <c r="K36" s="1188">
        <v>0</v>
      </c>
      <c r="L36" s="1094">
        <v>0</v>
      </c>
      <c r="M36" s="1094">
        <v>0</v>
      </c>
      <c r="N36" s="870" t="s">
        <v>72</v>
      </c>
    </row>
    <row r="37" spans="1:14" ht="17.45" customHeight="1" x14ac:dyDescent="0.2">
      <c r="A37" s="1075" t="s">
        <v>44</v>
      </c>
      <c r="B37" s="1185">
        <f t="shared" si="7"/>
        <v>134</v>
      </c>
      <c r="C37" s="1185">
        <f t="shared" si="8"/>
        <v>1</v>
      </c>
      <c r="D37" s="1185">
        <f t="shared" si="9"/>
        <v>69</v>
      </c>
      <c r="E37" s="1185">
        <f t="shared" si="10"/>
        <v>64</v>
      </c>
      <c r="F37" s="1185">
        <f t="shared" ref="F37:M37" si="13">SUM(F23:F36)</f>
        <v>95</v>
      </c>
      <c r="G37" s="1185">
        <f t="shared" si="13"/>
        <v>0</v>
      </c>
      <c r="H37" s="1185">
        <f t="shared" si="13"/>
        <v>48</v>
      </c>
      <c r="I37" s="1185">
        <f t="shared" si="13"/>
        <v>47</v>
      </c>
      <c r="J37" s="1185">
        <f t="shared" si="13"/>
        <v>39</v>
      </c>
      <c r="K37" s="1185">
        <f t="shared" si="13"/>
        <v>1</v>
      </c>
      <c r="L37" s="1185">
        <f t="shared" si="13"/>
        <v>21</v>
      </c>
      <c r="M37" s="1185">
        <f t="shared" si="13"/>
        <v>17</v>
      </c>
      <c r="N37" s="1086" t="s">
        <v>45</v>
      </c>
    </row>
    <row r="38" spans="1:14" ht="21.95" customHeight="1" x14ac:dyDescent="0.2">
      <c r="A38" s="1647">
        <v>2014</v>
      </c>
      <c r="B38" s="1647"/>
      <c r="C38" s="1647"/>
      <c r="D38" s="1647"/>
      <c r="E38" s="1647"/>
      <c r="F38" s="1647"/>
      <c r="G38" s="1647"/>
      <c r="H38" s="1647"/>
      <c r="I38" s="1647"/>
      <c r="J38" s="1647"/>
      <c r="K38" s="1647"/>
      <c r="L38" s="1647"/>
      <c r="M38" s="1647"/>
      <c r="N38" s="1647"/>
    </row>
    <row r="39" spans="1:14" ht="17.45" customHeight="1" thickBot="1" x14ac:dyDescent="0.25">
      <c r="A39" s="1206">
        <v>28</v>
      </c>
      <c r="B39" s="1193">
        <f t="shared" ref="B39:B53" si="14">SUM(C39:E39)</f>
        <v>8</v>
      </c>
      <c r="C39" s="1193">
        <f t="shared" ref="C39:C53" si="15">SUM(G39,K39)</f>
        <v>1</v>
      </c>
      <c r="D39" s="1228">
        <f t="shared" ref="D39:D53" si="16">SUM(H39,L39)</f>
        <v>4</v>
      </c>
      <c r="E39" s="1228">
        <f t="shared" ref="E39:E53" si="17">SUM(I39,M39)</f>
        <v>3</v>
      </c>
      <c r="F39" s="1193">
        <f t="shared" ref="F39:F52" si="18">SUM(G39:I39)</f>
        <v>7</v>
      </c>
      <c r="G39" s="1192">
        <v>1</v>
      </c>
      <c r="H39" s="1191">
        <v>4</v>
      </c>
      <c r="I39" s="1191">
        <v>2</v>
      </c>
      <c r="J39" s="1193">
        <f t="shared" ref="J39:J52" si="19">SUM(K39:M39)</f>
        <v>1</v>
      </c>
      <c r="K39" s="1192">
        <v>0</v>
      </c>
      <c r="L39" s="1191">
        <v>0</v>
      </c>
      <c r="M39" s="1191">
        <v>1</v>
      </c>
      <c r="N39" s="913">
        <v>28</v>
      </c>
    </row>
    <row r="40" spans="1:14" ht="17.45" customHeight="1" thickTop="1" thickBot="1" x14ac:dyDescent="0.25">
      <c r="A40" s="1207">
        <v>29</v>
      </c>
      <c r="B40" s="1101">
        <f t="shared" si="14"/>
        <v>9</v>
      </c>
      <c r="C40" s="1101">
        <f t="shared" si="15"/>
        <v>0</v>
      </c>
      <c r="D40" s="1230">
        <f t="shared" si="16"/>
        <v>3</v>
      </c>
      <c r="E40" s="1230">
        <f t="shared" si="17"/>
        <v>6</v>
      </c>
      <c r="F40" s="1101">
        <f t="shared" si="18"/>
        <v>6</v>
      </c>
      <c r="G40" s="1195">
        <v>0</v>
      </c>
      <c r="H40" s="1100">
        <v>2</v>
      </c>
      <c r="I40" s="1100">
        <v>4</v>
      </c>
      <c r="J40" s="1101">
        <f t="shared" si="19"/>
        <v>3</v>
      </c>
      <c r="K40" s="1195">
        <v>0</v>
      </c>
      <c r="L40" s="1100">
        <v>1</v>
      </c>
      <c r="M40" s="1100">
        <v>2</v>
      </c>
      <c r="N40" s="637">
        <v>29</v>
      </c>
    </row>
    <row r="41" spans="1:14" ht="17.45" customHeight="1" thickTop="1" thickBot="1" x14ac:dyDescent="0.25">
      <c r="A41" s="1206">
        <v>30</v>
      </c>
      <c r="B41" s="1193">
        <f t="shared" si="14"/>
        <v>6</v>
      </c>
      <c r="C41" s="1193">
        <f t="shared" si="15"/>
        <v>0</v>
      </c>
      <c r="D41" s="1228">
        <f t="shared" si="16"/>
        <v>4</v>
      </c>
      <c r="E41" s="1228">
        <f t="shared" si="17"/>
        <v>2</v>
      </c>
      <c r="F41" s="1193">
        <f t="shared" si="18"/>
        <v>4</v>
      </c>
      <c r="G41" s="1192">
        <v>0</v>
      </c>
      <c r="H41" s="1191">
        <v>3</v>
      </c>
      <c r="I41" s="1191">
        <v>1</v>
      </c>
      <c r="J41" s="1193">
        <f t="shared" si="19"/>
        <v>2</v>
      </c>
      <c r="K41" s="1192">
        <v>0</v>
      </c>
      <c r="L41" s="1191">
        <v>1</v>
      </c>
      <c r="M41" s="1191">
        <v>1</v>
      </c>
      <c r="N41" s="913">
        <v>30</v>
      </c>
    </row>
    <row r="42" spans="1:14" ht="17.45" customHeight="1" thickTop="1" thickBot="1" x14ac:dyDescent="0.25">
      <c r="A42" s="1207">
        <v>31</v>
      </c>
      <c r="B42" s="1101">
        <f t="shared" si="14"/>
        <v>15</v>
      </c>
      <c r="C42" s="1101">
        <f t="shared" si="15"/>
        <v>0</v>
      </c>
      <c r="D42" s="1230">
        <f t="shared" si="16"/>
        <v>6</v>
      </c>
      <c r="E42" s="1230">
        <f t="shared" si="17"/>
        <v>9</v>
      </c>
      <c r="F42" s="1101">
        <f t="shared" si="18"/>
        <v>10</v>
      </c>
      <c r="G42" s="1195">
        <v>0</v>
      </c>
      <c r="H42" s="1100">
        <v>5</v>
      </c>
      <c r="I42" s="1100">
        <v>5</v>
      </c>
      <c r="J42" s="1101">
        <f t="shared" si="19"/>
        <v>5</v>
      </c>
      <c r="K42" s="1195">
        <v>0</v>
      </c>
      <c r="L42" s="1100">
        <v>1</v>
      </c>
      <c r="M42" s="1100">
        <v>4</v>
      </c>
      <c r="N42" s="637">
        <v>31</v>
      </c>
    </row>
    <row r="43" spans="1:14" ht="17.45" customHeight="1" thickTop="1" thickBot="1" x14ac:dyDescent="0.25">
      <c r="A43" s="1206">
        <v>32</v>
      </c>
      <c r="B43" s="1193">
        <f t="shared" si="14"/>
        <v>9</v>
      </c>
      <c r="C43" s="1193">
        <f t="shared" si="15"/>
        <v>0</v>
      </c>
      <c r="D43" s="1228">
        <f t="shared" si="16"/>
        <v>5</v>
      </c>
      <c r="E43" s="1228">
        <f t="shared" si="17"/>
        <v>4</v>
      </c>
      <c r="F43" s="1193">
        <f t="shared" si="18"/>
        <v>6</v>
      </c>
      <c r="G43" s="1192">
        <v>0</v>
      </c>
      <c r="H43" s="1191">
        <v>4</v>
      </c>
      <c r="I43" s="1191">
        <v>2</v>
      </c>
      <c r="J43" s="1193">
        <f t="shared" si="19"/>
        <v>3</v>
      </c>
      <c r="K43" s="1192">
        <v>0</v>
      </c>
      <c r="L43" s="1191">
        <v>1</v>
      </c>
      <c r="M43" s="1191">
        <v>2</v>
      </c>
      <c r="N43" s="913">
        <v>32</v>
      </c>
    </row>
    <row r="44" spans="1:14" ht="17.45" customHeight="1" thickTop="1" thickBot="1" x14ac:dyDescent="0.25">
      <c r="A44" s="1207">
        <v>33</v>
      </c>
      <c r="B44" s="1101">
        <f t="shared" si="14"/>
        <v>7</v>
      </c>
      <c r="C44" s="1101">
        <f t="shared" si="15"/>
        <v>0</v>
      </c>
      <c r="D44" s="1230">
        <f t="shared" si="16"/>
        <v>3</v>
      </c>
      <c r="E44" s="1230">
        <f t="shared" si="17"/>
        <v>4</v>
      </c>
      <c r="F44" s="1101">
        <f t="shared" si="18"/>
        <v>3</v>
      </c>
      <c r="G44" s="1195">
        <v>0</v>
      </c>
      <c r="H44" s="1100">
        <v>1</v>
      </c>
      <c r="I44" s="1100">
        <v>2</v>
      </c>
      <c r="J44" s="1101">
        <f t="shared" si="19"/>
        <v>4</v>
      </c>
      <c r="K44" s="1195">
        <v>0</v>
      </c>
      <c r="L44" s="1100">
        <v>2</v>
      </c>
      <c r="M44" s="1100">
        <v>2</v>
      </c>
      <c r="N44" s="637">
        <v>33</v>
      </c>
    </row>
    <row r="45" spans="1:14" ht="17.45" customHeight="1" thickTop="1" thickBot="1" x14ac:dyDescent="0.25">
      <c r="A45" s="1206">
        <v>34</v>
      </c>
      <c r="B45" s="1193">
        <f t="shared" si="14"/>
        <v>9</v>
      </c>
      <c r="C45" s="1193">
        <f t="shared" si="15"/>
        <v>0</v>
      </c>
      <c r="D45" s="1228">
        <f t="shared" si="16"/>
        <v>3</v>
      </c>
      <c r="E45" s="1228">
        <f t="shared" si="17"/>
        <v>6</v>
      </c>
      <c r="F45" s="1193">
        <f t="shared" si="18"/>
        <v>6</v>
      </c>
      <c r="G45" s="1192">
        <v>0</v>
      </c>
      <c r="H45" s="1191">
        <v>2</v>
      </c>
      <c r="I45" s="1191">
        <v>4</v>
      </c>
      <c r="J45" s="1193">
        <f t="shared" si="19"/>
        <v>3</v>
      </c>
      <c r="K45" s="1192">
        <v>0</v>
      </c>
      <c r="L45" s="1191">
        <v>1</v>
      </c>
      <c r="M45" s="1191">
        <v>2</v>
      </c>
      <c r="N45" s="913">
        <v>34</v>
      </c>
    </row>
    <row r="46" spans="1:14" ht="17.45" customHeight="1" thickTop="1" thickBot="1" x14ac:dyDescent="0.25">
      <c r="A46" s="1207">
        <v>35</v>
      </c>
      <c r="B46" s="1101">
        <f t="shared" si="14"/>
        <v>5</v>
      </c>
      <c r="C46" s="1101">
        <f t="shared" si="15"/>
        <v>0</v>
      </c>
      <c r="D46" s="1230">
        <f t="shared" si="16"/>
        <v>4</v>
      </c>
      <c r="E46" s="1230">
        <f t="shared" si="17"/>
        <v>1</v>
      </c>
      <c r="F46" s="1101">
        <f t="shared" si="18"/>
        <v>4</v>
      </c>
      <c r="G46" s="1195">
        <v>0</v>
      </c>
      <c r="H46" s="1100">
        <v>3</v>
      </c>
      <c r="I46" s="1100">
        <v>1</v>
      </c>
      <c r="J46" s="1101">
        <f t="shared" si="19"/>
        <v>1</v>
      </c>
      <c r="K46" s="1195">
        <v>0</v>
      </c>
      <c r="L46" s="1100">
        <v>1</v>
      </c>
      <c r="M46" s="1100">
        <v>0</v>
      </c>
      <c r="N46" s="637">
        <v>35</v>
      </c>
    </row>
    <row r="47" spans="1:14" ht="17.45" customHeight="1" thickTop="1" thickBot="1" x14ac:dyDescent="0.25">
      <c r="A47" s="1206">
        <v>36</v>
      </c>
      <c r="B47" s="1193">
        <f t="shared" si="14"/>
        <v>19</v>
      </c>
      <c r="C47" s="1193">
        <f t="shared" si="15"/>
        <v>0</v>
      </c>
      <c r="D47" s="1228">
        <f t="shared" si="16"/>
        <v>9</v>
      </c>
      <c r="E47" s="1228">
        <f t="shared" si="17"/>
        <v>10</v>
      </c>
      <c r="F47" s="1193">
        <f t="shared" si="18"/>
        <v>16</v>
      </c>
      <c r="G47" s="1192">
        <v>0</v>
      </c>
      <c r="H47" s="1191">
        <v>7</v>
      </c>
      <c r="I47" s="1191">
        <v>9</v>
      </c>
      <c r="J47" s="1193">
        <f t="shared" si="19"/>
        <v>3</v>
      </c>
      <c r="K47" s="1192">
        <v>0</v>
      </c>
      <c r="L47" s="1191">
        <v>2</v>
      </c>
      <c r="M47" s="1191">
        <v>1</v>
      </c>
      <c r="N47" s="913">
        <v>36</v>
      </c>
    </row>
    <row r="48" spans="1:14" ht="17.45" customHeight="1" thickTop="1" thickBot="1" x14ac:dyDescent="0.25">
      <c r="A48" s="1207">
        <v>37</v>
      </c>
      <c r="B48" s="1101">
        <f t="shared" si="14"/>
        <v>10</v>
      </c>
      <c r="C48" s="1101">
        <f t="shared" si="15"/>
        <v>0</v>
      </c>
      <c r="D48" s="1230">
        <f t="shared" si="16"/>
        <v>5</v>
      </c>
      <c r="E48" s="1230">
        <f t="shared" si="17"/>
        <v>5</v>
      </c>
      <c r="F48" s="1101">
        <f t="shared" si="18"/>
        <v>7</v>
      </c>
      <c r="G48" s="1195">
        <v>0</v>
      </c>
      <c r="H48" s="1100">
        <v>4</v>
      </c>
      <c r="I48" s="1100">
        <v>3</v>
      </c>
      <c r="J48" s="1101">
        <f t="shared" si="19"/>
        <v>3</v>
      </c>
      <c r="K48" s="1195">
        <v>0</v>
      </c>
      <c r="L48" s="1100">
        <v>1</v>
      </c>
      <c r="M48" s="1100">
        <v>2</v>
      </c>
      <c r="N48" s="637">
        <v>37</v>
      </c>
    </row>
    <row r="49" spans="1:14" ht="17.45" customHeight="1" thickTop="1" thickBot="1" x14ac:dyDescent="0.25">
      <c r="A49" s="1206">
        <v>38</v>
      </c>
      <c r="B49" s="1193">
        <f t="shared" si="14"/>
        <v>20</v>
      </c>
      <c r="C49" s="1193">
        <f t="shared" si="15"/>
        <v>0</v>
      </c>
      <c r="D49" s="1228">
        <f t="shared" si="16"/>
        <v>9</v>
      </c>
      <c r="E49" s="1228">
        <f t="shared" si="17"/>
        <v>11</v>
      </c>
      <c r="F49" s="1193">
        <f t="shared" si="18"/>
        <v>15</v>
      </c>
      <c r="G49" s="1192">
        <v>0</v>
      </c>
      <c r="H49" s="1191">
        <v>6</v>
      </c>
      <c r="I49" s="1191">
        <v>9</v>
      </c>
      <c r="J49" s="1193">
        <f t="shared" si="19"/>
        <v>5</v>
      </c>
      <c r="K49" s="1192">
        <v>0</v>
      </c>
      <c r="L49" s="1191">
        <v>3</v>
      </c>
      <c r="M49" s="1191">
        <v>2</v>
      </c>
      <c r="N49" s="913">
        <v>38</v>
      </c>
    </row>
    <row r="50" spans="1:14" ht="17.45" customHeight="1" thickTop="1" thickBot="1" x14ac:dyDescent="0.25">
      <c r="A50" s="495">
        <v>39</v>
      </c>
      <c r="B50" s="1105">
        <f t="shared" si="14"/>
        <v>9</v>
      </c>
      <c r="C50" s="1105">
        <f t="shared" si="15"/>
        <v>0</v>
      </c>
      <c r="D50" s="1229">
        <f t="shared" si="16"/>
        <v>3</v>
      </c>
      <c r="E50" s="1229">
        <f t="shared" si="17"/>
        <v>6</v>
      </c>
      <c r="F50" s="1105">
        <f t="shared" si="18"/>
        <v>6</v>
      </c>
      <c r="G50" s="1181">
        <v>0</v>
      </c>
      <c r="H50" s="1104">
        <v>3</v>
      </c>
      <c r="I50" s="1104">
        <v>3</v>
      </c>
      <c r="J50" s="1105">
        <f t="shared" si="19"/>
        <v>3</v>
      </c>
      <c r="K50" s="1181">
        <v>0</v>
      </c>
      <c r="L50" s="1104">
        <v>0</v>
      </c>
      <c r="M50" s="1104">
        <v>3</v>
      </c>
      <c r="N50" s="469">
        <v>39</v>
      </c>
    </row>
    <row r="51" spans="1:14" ht="17.45" customHeight="1" thickTop="1" thickBot="1" x14ac:dyDescent="0.25">
      <c r="A51" s="1206" t="s">
        <v>1472</v>
      </c>
      <c r="B51" s="1193">
        <f t="shared" si="14"/>
        <v>8</v>
      </c>
      <c r="C51" s="1193">
        <f t="shared" si="15"/>
        <v>0</v>
      </c>
      <c r="D51" s="1228">
        <f t="shared" si="16"/>
        <v>5</v>
      </c>
      <c r="E51" s="1228">
        <f t="shared" si="17"/>
        <v>3</v>
      </c>
      <c r="F51" s="1193">
        <f t="shared" si="18"/>
        <v>7</v>
      </c>
      <c r="G51" s="1192">
        <v>0</v>
      </c>
      <c r="H51" s="1191">
        <v>5</v>
      </c>
      <c r="I51" s="1191">
        <v>2</v>
      </c>
      <c r="J51" s="1193">
        <f t="shared" si="19"/>
        <v>1</v>
      </c>
      <c r="K51" s="1192">
        <v>0</v>
      </c>
      <c r="L51" s="1191">
        <v>0</v>
      </c>
      <c r="M51" s="1191">
        <v>1</v>
      </c>
      <c r="N51" s="913" t="s">
        <v>1472</v>
      </c>
    </row>
    <row r="52" spans="1:14" ht="17.45" customHeight="1" thickTop="1" x14ac:dyDescent="0.2">
      <c r="A52" s="1205" t="s">
        <v>1471</v>
      </c>
      <c r="B52" s="1095">
        <f t="shared" si="14"/>
        <v>3</v>
      </c>
      <c r="C52" s="1095">
        <f t="shared" si="15"/>
        <v>1</v>
      </c>
      <c r="D52" s="1227">
        <f t="shared" si="16"/>
        <v>0</v>
      </c>
      <c r="E52" s="1227">
        <f t="shared" si="17"/>
        <v>2</v>
      </c>
      <c r="F52" s="1095">
        <f t="shared" si="18"/>
        <v>2</v>
      </c>
      <c r="G52" s="1188">
        <v>1</v>
      </c>
      <c r="H52" s="1094">
        <v>0</v>
      </c>
      <c r="I52" s="1094">
        <v>1</v>
      </c>
      <c r="J52" s="1095">
        <f t="shared" si="19"/>
        <v>1</v>
      </c>
      <c r="K52" s="1188">
        <v>0</v>
      </c>
      <c r="L52" s="1094">
        <v>0</v>
      </c>
      <c r="M52" s="1094">
        <v>1</v>
      </c>
      <c r="N52" s="870" t="s">
        <v>72</v>
      </c>
    </row>
    <row r="53" spans="1:14" ht="17.45" customHeight="1" x14ac:dyDescent="0.2">
      <c r="A53" s="1075" t="s">
        <v>44</v>
      </c>
      <c r="B53" s="1185">
        <f t="shared" si="14"/>
        <v>137</v>
      </c>
      <c r="C53" s="1185">
        <f t="shared" si="15"/>
        <v>2</v>
      </c>
      <c r="D53" s="1185">
        <f t="shared" si="16"/>
        <v>63</v>
      </c>
      <c r="E53" s="1185">
        <f t="shared" si="17"/>
        <v>72</v>
      </c>
      <c r="F53" s="1185">
        <f t="shared" ref="F53:M53" si="20">SUM(F39:F52)</f>
        <v>99</v>
      </c>
      <c r="G53" s="1185">
        <f t="shared" si="20"/>
        <v>2</v>
      </c>
      <c r="H53" s="1185">
        <f t="shared" si="20"/>
        <v>49</v>
      </c>
      <c r="I53" s="1185">
        <f t="shared" si="20"/>
        <v>48</v>
      </c>
      <c r="J53" s="1185">
        <f t="shared" si="20"/>
        <v>38</v>
      </c>
      <c r="K53" s="1185">
        <f t="shared" si="20"/>
        <v>0</v>
      </c>
      <c r="L53" s="1185">
        <f t="shared" si="20"/>
        <v>14</v>
      </c>
      <c r="M53" s="1185">
        <f t="shared" si="20"/>
        <v>24</v>
      </c>
      <c r="N53" s="1086" t="s">
        <v>45</v>
      </c>
    </row>
    <row r="54" spans="1:14" ht="21.95" customHeight="1" x14ac:dyDescent="0.2">
      <c r="A54" s="1647">
        <v>2015</v>
      </c>
      <c r="B54" s="1647"/>
      <c r="C54" s="1647"/>
      <c r="D54" s="1647"/>
      <c r="E54" s="1647"/>
      <c r="F54" s="1647"/>
      <c r="G54" s="1647"/>
      <c r="H54" s="1647"/>
      <c r="I54" s="1647"/>
      <c r="J54" s="1647"/>
      <c r="K54" s="1647"/>
      <c r="L54" s="1647"/>
      <c r="M54" s="1647"/>
      <c r="N54" s="1647"/>
    </row>
    <row r="55" spans="1:14" ht="21" customHeight="1" x14ac:dyDescent="0.2">
      <c r="A55" s="1648" t="s">
        <v>1474</v>
      </c>
      <c r="B55" s="1638" t="s">
        <v>1438</v>
      </c>
      <c r="C55" s="1639"/>
      <c r="D55" s="1639"/>
      <c r="E55" s="1640"/>
      <c r="F55" s="1641" t="s">
        <v>1416</v>
      </c>
      <c r="G55" s="1642"/>
      <c r="H55" s="1642"/>
      <c r="I55" s="1643"/>
      <c r="J55" s="1641" t="s">
        <v>1415</v>
      </c>
      <c r="K55" s="1642"/>
      <c r="L55" s="1642"/>
      <c r="M55" s="1643"/>
      <c r="N55" s="1644" t="s">
        <v>1473</v>
      </c>
    </row>
    <row r="56" spans="1:14" ht="30" customHeight="1" x14ac:dyDescent="0.2">
      <c r="A56" s="1649"/>
      <c r="B56" s="92" t="s">
        <v>1413</v>
      </c>
      <c r="C56" s="92" t="s">
        <v>1412</v>
      </c>
      <c r="D56" s="64" t="s">
        <v>1411</v>
      </c>
      <c r="E56" s="64" t="s">
        <v>1410</v>
      </c>
      <c r="F56" s="92" t="s">
        <v>1413</v>
      </c>
      <c r="G56" s="92" t="s">
        <v>1412</v>
      </c>
      <c r="H56" s="64" t="s">
        <v>1411</v>
      </c>
      <c r="I56" s="64" t="s">
        <v>1410</v>
      </c>
      <c r="J56" s="92" t="s">
        <v>1413</v>
      </c>
      <c r="K56" s="92" t="s">
        <v>1412</v>
      </c>
      <c r="L56" s="64" t="s">
        <v>1411</v>
      </c>
      <c r="M56" s="64" t="s">
        <v>1410</v>
      </c>
      <c r="N56" s="1645"/>
    </row>
    <row r="57" spans="1:14" ht="17.45" customHeight="1" thickBot="1" x14ac:dyDescent="0.25">
      <c r="A57" s="495">
        <v>28</v>
      </c>
      <c r="B57" s="1105">
        <f t="shared" ref="B57:B71" si="21">SUM(C57:E57)</f>
        <v>13</v>
      </c>
      <c r="C57" s="1105">
        <f t="shared" ref="C57:C71" si="22">SUM(G57,K57)</f>
        <v>1</v>
      </c>
      <c r="D57" s="1229">
        <f t="shared" ref="D57:D71" si="23">SUM(H57,L57)</f>
        <v>9</v>
      </c>
      <c r="E57" s="1229">
        <f t="shared" ref="E57:E71" si="24">SUM(I57,M57)</f>
        <v>3</v>
      </c>
      <c r="F57" s="1105">
        <f t="shared" ref="F57:F70" si="25">SUM(G57:I57)</f>
        <v>10</v>
      </c>
      <c r="G57" s="1181">
        <v>1</v>
      </c>
      <c r="H57" s="1104">
        <v>6</v>
      </c>
      <c r="I57" s="1104">
        <v>3</v>
      </c>
      <c r="J57" s="1105">
        <f t="shared" ref="J57:J70" si="26">SUM(K57:M57)</f>
        <v>3</v>
      </c>
      <c r="K57" s="1181">
        <v>0</v>
      </c>
      <c r="L57" s="1104">
        <v>3</v>
      </c>
      <c r="M57" s="1104">
        <v>0</v>
      </c>
      <c r="N57" s="469">
        <v>28</v>
      </c>
    </row>
    <row r="58" spans="1:14" ht="17.45" customHeight="1" thickTop="1" thickBot="1" x14ac:dyDescent="0.25">
      <c r="A58" s="1212">
        <v>29</v>
      </c>
      <c r="B58" s="1103">
        <f t="shared" si="21"/>
        <v>8</v>
      </c>
      <c r="C58" s="1103">
        <f t="shared" si="22"/>
        <v>0</v>
      </c>
      <c r="D58" s="1231">
        <f t="shared" si="23"/>
        <v>5</v>
      </c>
      <c r="E58" s="1231">
        <f t="shared" si="24"/>
        <v>3</v>
      </c>
      <c r="F58" s="1103">
        <f t="shared" si="25"/>
        <v>6</v>
      </c>
      <c r="G58" s="1183">
        <v>0</v>
      </c>
      <c r="H58" s="1102">
        <v>4</v>
      </c>
      <c r="I58" s="1102">
        <v>2</v>
      </c>
      <c r="J58" s="1103">
        <f t="shared" si="26"/>
        <v>2</v>
      </c>
      <c r="K58" s="1183">
        <v>0</v>
      </c>
      <c r="L58" s="1102">
        <v>1</v>
      </c>
      <c r="M58" s="1102">
        <v>1</v>
      </c>
      <c r="N58" s="74">
        <v>29</v>
      </c>
    </row>
    <row r="59" spans="1:14" ht="17.45" customHeight="1" thickTop="1" thickBot="1" x14ac:dyDescent="0.25">
      <c r="A59" s="495">
        <v>30</v>
      </c>
      <c r="B59" s="1105">
        <f t="shared" si="21"/>
        <v>7</v>
      </c>
      <c r="C59" s="1105">
        <f t="shared" si="22"/>
        <v>0</v>
      </c>
      <c r="D59" s="1229">
        <f t="shared" si="23"/>
        <v>2</v>
      </c>
      <c r="E59" s="1229">
        <f t="shared" si="24"/>
        <v>5</v>
      </c>
      <c r="F59" s="1105">
        <f t="shared" si="25"/>
        <v>4</v>
      </c>
      <c r="G59" s="1181">
        <v>0</v>
      </c>
      <c r="H59" s="1104">
        <v>2</v>
      </c>
      <c r="I59" s="1104">
        <v>2</v>
      </c>
      <c r="J59" s="1105">
        <f t="shared" si="26"/>
        <v>3</v>
      </c>
      <c r="K59" s="1181">
        <v>0</v>
      </c>
      <c r="L59" s="1104">
        <v>0</v>
      </c>
      <c r="M59" s="1104">
        <v>3</v>
      </c>
      <c r="N59" s="469">
        <v>30</v>
      </c>
    </row>
    <row r="60" spans="1:14" ht="17.45" customHeight="1" thickTop="1" thickBot="1" x14ac:dyDescent="0.25">
      <c r="A60" s="1212">
        <v>31</v>
      </c>
      <c r="B60" s="1103">
        <f t="shared" si="21"/>
        <v>8</v>
      </c>
      <c r="C60" s="1103">
        <f t="shared" si="22"/>
        <v>0</v>
      </c>
      <c r="D60" s="1231">
        <f t="shared" si="23"/>
        <v>4</v>
      </c>
      <c r="E60" s="1231">
        <f t="shared" si="24"/>
        <v>4</v>
      </c>
      <c r="F60" s="1103">
        <f t="shared" si="25"/>
        <v>6</v>
      </c>
      <c r="G60" s="1183">
        <v>0</v>
      </c>
      <c r="H60" s="1102">
        <v>3</v>
      </c>
      <c r="I60" s="1102">
        <v>3</v>
      </c>
      <c r="J60" s="1103">
        <f t="shared" si="26"/>
        <v>2</v>
      </c>
      <c r="K60" s="1183">
        <v>0</v>
      </c>
      <c r="L60" s="1102">
        <v>1</v>
      </c>
      <c r="M60" s="1102">
        <v>1</v>
      </c>
      <c r="N60" s="74">
        <v>31</v>
      </c>
    </row>
    <row r="61" spans="1:14" ht="17.45" customHeight="1" thickTop="1" thickBot="1" x14ac:dyDescent="0.25">
      <c r="A61" s="495">
        <v>32</v>
      </c>
      <c r="B61" s="1105">
        <f t="shared" si="21"/>
        <v>15</v>
      </c>
      <c r="C61" s="1105">
        <f t="shared" si="22"/>
        <v>1</v>
      </c>
      <c r="D61" s="1229">
        <f t="shared" si="23"/>
        <v>6</v>
      </c>
      <c r="E61" s="1229">
        <f t="shared" si="24"/>
        <v>8</v>
      </c>
      <c r="F61" s="1105">
        <f t="shared" si="25"/>
        <v>11</v>
      </c>
      <c r="G61" s="1181">
        <v>1</v>
      </c>
      <c r="H61" s="1104">
        <v>5</v>
      </c>
      <c r="I61" s="1104">
        <v>5</v>
      </c>
      <c r="J61" s="1105">
        <f t="shared" si="26"/>
        <v>4</v>
      </c>
      <c r="K61" s="1181">
        <v>0</v>
      </c>
      <c r="L61" s="1104">
        <v>1</v>
      </c>
      <c r="M61" s="1104">
        <v>3</v>
      </c>
      <c r="N61" s="469">
        <v>32</v>
      </c>
    </row>
    <row r="62" spans="1:14" ht="17.45" customHeight="1" thickTop="1" thickBot="1" x14ac:dyDescent="0.25">
      <c r="A62" s="1212">
        <v>33</v>
      </c>
      <c r="B62" s="1103">
        <f t="shared" si="21"/>
        <v>12</v>
      </c>
      <c r="C62" s="1103">
        <f t="shared" si="22"/>
        <v>0</v>
      </c>
      <c r="D62" s="1231">
        <f t="shared" si="23"/>
        <v>5</v>
      </c>
      <c r="E62" s="1231">
        <f t="shared" si="24"/>
        <v>7</v>
      </c>
      <c r="F62" s="1103">
        <f t="shared" si="25"/>
        <v>11</v>
      </c>
      <c r="G62" s="1183">
        <v>0</v>
      </c>
      <c r="H62" s="1102">
        <v>4</v>
      </c>
      <c r="I62" s="1102">
        <v>7</v>
      </c>
      <c r="J62" s="1103">
        <f t="shared" si="26"/>
        <v>1</v>
      </c>
      <c r="K62" s="1183">
        <v>0</v>
      </c>
      <c r="L62" s="1102">
        <v>1</v>
      </c>
      <c r="M62" s="1102">
        <v>0</v>
      </c>
      <c r="N62" s="74">
        <v>33</v>
      </c>
    </row>
    <row r="63" spans="1:14" ht="17.45" customHeight="1" thickTop="1" thickBot="1" x14ac:dyDescent="0.25">
      <c r="A63" s="495">
        <v>34</v>
      </c>
      <c r="B63" s="1105">
        <f t="shared" si="21"/>
        <v>11</v>
      </c>
      <c r="C63" s="1105">
        <f t="shared" si="22"/>
        <v>0</v>
      </c>
      <c r="D63" s="1229">
        <f t="shared" si="23"/>
        <v>5</v>
      </c>
      <c r="E63" s="1229">
        <f t="shared" si="24"/>
        <v>6</v>
      </c>
      <c r="F63" s="1105">
        <f t="shared" si="25"/>
        <v>7</v>
      </c>
      <c r="G63" s="1181">
        <v>0</v>
      </c>
      <c r="H63" s="1104">
        <v>2</v>
      </c>
      <c r="I63" s="1104">
        <v>5</v>
      </c>
      <c r="J63" s="1105">
        <f t="shared" si="26"/>
        <v>4</v>
      </c>
      <c r="K63" s="1181">
        <v>0</v>
      </c>
      <c r="L63" s="1104">
        <v>3</v>
      </c>
      <c r="M63" s="1104">
        <v>1</v>
      </c>
      <c r="N63" s="469">
        <v>34</v>
      </c>
    </row>
    <row r="64" spans="1:14" ht="17.45" customHeight="1" thickTop="1" thickBot="1" x14ac:dyDescent="0.25">
      <c r="A64" s="1212">
        <v>35</v>
      </c>
      <c r="B64" s="1103">
        <f t="shared" si="21"/>
        <v>16</v>
      </c>
      <c r="C64" s="1103">
        <f t="shared" si="22"/>
        <v>0</v>
      </c>
      <c r="D64" s="1231">
        <f t="shared" si="23"/>
        <v>9</v>
      </c>
      <c r="E64" s="1231">
        <f t="shared" si="24"/>
        <v>7</v>
      </c>
      <c r="F64" s="1103">
        <f t="shared" si="25"/>
        <v>11</v>
      </c>
      <c r="G64" s="1183">
        <v>0</v>
      </c>
      <c r="H64" s="1102">
        <v>6</v>
      </c>
      <c r="I64" s="1102">
        <v>5</v>
      </c>
      <c r="J64" s="1103">
        <f t="shared" si="26"/>
        <v>5</v>
      </c>
      <c r="K64" s="1183">
        <v>0</v>
      </c>
      <c r="L64" s="1102">
        <v>3</v>
      </c>
      <c r="M64" s="1102">
        <v>2</v>
      </c>
      <c r="N64" s="74">
        <v>35</v>
      </c>
    </row>
    <row r="65" spans="1:29" ht="17.45" customHeight="1" thickTop="1" thickBot="1" x14ac:dyDescent="0.25">
      <c r="A65" s="495">
        <v>36</v>
      </c>
      <c r="B65" s="1105">
        <f t="shared" si="21"/>
        <v>12</v>
      </c>
      <c r="C65" s="1105">
        <f t="shared" si="22"/>
        <v>0</v>
      </c>
      <c r="D65" s="1229">
        <f t="shared" si="23"/>
        <v>5</v>
      </c>
      <c r="E65" s="1229">
        <f t="shared" si="24"/>
        <v>7</v>
      </c>
      <c r="F65" s="1105">
        <f t="shared" si="25"/>
        <v>9</v>
      </c>
      <c r="G65" s="1181">
        <v>0</v>
      </c>
      <c r="H65" s="1104">
        <v>3</v>
      </c>
      <c r="I65" s="1104">
        <v>6</v>
      </c>
      <c r="J65" s="1105">
        <f t="shared" si="26"/>
        <v>3</v>
      </c>
      <c r="K65" s="1181">
        <v>0</v>
      </c>
      <c r="L65" s="1104">
        <v>2</v>
      </c>
      <c r="M65" s="1104">
        <v>1</v>
      </c>
      <c r="N65" s="469">
        <v>36</v>
      </c>
    </row>
    <row r="66" spans="1:29" ht="17.45" customHeight="1" thickTop="1" thickBot="1" x14ac:dyDescent="0.25">
      <c r="A66" s="1212">
        <v>37</v>
      </c>
      <c r="B66" s="1103">
        <f t="shared" si="21"/>
        <v>19</v>
      </c>
      <c r="C66" s="1103">
        <f t="shared" si="22"/>
        <v>0</v>
      </c>
      <c r="D66" s="1231">
        <f t="shared" si="23"/>
        <v>7</v>
      </c>
      <c r="E66" s="1231">
        <f t="shared" si="24"/>
        <v>12</v>
      </c>
      <c r="F66" s="1103">
        <f t="shared" si="25"/>
        <v>15</v>
      </c>
      <c r="G66" s="1183">
        <v>0</v>
      </c>
      <c r="H66" s="1102">
        <v>6</v>
      </c>
      <c r="I66" s="1102">
        <v>9</v>
      </c>
      <c r="J66" s="1103">
        <f t="shared" si="26"/>
        <v>4</v>
      </c>
      <c r="K66" s="1183">
        <v>0</v>
      </c>
      <c r="L66" s="1102">
        <v>1</v>
      </c>
      <c r="M66" s="1102">
        <v>3</v>
      </c>
      <c r="N66" s="74">
        <v>37</v>
      </c>
    </row>
    <row r="67" spans="1:29" ht="17.45" customHeight="1" thickTop="1" thickBot="1" x14ac:dyDescent="0.25">
      <c r="A67" s="495">
        <v>38</v>
      </c>
      <c r="B67" s="1105">
        <f t="shared" si="21"/>
        <v>13</v>
      </c>
      <c r="C67" s="1105">
        <f t="shared" si="22"/>
        <v>0</v>
      </c>
      <c r="D67" s="1229">
        <f t="shared" si="23"/>
        <v>7</v>
      </c>
      <c r="E67" s="1229">
        <f t="shared" si="24"/>
        <v>6</v>
      </c>
      <c r="F67" s="1105">
        <f t="shared" si="25"/>
        <v>9</v>
      </c>
      <c r="G67" s="1181">
        <v>0</v>
      </c>
      <c r="H67" s="1104">
        <v>5</v>
      </c>
      <c r="I67" s="1104">
        <v>4</v>
      </c>
      <c r="J67" s="1105">
        <f t="shared" si="26"/>
        <v>4</v>
      </c>
      <c r="K67" s="1181">
        <v>0</v>
      </c>
      <c r="L67" s="1104">
        <v>2</v>
      </c>
      <c r="M67" s="1104">
        <v>2</v>
      </c>
      <c r="N67" s="469">
        <v>38</v>
      </c>
    </row>
    <row r="68" spans="1:29" ht="17.45" customHeight="1" thickTop="1" thickBot="1" x14ac:dyDescent="0.25">
      <c r="A68" s="1206">
        <v>39</v>
      </c>
      <c r="B68" s="1193">
        <f t="shared" si="21"/>
        <v>11</v>
      </c>
      <c r="C68" s="1193">
        <f t="shared" si="22"/>
        <v>0</v>
      </c>
      <c r="D68" s="1228">
        <f t="shared" si="23"/>
        <v>6</v>
      </c>
      <c r="E68" s="1228">
        <f t="shared" si="24"/>
        <v>5</v>
      </c>
      <c r="F68" s="1193">
        <f t="shared" si="25"/>
        <v>9</v>
      </c>
      <c r="G68" s="1192">
        <v>0</v>
      </c>
      <c r="H68" s="1191">
        <v>5</v>
      </c>
      <c r="I68" s="1191">
        <v>4</v>
      </c>
      <c r="J68" s="1193">
        <f t="shared" si="26"/>
        <v>2</v>
      </c>
      <c r="K68" s="1192">
        <v>0</v>
      </c>
      <c r="L68" s="1191">
        <v>1</v>
      </c>
      <c r="M68" s="1191">
        <v>1</v>
      </c>
      <c r="N68" s="913">
        <v>39</v>
      </c>
    </row>
    <row r="69" spans="1:29" ht="17.45" customHeight="1" thickTop="1" thickBot="1" x14ac:dyDescent="0.25">
      <c r="A69" s="495" t="s">
        <v>1472</v>
      </c>
      <c r="B69" s="1105">
        <f t="shared" si="21"/>
        <v>11</v>
      </c>
      <c r="C69" s="1105">
        <f t="shared" si="22"/>
        <v>1</v>
      </c>
      <c r="D69" s="1229">
        <f t="shared" si="23"/>
        <v>4</v>
      </c>
      <c r="E69" s="1229">
        <f t="shared" si="24"/>
        <v>6</v>
      </c>
      <c r="F69" s="1105">
        <f t="shared" si="25"/>
        <v>10</v>
      </c>
      <c r="G69" s="1181">
        <v>1</v>
      </c>
      <c r="H69" s="1104">
        <v>3</v>
      </c>
      <c r="I69" s="1104">
        <v>6</v>
      </c>
      <c r="J69" s="1105">
        <f t="shared" si="26"/>
        <v>1</v>
      </c>
      <c r="K69" s="1181">
        <v>0</v>
      </c>
      <c r="L69" s="1104">
        <v>1</v>
      </c>
      <c r="M69" s="1104">
        <v>0</v>
      </c>
      <c r="N69" s="469" t="s">
        <v>1472</v>
      </c>
    </row>
    <row r="70" spans="1:29" ht="17.45" customHeight="1" thickTop="1" x14ac:dyDescent="0.2">
      <c r="A70" s="1211" t="s">
        <v>1471</v>
      </c>
      <c r="B70" s="1179">
        <f t="shared" si="21"/>
        <v>2</v>
      </c>
      <c r="C70" s="1179">
        <f t="shared" si="22"/>
        <v>0</v>
      </c>
      <c r="D70" s="1098">
        <f t="shared" si="23"/>
        <v>1</v>
      </c>
      <c r="E70" s="1098">
        <f t="shared" si="24"/>
        <v>1</v>
      </c>
      <c r="F70" s="1179">
        <f t="shared" si="25"/>
        <v>2</v>
      </c>
      <c r="G70" s="1178">
        <v>0</v>
      </c>
      <c r="H70" s="1097">
        <v>1</v>
      </c>
      <c r="I70" s="1097">
        <v>1</v>
      </c>
      <c r="J70" s="1179">
        <f t="shared" si="26"/>
        <v>0</v>
      </c>
      <c r="K70" s="1178">
        <v>0</v>
      </c>
      <c r="L70" s="1097">
        <v>0</v>
      </c>
      <c r="M70" s="1097">
        <v>0</v>
      </c>
      <c r="N70" s="1096" t="s">
        <v>72</v>
      </c>
    </row>
    <row r="71" spans="1:29" ht="17.45" customHeight="1" x14ac:dyDescent="0.2">
      <c r="A71" s="608" t="s">
        <v>44</v>
      </c>
      <c r="B71" s="1175">
        <f t="shared" si="21"/>
        <v>158</v>
      </c>
      <c r="C71" s="1175">
        <f t="shared" si="22"/>
        <v>3</v>
      </c>
      <c r="D71" s="1175">
        <f t="shared" si="23"/>
        <v>75</v>
      </c>
      <c r="E71" s="1175">
        <f t="shared" si="24"/>
        <v>80</v>
      </c>
      <c r="F71" s="1175">
        <f t="shared" ref="F71:M71" si="27">SUM(F57:F70)</f>
        <v>120</v>
      </c>
      <c r="G71" s="1175">
        <f t="shared" si="27"/>
        <v>3</v>
      </c>
      <c r="H71" s="1175">
        <f t="shared" si="27"/>
        <v>55</v>
      </c>
      <c r="I71" s="1175">
        <f t="shared" si="27"/>
        <v>62</v>
      </c>
      <c r="J71" s="1232">
        <f t="shared" si="27"/>
        <v>38</v>
      </c>
      <c r="K71" s="1175">
        <f t="shared" si="27"/>
        <v>0</v>
      </c>
      <c r="L71" s="1175">
        <f t="shared" si="27"/>
        <v>20</v>
      </c>
      <c r="M71" s="1175">
        <f t="shared" si="27"/>
        <v>18</v>
      </c>
      <c r="N71" s="643" t="s">
        <v>45</v>
      </c>
    </row>
    <row r="72" spans="1:29" ht="21.95" customHeight="1" x14ac:dyDescent="0.2">
      <c r="A72" s="1647">
        <v>2016</v>
      </c>
      <c r="B72" s="1647"/>
      <c r="C72" s="1647"/>
      <c r="D72" s="1647"/>
      <c r="E72" s="1647"/>
      <c r="F72" s="1647"/>
      <c r="G72" s="1647"/>
      <c r="H72" s="1647"/>
      <c r="I72" s="1647"/>
      <c r="J72" s="1647"/>
      <c r="K72" s="1647"/>
      <c r="L72" s="1647"/>
      <c r="M72" s="1647"/>
      <c r="N72" s="1647"/>
      <c r="P72" s="1226"/>
      <c r="Q72" s="1225"/>
      <c r="R72" s="1091"/>
      <c r="S72" s="1225"/>
      <c r="T72" s="1225"/>
      <c r="U72" s="1225"/>
      <c r="V72" s="1225"/>
      <c r="W72" s="1225"/>
      <c r="X72" s="1225"/>
      <c r="Y72" s="1225"/>
      <c r="Z72" s="1225"/>
      <c r="AA72" s="1225"/>
      <c r="AB72" s="1225"/>
      <c r="AC72" s="1224"/>
    </row>
    <row r="73" spans="1:29" ht="17.45" customHeight="1" thickBot="1" x14ac:dyDescent="0.25">
      <c r="A73" s="1206">
        <v>28</v>
      </c>
      <c r="B73" s="1193">
        <f t="shared" ref="B73:B87" si="28">SUM(C73:E73)</f>
        <v>15</v>
      </c>
      <c r="C73" s="1193">
        <f t="shared" ref="C73:C87" si="29">SUM(G73,K73)</f>
        <v>0</v>
      </c>
      <c r="D73" s="1228">
        <f t="shared" ref="D73:D87" si="30">SUM(H73,L73)</f>
        <v>9</v>
      </c>
      <c r="E73" s="1228">
        <f t="shared" ref="E73:E87" si="31">SUM(I73,M73)</f>
        <v>6</v>
      </c>
      <c r="F73" s="1193">
        <f t="shared" ref="F73:F86" si="32">SUM(G73:I73)</f>
        <v>9</v>
      </c>
      <c r="G73" s="1192">
        <v>0</v>
      </c>
      <c r="H73" s="1191">
        <v>5</v>
      </c>
      <c r="I73" s="1191">
        <v>4</v>
      </c>
      <c r="J73" s="1193">
        <f t="shared" ref="J73:J86" si="33">SUM(K73:M73)</f>
        <v>6</v>
      </c>
      <c r="K73" s="1192">
        <v>0</v>
      </c>
      <c r="L73" s="1191">
        <v>4</v>
      </c>
      <c r="M73" s="1191">
        <v>2</v>
      </c>
      <c r="N73" s="913">
        <v>28</v>
      </c>
      <c r="P73" s="1226"/>
      <c r="Q73" s="1225"/>
      <c r="R73" s="1091"/>
      <c r="S73" s="1225"/>
      <c r="T73" s="1225"/>
      <c r="U73" s="1225"/>
      <c r="V73" s="1225"/>
      <c r="W73" s="1225"/>
      <c r="X73" s="1225"/>
      <c r="Y73" s="1225"/>
      <c r="Z73" s="1225"/>
      <c r="AA73" s="1225"/>
      <c r="AB73" s="1225"/>
      <c r="AC73" s="1224"/>
    </row>
    <row r="74" spans="1:29" ht="17.45" customHeight="1" thickTop="1" thickBot="1" x14ac:dyDescent="0.25">
      <c r="A74" s="1207">
        <v>29</v>
      </c>
      <c r="B74" s="1101">
        <f t="shared" si="28"/>
        <v>4</v>
      </c>
      <c r="C74" s="1101">
        <f t="shared" si="29"/>
        <v>0</v>
      </c>
      <c r="D74" s="1230">
        <f t="shared" si="30"/>
        <v>2</v>
      </c>
      <c r="E74" s="1230">
        <f t="shared" si="31"/>
        <v>2</v>
      </c>
      <c r="F74" s="1101">
        <f t="shared" si="32"/>
        <v>3</v>
      </c>
      <c r="G74" s="1195">
        <v>0</v>
      </c>
      <c r="H74" s="1100">
        <v>1</v>
      </c>
      <c r="I74" s="1100">
        <v>2</v>
      </c>
      <c r="J74" s="1101">
        <f t="shared" si="33"/>
        <v>1</v>
      </c>
      <c r="K74" s="1195">
        <v>0</v>
      </c>
      <c r="L74" s="1100">
        <v>1</v>
      </c>
      <c r="M74" s="1100">
        <v>0</v>
      </c>
      <c r="N74" s="637">
        <v>29</v>
      </c>
      <c r="P74" s="1226"/>
      <c r="Q74" s="1225"/>
      <c r="R74" s="1091"/>
      <c r="S74" s="1225"/>
      <c r="T74" s="1225"/>
      <c r="U74" s="1225"/>
      <c r="V74" s="1225"/>
      <c r="W74" s="1225"/>
      <c r="X74" s="1225"/>
      <c r="Y74" s="1225"/>
      <c r="Z74" s="1225"/>
      <c r="AA74" s="1225"/>
      <c r="AB74" s="1225"/>
      <c r="AC74" s="1224"/>
    </row>
    <row r="75" spans="1:29" ht="17.45" customHeight="1" thickTop="1" thickBot="1" x14ac:dyDescent="0.25">
      <c r="A75" s="1206">
        <v>30</v>
      </c>
      <c r="B75" s="1193">
        <f t="shared" si="28"/>
        <v>1</v>
      </c>
      <c r="C75" s="1193">
        <f t="shared" si="29"/>
        <v>0</v>
      </c>
      <c r="D75" s="1228">
        <f t="shared" si="30"/>
        <v>1</v>
      </c>
      <c r="E75" s="1228">
        <f t="shared" si="31"/>
        <v>0</v>
      </c>
      <c r="F75" s="1193">
        <f t="shared" si="32"/>
        <v>0</v>
      </c>
      <c r="G75" s="1192">
        <v>0</v>
      </c>
      <c r="H75" s="1191">
        <v>0</v>
      </c>
      <c r="I75" s="1191">
        <v>0</v>
      </c>
      <c r="J75" s="1193">
        <f t="shared" si="33"/>
        <v>1</v>
      </c>
      <c r="K75" s="1192">
        <v>0</v>
      </c>
      <c r="L75" s="1191">
        <v>1</v>
      </c>
      <c r="M75" s="1191">
        <v>0</v>
      </c>
      <c r="N75" s="913">
        <v>30</v>
      </c>
      <c r="P75" s="1226"/>
      <c r="Q75" s="1225"/>
      <c r="R75" s="1091"/>
      <c r="S75" s="1225"/>
      <c r="T75" s="1225"/>
      <c r="U75" s="1225"/>
      <c r="V75" s="1225"/>
      <c r="W75" s="1225"/>
      <c r="X75" s="1225"/>
      <c r="Y75" s="1225"/>
      <c r="Z75" s="1225"/>
      <c r="AA75" s="1225"/>
      <c r="AB75" s="1225"/>
      <c r="AC75" s="1224"/>
    </row>
    <row r="76" spans="1:29" ht="17.45" customHeight="1" thickTop="1" thickBot="1" x14ac:dyDescent="0.25">
      <c r="A76" s="1207">
        <v>31</v>
      </c>
      <c r="B76" s="1101">
        <f t="shared" si="28"/>
        <v>2</v>
      </c>
      <c r="C76" s="1101">
        <f t="shared" si="29"/>
        <v>0</v>
      </c>
      <c r="D76" s="1230">
        <f t="shared" si="30"/>
        <v>1</v>
      </c>
      <c r="E76" s="1230">
        <f t="shared" si="31"/>
        <v>1</v>
      </c>
      <c r="F76" s="1101">
        <f t="shared" si="32"/>
        <v>1</v>
      </c>
      <c r="G76" s="1195">
        <v>0</v>
      </c>
      <c r="H76" s="1100">
        <v>1</v>
      </c>
      <c r="I76" s="1100">
        <v>0</v>
      </c>
      <c r="J76" s="1101">
        <f t="shared" si="33"/>
        <v>1</v>
      </c>
      <c r="K76" s="1195">
        <v>0</v>
      </c>
      <c r="L76" s="1100">
        <v>0</v>
      </c>
      <c r="M76" s="1100">
        <v>1</v>
      </c>
      <c r="N76" s="637">
        <v>31</v>
      </c>
      <c r="P76" s="1226"/>
      <c r="Q76" s="1225"/>
      <c r="R76" s="1091"/>
      <c r="S76" s="1225"/>
      <c r="T76" s="1225"/>
      <c r="U76" s="1225"/>
      <c r="V76" s="1225"/>
      <c r="W76" s="1225"/>
      <c r="X76" s="1225"/>
      <c r="Y76" s="1225"/>
      <c r="Z76" s="1225"/>
      <c r="AA76" s="1225"/>
      <c r="AB76" s="1225"/>
      <c r="AC76" s="1224"/>
    </row>
    <row r="77" spans="1:29" ht="17.45" customHeight="1" thickTop="1" thickBot="1" x14ac:dyDescent="0.25">
      <c r="A77" s="1206">
        <v>32</v>
      </c>
      <c r="B77" s="1193">
        <f t="shared" si="28"/>
        <v>8</v>
      </c>
      <c r="C77" s="1193">
        <f t="shared" si="29"/>
        <v>0</v>
      </c>
      <c r="D77" s="1228">
        <f t="shared" si="30"/>
        <v>0</v>
      </c>
      <c r="E77" s="1228">
        <f t="shared" si="31"/>
        <v>8</v>
      </c>
      <c r="F77" s="1193">
        <f t="shared" si="32"/>
        <v>7</v>
      </c>
      <c r="G77" s="1192">
        <v>0</v>
      </c>
      <c r="H77" s="1191">
        <v>0</v>
      </c>
      <c r="I77" s="1191">
        <v>7</v>
      </c>
      <c r="J77" s="1193">
        <f t="shared" si="33"/>
        <v>1</v>
      </c>
      <c r="K77" s="1192">
        <v>0</v>
      </c>
      <c r="L77" s="1191">
        <v>0</v>
      </c>
      <c r="M77" s="1191">
        <v>1</v>
      </c>
      <c r="N77" s="913">
        <v>32</v>
      </c>
      <c r="P77" s="1226"/>
      <c r="Q77" s="1225"/>
      <c r="R77" s="1091"/>
      <c r="S77" s="1225"/>
      <c r="T77" s="1225"/>
      <c r="U77" s="1225"/>
      <c r="V77" s="1225"/>
      <c r="W77" s="1225"/>
      <c r="X77" s="1225"/>
      <c r="Y77" s="1225"/>
      <c r="Z77" s="1225"/>
      <c r="AA77" s="1225"/>
      <c r="AB77" s="1225"/>
      <c r="AC77" s="1224"/>
    </row>
    <row r="78" spans="1:29" ht="17.45" customHeight="1" thickTop="1" thickBot="1" x14ac:dyDescent="0.25">
      <c r="A78" s="1207">
        <v>33</v>
      </c>
      <c r="B78" s="1101">
        <f t="shared" si="28"/>
        <v>6</v>
      </c>
      <c r="C78" s="1101">
        <f t="shared" si="29"/>
        <v>0</v>
      </c>
      <c r="D78" s="1230">
        <f t="shared" si="30"/>
        <v>1</v>
      </c>
      <c r="E78" s="1230">
        <f t="shared" si="31"/>
        <v>5</v>
      </c>
      <c r="F78" s="1101">
        <f t="shared" si="32"/>
        <v>5</v>
      </c>
      <c r="G78" s="1195">
        <v>0</v>
      </c>
      <c r="H78" s="1100">
        <v>1</v>
      </c>
      <c r="I78" s="1100">
        <v>4</v>
      </c>
      <c r="J78" s="1101">
        <f t="shared" si="33"/>
        <v>1</v>
      </c>
      <c r="K78" s="1195">
        <v>0</v>
      </c>
      <c r="L78" s="1100">
        <v>0</v>
      </c>
      <c r="M78" s="1100">
        <v>1</v>
      </c>
      <c r="N78" s="637">
        <v>33</v>
      </c>
      <c r="P78" s="1226"/>
      <c r="Q78" s="1225"/>
      <c r="R78" s="1091"/>
      <c r="S78" s="1225"/>
      <c r="T78" s="1225"/>
      <c r="U78" s="1225"/>
      <c r="V78" s="1225"/>
      <c r="W78" s="1225"/>
      <c r="X78" s="1225"/>
      <c r="Y78" s="1225"/>
      <c r="Z78" s="1225"/>
      <c r="AA78" s="1225"/>
      <c r="AB78" s="1225"/>
      <c r="AC78" s="1224"/>
    </row>
    <row r="79" spans="1:29" ht="17.45" customHeight="1" thickTop="1" thickBot="1" x14ac:dyDescent="0.25">
      <c r="A79" s="1206">
        <v>34</v>
      </c>
      <c r="B79" s="1193">
        <f t="shared" si="28"/>
        <v>8</v>
      </c>
      <c r="C79" s="1193">
        <f t="shared" si="29"/>
        <v>1</v>
      </c>
      <c r="D79" s="1228">
        <f t="shared" si="30"/>
        <v>3</v>
      </c>
      <c r="E79" s="1228">
        <f t="shared" si="31"/>
        <v>4</v>
      </c>
      <c r="F79" s="1193">
        <f t="shared" si="32"/>
        <v>6</v>
      </c>
      <c r="G79" s="1192">
        <v>1</v>
      </c>
      <c r="H79" s="1191">
        <v>1</v>
      </c>
      <c r="I79" s="1191">
        <v>4</v>
      </c>
      <c r="J79" s="1193">
        <f t="shared" si="33"/>
        <v>2</v>
      </c>
      <c r="K79" s="1192">
        <v>0</v>
      </c>
      <c r="L79" s="1191">
        <v>2</v>
      </c>
      <c r="M79" s="1191">
        <v>0</v>
      </c>
      <c r="N79" s="913">
        <v>34</v>
      </c>
      <c r="P79" s="1226"/>
      <c r="Q79" s="1225"/>
      <c r="R79" s="1091"/>
      <c r="S79" s="1225"/>
      <c r="T79" s="1225"/>
      <c r="U79" s="1225"/>
      <c r="V79" s="1225"/>
      <c r="W79" s="1225"/>
      <c r="X79" s="1225"/>
      <c r="Y79" s="1225"/>
      <c r="Z79" s="1225"/>
      <c r="AA79" s="1225"/>
      <c r="AB79" s="1225"/>
      <c r="AC79" s="1224"/>
    </row>
    <row r="80" spans="1:29" ht="17.45" customHeight="1" thickTop="1" thickBot="1" x14ac:dyDescent="0.25">
      <c r="A80" s="1207">
        <v>35</v>
      </c>
      <c r="B80" s="1101">
        <f t="shared" si="28"/>
        <v>9</v>
      </c>
      <c r="C80" s="1101">
        <f t="shared" si="29"/>
        <v>0</v>
      </c>
      <c r="D80" s="1230">
        <f t="shared" si="30"/>
        <v>4</v>
      </c>
      <c r="E80" s="1230">
        <f t="shared" si="31"/>
        <v>5</v>
      </c>
      <c r="F80" s="1101">
        <f t="shared" si="32"/>
        <v>8</v>
      </c>
      <c r="G80" s="1195">
        <v>0</v>
      </c>
      <c r="H80" s="1100">
        <v>3</v>
      </c>
      <c r="I80" s="1100">
        <v>5</v>
      </c>
      <c r="J80" s="1101">
        <f t="shared" si="33"/>
        <v>1</v>
      </c>
      <c r="K80" s="1195">
        <v>0</v>
      </c>
      <c r="L80" s="1100">
        <v>1</v>
      </c>
      <c r="M80" s="1100">
        <v>0</v>
      </c>
      <c r="N80" s="637">
        <v>35</v>
      </c>
      <c r="P80" s="1226"/>
      <c r="Q80" s="1225"/>
      <c r="R80" s="1091"/>
      <c r="S80" s="1225"/>
      <c r="T80" s="1225"/>
      <c r="U80" s="1225"/>
      <c r="V80" s="1225"/>
      <c r="W80" s="1225"/>
      <c r="X80" s="1225"/>
      <c r="Y80" s="1225"/>
      <c r="Z80" s="1225"/>
      <c r="AA80" s="1225"/>
      <c r="AB80" s="1225"/>
      <c r="AC80" s="1224"/>
    </row>
    <row r="81" spans="1:29" ht="17.45" customHeight="1" thickTop="1" thickBot="1" x14ac:dyDescent="0.25">
      <c r="A81" s="1206">
        <v>36</v>
      </c>
      <c r="B81" s="1193">
        <f t="shared" si="28"/>
        <v>11</v>
      </c>
      <c r="C81" s="1193">
        <f t="shared" si="29"/>
        <v>0</v>
      </c>
      <c r="D81" s="1228">
        <f t="shared" si="30"/>
        <v>5</v>
      </c>
      <c r="E81" s="1228">
        <f t="shared" si="31"/>
        <v>6</v>
      </c>
      <c r="F81" s="1193">
        <f t="shared" si="32"/>
        <v>9</v>
      </c>
      <c r="G81" s="1192">
        <v>0</v>
      </c>
      <c r="H81" s="1191">
        <v>4</v>
      </c>
      <c r="I81" s="1191">
        <v>5</v>
      </c>
      <c r="J81" s="1193">
        <f t="shared" si="33"/>
        <v>2</v>
      </c>
      <c r="K81" s="1192">
        <v>0</v>
      </c>
      <c r="L81" s="1191">
        <v>1</v>
      </c>
      <c r="M81" s="1191">
        <v>1</v>
      </c>
      <c r="N81" s="913">
        <v>36</v>
      </c>
      <c r="P81" s="1226"/>
      <c r="Q81" s="1225"/>
      <c r="R81" s="1091"/>
      <c r="S81" s="1225"/>
      <c r="T81" s="1225"/>
      <c r="U81" s="1225"/>
      <c r="V81" s="1225"/>
      <c r="W81" s="1225"/>
      <c r="X81" s="1225"/>
      <c r="Y81" s="1225"/>
      <c r="Z81" s="1225"/>
      <c r="AA81" s="1225"/>
      <c r="AB81" s="1225"/>
      <c r="AC81" s="1224"/>
    </row>
    <row r="82" spans="1:29" ht="17.45" customHeight="1" thickTop="1" thickBot="1" x14ac:dyDescent="0.25">
      <c r="A82" s="1207">
        <v>37</v>
      </c>
      <c r="B82" s="1101">
        <f t="shared" si="28"/>
        <v>16</v>
      </c>
      <c r="C82" s="1101">
        <f t="shared" si="29"/>
        <v>0</v>
      </c>
      <c r="D82" s="1230">
        <f t="shared" si="30"/>
        <v>9</v>
      </c>
      <c r="E82" s="1230">
        <f t="shared" si="31"/>
        <v>7</v>
      </c>
      <c r="F82" s="1101">
        <f t="shared" si="32"/>
        <v>7</v>
      </c>
      <c r="G82" s="1195">
        <v>0</v>
      </c>
      <c r="H82" s="1100">
        <v>5</v>
      </c>
      <c r="I82" s="1100">
        <v>2</v>
      </c>
      <c r="J82" s="1101">
        <f t="shared" si="33"/>
        <v>9</v>
      </c>
      <c r="K82" s="1195">
        <v>0</v>
      </c>
      <c r="L82" s="1100">
        <v>4</v>
      </c>
      <c r="M82" s="1100">
        <v>5</v>
      </c>
      <c r="N82" s="637">
        <v>37</v>
      </c>
      <c r="P82" s="1226"/>
      <c r="Q82" s="1225"/>
      <c r="R82" s="1091"/>
      <c r="S82" s="1225"/>
      <c r="T82" s="1225"/>
      <c r="U82" s="1225"/>
      <c r="V82" s="1225"/>
      <c r="W82" s="1225"/>
      <c r="X82" s="1225"/>
      <c r="Y82" s="1225"/>
      <c r="Z82" s="1225"/>
      <c r="AA82" s="1225"/>
      <c r="AB82" s="1225"/>
      <c r="AC82" s="1224"/>
    </row>
    <row r="83" spans="1:29" ht="17.45" customHeight="1" thickTop="1" thickBot="1" x14ac:dyDescent="0.25">
      <c r="A83" s="1206">
        <v>38</v>
      </c>
      <c r="B83" s="1193">
        <f t="shared" si="28"/>
        <v>8</v>
      </c>
      <c r="C83" s="1193">
        <f t="shared" si="29"/>
        <v>0</v>
      </c>
      <c r="D83" s="1228">
        <f t="shared" si="30"/>
        <v>4</v>
      </c>
      <c r="E83" s="1228">
        <f t="shared" si="31"/>
        <v>4</v>
      </c>
      <c r="F83" s="1193">
        <f t="shared" si="32"/>
        <v>4</v>
      </c>
      <c r="G83" s="1192">
        <v>0</v>
      </c>
      <c r="H83" s="1191">
        <v>1</v>
      </c>
      <c r="I83" s="1191">
        <v>3</v>
      </c>
      <c r="J83" s="1193">
        <f t="shared" si="33"/>
        <v>4</v>
      </c>
      <c r="K83" s="1192">
        <v>0</v>
      </c>
      <c r="L83" s="1191">
        <v>3</v>
      </c>
      <c r="M83" s="1191">
        <v>1</v>
      </c>
      <c r="N83" s="913">
        <v>38</v>
      </c>
      <c r="P83" s="1226"/>
      <c r="Q83" s="1225"/>
      <c r="R83" s="1091"/>
      <c r="S83" s="1225"/>
      <c r="T83" s="1225"/>
      <c r="U83" s="1225"/>
      <c r="V83" s="1225"/>
      <c r="W83" s="1225"/>
      <c r="X83" s="1225"/>
      <c r="Y83" s="1225"/>
      <c r="Z83" s="1225"/>
      <c r="AA83" s="1225"/>
      <c r="AB83" s="1225"/>
      <c r="AC83" s="1224"/>
    </row>
    <row r="84" spans="1:29" ht="17.45" customHeight="1" thickTop="1" thickBot="1" x14ac:dyDescent="0.25">
      <c r="A84" s="495">
        <v>39</v>
      </c>
      <c r="B84" s="1105">
        <f t="shared" si="28"/>
        <v>6</v>
      </c>
      <c r="C84" s="1105">
        <f t="shared" si="29"/>
        <v>0</v>
      </c>
      <c r="D84" s="1229">
        <f t="shared" si="30"/>
        <v>3</v>
      </c>
      <c r="E84" s="1229">
        <f t="shared" si="31"/>
        <v>3</v>
      </c>
      <c r="F84" s="1105">
        <f t="shared" si="32"/>
        <v>5</v>
      </c>
      <c r="G84" s="1181">
        <v>0</v>
      </c>
      <c r="H84" s="1104">
        <v>2</v>
      </c>
      <c r="I84" s="1104">
        <v>3</v>
      </c>
      <c r="J84" s="1105">
        <f t="shared" si="33"/>
        <v>1</v>
      </c>
      <c r="K84" s="1181">
        <v>0</v>
      </c>
      <c r="L84" s="1104">
        <v>1</v>
      </c>
      <c r="M84" s="1104">
        <v>0</v>
      </c>
      <c r="N84" s="469">
        <v>39</v>
      </c>
      <c r="P84" s="1226"/>
      <c r="Q84" s="1225"/>
      <c r="R84" s="1091"/>
      <c r="S84" s="1225"/>
      <c r="T84" s="1225"/>
      <c r="U84" s="1225"/>
      <c r="V84" s="1225"/>
      <c r="W84" s="1225"/>
      <c r="X84" s="1225"/>
      <c r="Y84" s="1225"/>
      <c r="Z84" s="1225"/>
      <c r="AA84" s="1225"/>
      <c r="AB84" s="1225"/>
      <c r="AC84" s="1224"/>
    </row>
    <row r="85" spans="1:29" ht="17.45" customHeight="1" thickTop="1" thickBot="1" x14ac:dyDescent="0.25">
      <c r="A85" s="1206" t="s">
        <v>1472</v>
      </c>
      <c r="B85" s="1193">
        <f t="shared" si="28"/>
        <v>9</v>
      </c>
      <c r="C85" s="1193">
        <f t="shared" si="29"/>
        <v>0</v>
      </c>
      <c r="D85" s="1228">
        <f t="shared" si="30"/>
        <v>5</v>
      </c>
      <c r="E85" s="1228">
        <f t="shared" si="31"/>
        <v>4</v>
      </c>
      <c r="F85" s="1193">
        <f t="shared" si="32"/>
        <v>7</v>
      </c>
      <c r="G85" s="1192">
        <v>0</v>
      </c>
      <c r="H85" s="1191">
        <v>4</v>
      </c>
      <c r="I85" s="1191">
        <v>3</v>
      </c>
      <c r="J85" s="1193">
        <f t="shared" si="33"/>
        <v>2</v>
      </c>
      <c r="K85" s="1192">
        <v>0</v>
      </c>
      <c r="L85" s="1191">
        <v>1</v>
      </c>
      <c r="M85" s="1191">
        <v>1</v>
      </c>
      <c r="N85" s="913" t="s">
        <v>1472</v>
      </c>
      <c r="P85" s="1226"/>
      <c r="Q85" s="1225"/>
      <c r="R85" s="1091"/>
      <c r="S85" s="1225"/>
      <c r="T85" s="1225"/>
      <c r="U85" s="1225"/>
      <c r="V85" s="1225"/>
      <c r="W85" s="1225"/>
      <c r="X85" s="1225"/>
      <c r="Y85" s="1225"/>
      <c r="Z85" s="1225"/>
      <c r="AA85" s="1225"/>
      <c r="AB85" s="1225"/>
      <c r="AC85" s="1224"/>
    </row>
    <row r="86" spans="1:29" ht="17.45" customHeight="1" thickTop="1" x14ac:dyDescent="0.2">
      <c r="A86" s="1205" t="s">
        <v>1471</v>
      </c>
      <c r="B86" s="1095">
        <f t="shared" si="28"/>
        <v>0</v>
      </c>
      <c r="C86" s="1095">
        <f t="shared" si="29"/>
        <v>0</v>
      </c>
      <c r="D86" s="1227">
        <f t="shared" si="30"/>
        <v>0</v>
      </c>
      <c r="E86" s="1227">
        <f t="shared" si="31"/>
        <v>0</v>
      </c>
      <c r="F86" s="1095">
        <f t="shared" si="32"/>
        <v>0</v>
      </c>
      <c r="G86" s="1188">
        <v>0</v>
      </c>
      <c r="H86" s="1094">
        <v>0</v>
      </c>
      <c r="I86" s="1094">
        <v>0</v>
      </c>
      <c r="J86" s="1095">
        <f t="shared" si="33"/>
        <v>0</v>
      </c>
      <c r="K86" s="1188">
        <v>0</v>
      </c>
      <c r="L86" s="1094">
        <v>0</v>
      </c>
      <c r="M86" s="1094">
        <v>0</v>
      </c>
      <c r="N86" s="870" t="s">
        <v>72</v>
      </c>
      <c r="P86" s="1226"/>
      <c r="Q86" s="1225"/>
      <c r="R86" s="1091"/>
      <c r="S86" s="1225"/>
      <c r="T86" s="1225"/>
      <c r="U86" s="1225"/>
      <c r="V86" s="1225"/>
      <c r="W86" s="1225"/>
      <c r="X86" s="1225"/>
      <c r="Y86" s="1225"/>
      <c r="Z86" s="1225"/>
      <c r="AA86" s="1225"/>
      <c r="AB86" s="1225"/>
      <c r="AC86" s="1224"/>
    </row>
    <row r="87" spans="1:29" ht="17.45" customHeight="1" x14ac:dyDescent="0.2">
      <c r="A87" s="1075" t="s">
        <v>44</v>
      </c>
      <c r="B87" s="1185">
        <f t="shared" si="28"/>
        <v>103</v>
      </c>
      <c r="C87" s="1185">
        <f t="shared" si="29"/>
        <v>1</v>
      </c>
      <c r="D87" s="1185">
        <f t="shared" si="30"/>
        <v>47</v>
      </c>
      <c r="E87" s="1185">
        <f t="shared" si="31"/>
        <v>55</v>
      </c>
      <c r="F87" s="1185">
        <f t="shared" ref="F87:M87" si="34">SUM(F73:F86)</f>
        <v>71</v>
      </c>
      <c r="G87" s="1185">
        <f t="shared" si="34"/>
        <v>1</v>
      </c>
      <c r="H87" s="1185">
        <f t="shared" si="34"/>
        <v>28</v>
      </c>
      <c r="I87" s="1185">
        <f t="shared" si="34"/>
        <v>42</v>
      </c>
      <c r="J87" s="1185">
        <f t="shared" si="34"/>
        <v>32</v>
      </c>
      <c r="K87" s="1185">
        <f t="shared" si="34"/>
        <v>0</v>
      </c>
      <c r="L87" s="1185">
        <f t="shared" si="34"/>
        <v>19</v>
      </c>
      <c r="M87" s="1185">
        <f t="shared" si="34"/>
        <v>13</v>
      </c>
      <c r="N87" s="1086" t="s">
        <v>45</v>
      </c>
      <c r="P87" s="1226"/>
      <c r="Q87" s="1225"/>
      <c r="R87" s="1091"/>
      <c r="S87" s="1225"/>
      <c r="T87" s="1225"/>
      <c r="U87" s="1225"/>
      <c r="V87" s="1225"/>
      <c r="W87" s="1225"/>
      <c r="X87" s="1225"/>
      <c r="Y87" s="1225"/>
      <c r="Z87" s="1225"/>
      <c r="AA87" s="1225"/>
      <c r="AB87" s="1225"/>
      <c r="AC87" s="1224"/>
    </row>
    <row r="88" spans="1:29" ht="21.95" customHeight="1" x14ac:dyDescent="0.2">
      <c r="A88" s="1647">
        <v>2017</v>
      </c>
      <c r="B88" s="1647"/>
      <c r="C88" s="1647"/>
      <c r="D88" s="1647"/>
      <c r="E88" s="1647"/>
      <c r="F88" s="1647"/>
      <c r="G88" s="1647"/>
      <c r="H88" s="1647"/>
      <c r="I88" s="1647"/>
      <c r="J88" s="1647"/>
      <c r="K88" s="1647"/>
      <c r="L88" s="1647"/>
      <c r="M88" s="1647"/>
      <c r="N88" s="1647"/>
    </row>
    <row r="89" spans="1:29" ht="17.45" customHeight="1" thickBot="1" x14ac:dyDescent="0.25">
      <c r="A89" s="1206">
        <v>28</v>
      </c>
      <c r="B89" s="1193">
        <f t="shared" ref="B89:B103" si="35">SUM(C89:E89)</f>
        <v>7</v>
      </c>
      <c r="C89" s="1193">
        <f t="shared" ref="C89:C103" si="36">SUM(G89,K89)</f>
        <v>0</v>
      </c>
      <c r="D89" s="1228">
        <f t="shared" ref="D89:D103" si="37">SUM(H89,L89)</f>
        <v>3</v>
      </c>
      <c r="E89" s="1228">
        <f t="shared" ref="E89:E103" si="38">SUM(I89,M89)</f>
        <v>4</v>
      </c>
      <c r="F89" s="1193">
        <f t="shared" ref="F89:F102" si="39">SUM(G89:I89)</f>
        <v>6</v>
      </c>
      <c r="G89" s="1192">
        <v>0</v>
      </c>
      <c r="H89" s="1191">
        <v>3</v>
      </c>
      <c r="I89" s="1191">
        <v>3</v>
      </c>
      <c r="J89" s="1193">
        <f t="shared" ref="J89:J102" si="40">SUM(K89:M89)</f>
        <v>1</v>
      </c>
      <c r="K89" s="1192">
        <v>0</v>
      </c>
      <c r="L89" s="1191">
        <v>0</v>
      </c>
      <c r="M89" s="1191">
        <v>1</v>
      </c>
      <c r="N89" s="913">
        <v>28</v>
      </c>
    </row>
    <row r="90" spans="1:29" ht="17.45" customHeight="1" thickTop="1" thickBot="1" x14ac:dyDescent="0.25">
      <c r="A90" s="1207">
        <v>29</v>
      </c>
      <c r="B90" s="1101">
        <f t="shared" si="35"/>
        <v>16</v>
      </c>
      <c r="C90" s="1101">
        <f t="shared" si="36"/>
        <v>1</v>
      </c>
      <c r="D90" s="1230">
        <f t="shared" si="37"/>
        <v>9</v>
      </c>
      <c r="E90" s="1230">
        <f t="shared" si="38"/>
        <v>6</v>
      </c>
      <c r="F90" s="1101">
        <f t="shared" si="39"/>
        <v>11</v>
      </c>
      <c r="G90" s="1195">
        <v>1</v>
      </c>
      <c r="H90" s="1100">
        <v>7</v>
      </c>
      <c r="I90" s="1100">
        <v>3</v>
      </c>
      <c r="J90" s="1101">
        <f t="shared" si="40"/>
        <v>5</v>
      </c>
      <c r="K90" s="1195">
        <v>0</v>
      </c>
      <c r="L90" s="1100">
        <v>2</v>
      </c>
      <c r="M90" s="1100">
        <v>3</v>
      </c>
      <c r="N90" s="637">
        <v>29</v>
      </c>
    </row>
    <row r="91" spans="1:29" ht="17.45" customHeight="1" thickTop="1" thickBot="1" x14ac:dyDescent="0.25">
      <c r="A91" s="1206">
        <v>30</v>
      </c>
      <c r="B91" s="1193">
        <f t="shared" si="35"/>
        <v>7</v>
      </c>
      <c r="C91" s="1193">
        <f t="shared" si="36"/>
        <v>0</v>
      </c>
      <c r="D91" s="1228">
        <f t="shared" si="37"/>
        <v>1</v>
      </c>
      <c r="E91" s="1228">
        <f t="shared" si="38"/>
        <v>6</v>
      </c>
      <c r="F91" s="1193">
        <f t="shared" si="39"/>
        <v>5</v>
      </c>
      <c r="G91" s="1192">
        <v>0</v>
      </c>
      <c r="H91" s="1191">
        <v>1</v>
      </c>
      <c r="I91" s="1191">
        <v>4</v>
      </c>
      <c r="J91" s="1193">
        <f t="shared" si="40"/>
        <v>2</v>
      </c>
      <c r="K91" s="1192">
        <v>0</v>
      </c>
      <c r="L91" s="1191">
        <v>0</v>
      </c>
      <c r="M91" s="1191">
        <v>2</v>
      </c>
      <c r="N91" s="913">
        <v>30</v>
      </c>
    </row>
    <row r="92" spans="1:29" ht="17.45" customHeight="1" thickTop="1" thickBot="1" x14ac:dyDescent="0.25">
      <c r="A92" s="1207">
        <v>31</v>
      </c>
      <c r="B92" s="1101">
        <f t="shared" si="35"/>
        <v>13</v>
      </c>
      <c r="C92" s="1101">
        <f t="shared" si="36"/>
        <v>0</v>
      </c>
      <c r="D92" s="1230">
        <f t="shared" si="37"/>
        <v>4</v>
      </c>
      <c r="E92" s="1230">
        <f t="shared" si="38"/>
        <v>9</v>
      </c>
      <c r="F92" s="1101">
        <f t="shared" si="39"/>
        <v>12</v>
      </c>
      <c r="G92" s="1195">
        <v>0</v>
      </c>
      <c r="H92" s="1100">
        <v>4</v>
      </c>
      <c r="I92" s="1100">
        <v>8</v>
      </c>
      <c r="J92" s="1101">
        <f t="shared" si="40"/>
        <v>1</v>
      </c>
      <c r="K92" s="1195">
        <v>0</v>
      </c>
      <c r="L92" s="1100">
        <v>0</v>
      </c>
      <c r="M92" s="1100">
        <v>1</v>
      </c>
      <c r="N92" s="637">
        <v>31</v>
      </c>
    </row>
    <row r="93" spans="1:29" ht="17.45" customHeight="1" thickTop="1" thickBot="1" x14ac:dyDescent="0.25">
      <c r="A93" s="1206">
        <v>32</v>
      </c>
      <c r="B93" s="1193">
        <f t="shared" si="35"/>
        <v>8</v>
      </c>
      <c r="C93" s="1193">
        <f t="shared" si="36"/>
        <v>1</v>
      </c>
      <c r="D93" s="1228">
        <f t="shared" si="37"/>
        <v>3</v>
      </c>
      <c r="E93" s="1228">
        <f t="shared" si="38"/>
        <v>4</v>
      </c>
      <c r="F93" s="1193">
        <f t="shared" si="39"/>
        <v>4</v>
      </c>
      <c r="G93" s="1192">
        <v>1</v>
      </c>
      <c r="H93" s="1191">
        <v>1</v>
      </c>
      <c r="I93" s="1191">
        <v>2</v>
      </c>
      <c r="J93" s="1193">
        <f t="shared" si="40"/>
        <v>4</v>
      </c>
      <c r="K93" s="1192">
        <v>0</v>
      </c>
      <c r="L93" s="1191">
        <v>2</v>
      </c>
      <c r="M93" s="1191">
        <v>2</v>
      </c>
      <c r="N93" s="913">
        <v>32</v>
      </c>
    </row>
    <row r="94" spans="1:29" ht="17.45" customHeight="1" thickTop="1" thickBot="1" x14ac:dyDescent="0.25">
      <c r="A94" s="1207">
        <v>33</v>
      </c>
      <c r="B94" s="1101">
        <f t="shared" si="35"/>
        <v>11</v>
      </c>
      <c r="C94" s="1101">
        <f t="shared" si="36"/>
        <v>0</v>
      </c>
      <c r="D94" s="1230">
        <f t="shared" si="37"/>
        <v>2</v>
      </c>
      <c r="E94" s="1230">
        <f t="shared" si="38"/>
        <v>9</v>
      </c>
      <c r="F94" s="1101">
        <f t="shared" si="39"/>
        <v>6</v>
      </c>
      <c r="G94" s="1195">
        <v>0</v>
      </c>
      <c r="H94" s="1100">
        <v>0</v>
      </c>
      <c r="I94" s="1100">
        <v>6</v>
      </c>
      <c r="J94" s="1101">
        <f t="shared" si="40"/>
        <v>5</v>
      </c>
      <c r="K94" s="1195">
        <v>0</v>
      </c>
      <c r="L94" s="1100">
        <v>2</v>
      </c>
      <c r="M94" s="1100">
        <v>3</v>
      </c>
      <c r="N94" s="637">
        <v>33</v>
      </c>
    </row>
    <row r="95" spans="1:29" ht="17.45" customHeight="1" thickTop="1" thickBot="1" x14ac:dyDescent="0.25">
      <c r="A95" s="1206">
        <v>34</v>
      </c>
      <c r="B95" s="1193">
        <f t="shared" si="35"/>
        <v>6</v>
      </c>
      <c r="C95" s="1193">
        <f t="shared" si="36"/>
        <v>0</v>
      </c>
      <c r="D95" s="1228">
        <f t="shared" si="37"/>
        <v>4</v>
      </c>
      <c r="E95" s="1228">
        <f t="shared" si="38"/>
        <v>2</v>
      </c>
      <c r="F95" s="1193">
        <f t="shared" si="39"/>
        <v>4</v>
      </c>
      <c r="G95" s="1192">
        <v>0</v>
      </c>
      <c r="H95" s="1191">
        <v>3</v>
      </c>
      <c r="I95" s="1191">
        <v>1</v>
      </c>
      <c r="J95" s="1193">
        <f t="shared" si="40"/>
        <v>2</v>
      </c>
      <c r="K95" s="1192">
        <v>0</v>
      </c>
      <c r="L95" s="1191">
        <v>1</v>
      </c>
      <c r="M95" s="1191">
        <v>1</v>
      </c>
      <c r="N95" s="913">
        <v>34</v>
      </c>
    </row>
    <row r="96" spans="1:29" ht="17.45" customHeight="1" thickTop="1" thickBot="1" x14ac:dyDescent="0.25">
      <c r="A96" s="1207">
        <v>35</v>
      </c>
      <c r="B96" s="1101">
        <f t="shared" si="35"/>
        <v>9</v>
      </c>
      <c r="C96" s="1101">
        <f t="shared" si="36"/>
        <v>0</v>
      </c>
      <c r="D96" s="1230">
        <f t="shared" si="37"/>
        <v>7</v>
      </c>
      <c r="E96" s="1230">
        <f t="shared" si="38"/>
        <v>2</v>
      </c>
      <c r="F96" s="1101">
        <f t="shared" si="39"/>
        <v>9</v>
      </c>
      <c r="G96" s="1195">
        <v>0</v>
      </c>
      <c r="H96" s="1100">
        <v>7</v>
      </c>
      <c r="I96" s="1100">
        <v>2</v>
      </c>
      <c r="J96" s="1101">
        <f t="shared" si="40"/>
        <v>0</v>
      </c>
      <c r="K96" s="1195">
        <v>0</v>
      </c>
      <c r="L96" s="1100">
        <v>0</v>
      </c>
      <c r="M96" s="1100">
        <v>0</v>
      </c>
      <c r="N96" s="637">
        <v>35</v>
      </c>
    </row>
    <row r="97" spans="1:29" ht="17.45" customHeight="1" thickTop="1" thickBot="1" x14ac:dyDescent="0.25">
      <c r="A97" s="1206">
        <v>36</v>
      </c>
      <c r="B97" s="1193">
        <f t="shared" si="35"/>
        <v>3</v>
      </c>
      <c r="C97" s="1193">
        <f t="shared" si="36"/>
        <v>0</v>
      </c>
      <c r="D97" s="1228">
        <f t="shared" si="37"/>
        <v>2</v>
      </c>
      <c r="E97" s="1228">
        <f t="shared" si="38"/>
        <v>1</v>
      </c>
      <c r="F97" s="1193">
        <f t="shared" si="39"/>
        <v>2</v>
      </c>
      <c r="G97" s="1192">
        <v>0</v>
      </c>
      <c r="H97" s="1191">
        <v>2</v>
      </c>
      <c r="I97" s="1191">
        <v>0</v>
      </c>
      <c r="J97" s="1193">
        <f t="shared" si="40"/>
        <v>1</v>
      </c>
      <c r="K97" s="1192">
        <v>0</v>
      </c>
      <c r="L97" s="1191">
        <v>0</v>
      </c>
      <c r="M97" s="1191">
        <v>1</v>
      </c>
      <c r="N97" s="913">
        <v>36</v>
      </c>
    </row>
    <row r="98" spans="1:29" ht="17.45" customHeight="1" thickTop="1" thickBot="1" x14ac:dyDescent="0.25">
      <c r="A98" s="1207">
        <v>37</v>
      </c>
      <c r="B98" s="1101">
        <f t="shared" si="35"/>
        <v>8</v>
      </c>
      <c r="C98" s="1101">
        <f t="shared" si="36"/>
        <v>0</v>
      </c>
      <c r="D98" s="1230">
        <f t="shared" si="37"/>
        <v>3</v>
      </c>
      <c r="E98" s="1230">
        <f t="shared" si="38"/>
        <v>5</v>
      </c>
      <c r="F98" s="1101">
        <f t="shared" si="39"/>
        <v>5</v>
      </c>
      <c r="G98" s="1195">
        <v>0</v>
      </c>
      <c r="H98" s="1100">
        <v>1</v>
      </c>
      <c r="I98" s="1100">
        <v>4</v>
      </c>
      <c r="J98" s="1101">
        <f t="shared" si="40"/>
        <v>3</v>
      </c>
      <c r="K98" s="1195">
        <v>0</v>
      </c>
      <c r="L98" s="1100">
        <v>2</v>
      </c>
      <c r="M98" s="1100">
        <v>1</v>
      </c>
      <c r="N98" s="637">
        <v>37</v>
      </c>
    </row>
    <row r="99" spans="1:29" ht="17.45" customHeight="1" thickTop="1" thickBot="1" x14ac:dyDescent="0.25">
      <c r="A99" s="1206">
        <v>38</v>
      </c>
      <c r="B99" s="1193">
        <f t="shared" si="35"/>
        <v>12</v>
      </c>
      <c r="C99" s="1193">
        <f t="shared" si="36"/>
        <v>0</v>
      </c>
      <c r="D99" s="1228">
        <f t="shared" si="37"/>
        <v>7</v>
      </c>
      <c r="E99" s="1228">
        <f t="shared" si="38"/>
        <v>5</v>
      </c>
      <c r="F99" s="1193">
        <f t="shared" si="39"/>
        <v>11</v>
      </c>
      <c r="G99" s="1192">
        <v>0</v>
      </c>
      <c r="H99" s="1191">
        <v>7</v>
      </c>
      <c r="I99" s="1191">
        <v>4</v>
      </c>
      <c r="J99" s="1193">
        <f t="shared" si="40"/>
        <v>1</v>
      </c>
      <c r="K99" s="1192">
        <v>0</v>
      </c>
      <c r="L99" s="1191">
        <v>0</v>
      </c>
      <c r="M99" s="1191">
        <v>1</v>
      </c>
      <c r="N99" s="913">
        <v>38</v>
      </c>
    </row>
    <row r="100" spans="1:29" ht="17.45" customHeight="1" thickTop="1" thickBot="1" x14ac:dyDescent="0.25">
      <c r="A100" s="495">
        <v>39</v>
      </c>
      <c r="B100" s="1105">
        <f t="shared" si="35"/>
        <v>12</v>
      </c>
      <c r="C100" s="1105">
        <f t="shared" si="36"/>
        <v>0</v>
      </c>
      <c r="D100" s="1229">
        <f t="shared" si="37"/>
        <v>8</v>
      </c>
      <c r="E100" s="1229">
        <f t="shared" si="38"/>
        <v>4</v>
      </c>
      <c r="F100" s="1105">
        <f t="shared" si="39"/>
        <v>10</v>
      </c>
      <c r="G100" s="1181">
        <v>0</v>
      </c>
      <c r="H100" s="1104">
        <v>7</v>
      </c>
      <c r="I100" s="1104">
        <v>3</v>
      </c>
      <c r="J100" s="1105">
        <f t="shared" si="40"/>
        <v>2</v>
      </c>
      <c r="K100" s="1181">
        <v>0</v>
      </c>
      <c r="L100" s="1104">
        <v>1</v>
      </c>
      <c r="M100" s="1104">
        <v>1</v>
      </c>
      <c r="N100" s="469">
        <v>39</v>
      </c>
    </row>
    <row r="101" spans="1:29" ht="17.45" customHeight="1" thickTop="1" thickBot="1" x14ac:dyDescent="0.25">
      <c r="A101" s="1206" t="s">
        <v>1472</v>
      </c>
      <c r="B101" s="1193">
        <f t="shared" si="35"/>
        <v>8</v>
      </c>
      <c r="C101" s="1193">
        <f t="shared" si="36"/>
        <v>0</v>
      </c>
      <c r="D101" s="1228">
        <f t="shared" si="37"/>
        <v>3</v>
      </c>
      <c r="E101" s="1228">
        <f t="shared" si="38"/>
        <v>5</v>
      </c>
      <c r="F101" s="1193">
        <f t="shared" si="39"/>
        <v>6</v>
      </c>
      <c r="G101" s="1192">
        <v>0</v>
      </c>
      <c r="H101" s="1191">
        <v>3</v>
      </c>
      <c r="I101" s="1191">
        <v>3</v>
      </c>
      <c r="J101" s="1193">
        <f t="shared" si="40"/>
        <v>2</v>
      </c>
      <c r="K101" s="1192">
        <v>0</v>
      </c>
      <c r="L101" s="1191">
        <v>0</v>
      </c>
      <c r="M101" s="1191">
        <v>2</v>
      </c>
      <c r="N101" s="913" t="s">
        <v>1472</v>
      </c>
    </row>
    <row r="102" spans="1:29" ht="17.45" customHeight="1" thickTop="1" x14ac:dyDescent="0.2">
      <c r="A102" s="1205" t="s">
        <v>1471</v>
      </c>
      <c r="B102" s="1095">
        <f t="shared" si="35"/>
        <v>0</v>
      </c>
      <c r="C102" s="1095">
        <f t="shared" si="36"/>
        <v>0</v>
      </c>
      <c r="D102" s="1227">
        <f t="shared" si="37"/>
        <v>0</v>
      </c>
      <c r="E102" s="1227">
        <f t="shared" si="38"/>
        <v>0</v>
      </c>
      <c r="F102" s="1095">
        <f t="shared" si="39"/>
        <v>0</v>
      </c>
      <c r="G102" s="1188">
        <v>0</v>
      </c>
      <c r="H102" s="1094">
        <v>0</v>
      </c>
      <c r="I102" s="1094">
        <v>0</v>
      </c>
      <c r="J102" s="1095">
        <f t="shared" si="40"/>
        <v>0</v>
      </c>
      <c r="K102" s="1188">
        <v>0</v>
      </c>
      <c r="L102" s="1094">
        <v>0</v>
      </c>
      <c r="M102" s="1094">
        <v>0</v>
      </c>
      <c r="N102" s="870" t="s">
        <v>72</v>
      </c>
    </row>
    <row r="103" spans="1:29" ht="17.45" customHeight="1" x14ac:dyDescent="0.2">
      <c r="A103" s="1075" t="s">
        <v>44</v>
      </c>
      <c r="B103" s="1185">
        <f t="shared" si="35"/>
        <v>120</v>
      </c>
      <c r="C103" s="1185">
        <f t="shared" si="36"/>
        <v>2</v>
      </c>
      <c r="D103" s="1185">
        <f t="shared" si="37"/>
        <v>56</v>
      </c>
      <c r="E103" s="1185">
        <f t="shared" si="38"/>
        <v>62</v>
      </c>
      <c r="F103" s="1185">
        <f t="shared" ref="F103:M103" si="41">SUM(F89:F102)</f>
        <v>91</v>
      </c>
      <c r="G103" s="1185">
        <f t="shared" si="41"/>
        <v>2</v>
      </c>
      <c r="H103" s="1185">
        <f t="shared" si="41"/>
        <v>46</v>
      </c>
      <c r="I103" s="1185">
        <f t="shared" si="41"/>
        <v>43</v>
      </c>
      <c r="J103" s="1185">
        <f t="shared" si="41"/>
        <v>29</v>
      </c>
      <c r="K103" s="1185">
        <f t="shared" si="41"/>
        <v>0</v>
      </c>
      <c r="L103" s="1185">
        <f t="shared" si="41"/>
        <v>10</v>
      </c>
      <c r="M103" s="1185">
        <f t="shared" si="41"/>
        <v>19</v>
      </c>
      <c r="N103" s="1086" t="s">
        <v>45</v>
      </c>
    </row>
    <row r="104" spans="1:29" ht="21.95" customHeight="1" x14ac:dyDescent="0.2">
      <c r="A104" s="1647">
        <v>2018</v>
      </c>
      <c r="B104" s="1647"/>
      <c r="C104" s="1647"/>
      <c r="D104" s="1647"/>
      <c r="E104" s="1647"/>
      <c r="F104" s="1647"/>
      <c r="G104" s="1647"/>
      <c r="H104" s="1647"/>
      <c r="I104" s="1647"/>
      <c r="J104" s="1647"/>
      <c r="K104" s="1647"/>
      <c r="L104" s="1647"/>
      <c r="M104" s="1647"/>
      <c r="N104" s="1647"/>
    </row>
    <row r="105" spans="1:29" ht="21" customHeight="1" x14ac:dyDescent="0.2">
      <c r="A105" s="1648" t="s">
        <v>1474</v>
      </c>
      <c r="B105" s="1638" t="s">
        <v>1438</v>
      </c>
      <c r="C105" s="1639"/>
      <c r="D105" s="1639"/>
      <c r="E105" s="1640"/>
      <c r="F105" s="1641" t="s">
        <v>1416</v>
      </c>
      <c r="G105" s="1642"/>
      <c r="H105" s="1642"/>
      <c r="I105" s="1643"/>
      <c r="J105" s="1641" t="s">
        <v>1415</v>
      </c>
      <c r="K105" s="1642"/>
      <c r="L105" s="1642"/>
      <c r="M105" s="1643"/>
      <c r="N105" s="1644" t="s">
        <v>1473</v>
      </c>
      <c r="P105" s="1226"/>
      <c r="Q105" s="1225"/>
      <c r="R105" s="1091"/>
      <c r="S105" s="1225"/>
      <c r="T105" s="1225"/>
      <c r="U105" s="1225"/>
      <c r="V105" s="1225"/>
      <c r="W105" s="1225"/>
      <c r="X105" s="1225"/>
      <c r="Y105" s="1225"/>
      <c r="Z105" s="1225"/>
      <c r="AA105" s="1225"/>
      <c r="AB105" s="1225"/>
      <c r="AC105" s="1224"/>
    </row>
    <row r="106" spans="1:29" ht="30" customHeight="1" x14ac:dyDescent="0.2">
      <c r="A106" s="1649"/>
      <c r="B106" s="92" t="s">
        <v>1413</v>
      </c>
      <c r="C106" s="92" t="s">
        <v>1412</v>
      </c>
      <c r="D106" s="64" t="s">
        <v>1411</v>
      </c>
      <c r="E106" s="64" t="s">
        <v>1410</v>
      </c>
      <c r="F106" s="92" t="s">
        <v>1413</v>
      </c>
      <c r="G106" s="92" t="s">
        <v>1412</v>
      </c>
      <c r="H106" s="64" t="s">
        <v>1411</v>
      </c>
      <c r="I106" s="64" t="s">
        <v>1410</v>
      </c>
      <c r="J106" s="92" t="s">
        <v>1413</v>
      </c>
      <c r="K106" s="92" t="s">
        <v>1412</v>
      </c>
      <c r="L106" s="64" t="s">
        <v>1411</v>
      </c>
      <c r="M106" s="64" t="s">
        <v>1410</v>
      </c>
      <c r="N106" s="1645"/>
      <c r="P106" s="1226"/>
      <c r="Q106" s="1225"/>
      <c r="R106" s="1091"/>
      <c r="S106" s="1225"/>
      <c r="T106" s="1225"/>
      <c r="U106" s="1225"/>
      <c r="V106" s="1225"/>
      <c r="W106" s="1225"/>
      <c r="X106" s="1225"/>
      <c r="Y106" s="1225"/>
      <c r="Z106" s="1225"/>
      <c r="AA106" s="1225"/>
      <c r="AB106" s="1225"/>
      <c r="AC106" s="1224"/>
    </row>
    <row r="107" spans="1:29" ht="17.45" customHeight="1" thickBot="1" x14ac:dyDescent="0.25">
      <c r="A107" s="495">
        <v>28</v>
      </c>
      <c r="B107" s="1105">
        <f t="shared" ref="B107:B121" si="42">SUM(C107:E107)</f>
        <v>5</v>
      </c>
      <c r="C107" s="1105">
        <f t="shared" ref="C107:C121" si="43">SUM(G107,K107)</f>
        <v>0</v>
      </c>
      <c r="D107" s="1229">
        <f t="shared" ref="D107:D121" si="44">SUM(H107,L107)</f>
        <v>1</v>
      </c>
      <c r="E107" s="1229">
        <f t="shared" ref="E107:E121" si="45">SUM(I107,M107)</f>
        <v>4</v>
      </c>
      <c r="F107" s="1105">
        <f t="shared" ref="F107:F120" si="46">SUM(G107:I107)</f>
        <v>4</v>
      </c>
      <c r="G107" s="1181">
        <v>0</v>
      </c>
      <c r="H107" s="1104">
        <v>0</v>
      </c>
      <c r="I107" s="1104">
        <v>4</v>
      </c>
      <c r="J107" s="1105">
        <f t="shared" ref="J107:J120" si="47">SUM(K107:M107)</f>
        <v>1</v>
      </c>
      <c r="K107" s="1181">
        <v>0</v>
      </c>
      <c r="L107" s="1104">
        <v>1</v>
      </c>
      <c r="M107" s="1104">
        <v>0</v>
      </c>
      <c r="N107" s="469">
        <v>28</v>
      </c>
      <c r="P107" s="1226"/>
      <c r="Q107" s="1225"/>
      <c r="R107" s="1091"/>
      <c r="S107" s="1225"/>
      <c r="T107" s="1225"/>
      <c r="U107" s="1225"/>
      <c r="V107" s="1225"/>
      <c r="W107" s="1225"/>
      <c r="X107" s="1225"/>
      <c r="Y107" s="1225"/>
      <c r="Z107" s="1225"/>
      <c r="AA107" s="1225"/>
      <c r="AB107" s="1225"/>
      <c r="AC107" s="1224"/>
    </row>
    <row r="108" spans="1:29" ht="17.45" customHeight="1" thickTop="1" thickBot="1" x14ac:dyDescent="0.25">
      <c r="A108" s="1212">
        <v>29</v>
      </c>
      <c r="B108" s="1103">
        <f t="shared" si="42"/>
        <v>3</v>
      </c>
      <c r="C108" s="1103">
        <f t="shared" si="43"/>
        <v>1</v>
      </c>
      <c r="D108" s="1231">
        <f t="shared" si="44"/>
        <v>1</v>
      </c>
      <c r="E108" s="1231">
        <f t="shared" si="45"/>
        <v>1</v>
      </c>
      <c r="F108" s="1103">
        <f t="shared" si="46"/>
        <v>3</v>
      </c>
      <c r="G108" s="1183">
        <v>1</v>
      </c>
      <c r="H108" s="1102">
        <v>1</v>
      </c>
      <c r="I108" s="1102">
        <v>1</v>
      </c>
      <c r="J108" s="1103">
        <f t="shared" si="47"/>
        <v>0</v>
      </c>
      <c r="K108" s="1183">
        <v>0</v>
      </c>
      <c r="L108" s="1102">
        <v>0</v>
      </c>
      <c r="M108" s="1102">
        <v>0</v>
      </c>
      <c r="N108" s="74">
        <v>29</v>
      </c>
      <c r="P108" s="1226"/>
      <c r="Q108" s="1225"/>
      <c r="R108" s="1091"/>
      <c r="S108" s="1225"/>
      <c r="T108" s="1225"/>
      <c r="U108" s="1225"/>
      <c r="V108" s="1225"/>
      <c r="W108" s="1225"/>
      <c r="X108" s="1225"/>
      <c r="Y108" s="1225"/>
      <c r="Z108" s="1225"/>
      <c r="AA108" s="1225"/>
      <c r="AB108" s="1225"/>
      <c r="AC108" s="1224"/>
    </row>
    <row r="109" spans="1:29" ht="17.45" customHeight="1" thickTop="1" thickBot="1" x14ac:dyDescent="0.25">
      <c r="A109" s="495">
        <v>30</v>
      </c>
      <c r="B109" s="1105">
        <f t="shared" si="42"/>
        <v>6</v>
      </c>
      <c r="C109" s="1105">
        <f t="shared" si="43"/>
        <v>0</v>
      </c>
      <c r="D109" s="1229">
        <f t="shared" si="44"/>
        <v>4</v>
      </c>
      <c r="E109" s="1229">
        <f t="shared" si="45"/>
        <v>2</v>
      </c>
      <c r="F109" s="1105">
        <f t="shared" si="46"/>
        <v>6</v>
      </c>
      <c r="G109" s="1181">
        <v>0</v>
      </c>
      <c r="H109" s="1104">
        <v>4</v>
      </c>
      <c r="I109" s="1104">
        <v>2</v>
      </c>
      <c r="J109" s="1105">
        <f t="shared" si="47"/>
        <v>0</v>
      </c>
      <c r="K109" s="1181">
        <v>0</v>
      </c>
      <c r="L109" s="1104">
        <v>0</v>
      </c>
      <c r="M109" s="1104">
        <v>0</v>
      </c>
      <c r="N109" s="469">
        <v>30</v>
      </c>
      <c r="P109" s="1226"/>
      <c r="Q109" s="1225"/>
      <c r="R109" s="1091"/>
      <c r="S109" s="1225"/>
      <c r="T109" s="1225"/>
      <c r="U109" s="1225"/>
      <c r="V109" s="1225"/>
      <c r="W109" s="1225"/>
      <c r="X109" s="1225"/>
      <c r="Y109" s="1225"/>
      <c r="Z109" s="1225"/>
      <c r="AA109" s="1225"/>
      <c r="AB109" s="1225"/>
      <c r="AC109" s="1224"/>
    </row>
    <row r="110" spans="1:29" ht="17.45" customHeight="1" thickTop="1" thickBot="1" x14ac:dyDescent="0.25">
      <c r="A110" s="1212">
        <v>31</v>
      </c>
      <c r="B110" s="1103">
        <f t="shared" si="42"/>
        <v>9</v>
      </c>
      <c r="C110" s="1103">
        <f t="shared" si="43"/>
        <v>0</v>
      </c>
      <c r="D110" s="1231">
        <f t="shared" si="44"/>
        <v>8</v>
      </c>
      <c r="E110" s="1231">
        <f t="shared" si="45"/>
        <v>1</v>
      </c>
      <c r="F110" s="1103">
        <f t="shared" si="46"/>
        <v>8</v>
      </c>
      <c r="G110" s="1183">
        <v>0</v>
      </c>
      <c r="H110" s="1102">
        <v>7</v>
      </c>
      <c r="I110" s="1102">
        <v>1</v>
      </c>
      <c r="J110" s="1103">
        <f t="shared" si="47"/>
        <v>1</v>
      </c>
      <c r="K110" s="1183">
        <v>0</v>
      </c>
      <c r="L110" s="1102">
        <v>1</v>
      </c>
      <c r="M110" s="1102">
        <v>0</v>
      </c>
      <c r="N110" s="74">
        <v>31</v>
      </c>
      <c r="P110" s="1226"/>
      <c r="Q110" s="1225"/>
      <c r="R110" s="1091"/>
      <c r="S110" s="1225"/>
      <c r="T110" s="1225"/>
      <c r="U110" s="1225"/>
      <c r="V110" s="1225"/>
      <c r="W110" s="1225"/>
      <c r="X110" s="1225"/>
      <c r="Y110" s="1225"/>
      <c r="Z110" s="1225"/>
      <c r="AA110" s="1225"/>
      <c r="AB110" s="1225"/>
      <c r="AC110" s="1224"/>
    </row>
    <row r="111" spans="1:29" ht="17.45" customHeight="1" thickTop="1" thickBot="1" x14ac:dyDescent="0.25">
      <c r="A111" s="495">
        <v>32</v>
      </c>
      <c r="B111" s="1105">
        <f t="shared" si="42"/>
        <v>7</v>
      </c>
      <c r="C111" s="1105">
        <f t="shared" si="43"/>
        <v>0</v>
      </c>
      <c r="D111" s="1229">
        <f t="shared" si="44"/>
        <v>3</v>
      </c>
      <c r="E111" s="1229">
        <f t="shared" si="45"/>
        <v>4</v>
      </c>
      <c r="F111" s="1105">
        <f t="shared" si="46"/>
        <v>5</v>
      </c>
      <c r="G111" s="1181">
        <v>0</v>
      </c>
      <c r="H111" s="1104">
        <v>1</v>
      </c>
      <c r="I111" s="1104">
        <v>4</v>
      </c>
      <c r="J111" s="1105">
        <f t="shared" si="47"/>
        <v>2</v>
      </c>
      <c r="K111" s="1181">
        <v>0</v>
      </c>
      <c r="L111" s="1104">
        <v>2</v>
      </c>
      <c r="M111" s="1104">
        <v>0</v>
      </c>
      <c r="N111" s="469">
        <v>32</v>
      </c>
      <c r="P111" s="1226"/>
      <c r="Q111" s="1225"/>
      <c r="R111" s="1091"/>
      <c r="S111" s="1225"/>
      <c r="T111" s="1225"/>
      <c r="U111" s="1225"/>
      <c r="V111" s="1225"/>
      <c r="W111" s="1225"/>
      <c r="X111" s="1225"/>
      <c r="Y111" s="1225"/>
      <c r="Z111" s="1225"/>
      <c r="AA111" s="1225"/>
      <c r="AB111" s="1225"/>
      <c r="AC111" s="1224"/>
    </row>
    <row r="112" spans="1:29" ht="17.45" customHeight="1" thickTop="1" thickBot="1" x14ac:dyDescent="0.25">
      <c r="A112" s="1212">
        <v>33</v>
      </c>
      <c r="B112" s="1103">
        <f t="shared" si="42"/>
        <v>8</v>
      </c>
      <c r="C112" s="1103">
        <f t="shared" si="43"/>
        <v>0</v>
      </c>
      <c r="D112" s="1231">
        <f t="shared" si="44"/>
        <v>4</v>
      </c>
      <c r="E112" s="1231">
        <f t="shared" si="45"/>
        <v>4</v>
      </c>
      <c r="F112" s="1103">
        <f t="shared" si="46"/>
        <v>4</v>
      </c>
      <c r="G112" s="1183">
        <v>0</v>
      </c>
      <c r="H112" s="1102">
        <v>2</v>
      </c>
      <c r="I112" s="1102">
        <v>2</v>
      </c>
      <c r="J112" s="1103">
        <f t="shared" si="47"/>
        <v>4</v>
      </c>
      <c r="K112" s="1183">
        <v>0</v>
      </c>
      <c r="L112" s="1102">
        <v>2</v>
      </c>
      <c r="M112" s="1102">
        <v>2</v>
      </c>
      <c r="N112" s="74">
        <v>33</v>
      </c>
      <c r="P112" s="1226"/>
      <c r="Q112" s="1225"/>
      <c r="R112" s="1091"/>
      <c r="S112" s="1225"/>
      <c r="T112" s="1225"/>
      <c r="U112" s="1225"/>
      <c r="V112" s="1225"/>
      <c r="W112" s="1225"/>
      <c r="X112" s="1225"/>
      <c r="Y112" s="1225"/>
      <c r="Z112" s="1225"/>
      <c r="AA112" s="1225"/>
      <c r="AB112" s="1225"/>
      <c r="AC112" s="1224"/>
    </row>
    <row r="113" spans="1:29" ht="17.45" customHeight="1" thickTop="1" thickBot="1" x14ac:dyDescent="0.25">
      <c r="A113" s="495">
        <v>34</v>
      </c>
      <c r="B113" s="1105">
        <f t="shared" si="42"/>
        <v>11</v>
      </c>
      <c r="C113" s="1105">
        <f t="shared" si="43"/>
        <v>0</v>
      </c>
      <c r="D113" s="1229">
        <f t="shared" si="44"/>
        <v>3</v>
      </c>
      <c r="E113" s="1229">
        <f t="shared" si="45"/>
        <v>8</v>
      </c>
      <c r="F113" s="1105">
        <f t="shared" si="46"/>
        <v>8</v>
      </c>
      <c r="G113" s="1181">
        <v>0</v>
      </c>
      <c r="H113" s="1104">
        <v>2</v>
      </c>
      <c r="I113" s="1104">
        <v>6</v>
      </c>
      <c r="J113" s="1105">
        <f t="shared" si="47"/>
        <v>3</v>
      </c>
      <c r="K113" s="1181">
        <v>0</v>
      </c>
      <c r="L113" s="1104">
        <v>1</v>
      </c>
      <c r="M113" s="1104">
        <v>2</v>
      </c>
      <c r="N113" s="469">
        <v>34</v>
      </c>
      <c r="P113" s="1226"/>
      <c r="Q113" s="1225"/>
      <c r="R113" s="1091"/>
      <c r="S113" s="1225"/>
      <c r="T113" s="1225"/>
      <c r="U113" s="1225"/>
      <c r="V113" s="1225"/>
      <c r="W113" s="1225"/>
      <c r="X113" s="1225"/>
      <c r="Y113" s="1225"/>
      <c r="Z113" s="1225"/>
      <c r="AA113" s="1225"/>
      <c r="AB113" s="1225"/>
      <c r="AC113" s="1224"/>
    </row>
    <row r="114" spans="1:29" ht="17.45" customHeight="1" thickTop="1" thickBot="1" x14ac:dyDescent="0.25">
      <c r="A114" s="1212">
        <v>35</v>
      </c>
      <c r="B114" s="1103">
        <f t="shared" si="42"/>
        <v>13</v>
      </c>
      <c r="C114" s="1103">
        <f t="shared" si="43"/>
        <v>0</v>
      </c>
      <c r="D114" s="1231">
        <f t="shared" si="44"/>
        <v>5</v>
      </c>
      <c r="E114" s="1231">
        <f t="shared" si="45"/>
        <v>8</v>
      </c>
      <c r="F114" s="1103">
        <f t="shared" si="46"/>
        <v>11</v>
      </c>
      <c r="G114" s="1183">
        <v>0</v>
      </c>
      <c r="H114" s="1102">
        <v>4</v>
      </c>
      <c r="I114" s="1102">
        <v>7</v>
      </c>
      <c r="J114" s="1103">
        <f t="shared" si="47"/>
        <v>2</v>
      </c>
      <c r="K114" s="1183">
        <v>0</v>
      </c>
      <c r="L114" s="1102">
        <v>1</v>
      </c>
      <c r="M114" s="1102">
        <v>1</v>
      </c>
      <c r="N114" s="74">
        <v>35</v>
      </c>
      <c r="P114" s="1226"/>
      <c r="Q114" s="1225"/>
      <c r="R114" s="1091"/>
      <c r="S114" s="1225"/>
      <c r="T114" s="1225"/>
      <c r="U114" s="1225"/>
      <c r="V114" s="1225"/>
      <c r="W114" s="1225"/>
      <c r="X114" s="1225"/>
      <c r="Y114" s="1225"/>
      <c r="Z114" s="1225"/>
      <c r="AA114" s="1225"/>
      <c r="AB114" s="1225"/>
      <c r="AC114" s="1224"/>
    </row>
    <row r="115" spans="1:29" ht="17.45" customHeight="1" thickTop="1" thickBot="1" x14ac:dyDescent="0.25">
      <c r="A115" s="495">
        <v>36</v>
      </c>
      <c r="B115" s="1105">
        <f t="shared" si="42"/>
        <v>15</v>
      </c>
      <c r="C115" s="1105">
        <f t="shared" si="43"/>
        <v>0</v>
      </c>
      <c r="D115" s="1229">
        <f t="shared" si="44"/>
        <v>4</v>
      </c>
      <c r="E115" s="1229">
        <f t="shared" si="45"/>
        <v>11</v>
      </c>
      <c r="F115" s="1105">
        <f t="shared" si="46"/>
        <v>13</v>
      </c>
      <c r="G115" s="1181">
        <v>0</v>
      </c>
      <c r="H115" s="1104">
        <v>2</v>
      </c>
      <c r="I115" s="1104">
        <v>11</v>
      </c>
      <c r="J115" s="1105">
        <f t="shared" si="47"/>
        <v>2</v>
      </c>
      <c r="K115" s="1181">
        <v>0</v>
      </c>
      <c r="L115" s="1104">
        <v>2</v>
      </c>
      <c r="M115" s="1104">
        <v>0</v>
      </c>
      <c r="N115" s="469">
        <v>36</v>
      </c>
      <c r="P115" s="1226"/>
      <c r="Q115" s="1225"/>
      <c r="R115" s="1091"/>
      <c r="S115" s="1225"/>
      <c r="T115" s="1225"/>
      <c r="U115" s="1225"/>
      <c r="V115" s="1225"/>
      <c r="W115" s="1225"/>
      <c r="X115" s="1225"/>
      <c r="Y115" s="1225"/>
      <c r="Z115" s="1225"/>
      <c r="AA115" s="1225"/>
      <c r="AB115" s="1225"/>
      <c r="AC115" s="1224"/>
    </row>
    <row r="116" spans="1:29" ht="17.45" customHeight="1" thickTop="1" thickBot="1" x14ac:dyDescent="0.25">
      <c r="A116" s="1212">
        <v>37</v>
      </c>
      <c r="B116" s="1103">
        <f t="shared" si="42"/>
        <v>4</v>
      </c>
      <c r="C116" s="1103">
        <f t="shared" si="43"/>
        <v>0</v>
      </c>
      <c r="D116" s="1231">
        <f t="shared" si="44"/>
        <v>1</v>
      </c>
      <c r="E116" s="1231">
        <f t="shared" si="45"/>
        <v>3</v>
      </c>
      <c r="F116" s="1103">
        <f t="shared" si="46"/>
        <v>1</v>
      </c>
      <c r="G116" s="1183">
        <v>0</v>
      </c>
      <c r="H116" s="1102">
        <v>0</v>
      </c>
      <c r="I116" s="1102">
        <v>1</v>
      </c>
      <c r="J116" s="1103">
        <f t="shared" si="47"/>
        <v>3</v>
      </c>
      <c r="K116" s="1183">
        <v>0</v>
      </c>
      <c r="L116" s="1102">
        <v>1</v>
      </c>
      <c r="M116" s="1102">
        <v>2</v>
      </c>
      <c r="N116" s="74">
        <v>37</v>
      </c>
      <c r="P116" s="1226"/>
      <c r="Q116" s="1225"/>
      <c r="R116" s="1091"/>
      <c r="S116" s="1225"/>
      <c r="T116" s="1225"/>
      <c r="U116" s="1225"/>
      <c r="V116" s="1225"/>
      <c r="W116" s="1225"/>
      <c r="X116" s="1225"/>
      <c r="Y116" s="1225"/>
      <c r="Z116" s="1225"/>
      <c r="AA116" s="1225"/>
      <c r="AB116" s="1225"/>
      <c r="AC116" s="1224"/>
    </row>
    <row r="117" spans="1:29" ht="17.45" customHeight="1" thickTop="1" thickBot="1" x14ac:dyDescent="0.25">
      <c r="A117" s="495">
        <v>38</v>
      </c>
      <c r="B117" s="1105">
        <f t="shared" si="42"/>
        <v>8</v>
      </c>
      <c r="C117" s="1105">
        <f t="shared" si="43"/>
        <v>0</v>
      </c>
      <c r="D117" s="1229">
        <f t="shared" si="44"/>
        <v>2</v>
      </c>
      <c r="E117" s="1229">
        <f t="shared" si="45"/>
        <v>6</v>
      </c>
      <c r="F117" s="1105">
        <f t="shared" si="46"/>
        <v>8</v>
      </c>
      <c r="G117" s="1181">
        <v>0</v>
      </c>
      <c r="H117" s="1104">
        <v>2</v>
      </c>
      <c r="I117" s="1104">
        <v>6</v>
      </c>
      <c r="J117" s="1105">
        <f t="shared" si="47"/>
        <v>0</v>
      </c>
      <c r="K117" s="1181">
        <v>0</v>
      </c>
      <c r="L117" s="1104">
        <v>0</v>
      </c>
      <c r="M117" s="1104">
        <v>0</v>
      </c>
      <c r="N117" s="469">
        <v>38</v>
      </c>
      <c r="P117" s="1226"/>
      <c r="Q117" s="1225"/>
      <c r="R117" s="1091"/>
      <c r="S117" s="1225"/>
      <c r="T117" s="1225"/>
      <c r="U117" s="1225"/>
      <c r="V117" s="1225"/>
      <c r="W117" s="1225"/>
      <c r="X117" s="1225"/>
      <c r="Y117" s="1225"/>
      <c r="Z117" s="1225"/>
      <c r="AA117" s="1225"/>
      <c r="AB117" s="1225"/>
      <c r="AC117" s="1224"/>
    </row>
    <row r="118" spans="1:29" ht="17.45" customHeight="1" thickTop="1" thickBot="1" x14ac:dyDescent="0.25">
      <c r="A118" s="1206">
        <v>39</v>
      </c>
      <c r="B118" s="1193">
        <f t="shared" si="42"/>
        <v>11</v>
      </c>
      <c r="C118" s="1193">
        <f t="shared" si="43"/>
        <v>0</v>
      </c>
      <c r="D118" s="1228">
        <f t="shared" si="44"/>
        <v>3</v>
      </c>
      <c r="E118" s="1228">
        <f t="shared" si="45"/>
        <v>8</v>
      </c>
      <c r="F118" s="1193">
        <f t="shared" si="46"/>
        <v>9</v>
      </c>
      <c r="G118" s="1192">
        <v>0</v>
      </c>
      <c r="H118" s="1191">
        <v>3</v>
      </c>
      <c r="I118" s="1191">
        <v>6</v>
      </c>
      <c r="J118" s="1193">
        <f t="shared" si="47"/>
        <v>2</v>
      </c>
      <c r="K118" s="1192">
        <v>0</v>
      </c>
      <c r="L118" s="1191">
        <v>0</v>
      </c>
      <c r="M118" s="1191">
        <v>2</v>
      </c>
      <c r="N118" s="913">
        <v>39</v>
      </c>
      <c r="P118" s="1226"/>
      <c r="Q118" s="1225"/>
      <c r="R118" s="1091"/>
      <c r="S118" s="1225"/>
      <c r="T118" s="1225"/>
      <c r="U118" s="1225"/>
      <c r="V118" s="1225"/>
      <c r="W118" s="1225"/>
      <c r="X118" s="1225"/>
      <c r="Y118" s="1225"/>
      <c r="Z118" s="1225"/>
      <c r="AA118" s="1225"/>
      <c r="AB118" s="1225"/>
      <c r="AC118" s="1224"/>
    </row>
    <row r="119" spans="1:29" ht="17.45" customHeight="1" thickTop="1" thickBot="1" x14ac:dyDescent="0.25">
      <c r="A119" s="495" t="s">
        <v>1472</v>
      </c>
      <c r="B119" s="1105">
        <f t="shared" si="42"/>
        <v>9</v>
      </c>
      <c r="C119" s="1105">
        <f t="shared" si="43"/>
        <v>0</v>
      </c>
      <c r="D119" s="1229">
        <f t="shared" si="44"/>
        <v>1</v>
      </c>
      <c r="E119" s="1229">
        <f t="shared" si="45"/>
        <v>8</v>
      </c>
      <c r="F119" s="1105">
        <f t="shared" si="46"/>
        <v>7</v>
      </c>
      <c r="G119" s="1181">
        <v>0</v>
      </c>
      <c r="H119" s="1104">
        <v>0</v>
      </c>
      <c r="I119" s="1104">
        <v>7</v>
      </c>
      <c r="J119" s="1105">
        <f t="shared" si="47"/>
        <v>2</v>
      </c>
      <c r="K119" s="1181">
        <v>0</v>
      </c>
      <c r="L119" s="1104">
        <v>1</v>
      </c>
      <c r="M119" s="1104">
        <v>1</v>
      </c>
      <c r="N119" s="469" t="s">
        <v>1472</v>
      </c>
      <c r="P119" s="1226"/>
      <c r="Q119" s="1225"/>
      <c r="R119" s="1091"/>
      <c r="S119" s="1225"/>
      <c r="T119" s="1225"/>
      <c r="U119" s="1225"/>
      <c r="V119" s="1225"/>
      <c r="W119" s="1225"/>
      <c r="X119" s="1225"/>
      <c r="Y119" s="1225"/>
      <c r="Z119" s="1225"/>
      <c r="AA119" s="1225"/>
      <c r="AB119" s="1225"/>
      <c r="AC119" s="1224"/>
    </row>
    <row r="120" spans="1:29" ht="17.45" customHeight="1" thickTop="1" x14ac:dyDescent="0.2">
      <c r="A120" s="1211" t="s">
        <v>1471</v>
      </c>
      <c r="B120" s="1179">
        <f t="shared" si="42"/>
        <v>0</v>
      </c>
      <c r="C120" s="1179">
        <f t="shared" si="43"/>
        <v>0</v>
      </c>
      <c r="D120" s="1098">
        <f t="shared" si="44"/>
        <v>0</v>
      </c>
      <c r="E120" s="1098">
        <f t="shared" si="45"/>
        <v>0</v>
      </c>
      <c r="F120" s="1179">
        <f t="shared" si="46"/>
        <v>0</v>
      </c>
      <c r="G120" s="1178">
        <v>0</v>
      </c>
      <c r="H120" s="1097">
        <v>0</v>
      </c>
      <c r="I120" s="1097">
        <v>0</v>
      </c>
      <c r="J120" s="1179">
        <f t="shared" si="47"/>
        <v>0</v>
      </c>
      <c r="K120" s="1178">
        <v>0</v>
      </c>
      <c r="L120" s="1097">
        <v>0</v>
      </c>
      <c r="M120" s="1097">
        <v>0</v>
      </c>
      <c r="N120" s="1096" t="s">
        <v>72</v>
      </c>
      <c r="P120" s="1226"/>
      <c r="Q120" s="1225"/>
      <c r="R120" s="1091"/>
      <c r="S120" s="1225"/>
      <c r="T120" s="1225"/>
      <c r="U120" s="1225"/>
      <c r="V120" s="1225"/>
      <c r="W120" s="1225"/>
      <c r="X120" s="1225"/>
      <c r="Y120" s="1225"/>
      <c r="Z120" s="1225"/>
      <c r="AA120" s="1225"/>
      <c r="AB120" s="1225"/>
      <c r="AC120" s="1224"/>
    </row>
    <row r="121" spans="1:29" ht="17.45" customHeight="1" x14ac:dyDescent="0.2">
      <c r="A121" s="608" t="s">
        <v>44</v>
      </c>
      <c r="B121" s="1175">
        <f t="shared" si="42"/>
        <v>109</v>
      </c>
      <c r="C121" s="1175">
        <f t="shared" si="43"/>
        <v>1</v>
      </c>
      <c r="D121" s="1175">
        <f t="shared" si="44"/>
        <v>40</v>
      </c>
      <c r="E121" s="1175">
        <f t="shared" si="45"/>
        <v>68</v>
      </c>
      <c r="F121" s="1175">
        <f t="shared" ref="F121:M121" si="48">SUM(F107:F120)</f>
        <v>87</v>
      </c>
      <c r="G121" s="1175">
        <f t="shared" si="48"/>
        <v>1</v>
      </c>
      <c r="H121" s="1175">
        <f t="shared" si="48"/>
        <v>28</v>
      </c>
      <c r="I121" s="1175">
        <f t="shared" si="48"/>
        <v>58</v>
      </c>
      <c r="J121" s="1175">
        <f t="shared" si="48"/>
        <v>22</v>
      </c>
      <c r="K121" s="1175">
        <f t="shared" si="48"/>
        <v>0</v>
      </c>
      <c r="L121" s="1175">
        <f t="shared" si="48"/>
        <v>12</v>
      </c>
      <c r="M121" s="1175">
        <f t="shared" si="48"/>
        <v>10</v>
      </c>
      <c r="N121" s="643" t="s">
        <v>45</v>
      </c>
      <c r="P121" s="1226"/>
      <c r="Q121" s="1225"/>
      <c r="R121" s="1091"/>
      <c r="S121" s="1225"/>
      <c r="T121" s="1225"/>
      <c r="U121" s="1225"/>
      <c r="V121" s="1225"/>
      <c r="W121" s="1225"/>
      <c r="X121" s="1225"/>
      <c r="Y121" s="1225"/>
      <c r="Z121" s="1225"/>
      <c r="AA121" s="1225"/>
      <c r="AB121" s="1225"/>
      <c r="AC121" s="1224"/>
    </row>
    <row r="122" spans="1:29" ht="21.95" customHeight="1" x14ac:dyDescent="0.2">
      <c r="A122" s="1647">
        <v>2019</v>
      </c>
      <c r="B122" s="1647"/>
      <c r="C122" s="1647"/>
      <c r="D122" s="1647"/>
      <c r="E122" s="1647"/>
      <c r="F122" s="1647"/>
      <c r="G122" s="1647"/>
      <c r="H122" s="1647"/>
      <c r="I122" s="1647"/>
      <c r="J122" s="1647"/>
      <c r="K122" s="1647"/>
      <c r="L122" s="1647"/>
      <c r="M122" s="1647"/>
      <c r="N122" s="1647"/>
    </row>
    <row r="123" spans="1:29" ht="17.45" customHeight="1" thickBot="1" x14ac:dyDescent="0.25">
      <c r="A123" s="1206">
        <v>28</v>
      </c>
      <c r="B123" s="1193">
        <f t="shared" ref="B123:B137" si="49">SUM(C123:E123)</f>
        <v>8</v>
      </c>
      <c r="C123" s="1193">
        <f t="shared" ref="C123:C137" si="50">SUM(G123,K123)</f>
        <v>0</v>
      </c>
      <c r="D123" s="1228">
        <f t="shared" ref="D123:D137" si="51">SUM(H123,L123)</f>
        <v>2</v>
      </c>
      <c r="E123" s="1228">
        <f t="shared" ref="E123:E137" si="52">SUM(I123,M123)</f>
        <v>6</v>
      </c>
      <c r="F123" s="1193">
        <f t="shared" ref="F123:F136" si="53">SUM(G123:I123)</f>
        <v>4</v>
      </c>
      <c r="G123" s="1192">
        <v>0</v>
      </c>
      <c r="H123" s="1191">
        <v>0</v>
      </c>
      <c r="I123" s="1191">
        <v>4</v>
      </c>
      <c r="J123" s="1193">
        <f t="shared" ref="J123:J136" si="54">SUM(K123:M123)</f>
        <v>4</v>
      </c>
      <c r="K123" s="1192">
        <v>0</v>
      </c>
      <c r="L123" s="1191">
        <v>2</v>
      </c>
      <c r="M123" s="1191">
        <v>2</v>
      </c>
      <c r="N123" s="913">
        <v>28</v>
      </c>
    </row>
    <row r="124" spans="1:29" ht="17.45" customHeight="1" thickTop="1" thickBot="1" x14ac:dyDescent="0.25">
      <c r="A124" s="1207">
        <v>29</v>
      </c>
      <c r="B124" s="1101">
        <f t="shared" si="49"/>
        <v>1</v>
      </c>
      <c r="C124" s="1101">
        <f t="shared" si="50"/>
        <v>0</v>
      </c>
      <c r="D124" s="1230">
        <f t="shared" si="51"/>
        <v>0</v>
      </c>
      <c r="E124" s="1230">
        <f t="shared" si="52"/>
        <v>1</v>
      </c>
      <c r="F124" s="1101">
        <f t="shared" si="53"/>
        <v>1</v>
      </c>
      <c r="G124" s="1195">
        <v>0</v>
      </c>
      <c r="H124" s="1100">
        <v>0</v>
      </c>
      <c r="I124" s="1100">
        <v>1</v>
      </c>
      <c r="J124" s="1101">
        <f t="shared" si="54"/>
        <v>0</v>
      </c>
      <c r="K124" s="1195">
        <v>0</v>
      </c>
      <c r="L124" s="1100">
        <v>0</v>
      </c>
      <c r="M124" s="1100">
        <v>0</v>
      </c>
      <c r="N124" s="637">
        <v>29</v>
      </c>
    </row>
    <row r="125" spans="1:29" ht="17.45" customHeight="1" thickTop="1" thickBot="1" x14ac:dyDescent="0.25">
      <c r="A125" s="1206">
        <v>30</v>
      </c>
      <c r="B125" s="1193">
        <f t="shared" si="49"/>
        <v>5</v>
      </c>
      <c r="C125" s="1193">
        <f t="shared" si="50"/>
        <v>0</v>
      </c>
      <c r="D125" s="1228">
        <f t="shared" si="51"/>
        <v>3</v>
      </c>
      <c r="E125" s="1228">
        <f t="shared" si="52"/>
        <v>2</v>
      </c>
      <c r="F125" s="1193">
        <f t="shared" si="53"/>
        <v>3</v>
      </c>
      <c r="G125" s="1192">
        <v>0</v>
      </c>
      <c r="H125" s="1191">
        <v>2</v>
      </c>
      <c r="I125" s="1191">
        <v>1</v>
      </c>
      <c r="J125" s="1193">
        <f t="shared" si="54"/>
        <v>2</v>
      </c>
      <c r="K125" s="1192">
        <v>0</v>
      </c>
      <c r="L125" s="1191">
        <v>1</v>
      </c>
      <c r="M125" s="1191">
        <v>1</v>
      </c>
      <c r="N125" s="913">
        <v>30</v>
      </c>
    </row>
    <row r="126" spans="1:29" ht="17.45" customHeight="1" thickTop="1" thickBot="1" x14ac:dyDescent="0.25">
      <c r="A126" s="1207">
        <v>31</v>
      </c>
      <c r="B126" s="1101">
        <f t="shared" si="49"/>
        <v>6</v>
      </c>
      <c r="C126" s="1101">
        <f t="shared" si="50"/>
        <v>0</v>
      </c>
      <c r="D126" s="1230">
        <f t="shared" si="51"/>
        <v>3</v>
      </c>
      <c r="E126" s="1230">
        <f t="shared" si="52"/>
        <v>3</v>
      </c>
      <c r="F126" s="1101">
        <f t="shared" si="53"/>
        <v>5</v>
      </c>
      <c r="G126" s="1195">
        <v>0</v>
      </c>
      <c r="H126" s="1100">
        <v>2</v>
      </c>
      <c r="I126" s="1100">
        <v>3</v>
      </c>
      <c r="J126" s="1101">
        <f t="shared" si="54"/>
        <v>1</v>
      </c>
      <c r="K126" s="1195">
        <v>0</v>
      </c>
      <c r="L126" s="1100">
        <v>1</v>
      </c>
      <c r="M126" s="1100">
        <v>0</v>
      </c>
      <c r="N126" s="637">
        <v>31</v>
      </c>
    </row>
    <row r="127" spans="1:29" ht="17.45" customHeight="1" thickTop="1" thickBot="1" x14ac:dyDescent="0.25">
      <c r="A127" s="1206">
        <v>32</v>
      </c>
      <c r="B127" s="1193">
        <f t="shared" si="49"/>
        <v>2</v>
      </c>
      <c r="C127" s="1193">
        <f t="shared" si="50"/>
        <v>0</v>
      </c>
      <c r="D127" s="1228">
        <f t="shared" si="51"/>
        <v>0</v>
      </c>
      <c r="E127" s="1228">
        <f t="shared" si="52"/>
        <v>2</v>
      </c>
      <c r="F127" s="1193">
        <f t="shared" si="53"/>
        <v>2</v>
      </c>
      <c r="G127" s="1192">
        <v>0</v>
      </c>
      <c r="H127" s="1191">
        <v>0</v>
      </c>
      <c r="I127" s="1191">
        <v>2</v>
      </c>
      <c r="J127" s="1193">
        <f t="shared" si="54"/>
        <v>0</v>
      </c>
      <c r="K127" s="1192">
        <v>0</v>
      </c>
      <c r="L127" s="1191">
        <v>0</v>
      </c>
      <c r="M127" s="1191">
        <v>0</v>
      </c>
      <c r="N127" s="913">
        <v>32</v>
      </c>
    </row>
    <row r="128" spans="1:29" ht="17.45" customHeight="1" thickTop="1" thickBot="1" x14ac:dyDescent="0.25">
      <c r="A128" s="1207">
        <v>33</v>
      </c>
      <c r="B128" s="1101">
        <f t="shared" si="49"/>
        <v>6</v>
      </c>
      <c r="C128" s="1101">
        <f t="shared" si="50"/>
        <v>0</v>
      </c>
      <c r="D128" s="1230">
        <f t="shared" si="51"/>
        <v>0</v>
      </c>
      <c r="E128" s="1230">
        <f t="shared" si="52"/>
        <v>6</v>
      </c>
      <c r="F128" s="1101">
        <f t="shared" si="53"/>
        <v>4</v>
      </c>
      <c r="G128" s="1195">
        <v>0</v>
      </c>
      <c r="H128" s="1100">
        <v>0</v>
      </c>
      <c r="I128" s="1100">
        <v>4</v>
      </c>
      <c r="J128" s="1101">
        <f t="shared" si="54"/>
        <v>2</v>
      </c>
      <c r="K128" s="1195">
        <v>0</v>
      </c>
      <c r="L128" s="1100">
        <v>0</v>
      </c>
      <c r="M128" s="1100">
        <v>2</v>
      </c>
      <c r="N128" s="637">
        <v>33</v>
      </c>
    </row>
    <row r="129" spans="1:29" ht="17.45" customHeight="1" thickTop="1" thickBot="1" x14ac:dyDescent="0.25">
      <c r="A129" s="1206">
        <v>34</v>
      </c>
      <c r="B129" s="1193">
        <f t="shared" si="49"/>
        <v>8</v>
      </c>
      <c r="C129" s="1193">
        <f t="shared" si="50"/>
        <v>0</v>
      </c>
      <c r="D129" s="1228">
        <f t="shared" si="51"/>
        <v>3</v>
      </c>
      <c r="E129" s="1228">
        <f t="shared" si="52"/>
        <v>5</v>
      </c>
      <c r="F129" s="1193">
        <f t="shared" si="53"/>
        <v>5</v>
      </c>
      <c r="G129" s="1192">
        <v>0</v>
      </c>
      <c r="H129" s="1191">
        <v>1</v>
      </c>
      <c r="I129" s="1191">
        <v>4</v>
      </c>
      <c r="J129" s="1193">
        <f t="shared" si="54"/>
        <v>3</v>
      </c>
      <c r="K129" s="1192">
        <v>0</v>
      </c>
      <c r="L129" s="1191">
        <v>2</v>
      </c>
      <c r="M129" s="1191">
        <v>1</v>
      </c>
      <c r="N129" s="913">
        <v>34</v>
      </c>
    </row>
    <row r="130" spans="1:29" ht="17.45" customHeight="1" thickTop="1" thickBot="1" x14ac:dyDescent="0.25">
      <c r="A130" s="1207">
        <v>35</v>
      </c>
      <c r="B130" s="1101">
        <f t="shared" si="49"/>
        <v>9</v>
      </c>
      <c r="C130" s="1101">
        <f t="shared" si="50"/>
        <v>0</v>
      </c>
      <c r="D130" s="1230">
        <f t="shared" si="51"/>
        <v>1</v>
      </c>
      <c r="E130" s="1230">
        <f t="shared" si="52"/>
        <v>8</v>
      </c>
      <c r="F130" s="1101">
        <f t="shared" si="53"/>
        <v>5</v>
      </c>
      <c r="G130" s="1195">
        <v>0</v>
      </c>
      <c r="H130" s="1100">
        <v>1</v>
      </c>
      <c r="I130" s="1100">
        <v>4</v>
      </c>
      <c r="J130" s="1101">
        <f t="shared" si="54"/>
        <v>4</v>
      </c>
      <c r="K130" s="1195">
        <v>0</v>
      </c>
      <c r="L130" s="1100">
        <v>0</v>
      </c>
      <c r="M130" s="1100">
        <v>4</v>
      </c>
      <c r="N130" s="637">
        <v>35</v>
      </c>
    </row>
    <row r="131" spans="1:29" ht="17.45" customHeight="1" thickTop="1" thickBot="1" x14ac:dyDescent="0.25">
      <c r="A131" s="1206">
        <v>36</v>
      </c>
      <c r="B131" s="1193">
        <f t="shared" si="49"/>
        <v>3</v>
      </c>
      <c r="C131" s="1193">
        <f t="shared" si="50"/>
        <v>0</v>
      </c>
      <c r="D131" s="1228">
        <f t="shared" si="51"/>
        <v>2</v>
      </c>
      <c r="E131" s="1228">
        <f t="shared" si="52"/>
        <v>1</v>
      </c>
      <c r="F131" s="1193">
        <f t="shared" si="53"/>
        <v>2</v>
      </c>
      <c r="G131" s="1192">
        <v>0</v>
      </c>
      <c r="H131" s="1191">
        <v>1</v>
      </c>
      <c r="I131" s="1191">
        <v>1</v>
      </c>
      <c r="J131" s="1193">
        <f t="shared" si="54"/>
        <v>1</v>
      </c>
      <c r="K131" s="1192">
        <v>0</v>
      </c>
      <c r="L131" s="1191">
        <v>1</v>
      </c>
      <c r="M131" s="1191">
        <v>0</v>
      </c>
      <c r="N131" s="913">
        <v>36</v>
      </c>
    </row>
    <row r="132" spans="1:29" ht="17.45" customHeight="1" thickTop="1" thickBot="1" x14ac:dyDescent="0.25">
      <c r="A132" s="1207">
        <v>37</v>
      </c>
      <c r="B132" s="1101">
        <f t="shared" si="49"/>
        <v>13</v>
      </c>
      <c r="C132" s="1101">
        <f t="shared" si="50"/>
        <v>1</v>
      </c>
      <c r="D132" s="1230">
        <f t="shared" si="51"/>
        <v>3</v>
      </c>
      <c r="E132" s="1230">
        <f t="shared" si="52"/>
        <v>9</v>
      </c>
      <c r="F132" s="1101">
        <f t="shared" si="53"/>
        <v>9</v>
      </c>
      <c r="G132" s="1195">
        <v>0</v>
      </c>
      <c r="H132" s="1100">
        <v>2</v>
      </c>
      <c r="I132" s="1100">
        <v>7</v>
      </c>
      <c r="J132" s="1101">
        <f t="shared" si="54"/>
        <v>4</v>
      </c>
      <c r="K132" s="1195">
        <v>1</v>
      </c>
      <c r="L132" s="1100">
        <v>1</v>
      </c>
      <c r="M132" s="1100">
        <v>2</v>
      </c>
      <c r="N132" s="637">
        <v>37</v>
      </c>
    </row>
    <row r="133" spans="1:29" ht="17.45" customHeight="1" thickTop="1" thickBot="1" x14ac:dyDescent="0.25">
      <c r="A133" s="1206">
        <v>38</v>
      </c>
      <c r="B133" s="1193">
        <f t="shared" si="49"/>
        <v>8</v>
      </c>
      <c r="C133" s="1193">
        <f t="shared" si="50"/>
        <v>0</v>
      </c>
      <c r="D133" s="1228">
        <f t="shared" si="51"/>
        <v>3</v>
      </c>
      <c r="E133" s="1228">
        <f t="shared" si="52"/>
        <v>5</v>
      </c>
      <c r="F133" s="1193">
        <f t="shared" si="53"/>
        <v>5</v>
      </c>
      <c r="G133" s="1192">
        <v>0</v>
      </c>
      <c r="H133" s="1191">
        <v>2</v>
      </c>
      <c r="I133" s="1191">
        <v>3</v>
      </c>
      <c r="J133" s="1193">
        <f t="shared" si="54"/>
        <v>3</v>
      </c>
      <c r="K133" s="1192">
        <v>0</v>
      </c>
      <c r="L133" s="1191">
        <v>1</v>
      </c>
      <c r="M133" s="1191">
        <v>2</v>
      </c>
      <c r="N133" s="913">
        <v>38</v>
      </c>
    </row>
    <row r="134" spans="1:29" ht="17.45" customHeight="1" thickTop="1" thickBot="1" x14ac:dyDescent="0.25">
      <c r="A134" s="495">
        <v>39</v>
      </c>
      <c r="B134" s="1105">
        <f t="shared" si="49"/>
        <v>4</v>
      </c>
      <c r="C134" s="1105">
        <f t="shared" si="50"/>
        <v>0</v>
      </c>
      <c r="D134" s="1229">
        <f t="shared" si="51"/>
        <v>3</v>
      </c>
      <c r="E134" s="1229">
        <f t="shared" si="52"/>
        <v>1</v>
      </c>
      <c r="F134" s="1105">
        <f t="shared" si="53"/>
        <v>2</v>
      </c>
      <c r="G134" s="1181">
        <v>0</v>
      </c>
      <c r="H134" s="1104">
        <v>2</v>
      </c>
      <c r="I134" s="1104">
        <v>0</v>
      </c>
      <c r="J134" s="1105">
        <f t="shared" si="54"/>
        <v>2</v>
      </c>
      <c r="K134" s="1181">
        <v>0</v>
      </c>
      <c r="L134" s="1104">
        <v>1</v>
      </c>
      <c r="M134" s="1104">
        <v>1</v>
      </c>
      <c r="N134" s="469">
        <v>39</v>
      </c>
    </row>
    <row r="135" spans="1:29" ht="17.45" customHeight="1" thickTop="1" thickBot="1" x14ac:dyDescent="0.25">
      <c r="A135" s="1206" t="s">
        <v>1472</v>
      </c>
      <c r="B135" s="1193">
        <f t="shared" si="49"/>
        <v>7</v>
      </c>
      <c r="C135" s="1193">
        <f t="shared" si="50"/>
        <v>0</v>
      </c>
      <c r="D135" s="1228">
        <f t="shared" si="51"/>
        <v>3</v>
      </c>
      <c r="E135" s="1228">
        <f t="shared" si="52"/>
        <v>4</v>
      </c>
      <c r="F135" s="1193">
        <f t="shared" si="53"/>
        <v>6</v>
      </c>
      <c r="G135" s="1192">
        <v>0</v>
      </c>
      <c r="H135" s="1191">
        <v>2</v>
      </c>
      <c r="I135" s="1191">
        <v>4</v>
      </c>
      <c r="J135" s="1193">
        <f t="shared" si="54"/>
        <v>1</v>
      </c>
      <c r="K135" s="1192">
        <v>0</v>
      </c>
      <c r="L135" s="1191">
        <v>1</v>
      </c>
      <c r="M135" s="1191">
        <v>0</v>
      </c>
      <c r="N135" s="913" t="s">
        <v>1472</v>
      </c>
    </row>
    <row r="136" spans="1:29" ht="17.45" customHeight="1" thickTop="1" x14ac:dyDescent="0.2">
      <c r="A136" s="1205" t="s">
        <v>1471</v>
      </c>
      <c r="B136" s="1095">
        <f t="shared" si="49"/>
        <v>0</v>
      </c>
      <c r="C136" s="1095">
        <f t="shared" si="50"/>
        <v>0</v>
      </c>
      <c r="D136" s="1227">
        <f t="shared" si="51"/>
        <v>0</v>
      </c>
      <c r="E136" s="1227">
        <f t="shared" si="52"/>
        <v>0</v>
      </c>
      <c r="F136" s="1095">
        <f t="shared" si="53"/>
        <v>0</v>
      </c>
      <c r="G136" s="1188">
        <v>0</v>
      </c>
      <c r="H136" s="1094">
        <v>0</v>
      </c>
      <c r="I136" s="1094">
        <v>0</v>
      </c>
      <c r="J136" s="1095">
        <f t="shared" si="54"/>
        <v>0</v>
      </c>
      <c r="K136" s="1188">
        <v>0</v>
      </c>
      <c r="L136" s="1094">
        <v>0</v>
      </c>
      <c r="M136" s="1094">
        <v>0</v>
      </c>
      <c r="N136" s="870" t="s">
        <v>72</v>
      </c>
    </row>
    <row r="137" spans="1:29" ht="17.45" customHeight="1" x14ac:dyDescent="0.2">
      <c r="A137" s="1075" t="s">
        <v>44</v>
      </c>
      <c r="B137" s="1185">
        <f t="shared" si="49"/>
        <v>80</v>
      </c>
      <c r="C137" s="1185">
        <f t="shared" si="50"/>
        <v>1</v>
      </c>
      <c r="D137" s="1185">
        <f t="shared" si="51"/>
        <v>26</v>
      </c>
      <c r="E137" s="1185">
        <f t="shared" si="52"/>
        <v>53</v>
      </c>
      <c r="F137" s="1185">
        <f t="shared" ref="F137:M137" si="55">SUM(F123:F136)</f>
        <v>53</v>
      </c>
      <c r="G137" s="1185">
        <f t="shared" si="55"/>
        <v>0</v>
      </c>
      <c r="H137" s="1185">
        <f t="shared" si="55"/>
        <v>15</v>
      </c>
      <c r="I137" s="1185">
        <f t="shared" si="55"/>
        <v>38</v>
      </c>
      <c r="J137" s="1185">
        <f t="shared" si="55"/>
        <v>27</v>
      </c>
      <c r="K137" s="1185">
        <f t="shared" si="55"/>
        <v>1</v>
      </c>
      <c r="L137" s="1185">
        <f t="shared" si="55"/>
        <v>11</v>
      </c>
      <c r="M137" s="1185">
        <f t="shared" si="55"/>
        <v>15</v>
      </c>
      <c r="N137" s="1086" t="s">
        <v>45</v>
      </c>
    </row>
    <row r="138" spans="1:29" ht="21.95" customHeight="1" x14ac:dyDescent="0.2">
      <c r="A138" s="1647">
        <v>2020</v>
      </c>
      <c r="B138" s="1647"/>
      <c r="C138" s="1647"/>
      <c r="D138" s="1647"/>
      <c r="E138" s="1647"/>
      <c r="F138" s="1647"/>
      <c r="G138" s="1647"/>
      <c r="H138" s="1647"/>
      <c r="I138" s="1647"/>
      <c r="J138" s="1647"/>
      <c r="K138" s="1647"/>
      <c r="L138" s="1647"/>
      <c r="M138" s="1647"/>
      <c r="N138" s="1647"/>
    </row>
    <row r="139" spans="1:29" ht="17.45" customHeight="1" thickBot="1" x14ac:dyDescent="0.25">
      <c r="A139" s="1206">
        <v>28</v>
      </c>
      <c r="B139" s="1193">
        <f t="shared" ref="B139:B153" si="56">SUM(C139:E139)</f>
        <v>10</v>
      </c>
      <c r="C139" s="1193">
        <f t="shared" ref="C139:C153" si="57">SUM(G139,K139)</f>
        <v>0</v>
      </c>
      <c r="D139" s="1228">
        <f t="shared" ref="D139:D153" si="58">SUM(H139,L139)</f>
        <v>6</v>
      </c>
      <c r="E139" s="1228">
        <f t="shared" ref="E139:E153" si="59">SUM(I139,M139)</f>
        <v>4</v>
      </c>
      <c r="F139" s="1193">
        <f t="shared" ref="F139:F152" si="60">SUM(G139:I139)</f>
        <v>7</v>
      </c>
      <c r="G139" s="1192">
        <v>0</v>
      </c>
      <c r="H139" s="1191">
        <v>4</v>
      </c>
      <c r="I139" s="1191">
        <v>3</v>
      </c>
      <c r="J139" s="1193">
        <f t="shared" ref="J139:J152" si="61">SUM(K139:M139)</f>
        <v>3</v>
      </c>
      <c r="K139" s="1192">
        <v>0</v>
      </c>
      <c r="L139" s="1191">
        <v>2</v>
      </c>
      <c r="M139" s="1191">
        <v>1</v>
      </c>
      <c r="N139" s="913">
        <v>28</v>
      </c>
      <c r="P139" s="1226"/>
      <c r="Q139" s="1225"/>
      <c r="R139" s="1091"/>
      <c r="S139" s="1225"/>
      <c r="T139" s="1225"/>
      <c r="U139" s="1225"/>
      <c r="V139" s="1225"/>
      <c r="W139" s="1225"/>
      <c r="X139" s="1225"/>
      <c r="Y139" s="1225"/>
      <c r="Z139" s="1225"/>
      <c r="AA139" s="1225"/>
      <c r="AB139" s="1225"/>
      <c r="AC139" s="1224"/>
    </row>
    <row r="140" spans="1:29" ht="17.45" customHeight="1" thickTop="1" thickBot="1" x14ac:dyDescent="0.25">
      <c r="A140" s="1207">
        <v>29</v>
      </c>
      <c r="B140" s="1101">
        <f t="shared" si="56"/>
        <v>7</v>
      </c>
      <c r="C140" s="1101">
        <f t="shared" si="57"/>
        <v>0</v>
      </c>
      <c r="D140" s="1230">
        <f t="shared" si="58"/>
        <v>3</v>
      </c>
      <c r="E140" s="1230">
        <f t="shared" si="59"/>
        <v>4</v>
      </c>
      <c r="F140" s="1101">
        <f t="shared" si="60"/>
        <v>4</v>
      </c>
      <c r="G140" s="1195">
        <v>0</v>
      </c>
      <c r="H140" s="1100">
        <v>1</v>
      </c>
      <c r="I140" s="1100">
        <v>3</v>
      </c>
      <c r="J140" s="1101">
        <f t="shared" si="61"/>
        <v>3</v>
      </c>
      <c r="K140" s="1195">
        <v>0</v>
      </c>
      <c r="L140" s="1100">
        <v>2</v>
      </c>
      <c r="M140" s="1100">
        <v>1</v>
      </c>
      <c r="N140" s="637">
        <v>29</v>
      </c>
      <c r="P140" s="1226"/>
      <c r="Q140" s="1225"/>
      <c r="R140" s="1091"/>
      <c r="S140" s="1225"/>
      <c r="T140" s="1225"/>
      <c r="U140" s="1225"/>
      <c r="V140" s="1225"/>
      <c r="W140" s="1225"/>
      <c r="X140" s="1225"/>
      <c r="Y140" s="1225"/>
      <c r="Z140" s="1225"/>
      <c r="AA140" s="1225"/>
      <c r="AB140" s="1225"/>
      <c r="AC140" s="1224"/>
    </row>
    <row r="141" spans="1:29" ht="17.45" customHeight="1" thickTop="1" thickBot="1" x14ac:dyDescent="0.25">
      <c r="A141" s="1206">
        <v>30</v>
      </c>
      <c r="B141" s="1193">
        <f t="shared" si="56"/>
        <v>10</v>
      </c>
      <c r="C141" s="1193">
        <f t="shared" si="57"/>
        <v>0</v>
      </c>
      <c r="D141" s="1228">
        <f t="shared" si="58"/>
        <v>3</v>
      </c>
      <c r="E141" s="1228">
        <f t="shared" si="59"/>
        <v>7</v>
      </c>
      <c r="F141" s="1193">
        <f t="shared" si="60"/>
        <v>7</v>
      </c>
      <c r="G141" s="1192">
        <v>0</v>
      </c>
      <c r="H141" s="1191">
        <v>2</v>
      </c>
      <c r="I141" s="1191">
        <v>5</v>
      </c>
      <c r="J141" s="1193">
        <f t="shared" si="61"/>
        <v>3</v>
      </c>
      <c r="K141" s="1192">
        <v>0</v>
      </c>
      <c r="L141" s="1191">
        <v>1</v>
      </c>
      <c r="M141" s="1191">
        <v>2</v>
      </c>
      <c r="N141" s="913">
        <v>30</v>
      </c>
      <c r="P141" s="1226"/>
      <c r="Q141" s="1225"/>
      <c r="R141" s="1091"/>
      <c r="S141" s="1225"/>
      <c r="T141" s="1225"/>
      <c r="U141" s="1225"/>
      <c r="V141" s="1225"/>
      <c r="W141" s="1225"/>
      <c r="X141" s="1225"/>
      <c r="Y141" s="1225"/>
      <c r="Z141" s="1225"/>
      <c r="AA141" s="1225"/>
      <c r="AB141" s="1225"/>
      <c r="AC141" s="1224"/>
    </row>
    <row r="142" spans="1:29" ht="17.45" customHeight="1" thickTop="1" thickBot="1" x14ac:dyDescent="0.25">
      <c r="A142" s="1207">
        <v>31</v>
      </c>
      <c r="B142" s="1101">
        <f t="shared" si="56"/>
        <v>6</v>
      </c>
      <c r="C142" s="1101">
        <f t="shared" si="57"/>
        <v>0</v>
      </c>
      <c r="D142" s="1230">
        <f t="shared" si="58"/>
        <v>4</v>
      </c>
      <c r="E142" s="1230">
        <f t="shared" si="59"/>
        <v>2</v>
      </c>
      <c r="F142" s="1101">
        <f t="shared" si="60"/>
        <v>3</v>
      </c>
      <c r="G142" s="1195">
        <v>0</v>
      </c>
      <c r="H142" s="1100">
        <v>2</v>
      </c>
      <c r="I142" s="1100">
        <v>1</v>
      </c>
      <c r="J142" s="1101">
        <f t="shared" si="61"/>
        <v>3</v>
      </c>
      <c r="K142" s="1195">
        <v>0</v>
      </c>
      <c r="L142" s="1100">
        <v>2</v>
      </c>
      <c r="M142" s="1100">
        <v>1</v>
      </c>
      <c r="N142" s="637">
        <v>31</v>
      </c>
      <c r="P142" s="1226"/>
      <c r="Q142" s="1225"/>
      <c r="R142" s="1091"/>
      <c r="S142" s="1225"/>
      <c r="T142" s="1225"/>
      <c r="U142" s="1225"/>
      <c r="V142" s="1225"/>
      <c r="W142" s="1225"/>
      <c r="X142" s="1225"/>
      <c r="Y142" s="1225"/>
      <c r="Z142" s="1225"/>
      <c r="AA142" s="1225"/>
      <c r="AB142" s="1225"/>
      <c r="AC142" s="1224"/>
    </row>
    <row r="143" spans="1:29" ht="17.45" customHeight="1" thickTop="1" thickBot="1" x14ac:dyDescent="0.25">
      <c r="A143" s="1206">
        <v>32</v>
      </c>
      <c r="B143" s="1193">
        <f t="shared" si="56"/>
        <v>6</v>
      </c>
      <c r="C143" s="1193">
        <f t="shared" si="57"/>
        <v>0</v>
      </c>
      <c r="D143" s="1228">
        <f t="shared" si="58"/>
        <v>2</v>
      </c>
      <c r="E143" s="1228">
        <f t="shared" si="59"/>
        <v>4</v>
      </c>
      <c r="F143" s="1193">
        <f t="shared" si="60"/>
        <v>5</v>
      </c>
      <c r="G143" s="1192">
        <v>0</v>
      </c>
      <c r="H143" s="1191">
        <v>1</v>
      </c>
      <c r="I143" s="1191">
        <v>4</v>
      </c>
      <c r="J143" s="1193">
        <f t="shared" si="61"/>
        <v>1</v>
      </c>
      <c r="K143" s="1192">
        <v>0</v>
      </c>
      <c r="L143" s="1191">
        <v>1</v>
      </c>
      <c r="M143" s="1191">
        <v>0</v>
      </c>
      <c r="N143" s="913">
        <v>32</v>
      </c>
      <c r="P143" s="1226"/>
      <c r="Q143" s="1225"/>
      <c r="R143" s="1091"/>
      <c r="S143" s="1225"/>
      <c r="T143" s="1225"/>
      <c r="U143" s="1225"/>
      <c r="V143" s="1225"/>
      <c r="W143" s="1225"/>
      <c r="X143" s="1225"/>
      <c r="Y143" s="1225"/>
      <c r="Z143" s="1225"/>
      <c r="AA143" s="1225"/>
      <c r="AB143" s="1225"/>
      <c r="AC143" s="1224"/>
    </row>
    <row r="144" spans="1:29" ht="17.45" customHeight="1" thickTop="1" thickBot="1" x14ac:dyDescent="0.25">
      <c r="A144" s="1207">
        <v>33</v>
      </c>
      <c r="B144" s="1101">
        <f t="shared" si="56"/>
        <v>6</v>
      </c>
      <c r="C144" s="1101">
        <f t="shared" si="57"/>
        <v>0</v>
      </c>
      <c r="D144" s="1230">
        <f t="shared" si="58"/>
        <v>2</v>
      </c>
      <c r="E144" s="1230">
        <f t="shared" si="59"/>
        <v>4</v>
      </c>
      <c r="F144" s="1101">
        <f t="shared" si="60"/>
        <v>4</v>
      </c>
      <c r="G144" s="1195">
        <v>0</v>
      </c>
      <c r="H144" s="1100">
        <v>2</v>
      </c>
      <c r="I144" s="1100">
        <v>2</v>
      </c>
      <c r="J144" s="1101">
        <f t="shared" si="61"/>
        <v>2</v>
      </c>
      <c r="K144" s="1195">
        <v>0</v>
      </c>
      <c r="L144" s="1100">
        <v>0</v>
      </c>
      <c r="M144" s="1100">
        <v>2</v>
      </c>
      <c r="N144" s="637">
        <v>33</v>
      </c>
      <c r="P144" s="1226"/>
      <c r="Q144" s="1225"/>
      <c r="R144" s="1091"/>
      <c r="S144" s="1225"/>
      <c r="T144" s="1225"/>
      <c r="U144" s="1225"/>
      <c r="V144" s="1225"/>
      <c r="W144" s="1225"/>
      <c r="X144" s="1225"/>
      <c r="Y144" s="1225"/>
      <c r="Z144" s="1225"/>
      <c r="AA144" s="1225"/>
      <c r="AB144" s="1225"/>
      <c r="AC144" s="1224"/>
    </row>
    <row r="145" spans="1:29" ht="17.45" customHeight="1" thickTop="1" thickBot="1" x14ac:dyDescent="0.25">
      <c r="A145" s="1206">
        <v>34</v>
      </c>
      <c r="B145" s="1193">
        <f t="shared" si="56"/>
        <v>7</v>
      </c>
      <c r="C145" s="1193">
        <f t="shared" si="57"/>
        <v>0</v>
      </c>
      <c r="D145" s="1228">
        <f t="shared" si="58"/>
        <v>3</v>
      </c>
      <c r="E145" s="1228">
        <f t="shared" si="59"/>
        <v>4</v>
      </c>
      <c r="F145" s="1193">
        <f t="shared" si="60"/>
        <v>6</v>
      </c>
      <c r="G145" s="1192">
        <v>0</v>
      </c>
      <c r="H145" s="1191">
        <v>3</v>
      </c>
      <c r="I145" s="1191">
        <v>3</v>
      </c>
      <c r="J145" s="1193">
        <f t="shared" si="61"/>
        <v>1</v>
      </c>
      <c r="K145" s="1192">
        <v>0</v>
      </c>
      <c r="L145" s="1191">
        <v>0</v>
      </c>
      <c r="M145" s="1191">
        <v>1</v>
      </c>
      <c r="N145" s="913">
        <v>34</v>
      </c>
      <c r="P145" s="1226"/>
      <c r="Q145" s="1225"/>
      <c r="R145" s="1091"/>
      <c r="S145" s="1225"/>
      <c r="T145" s="1225"/>
      <c r="U145" s="1225"/>
      <c r="V145" s="1225"/>
      <c r="W145" s="1225"/>
      <c r="X145" s="1225"/>
      <c r="Y145" s="1225"/>
      <c r="Z145" s="1225"/>
      <c r="AA145" s="1225"/>
      <c r="AB145" s="1225"/>
      <c r="AC145" s="1224"/>
    </row>
    <row r="146" spans="1:29" ht="17.45" customHeight="1" thickTop="1" thickBot="1" x14ac:dyDescent="0.25">
      <c r="A146" s="1207">
        <v>35</v>
      </c>
      <c r="B146" s="1101">
        <f t="shared" si="56"/>
        <v>7</v>
      </c>
      <c r="C146" s="1101">
        <f t="shared" si="57"/>
        <v>1</v>
      </c>
      <c r="D146" s="1230">
        <f t="shared" si="58"/>
        <v>4</v>
      </c>
      <c r="E146" s="1230">
        <f t="shared" si="59"/>
        <v>2</v>
      </c>
      <c r="F146" s="1101">
        <f t="shared" si="60"/>
        <v>4</v>
      </c>
      <c r="G146" s="1195">
        <v>1</v>
      </c>
      <c r="H146" s="1100">
        <v>2</v>
      </c>
      <c r="I146" s="1100">
        <v>1</v>
      </c>
      <c r="J146" s="1101">
        <f t="shared" si="61"/>
        <v>3</v>
      </c>
      <c r="K146" s="1195">
        <v>0</v>
      </c>
      <c r="L146" s="1100">
        <v>2</v>
      </c>
      <c r="M146" s="1100">
        <v>1</v>
      </c>
      <c r="N146" s="637">
        <v>35</v>
      </c>
      <c r="P146" s="1226"/>
      <c r="Q146" s="1225"/>
      <c r="R146" s="1091"/>
      <c r="S146" s="1225"/>
      <c r="T146" s="1225"/>
      <c r="U146" s="1225"/>
      <c r="V146" s="1225"/>
      <c r="W146" s="1225"/>
      <c r="X146" s="1225"/>
      <c r="Y146" s="1225"/>
      <c r="Z146" s="1225"/>
      <c r="AA146" s="1225"/>
      <c r="AB146" s="1225"/>
      <c r="AC146" s="1224"/>
    </row>
    <row r="147" spans="1:29" ht="17.45" customHeight="1" thickTop="1" thickBot="1" x14ac:dyDescent="0.25">
      <c r="A147" s="1206">
        <v>36</v>
      </c>
      <c r="B147" s="1193">
        <f t="shared" si="56"/>
        <v>12</v>
      </c>
      <c r="C147" s="1193">
        <f t="shared" si="57"/>
        <v>0</v>
      </c>
      <c r="D147" s="1228">
        <f t="shared" si="58"/>
        <v>5</v>
      </c>
      <c r="E147" s="1228">
        <f t="shared" si="59"/>
        <v>7</v>
      </c>
      <c r="F147" s="1193">
        <f t="shared" si="60"/>
        <v>11</v>
      </c>
      <c r="G147" s="1192">
        <v>0</v>
      </c>
      <c r="H147" s="1191">
        <v>4</v>
      </c>
      <c r="I147" s="1191">
        <v>7</v>
      </c>
      <c r="J147" s="1193">
        <f t="shared" si="61"/>
        <v>1</v>
      </c>
      <c r="K147" s="1192">
        <v>0</v>
      </c>
      <c r="L147" s="1191">
        <v>1</v>
      </c>
      <c r="M147" s="1191">
        <v>0</v>
      </c>
      <c r="N147" s="913">
        <v>36</v>
      </c>
      <c r="P147" s="1226"/>
      <c r="Q147" s="1225"/>
      <c r="R147" s="1091"/>
      <c r="S147" s="1225"/>
      <c r="T147" s="1225"/>
      <c r="U147" s="1225"/>
      <c r="V147" s="1225"/>
      <c r="W147" s="1225"/>
      <c r="X147" s="1225"/>
      <c r="Y147" s="1225"/>
      <c r="Z147" s="1225"/>
      <c r="AA147" s="1225"/>
      <c r="AB147" s="1225"/>
      <c r="AC147" s="1224"/>
    </row>
    <row r="148" spans="1:29" ht="17.45" customHeight="1" thickTop="1" thickBot="1" x14ac:dyDescent="0.25">
      <c r="A148" s="1207">
        <v>37</v>
      </c>
      <c r="B148" s="1101">
        <f t="shared" si="56"/>
        <v>10</v>
      </c>
      <c r="C148" s="1101">
        <f t="shared" si="57"/>
        <v>0</v>
      </c>
      <c r="D148" s="1230">
        <f t="shared" si="58"/>
        <v>6</v>
      </c>
      <c r="E148" s="1230">
        <f t="shared" si="59"/>
        <v>4</v>
      </c>
      <c r="F148" s="1101">
        <f t="shared" si="60"/>
        <v>6</v>
      </c>
      <c r="G148" s="1195">
        <v>0</v>
      </c>
      <c r="H148" s="1100">
        <v>3</v>
      </c>
      <c r="I148" s="1100">
        <v>3</v>
      </c>
      <c r="J148" s="1101">
        <f t="shared" si="61"/>
        <v>4</v>
      </c>
      <c r="K148" s="1195">
        <v>0</v>
      </c>
      <c r="L148" s="1100">
        <v>3</v>
      </c>
      <c r="M148" s="1100">
        <v>1</v>
      </c>
      <c r="N148" s="637">
        <v>37</v>
      </c>
      <c r="P148" s="1226"/>
      <c r="Q148" s="1225"/>
      <c r="R148" s="1091"/>
      <c r="S148" s="1225"/>
      <c r="T148" s="1225"/>
      <c r="U148" s="1225"/>
      <c r="V148" s="1225"/>
      <c r="W148" s="1225"/>
      <c r="X148" s="1225"/>
      <c r="Y148" s="1225"/>
      <c r="Z148" s="1225"/>
      <c r="AA148" s="1225"/>
      <c r="AB148" s="1225"/>
      <c r="AC148" s="1224"/>
    </row>
    <row r="149" spans="1:29" ht="17.45" customHeight="1" thickTop="1" thickBot="1" x14ac:dyDescent="0.25">
      <c r="A149" s="1206">
        <v>38</v>
      </c>
      <c r="B149" s="1193">
        <f t="shared" si="56"/>
        <v>12</v>
      </c>
      <c r="C149" s="1193">
        <f t="shared" si="57"/>
        <v>0</v>
      </c>
      <c r="D149" s="1228">
        <f t="shared" si="58"/>
        <v>5</v>
      </c>
      <c r="E149" s="1228">
        <f t="shared" si="59"/>
        <v>7</v>
      </c>
      <c r="F149" s="1193">
        <f t="shared" si="60"/>
        <v>9</v>
      </c>
      <c r="G149" s="1192">
        <v>0</v>
      </c>
      <c r="H149" s="1191">
        <v>2</v>
      </c>
      <c r="I149" s="1191">
        <v>7</v>
      </c>
      <c r="J149" s="1193">
        <f t="shared" si="61"/>
        <v>3</v>
      </c>
      <c r="K149" s="1192">
        <v>0</v>
      </c>
      <c r="L149" s="1191">
        <v>3</v>
      </c>
      <c r="M149" s="1191">
        <v>0</v>
      </c>
      <c r="N149" s="913">
        <v>38</v>
      </c>
      <c r="P149" s="1226"/>
      <c r="Q149" s="1225"/>
      <c r="R149" s="1091"/>
      <c r="S149" s="1225"/>
      <c r="T149" s="1225"/>
      <c r="U149" s="1225"/>
      <c r="V149" s="1225"/>
      <c r="W149" s="1225"/>
      <c r="X149" s="1225"/>
      <c r="Y149" s="1225"/>
      <c r="Z149" s="1225"/>
      <c r="AA149" s="1225"/>
      <c r="AB149" s="1225"/>
      <c r="AC149" s="1224"/>
    </row>
    <row r="150" spans="1:29" ht="17.45" customHeight="1" thickTop="1" thickBot="1" x14ac:dyDescent="0.25">
      <c r="A150" s="495">
        <v>39</v>
      </c>
      <c r="B150" s="1105">
        <f t="shared" si="56"/>
        <v>8</v>
      </c>
      <c r="C150" s="1105">
        <f t="shared" si="57"/>
        <v>0</v>
      </c>
      <c r="D150" s="1229">
        <f t="shared" si="58"/>
        <v>4</v>
      </c>
      <c r="E150" s="1229">
        <f t="shared" si="59"/>
        <v>4</v>
      </c>
      <c r="F150" s="1105">
        <f t="shared" si="60"/>
        <v>7</v>
      </c>
      <c r="G150" s="1181">
        <v>0</v>
      </c>
      <c r="H150" s="1104">
        <v>4</v>
      </c>
      <c r="I150" s="1104">
        <v>3</v>
      </c>
      <c r="J150" s="1105">
        <f t="shared" si="61"/>
        <v>1</v>
      </c>
      <c r="K150" s="1181">
        <v>0</v>
      </c>
      <c r="L150" s="1104">
        <v>0</v>
      </c>
      <c r="M150" s="1104">
        <v>1</v>
      </c>
      <c r="N150" s="469">
        <v>39</v>
      </c>
      <c r="P150" s="1226"/>
      <c r="Q150" s="1225"/>
      <c r="R150" s="1091"/>
      <c r="S150" s="1225"/>
      <c r="T150" s="1225"/>
      <c r="U150" s="1225"/>
      <c r="V150" s="1225"/>
      <c r="W150" s="1225"/>
      <c r="X150" s="1225"/>
      <c r="Y150" s="1225"/>
      <c r="Z150" s="1225"/>
      <c r="AA150" s="1225"/>
      <c r="AB150" s="1225"/>
      <c r="AC150" s="1224"/>
    </row>
    <row r="151" spans="1:29" ht="17.45" customHeight="1" thickTop="1" thickBot="1" x14ac:dyDescent="0.25">
      <c r="A151" s="1206" t="s">
        <v>1472</v>
      </c>
      <c r="B151" s="1193">
        <f t="shared" si="56"/>
        <v>5</v>
      </c>
      <c r="C151" s="1193">
        <f t="shared" si="57"/>
        <v>1</v>
      </c>
      <c r="D151" s="1228">
        <f t="shared" si="58"/>
        <v>2</v>
      </c>
      <c r="E151" s="1228">
        <f t="shared" si="59"/>
        <v>2</v>
      </c>
      <c r="F151" s="1193">
        <f t="shared" si="60"/>
        <v>4</v>
      </c>
      <c r="G151" s="1192">
        <v>1</v>
      </c>
      <c r="H151" s="1191">
        <v>2</v>
      </c>
      <c r="I151" s="1191">
        <v>1</v>
      </c>
      <c r="J151" s="1193">
        <f t="shared" si="61"/>
        <v>1</v>
      </c>
      <c r="K151" s="1192">
        <v>0</v>
      </c>
      <c r="L151" s="1191">
        <v>0</v>
      </c>
      <c r="M151" s="1191">
        <v>1</v>
      </c>
      <c r="N151" s="913" t="s">
        <v>1472</v>
      </c>
      <c r="P151" s="1226"/>
      <c r="Q151" s="1225"/>
      <c r="R151" s="1091"/>
      <c r="S151" s="1225"/>
      <c r="T151" s="1225"/>
      <c r="U151" s="1225"/>
      <c r="V151" s="1225"/>
      <c r="W151" s="1225"/>
      <c r="X151" s="1225"/>
      <c r="Y151" s="1225"/>
      <c r="Z151" s="1225"/>
      <c r="AA151" s="1225"/>
      <c r="AB151" s="1225"/>
      <c r="AC151" s="1224"/>
    </row>
    <row r="152" spans="1:29" ht="17.45" customHeight="1" thickTop="1" x14ac:dyDescent="0.2">
      <c r="A152" s="1205" t="s">
        <v>1471</v>
      </c>
      <c r="B152" s="1095">
        <f t="shared" si="56"/>
        <v>0</v>
      </c>
      <c r="C152" s="1095">
        <f t="shared" si="57"/>
        <v>0</v>
      </c>
      <c r="D152" s="1227">
        <f t="shared" si="58"/>
        <v>0</v>
      </c>
      <c r="E152" s="1227">
        <f t="shared" si="59"/>
        <v>0</v>
      </c>
      <c r="F152" s="1095">
        <f t="shared" si="60"/>
        <v>0</v>
      </c>
      <c r="G152" s="1188">
        <v>0</v>
      </c>
      <c r="H152" s="1094">
        <v>0</v>
      </c>
      <c r="I152" s="1094">
        <v>0</v>
      </c>
      <c r="J152" s="1095">
        <f t="shared" si="61"/>
        <v>0</v>
      </c>
      <c r="K152" s="1188">
        <v>0</v>
      </c>
      <c r="L152" s="1094">
        <v>0</v>
      </c>
      <c r="M152" s="1094">
        <v>0</v>
      </c>
      <c r="N152" s="870" t="s">
        <v>72</v>
      </c>
      <c r="P152" s="1226"/>
      <c r="Q152" s="1225"/>
      <c r="R152" s="1091"/>
      <c r="S152" s="1225"/>
      <c r="T152" s="1225"/>
      <c r="U152" s="1225"/>
      <c r="V152" s="1225"/>
      <c r="W152" s="1225"/>
      <c r="X152" s="1225"/>
      <c r="Y152" s="1225"/>
      <c r="Z152" s="1225"/>
      <c r="AA152" s="1225"/>
      <c r="AB152" s="1225"/>
      <c r="AC152" s="1224"/>
    </row>
    <row r="153" spans="1:29" ht="17.45" customHeight="1" x14ac:dyDescent="0.2">
      <c r="A153" s="1075" t="s">
        <v>44</v>
      </c>
      <c r="B153" s="1185">
        <f t="shared" si="56"/>
        <v>106</v>
      </c>
      <c r="C153" s="1185">
        <f t="shared" si="57"/>
        <v>2</v>
      </c>
      <c r="D153" s="1185">
        <f t="shared" si="58"/>
        <v>49</v>
      </c>
      <c r="E153" s="1185">
        <f t="shared" si="59"/>
        <v>55</v>
      </c>
      <c r="F153" s="1185">
        <f t="shared" ref="F153:M153" si="62">SUM(F139:F152)</f>
        <v>77</v>
      </c>
      <c r="G153" s="1185">
        <f t="shared" si="62"/>
        <v>2</v>
      </c>
      <c r="H153" s="1185">
        <f t="shared" si="62"/>
        <v>32</v>
      </c>
      <c r="I153" s="1185">
        <f t="shared" si="62"/>
        <v>43</v>
      </c>
      <c r="J153" s="1185">
        <f t="shared" si="62"/>
        <v>29</v>
      </c>
      <c r="K153" s="1185">
        <f t="shared" si="62"/>
        <v>0</v>
      </c>
      <c r="L153" s="1185">
        <f t="shared" si="62"/>
        <v>17</v>
      </c>
      <c r="M153" s="1185">
        <f t="shared" si="62"/>
        <v>12</v>
      </c>
      <c r="N153" s="1086" t="s">
        <v>45</v>
      </c>
      <c r="P153" s="1226"/>
      <c r="Q153" s="1225"/>
      <c r="R153" s="1091"/>
      <c r="S153" s="1225"/>
      <c r="T153" s="1225"/>
      <c r="U153" s="1225"/>
      <c r="V153" s="1225"/>
      <c r="W153" s="1225"/>
      <c r="X153" s="1225"/>
      <c r="Y153" s="1225"/>
      <c r="Z153" s="1225"/>
      <c r="AA153" s="1225"/>
      <c r="AB153" s="1225"/>
      <c r="AC153" s="1224"/>
    </row>
    <row r="154" spans="1:29" ht="21.95" customHeight="1" x14ac:dyDescent="0.2">
      <c r="A154" s="1647">
        <v>2021</v>
      </c>
      <c r="B154" s="1647"/>
      <c r="C154" s="1647"/>
      <c r="D154" s="1647"/>
      <c r="E154" s="1647"/>
      <c r="F154" s="1647"/>
      <c r="G154" s="1647"/>
      <c r="H154" s="1647"/>
      <c r="I154" s="1647"/>
      <c r="J154" s="1647"/>
      <c r="K154" s="1647"/>
      <c r="L154" s="1647"/>
      <c r="M154" s="1647"/>
      <c r="N154" s="1647"/>
    </row>
    <row r="155" spans="1:29" ht="21" customHeight="1" x14ac:dyDescent="0.2">
      <c r="A155" s="1648" t="s">
        <v>1474</v>
      </c>
      <c r="B155" s="1638" t="s">
        <v>1438</v>
      </c>
      <c r="C155" s="1639"/>
      <c r="D155" s="1639"/>
      <c r="E155" s="1640"/>
      <c r="F155" s="1641" t="s">
        <v>1416</v>
      </c>
      <c r="G155" s="1642"/>
      <c r="H155" s="1642"/>
      <c r="I155" s="1643"/>
      <c r="J155" s="1641" t="s">
        <v>1415</v>
      </c>
      <c r="K155" s="1642"/>
      <c r="L155" s="1642"/>
      <c r="M155" s="1643"/>
      <c r="N155" s="1644" t="s">
        <v>1473</v>
      </c>
      <c r="P155" s="1653"/>
      <c r="Q155" s="1652"/>
      <c r="R155" s="1652"/>
      <c r="S155" s="1652"/>
      <c r="T155" s="1652"/>
      <c r="U155" s="1650"/>
      <c r="V155" s="1650"/>
      <c r="W155" s="1650"/>
      <c r="X155" s="1650"/>
      <c r="Y155" s="1650"/>
      <c r="Z155" s="1650"/>
      <c r="AA155" s="1650"/>
      <c r="AB155" s="1650"/>
      <c r="AC155" s="1651"/>
    </row>
    <row r="156" spans="1:29" ht="30" customHeight="1" x14ac:dyDescent="0.2">
      <c r="A156" s="1649"/>
      <c r="B156" s="92" t="s">
        <v>1413</v>
      </c>
      <c r="C156" s="92" t="s">
        <v>1412</v>
      </c>
      <c r="D156" s="64" t="s">
        <v>1411</v>
      </c>
      <c r="E156" s="64" t="s">
        <v>1410</v>
      </c>
      <c r="F156" s="92" t="s">
        <v>1413</v>
      </c>
      <c r="G156" s="92" t="s">
        <v>1412</v>
      </c>
      <c r="H156" s="64" t="s">
        <v>1411</v>
      </c>
      <c r="I156" s="64" t="s">
        <v>1410</v>
      </c>
      <c r="J156" s="92" t="s">
        <v>1413</v>
      </c>
      <c r="K156" s="92" t="s">
        <v>1412</v>
      </c>
      <c r="L156" s="64" t="s">
        <v>1411</v>
      </c>
      <c r="M156" s="64" t="s">
        <v>1410</v>
      </c>
      <c r="N156" s="1645"/>
      <c r="P156" s="1653"/>
      <c r="Q156" s="1223"/>
      <c r="R156" s="1223"/>
      <c r="S156" s="1222"/>
      <c r="T156" s="1222"/>
      <c r="U156" s="1223"/>
      <c r="V156" s="1223"/>
      <c r="W156" s="1222"/>
      <c r="X156" s="1222"/>
      <c r="Y156" s="1223"/>
      <c r="Z156" s="1223"/>
      <c r="AA156" s="1222"/>
      <c r="AB156" s="1222"/>
      <c r="AC156" s="1651"/>
    </row>
    <row r="157" spans="1:29" ht="17.45" customHeight="1" thickBot="1" x14ac:dyDescent="0.25">
      <c r="A157" s="495">
        <v>28</v>
      </c>
      <c r="B157" s="1105">
        <f t="shared" ref="B157:B171" si="63">SUM(C157:E157)</f>
        <v>6</v>
      </c>
      <c r="C157" s="1181">
        <f t="shared" ref="C157:C171" si="64">SUM(G157,K157)</f>
        <v>0</v>
      </c>
      <c r="D157" s="1104">
        <f t="shared" ref="D157:D171" si="65">SUM(H157,L157)</f>
        <v>3</v>
      </c>
      <c r="E157" s="1104">
        <f t="shared" ref="E157:E171" si="66">SUM(I157,M157)</f>
        <v>3</v>
      </c>
      <c r="F157" s="1105">
        <f t="shared" ref="F157:F170" si="67">SUM(G157:I157)</f>
        <v>3</v>
      </c>
      <c r="G157" s="1181">
        <v>0</v>
      </c>
      <c r="H157" s="1104">
        <v>1</v>
      </c>
      <c r="I157" s="1104">
        <v>2</v>
      </c>
      <c r="J157" s="1105">
        <f t="shared" ref="J157:J170" si="68">SUM(K157:M157)</f>
        <v>3</v>
      </c>
      <c r="K157" s="1181">
        <v>0</v>
      </c>
      <c r="L157" s="1104">
        <v>2</v>
      </c>
      <c r="M157" s="1104">
        <v>1</v>
      </c>
      <c r="N157" s="469">
        <v>28</v>
      </c>
      <c r="P157" s="1221"/>
      <c r="Q157" s="1220"/>
      <c r="R157" s="1219"/>
      <c r="S157" s="1216"/>
      <c r="T157" s="1216"/>
      <c r="U157" s="1220"/>
      <c r="V157" s="1219"/>
      <c r="W157" s="1216"/>
      <c r="X157" s="1216"/>
      <c r="Y157" s="1220"/>
      <c r="Z157" s="1219"/>
      <c r="AA157" s="1216"/>
      <c r="AB157" s="1216"/>
      <c r="AC157" s="1218"/>
    </row>
    <row r="158" spans="1:29" ht="17.45" customHeight="1" thickTop="1" thickBot="1" x14ac:dyDescent="0.25">
      <c r="A158" s="1212">
        <v>29</v>
      </c>
      <c r="B158" s="1103">
        <f t="shared" si="63"/>
        <v>1</v>
      </c>
      <c r="C158" s="1183">
        <f t="shared" si="64"/>
        <v>0</v>
      </c>
      <c r="D158" s="1102">
        <f t="shared" si="65"/>
        <v>1</v>
      </c>
      <c r="E158" s="1102">
        <f t="shared" si="66"/>
        <v>0</v>
      </c>
      <c r="F158" s="1103">
        <f t="shared" si="67"/>
        <v>1</v>
      </c>
      <c r="G158" s="1183">
        <v>0</v>
      </c>
      <c r="H158" s="1102">
        <v>1</v>
      </c>
      <c r="I158" s="1102"/>
      <c r="J158" s="1103">
        <f t="shared" si="68"/>
        <v>0</v>
      </c>
      <c r="K158" s="1183">
        <v>0</v>
      </c>
      <c r="L158" s="1102">
        <v>0</v>
      </c>
      <c r="M158" s="1102">
        <v>0</v>
      </c>
      <c r="N158" s="74">
        <v>29</v>
      </c>
      <c r="P158" s="1221"/>
      <c r="Q158" s="1220"/>
      <c r="R158" s="1219"/>
      <c r="S158" s="1216"/>
      <c r="T158" s="1216"/>
      <c r="U158" s="1220"/>
      <c r="V158" s="1219"/>
      <c r="W158" s="1216"/>
      <c r="X158" s="1216"/>
      <c r="Y158" s="1220"/>
      <c r="Z158" s="1219"/>
      <c r="AA158" s="1216"/>
      <c r="AB158" s="1216"/>
      <c r="AC158" s="1218"/>
    </row>
    <row r="159" spans="1:29" ht="17.45" customHeight="1" thickTop="1" thickBot="1" x14ac:dyDescent="0.25">
      <c r="A159" s="495">
        <v>30</v>
      </c>
      <c r="B159" s="1105">
        <f t="shared" si="63"/>
        <v>8</v>
      </c>
      <c r="C159" s="1181">
        <f t="shared" si="64"/>
        <v>1</v>
      </c>
      <c r="D159" s="1104">
        <f t="shared" si="65"/>
        <v>2</v>
      </c>
      <c r="E159" s="1104">
        <f t="shared" si="66"/>
        <v>5</v>
      </c>
      <c r="F159" s="1105">
        <f t="shared" si="67"/>
        <v>7</v>
      </c>
      <c r="G159" s="1181">
        <v>1</v>
      </c>
      <c r="H159" s="1104">
        <v>2</v>
      </c>
      <c r="I159" s="1104">
        <v>4</v>
      </c>
      <c r="J159" s="1105">
        <f t="shared" si="68"/>
        <v>1</v>
      </c>
      <c r="K159" s="1181">
        <v>0</v>
      </c>
      <c r="L159" s="1104">
        <v>0</v>
      </c>
      <c r="M159" s="1104">
        <v>1</v>
      </c>
      <c r="N159" s="469">
        <v>30</v>
      </c>
      <c r="P159" s="1221"/>
      <c r="Q159" s="1220"/>
      <c r="R159" s="1219"/>
      <c r="S159" s="1216"/>
      <c r="T159" s="1216"/>
      <c r="U159" s="1220"/>
      <c r="V159" s="1219"/>
      <c r="W159" s="1216"/>
      <c r="X159" s="1216"/>
      <c r="Y159" s="1220"/>
      <c r="Z159" s="1219"/>
      <c r="AA159" s="1216"/>
      <c r="AB159" s="1216"/>
      <c r="AC159" s="1218"/>
    </row>
    <row r="160" spans="1:29" ht="17.45" customHeight="1" thickTop="1" thickBot="1" x14ac:dyDescent="0.25">
      <c r="A160" s="1212">
        <v>31</v>
      </c>
      <c r="B160" s="1103">
        <f t="shared" si="63"/>
        <v>8</v>
      </c>
      <c r="C160" s="1183">
        <f t="shared" si="64"/>
        <v>0</v>
      </c>
      <c r="D160" s="1102">
        <f t="shared" si="65"/>
        <v>5</v>
      </c>
      <c r="E160" s="1102">
        <f t="shared" si="66"/>
        <v>3</v>
      </c>
      <c r="F160" s="1103">
        <f t="shared" si="67"/>
        <v>6</v>
      </c>
      <c r="G160" s="1183">
        <v>0</v>
      </c>
      <c r="H160" s="1102">
        <v>4</v>
      </c>
      <c r="I160" s="1102">
        <v>2</v>
      </c>
      <c r="J160" s="1103">
        <f t="shared" si="68"/>
        <v>2</v>
      </c>
      <c r="K160" s="1183">
        <v>0</v>
      </c>
      <c r="L160" s="1102">
        <v>1</v>
      </c>
      <c r="M160" s="1102">
        <v>1</v>
      </c>
      <c r="N160" s="74">
        <v>31</v>
      </c>
      <c r="P160" s="1221"/>
      <c r="Q160" s="1220"/>
      <c r="R160" s="1219"/>
      <c r="S160" s="1216"/>
      <c r="T160" s="1216"/>
      <c r="U160" s="1220"/>
      <c r="V160" s="1219"/>
      <c r="W160" s="1216"/>
      <c r="X160" s="1216"/>
      <c r="Y160" s="1220"/>
      <c r="Z160" s="1219"/>
      <c r="AA160" s="1216"/>
      <c r="AB160" s="1216"/>
      <c r="AC160" s="1218"/>
    </row>
    <row r="161" spans="1:29" ht="17.45" customHeight="1" thickTop="1" thickBot="1" x14ac:dyDescent="0.25">
      <c r="A161" s="495">
        <v>32</v>
      </c>
      <c r="B161" s="1105">
        <f t="shared" si="63"/>
        <v>4</v>
      </c>
      <c r="C161" s="1181">
        <f t="shared" si="64"/>
        <v>0</v>
      </c>
      <c r="D161" s="1104">
        <f t="shared" si="65"/>
        <v>2</v>
      </c>
      <c r="E161" s="1104">
        <f t="shared" si="66"/>
        <v>2</v>
      </c>
      <c r="F161" s="1105">
        <f t="shared" si="67"/>
        <v>2</v>
      </c>
      <c r="G161" s="1181">
        <v>0</v>
      </c>
      <c r="H161" s="1104">
        <v>1</v>
      </c>
      <c r="I161" s="1104">
        <v>1</v>
      </c>
      <c r="J161" s="1105">
        <f t="shared" si="68"/>
        <v>2</v>
      </c>
      <c r="K161" s="1181">
        <v>0</v>
      </c>
      <c r="L161" s="1104">
        <v>1</v>
      </c>
      <c r="M161" s="1104">
        <v>1</v>
      </c>
      <c r="N161" s="469">
        <v>32</v>
      </c>
      <c r="P161" s="1221"/>
      <c r="Q161" s="1220"/>
      <c r="R161" s="1219"/>
      <c r="S161" s="1216"/>
      <c r="T161" s="1216"/>
      <c r="U161" s="1220"/>
      <c r="V161" s="1219"/>
      <c r="W161" s="1216"/>
      <c r="X161" s="1216"/>
      <c r="Y161" s="1220"/>
      <c r="Z161" s="1219"/>
      <c r="AA161" s="1216"/>
      <c r="AB161" s="1216"/>
      <c r="AC161" s="1218"/>
    </row>
    <row r="162" spans="1:29" ht="17.45" customHeight="1" thickTop="1" thickBot="1" x14ac:dyDescent="0.25">
      <c r="A162" s="1212">
        <v>33</v>
      </c>
      <c r="B162" s="1103">
        <f t="shared" si="63"/>
        <v>11</v>
      </c>
      <c r="C162" s="1183">
        <f t="shared" si="64"/>
        <v>1</v>
      </c>
      <c r="D162" s="1102">
        <f t="shared" si="65"/>
        <v>4</v>
      </c>
      <c r="E162" s="1102">
        <f t="shared" si="66"/>
        <v>6</v>
      </c>
      <c r="F162" s="1103">
        <f t="shared" si="67"/>
        <v>10</v>
      </c>
      <c r="G162" s="1183">
        <v>0</v>
      </c>
      <c r="H162" s="1102">
        <v>4</v>
      </c>
      <c r="I162" s="1102">
        <v>6</v>
      </c>
      <c r="J162" s="1103">
        <f t="shared" si="68"/>
        <v>1</v>
      </c>
      <c r="K162" s="1183">
        <v>1</v>
      </c>
      <c r="L162" s="1102">
        <v>0</v>
      </c>
      <c r="M162" s="1102">
        <v>0</v>
      </c>
      <c r="N162" s="74">
        <v>33</v>
      </c>
      <c r="P162" s="1221"/>
      <c r="Q162" s="1220"/>
      <c r="R162" s="1219"/>
      <c r="S162" s="1216"/>
      <c r="T162" s="1216"/>
      <c r="U162" s="1220"/>
      <c r="V162" s="1219"/>
      <c r="W162" s="1216"/>
      <c r="X162" s="1216"/>
      <c r="Y162" s="1220"/>
      <c r="Z162" s="1219"/>
      <c r="AA162" s="1216"/>
      <c r="AB162" s="1216"/>
      <c r="AC162" s="1218"/>
    </row>
    <row r="163" spans="1:29" ht="17.45" customHeight="1" thickTop="1" thickBot="1" x14ac:dyDescent="0.25">
      <c r="A163" s="495">
        <v>34</v>
      </c>
      <c r="B163" s="1105">
        <f t="shared" si="63"/>
        <v>8</v>
      </c>
      <c r="C163" s="1181">
        <f t="shared" si="64"/>
        <v>0</v>
      </c>
      <c r="D163" s="1104">
        <f t="shared" si="65"/>
        <v>3</v>
      </c>
      <c r="E163" s="1104">
        <f t="shared" si="66"/>
        <v>5</v>
      </c>
      <c r="F163" s="1105">
        <f t="shared" si="67"/>
        <v>8</v>
      </c>
      <c r="G163" s="1181">
        <v>0</v>
      </c>
      <c r="H163" s="1104">
        <v>3</v>
      </c>
      <c r="I163" s="1104">
        <v>5</v>
      </c>
      <c r="J163" s="1105">
        <f t="shared" si="68"/>
        <v>0</v>
      </c>
      <c r="K163" s="1181">
        <v>0</v>
      </c>
      <c r="L163" s="1104">
        <v>0</v>
      </c>
      <c r="M163" s="1104">
        <v>0</v>
      </c>
      <c r="N163" s="469">
        <v>34</v>
      </c>
      <c r="P163" s="1221"/>
      <c r="Q163" s="1220"/>
      <c r="R163" s="1219"/>
      <c r="S163" s="1216"/>
      <c r="T163" s="1216"/>
      <c r="U163" s="1220"/>
      <c r="V163" s="1219"/>
      <c r="W163" s="1216"/>
      <c r="X163" s="1216"/>
      <c r="Y163" s="1220"/>
      <c r="Z163" s="1219"/>
      <c r="AA163" s="1216"/>
      <c r="AB163" s="1216"/>
      <c r="AC163" s="1218"/>
    </row>
    <row r="164" spans="1:29" ht="17.45" customHeight="1" thickTop="1" thickBot="1" x14ac:dyDescent="0.25">
      <c r="A164" s="1212">
        <v>35</v>
      </c>
      <c r="B164" s="1103">
        <f t="shared" si="63"/>
        <v>16</v>
      </c>
      <c r="C164" s="1183">
        <f t="shared" si="64"/>
        <v>0</v>
      </c>
      <c r="D164" s="1102">
        <f t="shared" si="65"/>
        <v>10</v>
      </c>
      <c r="E164" s="1102">
        <f t="shared" si="66"/>
        <v>6</v>
      </c>
      <c r="F164" s="1103">
        <f t="shared" si="67"/>
        <v>9</v>
      </c>
      <c r="G164" s="1183">
        <v>0</v>
      </c>
      <c r="H164" s="1102">
        <v>5</v>
      </c>
      <c r="I164" s="1102">
        <v>4</v>
      </c>
      <c r="J164" s="1103">
        <f t="shared" si="68"/>
        <v>7</v>
      </c>
      <c r="K164" s="1183">
        <v>0</v>
      </c>
      <c r="L164" s="1102">
        <v>5</v>
      </c>
      <c r="M164" s="1102">
        <v>2</v>
      </c>
      <c r="N164" s="74">
        <v>35</v>
      </c>
      <c r="P164" s="1221"/>
      <c r="Q164" s="1220"/>
      <c r="R164" s="1219"/>
      <c r="S164" s="1216"/>
      <c r="T164" s="1216"/>
      <c r="U164" s="1220"/>
      <c r="V164" s="1219"/>
      <c r="W164" s="1216"/>
      <c r="X164" s="1216"/>
      <c r="Y164" s="1220"/>
      <c r="Z164" s="1219"/>
      <c r="AA164" s="1216"/>
      <c r="AB164" s="1216"/>
      <c r="AC164" s="1218"/>
    </row>
    <row r="165" spans="1:29" ht="17.45" customHeight="1" thickTop="1" thickBot="1" x14ac:dyDescent="0.25">
      <c r="A165" s="495">
        <v>36</v>
      </c>
      <c r="B165" s="1105">
        <f t="shared" si="63"/>
        <v>8</v>
      </c>
      <c r="C165" s="1181">
        <f t="shared" si="64"/>
        <v>0</v>
      </c>
      <c r="D165" s="1104">
        <f t="shared" si="65"/>
        <v>3</v>
      </c>
      <c r="E165" s="1104">
        <f t="shared" si="66"/>
        <v>5</v>
      </c>
      <c r="F165" s="1105">
        <f t="shared" si="67"/>
        <v>5</v>
      </c>
      <c r="G165" s="1181">
        <v>0</v>
      </c>
      <c r="H165" s="1104">
        <v>1</v>
      </c>
      <c r="I165" s="1104">
        <v>4</v>
      </c>
      <c r="J165" s="1105">
        <f t="shared" si="68"/>
        <v>3</v>
      </c>
      <c r="K165" s="1181">
        <v>0</v>
      </c>
      <c r="L165" s="1104">
        <v>2</v>
      </c>
      <c r="M165" s="1104">
        <v>1</v>
      </c>
      <c r="N165" s="469">
        <v>36</v>
      </c>
      <c r="P165" s="1221"/>
      <c r="Q165" s="1220"/>
      <c r="R165" s="1219"/>
      <c r="S165" s="1216"/>
      <c r="T165" s="1216"/>
      <c r="U165" s="1220"/>
      <c r="V165" s="1219"/>
      <c r="W165" s="1216"/>
      <c r="X165" s="1216"/>
      <c r="Y165" s="1220"/>
      <c r="Z165" s="1219"/>
      <c r="AA165" s="1216"/>
      <c r="AB165" s="1216"/>
      <c r="AC165" s="1218"/>
    </row>
    <row r="166" spans="1:29" ht="17.45" customHeight="1" thickTop="1" thickBot="1" x14ac:dyDescent="0.25">
      <c r="A166" s="1212">
        <v>37</v>
      </c>
      <c r="B166" s="1103">
        <f t="shared" si="63"/>
        <v>9</v>
      </c>
      <c r="C166" s="1183">
        <f t="shared" si="64"/>
        <v>0</v>
      </c>
      <c r="D166" s="1102">
        <f t="shared" si="65"/>
        <v>4</v>
      </c>
      <c r="E166" s="1102">
        <f t="shared" si="66"/>
        <v>5</v>
      </c>
      <c r="F166" s="1103">
        <f t="shared" si="67"/>
        <v>8</v>
      </c>
      <c r="G166" s="1183">
        <v>0</v>
      </c>
      <c r="H166" s="1102">
        <v>4</v>
      </c>
      <c r="I166" s="1102">
        <v>4</v>
      </c>
      <c r="J166" s="1103">
        <f t="shared" si="68"/>
        <v>1</v>
      </c>
      <c r="K166" s="1183">
        <v>0</v>
      </c>
      <c r="L166" s="1102">
        <v>0</v>
      </c>
      <c r="M166" s="1102">
        <v>1</v>
      </c>
      <c r="N166" s="74">
        <v>37</v>
      </c>
      <c r="P166" s="1221"/>
      <c r="Q166" s="1220"/>
      <c r="R166" s="1219"/>
      <c r="S166" s="1216"/>
      <c r="T166" s="1216"/>
      <c r="U166" s="1220"/>
      <c r="V166" s="1219"/>
      <c r="W166" s="1216"/>
      <c r="X166" s="1216"/>
      <c r="Y166" s="1220"/>
      <c r="Z166" s="1219"/>
      <c r="AA166" s="1216"/>
      <c r="AB166" s="1216"/>
      <c r="AC166" s="1218"/>
    </row>
    <row r="167" spans="1:29" ht="17.45" customHeight="1" thickTop="1" thickBot="1" x14ac:dyDescent="0.25">
      <c r="A167" s="495">
        <v>38</v>
      </c>
      <c r="B167" s="1105">
        <f t="shared" si="63"/>
        <v>9</v>
      </c>
      <c r="C167" s="1181">
        <f t="shared" si="64"/>
        <v>0</v>
      </c>
      <c r="D167" s="1104">
        <f t="shared" si="65"/>
        <v>3</v>
      </c>
      <c r="E167" s="1104">
        <f t="shared" si="66"/>
        <v>6</v>
      </c>
      <c r="F167" s="1105">
        <f t="shared" si="67"/>
        <v>5</v>
      </c>
      <c r="G167" s="1181">
        <v>0</v>
      </c>
      <c r="H167" s="1104">
        <v>3</v>
      </c>
      <c r="I167" s="1104">
        <v>2</v>
      </c>
      <c r="J167" s="1105">
        <f t="shared" si="68"/>
        <v>4</v>
      </c>
      <c r="K167" s="1181">
        <v>0</v>
      </c>
      <c r="L167" s="1104">
        <v>0</v>
      </c>
      <c r="M167" s="1104">
        <v>4</v>
      </c>
      <c r="N167" s="469">
        <v>38</v>
      </c>
      <c r="P167" s="1221"/>
      <c r="Q167" s="1220"/>
      <c r="R167" s="1219"/>
      <c r="S167" s="1216"/>
      <c r="T167" s="1216"/>
      <c r="U167" s="1220"/>
      <c r="V167" s="1219"/>
      <c r="W167" s="1216"/>
      <c r="X167" s="1216"/>
      <c r="Y167" s="1220"/>
      <c r="Z167" s="1219"/>
      <c r="AA167" s="1216"/>
      <c r="AB167" s="1216"/>
      <c r="AC167" s="1218"/>
    </row>
    <row r="168" spans="1:29" ht="17.45" customHeight="1" thickTop="1" thickBot="1" x14ac:dyDescent="0.25">
      <c r="A168" s="1206">
        <v>39</v>
      </c>
      <c r="B168" s="1193">
        <f t="shared" si="63"/>
        <v>8</v>
      </c>
      <c r="C168" s="1192">
        <f t="shared" si="64"/>
        <v>0</v>
      </c>
      <c r="D168" s="1191">
        <f t="shared" si="65"/>
        <v>4</v>
      </c>
      <c r="E168" s="1191">
        <f t="shared" si="66"/>
        <v>4</v>
      </c>
      <c r="F168" s="1193">
        <f t="shared" si="67"/>
        <v>6</v>
      </c>
      <c r="G168" s="1192">
        <v>0</v>
      </c>
      <c r="H168" s="1191">
        <v>3</v>
      </c>
      <c r="I168" s="1191">
        <v>3</v>
      </c>
      <c r="J168" s="1193">
        <f t="shared" si="68"/>
        <v>2</v>
      </c>
      <c r="K168" s="1192">
        <v>0</v>
      </c>
      <c r="L168" s="1191">
        <v>1</v>
      </c>
      <c r="M168" s="1191">
        <v>1</v>
      </c>
      <c r="N168" s="913">
        <v>39</v>
      </c>
      <c r="P168" s="1221"/>
      <c r="Q168" s="1220"/>
      <c r="R168" s="1219"/>
      <c r="S168" s="1216"/>
      <c r="T168" s="1216"/>
      <c r="U168" s="1220"/>
      <c r="V168" s="1219"/>
      <c r="W168" s="1216"/>
      <c r="X168" s="1216"/>
      <c r="Y168" s="1220"/>
      <c r="Z168" s="1219"/>
      <c r="AA168" s="1216"/>
      <c r="AB168" s="1216"/>
      <c r="AC168" s="1218"/>
    </row>
    <row r="169" spans="1:29" ht="17.45" customHeight="1" thickTop="1" thickBot="1" x14ac:dyDescent="0.25">
      <c r="A169" s="495" t="s">
        <v>1472</v>
      </c>
      <c r="B169" s="1105">
        <f t="shared" si="63"/>
        <v>2</v>
      </c>
      <c r="C169" s="1181">
        <f t="shared" si="64"/>
        <v>0</v>
      </c>
      <c r="D169" s="1104">
        <f t="shared" si="65"/>
        <v>1</v>
      </c>
      <c r="E169" s="1104">
        <f t="shared" si="66"/>
        <v>1</v>
      </c>
      <c r="F169" s="1105">
        <f t="shared" si="67"/>
        <v>1</v>
      </c>
      <c r="G169" s="1181">
        <v>0</v>
      </c>
      <c r="H169" s="1104">
        <v>1</v>
      </c>
      <c r="I169" s="1104">
        <v>0</v>
      </c>
      <c r="J169" s="1105">
        <f t="shared" si="68"/>
        <v>1</v>
      </c>
      <c r="K169" s="1181">
        <v>0</v>
      </c>
      <c r="L169" s="1104">
        <v>0</v>
      </c>
      <c r="M169" s="1104">
        <v>1</v>
      </c>
      <c r="N169" s="469" t="s">
        <v>1472</v>
      </c>
      <c r="P169" s="1221"/>
      <c r="Q169" s="1220"/>
      <c r="R169" s="1219"/>
      <c r="S169" s="1216"/>
      <c r="T169" s="1216"/>
      <c r="U169" s="1220"/>
      <c r="V169" s="1219"/>
      <c r="W169" s="1216"/>
      <c r="X169" s="1216"/>
      <c r="Y169" s="1220"/>
      <c r="Z169" s="1219"/>
      <c r="AA169" s="1216"/>
      <c r="AB169" s="1216"/>
      <c r="AC169" s="1218"/>
    </row>
    <row r="170" spans="1:29" ht="17.45" customHeight="1" thickTop="1" x14ac:dyDescent="0.2">
      <c r="A170" s="1211" t="s">
        <v>1471</v>
      </c>
      <c r="B170" s="1179">
        <f t="shared" si="63"/>
        <v>0</v>
      </c>
      <c r="C170" s="1178">
        <f t="shared" si="64"/>
        <v>0</v>
      </c>
      <c r="D170" s="1097">
        <f t="shared" si="65"/>
        <v>0</v>
      </c>
      <c r="E170" s="1097">
        <f t="shared" si="66"/>
        <v>0</v>
      </c>
      <c r="F170" s="1179">
        <f t="shared" si="67"/>
        <v>0</v>
      </c>
      <c r="G170" s="1178">
        <v>0</v>
      </c>
      <c r="H170" s="1097">
        <v>0</v>
      </c>
      <c r="I170" s="1097">
        <v>0</v>
      </c>
      <c r="J170" s="1179">
        <f t="shared" si="68"/>
        <v>0</v>
      </c>
      <c r="K170" s="1178">
        <v>0</v>
      </c>
      <c r="L170" s="1097">
        <v>0</v>
      </c>
      <c r="M170" s="1097">
        <v>0</v>
      </c>
      <c r="N170" s="1096" t="s">
        <v>72</v>
      </c>
      <c r="P170" s="1221"/>
      <c r="Q170" s="1220"/>
      <c r="R170" s="1219"/>
      <c r="S170" s="1216"/>
      <c r="T170" s="1216"/>
      <c r="U170" s="1220"/>
      <c r="V170" s="1219"/>
      <c r="W170" s="1216"/>
      <c r="X170" s="1216"/>
      <c r="Y170" s="1220"/>
      <c r="Z170" s="1219"/>
      <c r="AA170" s="1216"/>
      <c r="AB170" s="1216"/>
      <c r="AC170" s="1218"/>
    </row>
    <row r="171" spans="1:29" ht="17.45" customHeight="1" x14ac:dyDescent="0.2">
      <c r="A171" s="608" t="s">
        <v>44</v>
      </c>
      <c r="B171" s="1175">
        <f t="shared" si="63"/>
        <v>98</v>
      </c>
      <c r="C171" s="1175">
        <f t="shared" si="64"/>
        <v>2</v>
      </c>
      <c r="D171" s="1175">
        <f t="shared" si="65"/>
        <v>45</v>
      </c>
      <c r="E171" s="1175">
        <f t="shared" si="66"/>
        <v>51</v>
      </c>
      <c r="F171" s="1175">
        <f t="shared" ref="F171:M171" si="69">SUM(F157:F170)</f>
        <v>71</v>
      </c>
      <c r="G171" s="1175">
        <f t="shared" si="69"/>
        <v>1</v>
      </c>
      <c r="H171" s="1175">
        <f t="shared" si="69"/>
        <v>33</v>
      </c>
      <c r="I171" s="1175">
        <f t="shared" si="69"/>
        <v>37</v>
      </c>
      <c r="J171" s="1175">
        <f t="shared" si="69"/>
        <v>27</v>
      </c>
      <c r="K171" s="1175">
        <f t="shared" si="69"/>
        <v>1</v>
      </c>
      <c r="L171" s="1175">
        <f t="shared" si="69"/>
        <v>12</v>
      </c>
      <c r="M171" s="1175">
        <f t="shared" si="69"/>
        <v>14</v>
      </c>
      <c r="N171" s="643" t="s">
        <v>45</v>
      </c>
      <c r="P171" s="1217"/>
      <c r="Q171" s="1215"/>
      <c r="R171" s="1216"/>
      <c r="S171" s="1215"/>
      <c r="T171" s="1215"/>
      <c r="U171" s="1215"/>
      <c r="V171" s="1215"/>
      <c r="W171" s="1215"/>
      <c r="X171" s="1215"/>
      <c r="Y171" s="1215"/>
      <c r="Z171" s="1215"/>
      <c r="AA171" s="1215"/>
      <c r="AB171" s="1215"/>
      <c r="AC171" s="1214"/>
    </row>
  </sheetData>
  <mergeCells count="37">
    <mergeCell ref="A88:N88"/>
    <mergeCell ref="B105:E105"/>
    <mergeCell ref="A38:N38"/>
    <mergeCell ref="A54:N54"/>
    <mergeCell ref="A22:N22"/>
    <mergeCell ref="Q155:T155"/>
    <mergeCell ref="A104:N104"/>
    <mergeCell ref="A55:A56"/>
    <mergeCell ref="B55:E55"/>
    <mergeCell ref="F55:I55"/>
    <mergeCell ref="J55:M55"/>
    <mergeCell ref="N55:N56"/>
    <mergeCell ref="A72:N72"/>
    <mergeCell ref="P155:P156"/>
    <mergeCell ref="A154:N154"/>
    <mergeCell ref="F105:I105"/>
    <mergeCell ref="J105:M105"/>
    <mergeCell ref="N105:N106"/>
    <mergeCell ref="A105:A106"/>
    <mergeCell ref="A122:N122"/>
    <mergeCell ref="A138:N138"/>
    <mergeCell ref="U155:X155"/>
    <mergeCell ref="Y155:AB155"/>
    <mergeCell ref="AC155:AC156"/>
    <mergeCell ref="A1:N1"/>
    <mergeCell ref="A2:N2"/>
    <mergeCell ref="A155:A156"/>
    <mergeCell ref="B155:E155"/>
    <mergeCell ref="F155:I155"/>
    <mergeCell ref="J155:M155"/>
    <mergeCell ref="N155:N156"/>
    <mergeCell ref="A4:N4"/>
    <mergeCell ref="A5:A6"/>
    <mergeCell ref="B5:E5"/>
    <mergeCell ref="F5:I5"/>
    <mergeCell ref="J5:M5"/>
    <mergeCell ref="N5:N6"/>
  </mergeCells>
  <printOptions horizontalCentered="1"/>
  <pageMargins left="0" right="0" top="0.59055118110236227" bottom="0" header="0" footer="0"/>
  <pageSetup paperSize="9" scale="80" orientation="portrait" r:id="rId1"/>
  <rowBreaks count="3" manualBreakCount="3">
    <brk id="53" max="13" man="1"/>
    <brk id="103" max="13" man="1"/>
    <brk id="153" max="13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CE80-F33A-4FDD-8832-8EC330E5273E}">
  <dimension ref="A1:N510"/>
  <sheetViews>
    <sheetView view="pageBreakPreview" zoomScaleNormal="70" zoomScaleSheetLayoutView="100" workbookViewId="0">
      <selection activeCell="A2" sqref="A2:N2"/>
    </sheetView>
  </sheetViews>
  <sheetFormatPr defaultRowHeight="12.75" x14ac:dyDescent="0.2"/>
  <cols>
    <col min="1" max="1" width="15.42578125" customWidth="1"/>
    <col min="2" max="13" width="7.28515625" customWidth="1"/>
    <col min="14" max="14" width="15.42578125" customWidth="1"/>
    <col min="18" max="18" width="17.85546875" bestFit="1" customWidth="1"/>
    <col min="31" max="31" width="13.85546875" customWidth="1"/>
    <col min="137" max="137" width="11.85546875" bestFit="1" customWidth="1"/>
  </cols>
  <sheetData>
    <row r="1" spans="1:14" ht="20.25" customHeight="1" x14ac:dyDescent="0.2">
      <c r="A1" s="1427" t="s">
        <v>1492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14" ht="33" customHeight="1" x14ac:dyDescent="0.2">
      <c r="A2" s="1428" t="s">
        <v>1491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14" ht="15.75" customHeight="1" x14ac:dyDescent="0.2">
      <c r="A3" s="1089" t="s">
        <v>1490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01" t="s">
        <v>74</v>
      </c>
    </row>
    <row r="4" spans="1:14" ht="21" customHeight="1" x14ac:dyDescent="0.2">
      <c r="A4" s="1429">
        <v>2012</v>
      </c>
      <c r="B4" s="1429"/>
      <c r="C4" s="1429"/>
      <c r="D4" s="1429"/>
      <c r="E4" s="1429"/>
      <c r="F4" s="1429"/>
      <c r="G4" s="1429"/>
      <c r="H4" s="1429"/>
      <c r="I4" s="1429"/>
      <c r="J4" s="1429"/>
      <c r="K4" s="1429"/>
      <c r="L4" s="1429"/>
      <c r="M4" s="1429"/>
      <c r="N4" s="1429"/>
    </row>
    <row r="5" spans="1:14" ht="21" customHeight="1" x14ac:dyDescent="0.2">
      <c r="A5" s="1648" t="s">
        <v>1489</v>
      </c>
      <c r="B5" s="1631" t="s">
        <v>1488</v>
      </c>
      <c r="C5" s="1631"/>
      <c r="D5" s="1631"/>
      <c r="E5" s="1631"/>
      <c r="F5" s="1628" t="s">
        <v>1416</v>
      </c>
      <c r="G5" s="1628"/>
      <c r="H5" s="1628"/>
      <c r="I5" s="1628"/>
      <c r="J5" s="1628" t="s">
        <v>1415</v>
      </c>
      <c r="K5" s="1628"/>
      <c r="L5" s="1628"/>
      <c r="M5" s="1628"/>
      <c r="N5" s="1644" t="s">
        <v>75</v>
      </c>
    </row>
    <row r="6" spans="1:14" ht="37.5" customHeight="1" x14ac:dyDescent="0.2">
      <c r="A6" s="1654"/>
      <c r="B6" s="92" t="s">
        <v>1413</v>
      </c>
      <c r="C6" s="430" t="s">
        <v>1487</v>
      </c>
      <c r="D6" s="64" t="s">
        <v>1411</v>
      </c>
      <c r="E6" s="64" t="s">
        <v>1410</v>
      </c>
      <c r="F6" s="92" t="s">
        <v>1413</v>
      </c>
      <c r="G6" s="430" t="s">
        <v>1487</v>
      </c>
      <c r="H6" s="64" t="s">
        <v>1411</v>
      </c>
      <c r="I6" s="64" t="s">
        <v>1410</v>
      </c>
      <c r="J6" s="92" t="s">
        <v>1413</v>
      </c>
      <c r="K6" s="430" t="s">
        <v>1487</v>
      </c>
      <c r="L6" s="64" t="s">
        <v>1411</v>
      </c>
      <c r="M6" s="64" t="s">
        <v>1410</v>
      </c>
      <c r="N6" s="1655"/>
    </row>
    <row r="7" spans="1:14" ht="21" customHeight="1" thickBot="1" x14ac:dyDescent="0.25">
      <c r="A7" s="1152" t="s">
        <v>1486</v>
      </c>
      <c r="B7" s="995">
        <f t="shared" ref="B7:E13" si="0">J7+F7</f>
        <v>1</v>
      </c>
      <c r="C7" s="995">
        <f t="shared" si="0"/>
        <v>0</v>
      </c>
      <c r="D7" s="995">
        <f t="shared" si="0"/>
        <v>0</v>
      </c>
      <c r="E7" s="995">
        <f t="shared" si="0"/>
        <v>1</v>
      </c>
      <c r="F7" s="995">
        <f t="shared" ref="F7:F13" si="1">SUM(G7:I7)</f>
        <v>0</v>
      </c>
      <c r="G7" s="1253">
        <v>0</v>
      </c>
      <c r="H7" s="996">
        <v>0</v>
      </c>
      <c r="I7" s="996">
        <v>0</v>
      </c>
      <c r="J7" s="995">
        <f t="shared" ref="J7:J13" si="2">SUM(K7:M7)</f>
        <v>1</v>
      </c>
      <c r="K7" s="1253">
        <v>0</v>
      </c>
      <c r="L7" s="996">
        <v>0</v>
      </c>
      <c r="M7" s="996">
        <v>1</v>
      </c>
      <c r="N7" s="1147" t="s">
        <v>1485</v>
      </c>
    </row>
    <row r="8" spans="1:14" ht="21" customHeight="1" thickTop="1" thickBot="1" x14ac:dyDescent="0.25">
      <c r="A8" s="1247" t="s">
        <v>76</v>
      </c>
      <c r="B8" s="268">
        <f t="shared" si="0"/>
        <v>11</v>
      </c>
      <c r="C8" s="268">
        <f t="shared" si="0"/>
        <v>0</v>
      </c>
      <c r="D8" s="268">
        <f t="shared" si="0"/>
        <v>4</v>
      </c>
      <c r="E8" s="268">
        <f t="shared" si="0"/>
        <v>7</v>
      </c>
      <c r="F8" s="268">
        <f t="shared" si="1"/>
        <v>4</v>
      </c>
      <c r="G8" s="1246">
        <v>0</v>
      </c>
      <c r="H8" s="531">
        <v>2</v>
      </c>
      <c r="I8" s="531">
        <v>2</v>
      </c>
      <c r="J8" s="268">
        <f t="shared" si="2"/>
        <v>7</v>
      </c>
      <c r="K8" s="1246">
        <v>0</v>
      </c>
      <c r="L8" s="531">
        <v>2</v>
      </c>
      <c r="M8" s="531">
        <v>5</v>
      </c>
      <c r="N8" s="1190" t="s">
        <v>1484</v>
      </c>
    </row>
    <row r="9" spans="1:14" ht="21" customHeight="1" thickTop="1" thickBot="1" x14ac:dyDescent="0.25">
      <c r="A9" s="1252" t="s">
        <v>77</v>
      </c>
      <c r="B9" s="1251">
        <f t="shared" si="0"/>
        <v>5</v>
      </c>
      <c r="C9" s="1251">
        <f t="shared" si="0"/>
        <v>0</v>
      </c>
      <c r="D9" s="1251">
        <f t="shared" si="0"/>
        <v>2</v>
      </c>
      <c r="E9" s="1251">
        <f t="shared" si="0"/>
        <v>3</v>
      </c>
      <c r="F9" s="1251">
        <f t="shared" si="1"/>
        <v>3</v>
      </c>
      <c r="G9" s="1250">
        <v>0</v>
      </c>
      <c r="H9" s="1249">
        <v>2</v>
      </c>
      <c r="I9" s="1249">
        <v>1</v>
      </c>
      <c r="J9" s="1251">
        <f t="shared" si="2"/>
        <v>2</v>
      </c>
      <c r="K9" s="1250">
        <v>0</v>
      </c>
      <c r="L9" s="1249">
        <v>0</v>
      </c>
      <c r="M9" s="1249">
        <v>2</v>
      </c>
      <c r="N9" s="1248" t="s">
        <v>1483</v>
      </c>
    </row>
    <row r="10" spans="1:14" ht="21" customHeight="1" thickTop="1" thickBot="1" x14ac:dyDescent="0.25">
      <c r="A10" s="1247" t="s">
        <v>78</v>
      </c>
      <c r="B10" s="268">
        <f t="shared" si="0"/>
        <v>20</v>
      </c>
      <c r="C10" s="268">
        <f t="shared" si="0"/>
        <v>0</v>
      </c>
      <c r="D10" s="268">
        <f t="shared" si="0"/>
        <v>8</v>
      </c>
      <c r="E10" s="268">
        <f t="shared" si="0"/>
        <v>12</v>
      </c>
      <c r="F10" s="268">
        <f t="shared" si="1"/>
        <v>12</v>
      </c>
      <c r="G10" s="1246">
        <v>0</v>
      </c>
      <c r="H10" s="531">
        <v>6</v>
      </c>
      <c r="I10" s="531">
        <v>6</v>
      </c>
      <c r="J10" s="268">
        <f t="shared" si="2"/>
        <v>8</v>
      </c>
      <c r="K10" s="1246">
        <v>0</v>
      </c>
      <c r="L10" s="531">
        <v>2</v>
      </c>
      <c r="M10" s="531">
        <v>6</v>
      </c>
      <c r="N10" s="1190" t="s">
        <v>1482</v>
      </c>
    </row>
    <row r="11" spans="1:14" ht="21" customHeight="1" thickTop="1" thickBot="1" x14ac:dyDescent="0.25">
      <c r="A11" s="1252" t="s">
        <v>1481</v>
      </c>
      <c r="B11" s="1251">
        <f t="shared" si="0"/>
        <v>2</v>
      </c>
      <c r="C11" s="1251">
        <f t="shared" si="0"/>
        <v>0</v>
      </c>
      <c r="D11" s="1251">
        <f t="shared" si="0"/>
        <v>1</v>
      </c>
      <c r="E11" s="1251">
        <f t="shared" si="0"/>
        <v>1</v>
      </c>
      <c r="F11" s="1251">
        <f t="shared" si="1"/>
        <v>1</v>
      </c>
      <c r="G11" s="1250">
        <v>0</v>
      </c>
      <c r="H11" s="1249">
        <v>0</v>
      </c>
      <c r="I11" s="1249">
        <v>1</v>
      </c>
      <c r="J11" s="1251">
        <f t="shared" si="2"/>
        <v>1</v>
      </c>
      <c r="K11" s="1250">
        <v>0</v>
      </c>
      <c r="L11" s="1249">
        <v>1</v>
      </c>
      <c r="M11" s="1249">
        <v>0</v>
      </c>
      <c r="N11" s="1248" t="s">
        <v>1480</v>
      </c>
    </row>
    <row r="12" spans="1:14" ht="21" customHeight="1" thickTop="1" thickBot="1" x14ac:dyDescent="0.25">
      <c r="A12" s="1247" t="s">
        <v>1479</v>
      </c>
      <c r="B12" s="268">
        <f t="shared" si="0"/>
        <v>41</v>
      </c>
      <c r="C12" s="268">
        <f t="shared" si="0"/>
        <v>0</v>
      </c>
      <c r="D12" s="268">
        <f t="shared" si="0"/>
        <v>24</v>
      </c>
      <c r="E12" s="268">
        <f t="shared" si="0"/>
        <v>17</v>
      </c>
      <c r="F12" s="268">
        <f t="shared" si="1"/>
        <v>28</v>
      </c>
      <c r="G12" s="1246">
        <v>0</v>
      </c>
      <c r="H12" s="531">
        <v>14</v>
      </c>
      <c r="I12" s="531">
        <v>14</v>
      </c>
      <c r="J12" s="268">
        <f t="shared" si="2"/>
        <v>13</v>
      </c>
      <c r="K12" s="1246">
        <v>0</v>
      </c>
      <c r="L12" s="531">
        <v>10</v>
      </c>
      <c r="M12" s="531">
        <v>3</v>
      </c>
      <c r="N12" s="1190" t="s">
        <v>1478</v>
      </c>
    </row>
    <row r="13" spans="1:14" ht="21" customHeight="1" thickTop="1" x14ac:dyDescent="0.2">
      <c r="A13" s="1245" t="s">
        <v>1471</v>
      </c>
      <c r="B13" s="1244">
        <f t="shared" si="0"/>
        <v>14</v>
      </c>
      <c r="C13" s="1244">
        <f t="shared" si="0"/>
        <v>0</v>
      </c>
      <c r="D13" s="1244">
        <f t="shared" si="0"/>
        <v>6</v>
      </c>
      <c r="E13" s="1244">
        <f t="shared" si="0"/>
        <v>8</v>
      </c>
      <c r="F13" s="1244">
        <f t="shared" si="1"/>
        <v>10</v>
      </c>
      <c r="G13" s="1243">
        <v>0</v>
      </c>
      <c r="H13" s="1242">
        <v>3</v>
      </c>
      <c r="I13" s="1242">
        <v>7</v>
      </c>
      <c r="J13" s="1244">
        <f t="shared" si="2"/>
        <v>4</v>
      </c>
      <c r="K13" s="1243">
        <v>0</v>
      </c>
      <c r="L13" s="1242">
        <v>3</v>
      </c>
      <c r="M13" s="1242">
        <v>1</v>
      </c>
      <c r="N13" s="1241" t="s">
        <v>72</v>
      </c>
    </row>
    <row r="14" spans="1:14" ht="21" customHeight="1" x14ac:dyDescent="0.2">
      <c r="A14" s="1141" t="s">
        <v>44</v>
      </c>
      <c r="B14" s="1240">
        <f t="shared" ref="B14:M14" si="3">SUM(B7:B13)</f>
        <v>94</v>
      </c>
      <c r="C14" s="1240">
        <f t="shared" si="3"/>
        <v>0</v>
      </c>
      <c r="D14" s="1240">
        <f t="shared" si="3"/>
        <v>45</v>
      </c>
      <c r="E14" s="1240">
        <f t="shared" si="3"/>
        <v>49</v>
      </c>
      <c r="F14" s="1240">
        <f t="shared" si="3"/>
        <v>58</v>
      </c>
      <c r="G14" s="1240">
        <f t="shared" si="3"/>
        <v>0</v>
      </c>
      <c r="H14" s="1240">
        <f t="shared" si="3"/>
        <v>27</v>
      </c>
      <c r="I14" s="1240">
        <f t="shared" si="3"/>
        <v>31</v>
      </c>
      <c r="J14" s="1240">
        <f t="shared" si="3"/>
        <v>36</v>
      </c>
      <c r="K14" s="1240">
        <f t="shared" si="3"/>
        <v>0</v>
      </c>
      <c r="L14" s="1240">
        <f t="shared" si="3"/>
        <v>18</v>
      </c>
      <c r="M14" s="1240">
        <f t="shared" si="3"/>
        <v>18</v>
      </c>
      <c r="N14" s="1138" t="s">
        <v>45</v>
      </c>
    </row>
    <row r="15" spans="1:14" ht="21" customHeight="1" x14ac:dyDescent="0.2">
      <c r="A15" s="1635">
        <v>2013</v>
      </c>
      <c r="B15" s="1635"/>
      <c r="C15" s="1635"/>
      <c r="D15" s="1635"/>
      <c r="E15" s="1635"/>
      <c r="F15" s="1635"/>
      <c r="G15" s="1635"/>
      <c r="H15" s="1635"/>
      <c r="I15" s="1635"/>
      <c r="J15" s="1635"/>
      <c r="K15" s="1635"/>
      <c r="L15" s="1635"/>
      <c r="M15" s="1635"/>
      <c r="N15" s="1635"/>
    </row>
    <row r="16" spans="1:14" ht="21" customHeight="1" thickBot="1" x14ac:dyDescent="0.25">
      <c r="A16" s="1137" t="s">
        <v>1486</v>
      </c>
      <c r="B16" s="1131">
        <f t="shared" ref="B16:E22" si="4">J16+F16</f>
        <v>1</v>
      </c>
      <c r="C16" s="1131">
        <f t="shared" si="4"/>
        <v>0</v>
      </c>
      <c r="D16" s="1131">
        <f t="shared" si="4"/>
        <v>1</v>
      </c>
      <c r="E16" s="1131">
        <f t="shared" si="4"/>
        <v>0</v>
      </c>
      <c r="F16" s="1131">
        <f t="shared" ref="F16:F22" si="5">SUM(G16:I16)</f>
        <v>1</v>
      </c>
      <c r="G16" s="1239">
        <v>0</v>
      </c>
      <c r="H16" s="1130">
        <v>1</v>
      </c>
      <c r="I16" s="1130">
        <v>0</v>
      </c>
      <c r="J16" s="1131">
        <f t="shared" ref="J16:J22" si="6">SUM(K16:M16)</f>
        <v>0</v>
      </c>
      <c r="K16" s="1239">
        <v>0</v>
      </c>
      <c r="L16" s="1130">
        <v>0</v>
      </c>
      <c r="M16" s="1130">
        <v>0</v>
      </c>
      <c r="N16" s="1129" t="s">
        <v>1485</v>
      </c>
    </row>
    <row r="17" spans="1:14" ht="21" customHeight="1" thickTop="1" thickBot="1" x14ac:dyDescent="0.25">
      <c r="A17" s="1171" t="s">
        <v>76</v>
      </c>
      <c r="B17" s="232">
        <f t="shared" si="4"/>
        <v>6</v>
      </c>
      <c r="C17" s="232">
        <f t="shared" si="4"/>
        <v>0</v>
      </c>
      <c r="D17" s="232">
        <f t="shared" si="4"/>
        <v>4</v>
      </c>
      <c r="E17" s="232">
        <f t="shared" si="4"/>
        <v>2</v>
      </c>
      <c r="F17" s="232">
        <f t="shared" si="5"/>
        <v>4</v>
      </c>
      <c r="G17" s="1237">
        <v>0</v>
      </c>
      <c r="H17" s="230">
        <v>2</v>
      </c>
      <c r="I17" s="230">
        <v>2</v>
      </c>
      <c r="J17" s="232">
        <f t="shared" si="6"/>
        <v>2</v>
      </c>
      <c r="K17" s="1237">
        <v>0</v>
      </c>
      <c r="L17" s="230">
        <v>2</v>
      </c>
      <c r="M17" s="230">
        <v>0</v>
      </c>
      <c r="N17" s="1168" t="s">
        <v>1484</v>
      </c>
    </row>
    <row r="18" spans="1:14" ht="21" customHeight="1" thickTop="1" thickBot="1" x14ac:dyDescent="0.25">
      <c r="A18" s="1128" t="s">
        <v>77</v>
      </c>
      <c r="B18" s="224">
        <f t="shared" si="4"/>
        <v>4</v>
      </c>
      <c r="C18" s="224">
        <f t="shared" si="4"/>
        <v>0</v>
      </c>
      <c r="D18" s="224">
        <f t="shared" si="4"/>
        <v>2</v>
      </c>
      <c r="E18" s="224">
        <f t="shared" si="4"/>
        <v>2</v>
      </c>
      <c r="F18" s="224">
        <f t="shared" si="5"/>
        <v>4</v>
      </c>
      <c r="G18" s="1238">
        <v>0</v>
      </c>
      <c r="H18" s="225">
        <v>2</v>
      </c>
      <c r="I18" s="225">
        <v>2</v>
      </c>
      <c r="J18" s="224">
        <f t="shared" si="6"/>
        <v>0</v>
      </c>
      <c r="K18" s="1238">
        <v>0</v>
      </c>
      <c r="L18" s="225">
        <v>0</v>
      </c>
      <c r="M18" s="225">
        <v>0</v>
      </c>
      <c r="N18" s="1123" t="s">
        <v>1483</v>
      </c>
    </row>
    <row r="19" spans="1:14" ht="21" customHeight="1" thickTop="1" thickBot="1" x14ac:dyDescent="0.25">
      <c r="A19" s="1171" t="s">
        <v>78</v>
      </c>
      <c r="B19" s="232">
        <f t="shared" si="4"/>
        <v>33</v>
      </c>
      <c r="C19" s="232">
        <f t="shared" si="4"/>
        <v>0</v>
      </c>
      <c r="D19" s="232">
        <f t="shared" si="4"/>
        <v>16</v>
      </c>
      <c r="E19" s="232">
        <f t="shared" si="4"/>
        <v>17</v>
      </c>
      <c r="F19" s="232">
        <f t="shared" si="5"/>
        <v>9</v>
      </c>
      <c r="G19" s="1237">
        <v>0</v>
      </c>
      <c r="H19" s="230">
        <v>3</v>
      </c>
      <c r="I19" s="230">
        <v>6</v>
      </c>
      <c r="J19" s="232">
        <f t="shared" si="6"/>
        <v>24</v>
      </c>
      <c r="K19" s="1237">
        <v>0</v>
      </c>
      <c r="L19" s="230">
        <v>13</v>
      </c>
      <c r="M19" s="230">
        <v>11</v>
      </c>
      <c r="N19" s="1168" t="s">
        <v>1482</v>
      </c>
    </row>
    <row r="20" spans="1:14" ht="21" customHeight="1" thickTop="1" thickBot="1" x14ac:dyDescent="0.25">
      <c r="A20" s="1128" t="s">
        <v>1481</v>
      </c>
      <c r="B20" s="224">
        <f t="shared" si="4"/>
        <v>1</v>
      </c>
      <c r="C20" s="224">
        <f t="shared" si="4"/>
        <v>0</v>
      </c>
      <c r="D20" s="224">
        <f t="shared" si="4"/>
        <v>0</v>
      </c>
      <c r="E20" s="224">
        <f t="shared" si="4"/>
        <v>1</v>
      </c>
      <c r="F20" s="224">
        <f t="shared" si="5"/>
        <v>0</v>
      </c>
      <c r="G20" s="1238">
        <v>0</v>
      </c>
      <c r="H20" s="225">
        <v>0</v>
      </c>
      <c r="I20" s="225">
        <v>0</v>
      </c>
      <c r="J20" s="224">
        <f t="shared" si="6"/>
        <v>1</v>
      </c>
      <c r="K20" s="1238">
        <v>0</v>
      </c>
      <c r="L20" s="225">
        <v>0</v>
      </c>
      <c r="M20" s="225">
        <v>1</v>
      </c>
      <c r="N20" s="1123" t="s">
        <v>1480</v>
      </c>
    </row>
    <row r="21" spans="1:14" ht="21" customHeight="1" thickTop="1" thickBot="1" x14ac:dyDescent="0.25">
      <c r="A21" s="1171" t="s">
        <v>1479</v>
      </c>
      <c r="B21" s="232">
        <f t="shared" si="4"/>
        <v>30</v>
      </c>
      <c r="C21" s="232">
        <f t="shared" si="4"/>
        <v>1</v>
      </c>
      <c r="D21" s="232">
        <f t="shared" si="4"/>
        <v>17</v>
      </c>
      <c r="E21" s="232">
        <f t="shared" si="4"/>
        <v>12</v>
      </c>
      <c r="F21" s="232">
        <f t="shared" si="5"/>
        <v>20</v>
      </c>
      <c r="G21" s="1237">
        <v>0</v>
      </c>
      <c r="H21" s="230">
        <v>12</v>
      </c>
      <c r="I21" s="230">
        <v>8</v>
      </c>
      <c r="J21" s="232">
        <f t="shared" si="6"/>
        <v>10</v>
      </c>
      <c r="K21" s="1237">
        <v>1</v>
      </c>
      <c r="L21" s="230">
        <v>5</v>
      </c>
      <c r="M21" s="230">
        <v>4</v>
      </c>
      <c r="N21" s="1168" t="s">
        <v>1478</v>
      </c>
    </row>
    <row r="22" spans="1:14" ht="21" customHeight="1" thickTop="1" x14ac:dyDescent="0.2">
      <c r="A22" s="1236" t="s">
        <v>1471</v>
      </c>
      <c r="B22" s="228">
        <f t="shared" si="4"/>
        <v>59</v>
      </c>
      <c r="C22" s="228">
        <f t="shared" si="4"/>
        <v>0</v>
      </c>
      <c r="D22" s="228">
        <f t="shared" si="4"/>
        <v>29</v>
      </c>
      <c r="E22" s="228">
        <f t="shared" si="4"/>
        <v>30</v>
      </c>
      <c r="F22" s="228">
        <f t="shared" si="5"/>
        <v>57</v>
      </c>
      <c r="G22" s="1235">
        <v>0</v>
      </c>
      <c r="H22" s="229">
        <v>28</v>
      </c>
      <c r="I22" s="229">
        <v>29</v>
      </c>
      <c r="J22" s="228">
        <f t="shared" si="6"/>
        <v>2</v>
      </c>
      <c r="K22" s="1235">
        <v>0</v>
      </c>
      <c r="L22" s="229">
        <v>1</v>
      </c>
      <c r="M22" s="229">
        <v>1</v>
      </c>
      <c r="N22" s="1177" t="s">
        <v>72</v>
      </c>
    </row>
    <row r="23" spans="1:14" ht="21" customHeight="1" x14ac:dyDescent="0.2">
      <c r="A23" s="1109" t="s">
        <v>44</v>
      </c>
      <c r="B23" s="541">
        <f t="shared" ref="B23:M23" si="7">SUM(B16:B22)</f>
        <v>134</v>
      </c>
      <c r="C23" s="541">
        <f t="shared" si="7"/>
        <v>1</v>
      </c>
      <c r="D23" s="541">
        <f t="shared" si="7"/>
        <v>69</v>
      </c>
      <c r="E23" s="541">
        <f t="shared" si="7"/>
        <v>64</v>
      </c>
      <c r="F23" s="541">
        <f t="shared" si="7"/>
        <v>95</v>
      </c>
      <c r="G23" s="541">
        <f t="shared" si="7"/>
        <v>0</v>
      </c>
      <c r="H23" s="541">
        <f t="shared" si="7"/>
        <v>48</v>
      </c>
      <c r="I23" s="541">
        <f t="shared" si="7"/>
        <v>47</v>
      </c>
      <c r="J23" s="541">
        <f t="shared" si="7"/>
        <v>39</v>
      </c>
      <c r="K23" s="541">
        <f t="shared" si="7"/>
        <v>1</v>
      </c>
      <c r="L23" s="541">
        <f t="shared" si="7"/>
        <v>21</v>
      </c>
      <c r="M23" s="541">
        <f t="shared" si="7"/>
        <v>17</v>
      </c>
      <c r="N23" s="1107" t="s">
        <v>45</v>
      </c>
    </row>
    <row r="24" spans="1:14" ht="21" customHeight="1" x14ac:dyDescent="0.2">
      <c r="A24" s="1635">
        <v>2014</v>
      </c>
      <c r="B24" s="1635"/>
      <c r="C24" s="1635"/>
      <c r="D24" s="1635"/>
      <c r="E24" s="1635"/>
      <c r="F24" s="1635"/>
      <c r="G24" s="1635"/>
      <c r="H24" s="1635"/>
      <c r="I24" s="1635"/>
      <c r="J24" s="1635"/>
      <c r="K24" s="1635"/>
      <c r="L24" s="1635"/>
      <c r="M24" s="1635"/>
      <c r="N24" s="1635"/>
    </row>
    <row r="25" spans="1:14" ht="21" customHeight="1" thickBot="1" x14ac:dyDescent="0.25">
      <c r="A25" s="1137" t="s">
        <v>1486</v>
      </c>
      <c r="B25" s="1131">
        <f t="shared" ref="B25:E31" si="8">J25+F25</f>
        <v>4</v>
      </c>
      <c r="C25" s="1131">
        <f t="shared" si="8"/>
        <v>0</v>
      </c>
      <c r="D25" s="1131">
        <f t="shared" si="8"/>
        <v>2</v>
      </c>
      <c r="E25" s="1131">
        <f t="shared" si="8"/>
        <v>2</v>
      </c>
      <c r="F25" s="1131">
        <f t="shared" ref="F25:F31" si="9">SUM(G25:I25)</f>
        <v>4</v>
      </c>
      <c r="G25" s="1239">
        <v>0</v>
      </c>
      <c r="H25" s="1130">
        <v>2</v>
      </c>
      <c r="I25" s="1130">
        <v>2</v>
      </c>
      <c r="J25" s="1131">
        <f t="shared" ref="J25:J31" si="10">SUM(K25:M25)</f>
        <v>0</v>
      </c>
      <c r="K25" s="1239">
        <v>0</v>
      </c>
      <c r="L25" s="1130">
        <v>0</v>
      </c>
      <c r="M25" s="1130">
        <v>0</v>
      </c>
      <c r="N25" s="1129" t="s">
        <v>1485</v>
      </c>
    </row>
    <row r="26" spans="1:14" ht="21" customHeight="1" thickTop="1" thickBot="1" x14ac:dyDescent="0.25">
      <c r="A26" s="1171" t="s">
        <v>76</v>
      </c>
      <c r="B26" s="232">
        <f t="shared" si="8"/>
        <v>5</v>
      </c>
      <c r="C26" s="232">
        <f t="shared" si="8"/>
        <v>0</v>
      </c>
      <c r="D26" s="232">
        <f t="shared" si="8"/>
        <v>1</v>
      </c>
      <c r="E26" s="232">
        <f t="shared" si="8"/>
        <v>4</v>
      </c>
      <c r="F26" s="232">
        <f t="shared" si="9"/>
        <v>2</v>
      </c>
      <c r="G26" s="1237">
        <v>0</v>
      </c>
      <c r="H26" s="230">
        <v>1</v>
      </c>
      <c r="I26" s="230">
        <v>1</v>
      </c>
      <c r="J26" s="232">
        <f t="shared" si="10"/>
        <v>3</v>
      </c>
      <c r="K26" s="1237">
        <v>0</v>
      </c>
      <c r="L26" s="230">
        <v>0</v>
      </c>
      <c r="M26" s="230">
        <v>3</v>
      </c>
      <c r="N26" s="1168" t="s">
        <v>1484</v>
      </c>
    </row>
    <row r="27" spans="1:14" ht="21" customHeight="1" thickTop="1" thickBot="1" x14ac:dyDescent="0.25">
      <c r="A27" s="1128" t="s">
        <v>77</v>
      </c>
      <c r="B27" s="224">
        <f t="shared" si="8"/>
        <v>2</v>
      </c>
      <c r="C27" s="224">
        <f t="shared" si="8"/>
        <v>0</v>
      </c>
      <c r="D27" s="224">
        <f t="shared" si="8"/>
        <v>1</v>
      </c>
      <c r="E27" s="224">
        <f t="shared" si="8"/>
        <v>1</v>
      </c>
      <c r="F27" s="224">
        <f t="shared" si="9"/>
        <v>2</v>
      </c>
      <c r="G27" s="1238">
        <v>0</v>
      </c>
      <c r="H27" s="225">
        <v>1</v>
      </c>
      <c r="I27" s="225">
        <v>1</v>
      </c>
      <c r="J27" s="224">
        <f t="shared" si="10"/>
        <v>0</v>
      </c>
      <c r="K27" s="1238">
        <v>0</v>
      </c>
      <c r="L27" s="225">
        <v>0</v>
      </c>
      <c r="M27" s="225">
        <v>0</v>
      </c>
      <c r="N27" s="1123" t="s">
        <v>1483</v>
      </c>
    </row>
    <row r="28" spans="1:14" ht="21" customHeight="1" thickTop="1" thickBot="1" x14ac:dyDescent="0.25">
      <c r="A28" s="1171" t="s">
        <v>78</v>
      </c>
      <c r="B28" s="232">
        <f t="shared" si="8"/>
        <v>25</v>
      </c>
      <c r="C28" s="232">
        <f t="shared" si="8"/>
        <v>1</v>
      </c>
      <c r="D28" s="232">
        <f t="shared" si="8"/>
        <v>10</v>
      </c>
      <c r="E28" s="232">
        <f t="shared" si="8"/>
        <v>14</v>
      </c>
      <c r="F28" s="232">
        <f t="shared" si="9"/>
        <v>12</v>
      </c>
      <c r="G28" s="1237">
        <v>1</v>
      </c>
      <c r="H28" s="230">
        <v>5</v>
      </c>
      <c r="I28" s="230">
        <v>6</v>
      </c>
      <c r="J28" s="232">
        <f t="shared" si="10"/>
        <v>13</v>
      </c>
      <c r="K28" s="1237">
        <v>0</v>
      </c>
      <c r="L28" s="230">
        <v>5</v>
      </c>
      <c r="M28" s="230">
        <v>8</v>
      </c>
      <c r="N28" s="1168" t="s">
        <v>1482</v>
      </c>
    </row>
    <row r="29" spans="1:14" ht="21" customHeight="1" thickTop="1" thickBot="1" x14ac:dyDescent="0.25">
      <c r="A29" s="1128" t="s">
        <v>1481</v>
      </c>
      <c r="B29" s="224">
        <f t="shared" si="8"/>
        <v>1</v>
      </c>
      <c r="C29" s="224">
        <f t="shared" si="8"/>
        <v>0</v>
      </c>
      <c r="D29" s="224">
        <f t="shared" si="8"/>
        <v>1</v>
      </c>
      <c r="E29" s="224">
        <f t="shared" si="8"/>
        <v>0</v>
      </c>
      <c r="F29" s="224">
        <f t="shared" si="9"/>
        <v>0</v>
      </c>
      <c r="G29" s="1238">
        <v>0</v>
      </c>
      <c r="H29" s="225">
        <v>0</v>
      </c>
      <c r="I29" s="225">
        <v>0</v>
      </c>
      <c r="J29" s="224">
        <f t="shared" si="10"/>
        <v>1</v>
      </c>
      <c r="K29" s="1238">
        <v>0</v>
      </c>
      <c r="L29" s="225">
        <v>1</v>
      </c>
      <c r="M29" s="225">
        <v>0</v>
      </c>
      <c r="N29" s="1123" t="s">
        <v>1480</v>
      </c>
    </row>
    <row r="30" spans="1:14" ht="21" customHeight="1" thickTop="1" thickBot="1" x14ac:dyDescent="0.25">
      <c r="A30" s="1171" t="s">
        <v>1479</v>
      </c>
      <c r="B30" s="232">
        <f t="shared" si="8"/>
        <v>32</v>
      </c>
      <c r="C30" s="232">
        <f t="shared" si="8"/>
        <v>1</v>
      </c>
      <c r="D30" s="232">
        <f t="shared" si="8"/>
        <v>14</v>
      </c>
      <c r="E30" s="232">
        <f t="shared" si="8"/>
        <v>17</v>
      </c>
      <c r="F30" s="232">
        <f t="shared" si="9"/>
        <v>18</v>
      </c>
      <c r="G30" s="1237">
        <v>1</v>
      </c>
      <c r="H30" s="230">
        <v>9</v>
      </c>
      <c r="I30" s="230">
        <v>8</v>
      </c>
      <c r="J30" s="232">
        <f t="shared" si="10"/>
        <v>14</v>
      </c>
      <c r="K30" s="1237">
        <v>0</v>
      </c>
      <c r="L30" s="230">
        <v>5</v>
      </c>
      <c r="M30" s="230">
        <v>9</v>
      </c>
      <c r="N30" s="1168" t="s">
        <v>1478</v>
      </c>
    </row>
    <row r="31" spans="1:14" ht="21" customHeight="1" thickTop="1" x14ac:dyDescent="0.2">
      <c r="A31" s="1236" t="s">
        <v>1471</v>
      </c>
      <c r="B31" s="228">
        <f t="shared" si="8"/>
        <v>68</v>
      </c>
      <c r="C31" s="228">
        <f t="shared" si="8"/>
        <v>0</v>
      </c>
      <c r="D31" s="228">
        <f t="shared" si="8"/>
        <v>34</v>
      </c>
      <c r="E31" s="228">
        <f t="shared" si="8"/>
        <v>34</v>
      </c>
      <c r="F31" s="228">
        <f t="shared" si="9"/>
        <v>61</v>
      </c>
      <c r="G31" s="1235">
        <v>0</v>
      </c>
      <c r="H31" s="229">
        <v>31</v>
      </c>
      <c r="I31" s="229">
        <v>30</v>
      </c>
      <c r="J31" s="228">
        <f t="shared" si="10"/>
        <v>7</v>
      </c>
      <c r="K31" s="1235">
        <v>0</v>
      </c>
      <c r="L31" s="229">
        <v>3</v>
      </c>
      <c r="M31" s="229">
        <v>4</v>
      </c>
      <c r="N31" s="1177" t="s">
        <v>72</v>
      </c>
    </row>
    <row r="32" spans="1:14" ht="21" customHeight="1" x14ac:dyDescent="0.2">
      <c r="A32" s="1109" t="s">
        <v>44</v>
      </c>
      <c r="B32" s="541">
        <f t="shared" ref="B32:M32" si="11">SUM(B25:B31)</f>
        <v>137</v>
      </c>
      <c r="C32" s="541">
        <f t="shared" si="11"/>
        <v>2</v>
      </c>
      <c r="D32" s="541">
        <f t="shared" si="11"/>
        <v>63</v>
      </c>
      <c r="E32" s="541">
        <f t="shared" si="11"/>
        <v>72</v>
      </c>
      <c r="F32" s="541">
        <f t="shared" si="11"/>
        <v>99</v>
      </c>
      <c r="G32" s="541">
        <f t="shared" si="11"/>
        <v>2</v>
      </c>
      <c r="H32" s="541">
        <f t="shared" si="11"/>
        <v>49</v>
      </c>
      <c r="I32" s="541">
        <f t="shared" si="11"/>
        <v>48</v>
      </c>
      <c r="J32" s="541">
        <f t="shared" si="11"/>
        <v>38</v>
      </c>
      <c r="K32" s="541">
        <f t="shared" si="11"/>
        <v>0</v>
      </c>
      <c r="L32" s="541">
        <f t="shared" si="11"/>
        <v>14</v>
      </c>
      <c r="M32" s="541">
        <f t="shared" si="11"/>
        <v>24</v>
      </c>
      <c r="N32" s="1107" t="s">
        <v>45</v>
      </c>
    </row>
    <row r="33" spans="1:14" ht="21" customHeight="1" x14ac:dyDescent="0.2">
      <c r="A33" s="1635">
        <v>2015</v>
      </c>
      <c r="B33" s="1635"/>
      <c r="C33" s="1635"/>
      <c r="D33" s="1635"/>
      <c r="E33" s="1635"/>
      <c r="F33" s="1635"/>
      <c r="G33" s="1635"/>
      <c r="H33" s="1635"/>
      <c r="I33" s="1635"/>
      <c r="J33" s="1635"/>
      <c r="K33" s="1635"/>
      <c r="L33" s="1635"/>
      <c r="M33" s="1635"/>
      <c r="N33" s="1635"/>
    </row>
    <row r="34" spans="1:14" ht="21" customHeight="1" thickBot="1" x14ac:dyDescent="0.25">
      <c r="A34" s="1137" t="s">
        <v>1486</v>
      </c>
      <c r="B34" s="1131">
        <f t="shared" ref="B34:E40" si="12">J34+F34</f>
        <v>0</v>
      </c>
      <c r="C34" s="1131">
        <f t="shared" si="12"/>
        <v>0</v>
      </c>
      <c r="D34" s="1131">
        <f t="shared" si="12"/>
        <v>0</v>
      </c>
      <c r="E34" s="1131">
        <f t="shared" si="12"/>
        <v>0</v>
      </c>
      <c r="F34" s="1131">
        <f t="shared" ref="F34:F40" si="13">SUM(G34:I34)</f>
        <v>0</v>
      </c>
      <c r="G34" s="1239">
        <v>0</v>
      </c>
      <c r="H34" s="1130">
        <v>0</v>
      </c>
      <c r="I34" s="1130">
        <v>0</v>
      </c>
      <c r="J34" s="1131">
        <f t="shared" ref="J34:J40" si="14">SUM(K34:M34)</f>
        <v>0</v>
      </c>
      <c r="K34" s="1239">
        <v>0</v>
      </c>
      <c r="L34" s="1130">
        <v>0</v>
      </c>
      <c r="M34" s="1130">
        <v>0</v>
      </c>
      <c r="N34" s="1129" t="s">
        <v>1485</v>
      </c>
    </row>
    <row r="35" spans="1:14" ht="21" customHeight="1" thickTop="1" thickBot="1" x14ac:dyDescent="0.25">
      <c r="A35" s="1171" t="s">
        <v>76</v>
      </c>
      <c r="B35" s="232">
        <f t="shared" si="12"/>
        <v>5</v>
      </c>
      <c r="C35" s="232">
        <f t="shared" si="12"/>
        <v>0</v>
      </c>
      <c r="D35" s="232">
        <f t="shared" si="12"/>
        <v>3</v>
      </c>
      <c r="E35" s="232">
        <f t="shared" si="12"/>
        <v>2</v>
      </c>
      <c r="F35" s="232">
        <f t="shared" si="13"/>
        <v>1</v>
      </c>
      <c r="G35" s="1237">
        <v>0</v>
      </c>
      <c r="H35" s="230">
        <v>1</v>
      </c>
      <c r="I35" s="230">
        <v>0</v>
      </c>
      <c r="J35" s="232">
        <f t="shared" si="14"/>
        <v>4</v>
      </c>
      <c r="K35" s="1237">
        <v>0</v>
      </c>
      <c r="L35" s="230">
        <v>2</v>
      </c>
      <c r="M35" s="230">
        <v>2</v>
      </c>
      <c r="N35" s="1168" t="s">
        <v>1484</v>
      </c>
    </row>
    <row r="36" spans="1:14" ht="21" customHeight="1" thickTop="1" thickBot="1" x14ac:dyDescent="0.25">
      <c r="A36" s="1128" t="s">
        <v>77</v>
      </c>
      <c r="B36" s="224">
        <f t="shared" si="12"/>
        <v>23</v>
      </c>
      <c r="C36" s="224">
        <f t="shared" si="12"/>
        <v>1</v>
      </c>
      <c r="D36" s="224">
        <f t="shared" si="12"/>
        <v>10</v>
      </c>
      <c r="E36" s="224">
        <f t="shared" si="12"/>
        <v>12</v>
      </c>
      <c r="F36" s="224">
        <f t="shared" si="13"/>
        <v>16</v>
      </c>
      <c r="G36" s="1238">
        <v>1</v>
      </c>
      <c r="H36" s="225">
        <v>7</v>
      </c>
      <c r="I36" s="225">
        <v>8</v>
      </c>
      <c r="J36" s="224">
        <f t="shared" si="14"/>
        <v>7</v>
      </c>
      <c r="K36" s="1238">
        <v>0</v>
      </c>
      <c r="L36" s="225">
        <v>3</v>
      </c>
      <c r="M36" s="225">
        <v>4</v>
      </c>
      <c r="N36" s="1123" t="s">
        <v>1483</v>
      </c>
    </row>
    <row r="37" spans="1:14" ht="21" customHeight="1" thickTop="1" thickBot="1" x14ac:dyDescent="0.25">
      <c r="A37" s="1171" t="s">
        <v>78</v>
      </c>
      <c r="B37" s="232">
        <f t="shared" si="12"/>
        <v>10</v>
      </c>
      <c r="C37" s="232">
        <f t="shared" si="12"/>
        <v>0</v>
      </c>
      <c r="D37" s="232">
        <f t="shared" si="12"/>
        <v>4</v>
      </c>
      <c r="E37" s="232">
        <f t="shared" si="12"/>
        <v>6</v>
      </c>
      <c r="F37" s="232">
        <f t="shared" si="13"/>
        <v>4</v>
      </c>
      <c r="G37" s="1237">
        <v>0</v>
      </c>
      <c r="H37" s="230">
        <v>1</v>
      </c>
      <c r="I37" s="230">
        <v>3</v>
      </c>
      <c r="J37" s="232">
        <f t="shared" si="14"/>
        <v>6</v>
      </c>
      <c r="K37" s="1237">
        <v>0</v>
      </c>
      <c r="L37" s="230">
        <v>3</v>
      </c>
      <c r="M37" s="230">
        <v>3</v>
      </c>
      <c r="N37" s="1168" t="s">
        <v>1482</v>
      </c>
    </row>
    <row r="38" spans="1:14" ht="21" customHeight="1" thickTop="1" thickBot="1" x14ac:dyDescent="0.25">
      <c r="A38" s="1128" t="s">
        <v>1481</v>
      </c>
      <c r="B38" s="224">
        <f t="shared" si="12"/>
        <v>2</v>
      </c>
      <c r="C38" s="224">
        <f t="shared" si="12"/>
        <v>0</v>
      </c>
      <c r="D38" s="224">
        <f t="shared" si="12"/>
        <v>2</v>
      </c>
      <c r="E38" s="224">
        <f t="shared" si="12"/>
        <v>0</v>
      </c>
      <c r="F38" s="224">
        <f t="shared" si="13"/>
        <v>1</v>
      </c>
      <c r="G38" s="1238">
        <v>0</v>
      </c>
      <c r="H38" s="225">
        <v>1</v>
      </c>
      <c r="I38" s="225">
        <v>0</v>
      </c>
      <c r="J38" s="224">
        <f t="shared" si="14"/>
        <v>1</v>
      </c>
      <c r="K38" s="1238">
        <v>0</v>
      </c>
      <c r="L38" s="225">
        <v>1</v>
      </c>
      <c r="M38" s="225">
        <v>0</v>
      </c>
      <c r="N38" s="1123" t="s">
        <v>1480</v>
      </c>
    </row>
    <row r="39" spans="1:14" ht="21" customHeight="1" thickTop="1" thickBot="1" x14ac:dyDescent="0.25">
      <c r="A39" s="1171" t="s">
        <v>1479</v>
      </c>
      <c r="B39" s="232">
        <f t="shared" si="12"/>
        <v>26</v>
      </c>
      <c r="C39" s="232">
        <f t="shared" si="12"/>
        <v>0</v>
      </c>
      <c r="D39" s="232">
        <f t="shared" si="12"/>
        <v>13</v>
      </c>
      <c r="E39" s="232">
        <f t="shared" si="12"/>
        <v>13</v>
      </c>
      <c r="F39" s="232">
        <f t="shared" si="13"/>
        <v>17</v>
      </c>
      <c r="G39" s="1237">
        <v>0</v>
      </c>
      <c r="H39" s="230">
        <v>10</v>
      </c>
      <c r="I39" s="230">
        <v>7</v>
      </c>
      <c r="J39" s="232">
        <f t="shared" si="14"/>
        <v>9</v>
      </c>
      <c r="K39" s="1237">
        <v>0</v>
      </c>
      <c r="L39" s="230">
        <v>3</v>
      </c>
      <c r="M39" s="230">
        <v>6</v>
      </c>
      <c r="N39" s="1168" t="s">
        <v>1478</v>
      </c>
    </row>
    <row r="40" spans="1:14" ht="21" customHeight="1" thickTop="1" x14ac:dyDescent="0.2">
      <c r="A40" s="1236" t="s">
        <v>1471</v>
      </c>
      <c r="B40" s="228">
        <f t="shared" si="12"/>
        <v>92</v>
      </c>
      <c r="C40" s="228">
        <f t="shared" si="12"/>
        <v>2</v>
      </c>
      <c r="D40" s="228">
        <f t="shared" si="12"/>
        <v>43</v>
      </c>
      <c r="E40" s="228">
        <f t="shared" si="12"/>
        <v>47</v>
      </c>
      <c r="F40" s="228">
        <f t="shared" si="13"/>
        <v>81</v>
      </c>
      <c r="G40" s="1235">
        <v>2</v>
      </c>
      <c r="H40" s="229">
        <v>35</v>
      </c>
      <c r="I40" s="229">
        <v>44</v>
      </c>
      <c r="J40" s="228">
        <f t="shared" si="14"/>
        <v>11</v>
      </c>
      <c r="K40" s="1235">
        <v>0</v>
      </c>
      <c r="L40" s="229">
        <v>8</v>
      </c>
      <c r="M40" s="229">
        <v>3</v>
      </c>
      <c r="N40" s="1177" t="s">
        <v>72</v>
      </c>
    </row>
    <row r="41" spans="1:14" ht="21" customHeight="1" x14ac:dyDescent="0.2">
      <c r="A41" s="1109" t="s">
        <v>44</v>
      </c>
      <c r="B41" s="541">
        <f t="shared" ref="B41:M41" si="15">SUM(B34:B40)</f>
        <v>158</v>
      </c>
      <c r="C41" s="541">
        <f t="shared" si="15"/>
        <v>3</v>
      </c>
      <c r="D41" s="541">
        <f t="shared" si="15"/>
        <v>75</v>
      </c>
      <c r="E41" s="541">
        <f t="shared" si="15"/>
        <v>80</v>
      </c>
      <c r="F41" s="541">
        <f t="shared" si="15"/>
        <v>120</v>
      </c>
      <c r="G41" s="541">
        <f t="shared" si="15"/>
        <v>3</v>
      </c>
      <c r="H41" s="541">
        <f t="shared" si="15"/>
        <v>55</v>
      </c>
      <c r="I41" s="541">
        <f t="shared" si="15"/>
        <v>62</v>
      </c>
      <c r="J41" s="541">
        <f t="shared" si="15"/>
        <v>38</v>
      </c>
      <c r="K41" s="541">
        <f t="shared" si="15"/>
        <v>0</v>
      </c>
      <c r="L41" s="541">
        <f t="shared" si="15"/>
        <v>20</v>
      </c>
      <c r="M41" s="541">
        <f t="shared" si="15"/>
        <v>18</v>
      </c>
      <c r="N41" s="1107" t="s">
        <v>45</v>
      </c>
    </row>
    <row r="42" spans="1:14" ht="21" customHeight="1" x14ac:dyDescent="0.2">
      <c r="A42" s="1635">
        <v>2016</v>
      </c>
      <c r="B42" s="1635"/>
      <c r="C42" s="1635"/>
      <c r="D42" s="1635"/>
      <c r="E42" s="1635"/>
      <c r="F42" s="1635"/>
      <c r="G42" s="1635"/>
      <c r="H42" s="1635"/>
      <c r="I42" s="1635"/>
      <c r="J42" s="1635"/>
      <c r="K42" s="1635"/>
      <c r="L42" s="1635"/>
      <c r="M42" s="1635"/>
      <c r="N42" s="1635"/>
    </row>
    <row r="43" spans="1:14" ht="21" customHeight="1" x14ac:dyDescent="0.2">
      <c r="A43" s="1648" t="s">
        <v>1489</v>
      </c>
      <c r="B43" s="1631" t="s">
        <v>1488</v>
      </c>
      <c r="C43" s="1631"/>
      <c r="D43" s="1631"/>
      <c r="E43" s="1631"/>
      <c r="F43" s="1628" t="s">
        <v>1416</v>
      </c>
      <c r="G43" s="1628"/>
      <c r="H43" s="1628"/>
      <c r="I43" s="1628"/>
      <c r="J43" s="1628" t="s">
        <v>1415</v>
      </c>
      <c r="K43" s="1628"/>
      <c r="L43" s="1628"/>
      <c r="M43" s="1628"/>
      <c r="N43" s="1644" t="s">
        <v>75</v>
      </c>
    </row>
    <row r="44" spans="1:14" ht="37.5" customHeight="1" x14ac:dyDescent="0.2">
      <c r="A44" s="1654"/>
      <c r="B44" s="92" t="s">
        <v>1413</v>
      </c>
      <c r="C44" s="430" t="s">
        <v>1487</v>
      </c>
      <c r="D44" s="64" t="s">
        <v>1411</v>
      </c>
      <c r="E44" s="64" t="s">
        <v>1410</v>
      </c>
      <c r="F44" s="92" t="s">
        <v>1413</v>
      </c>
      <c r="G44" s="430" t="s">
        <v>1487</v>
      </c>
      <c r="H44" s="64" t="s">
        <v>1411</v>
      </c>
      <c r="I44" s="64" t="s">
        <v>1410</v>
      </c>
      <c r="J44" s="92" t="s">
        <v>1413</v>
      </c>
      <c r="K44" s="430" t="s">
        <v>1487</v>
      </c>
      <c r="L44" s="64" t="s">
        <v>1411</v>
      </c>
      <c r="M44" s="64" t="s">
        <v>1410</v>
      </c>
      <c r="N44" s="1655"/>
    </row>
    <row r="45" spans="1:14" ht="21" customHeight="1" thickBot="1" x14ac:dyDescent="0.25">
      <c r="A45" s="1152" t="s">
        <v>1486</v>
      </c>
      <c r="B45" s="995">
        <f t="shared" ref="B45:E51" si="16">J45+F45</f>
        <v>0</v>
      </c>
      <c r="C45" s="995">
        <f t="shared" si="16"/>
        <v>0</v>
      </c>
      <c r="D45" s="995">
        <f t="shared" si="16"/>
        <v>0</v>
      </c>
      <c r="E45" s="995">
        <f t="shared" si="16"/>
        <v>0</v>
      </c>
      <c r="F45" s="995">
        <f t="shared" ref="F45:F51" si="17">SUM(G45:I45)</f>
        <v>0</v>
      </c>
      <c r="G45" s="1253">
        <v>0</v>
      </c>
      <c r="H45" s="996">
        <v>0</v>
      </c>
      <c r="I45" s="996">
        <v>0</v>
      </c>
      <c r="J45" s="995">
        <f t="shared" ref="J45:J51" si="18">SUM(K45:M45)</f>
        <v>0</v>
      </c>
      <c r="K45" s="1253">
        <v>0</v>
      </c>
      <c r="L45" s="996">
        <v>0</v>
      </c>
      <c r="M45" s="996">
        <v>0</v>
      </c>
      <c r="N45" s="1147" t="s">
        <v>1485</v>
      </c>
    </row>
    <row r="46" spans="1:14" ht="21" customHeight="1" thickTop="1" thickBot="1" x14ac:dyDescent="0.25">
      <c r="A46" s="1247" t="s">
        <v>76</v>
      </c>
      <c r="B46" s="268">
        <f t="shared" si="16"/>
        <v>5</v>
      </c>
      <c r="C46" s="268">
        <f t="shared" si="16"/>
        <v>0</v>
      </c>
      <c r="D46" s="268">
        <f t="shared" si="16"/>
        <v>3</v>
      </c>
      <c r="E46" s="268">
        <f t="shared" si="16"/>
        <v>2</v>
      </c>
      <c r="F46" s="268">
        <f t="shared" si="17"/>
        <v>3</v>
      </c>
      <c r="G46" s="1246">
        <v>0</v>
      </c>
      <c r="H46" s="531">
        <v>2</v>
      </c>
      <c r="I46" s="531">
        <v>1</v>
      </c>
      <c r="J46" s="268">
        <f t="shared" si="18"/>
        <v>2</v>
      </c>
      <c r="K46" s="1246">
        <v>0</v>
      </c>
      <c r="L46" s="531">
        <v>1</v>
      </c>
      <c r="M46" s="531">
        <v>1</v>
      </c>
      <c r="N46" s="1190" t="s">
        <v>1484</v>
      </c>
    </row>
    <row r="47" spans="1:14" ht="21" customHeight="1" thickTop="1" thickBot="1" x14ac:dyDescent="0.25">
      <c r="A47" s="1252" t="s">
        <v>77</v>
      </c>
      <c r="B47" s="1251">
        <f t="shared" si="16"/>
        <v>1</v>
      </c>
      <c r="C47" s="1251">
        <f t="shared" si="16"/>
        <v>0</v>
      </c>
      <c r="D47" s="1251">
        <f t="shared" si="16"/>
        <v>1</v>
      </c>
      <c r="E47" s="1251">
        <f t="shared" si="16"/>
        <v>0</v>
      </c>
      <c r="F47" s="1251">
        <f t="shared" si="17"/>
        <v>0</v>
      </c>
      <c r="G47" s="1250">
        <v>0</v>
      </c>
      <c r="H47" s="1249">
        <v>0</v>
      </c>
      <c r="I47" s="1249">
        <v>0</v>
      </c>
      <c r="J47" s="1251">
        <f t="shared" si="18"/>
        <v>1</v>
      </c>
      <c r="K47" s="1250">
        <v>0</v>
      </c>
      <c r="L47" s="1249">
        <v>1</v>
      </c>
      <c r="M47" s="1249">
        <v>0</v>
      </c>
      <c r="N47" s="1248" t="s">
        <v>1483</v>
      </c>
    </row>
    <row r="48" spans="1:14" ht="21" customHeight="1" thickTop="1" thickBot="1" x14ac:dyDescent="0.25">
      <c r="A48" s="1247" t="s">
        <v>78</v>
      </c>
      <c r="B48" s="268">
        <f t="shared" si="16"/>
        <v>4</v>
      </c>
      <c r="C48" s="268">
        <f t="shared" si="16"/>
        <v>0</v>
      </c>
      <c r="D48" s="268">
        <f t="shared" si="16"/>
        <v>2</v>
      </c>
      <c r="E48" s="268">
        <f t="shared" si="16"/>
        <v>2</v>
      </c>
      <c r="F48" s="268">
        <f t="shared" si="17"/>
        <v>3</v>
      </c>
      <c r="G48" s="1246">
        <v>0</v>
      </c>
      <c r="H48" s="531">
        <v>2</v>
      </c>
      <c r="I48" s="531">
        <v>1</v>
      </c>
      <c r="J48" s="268">
        <f t="shared" si="18"/>
        <v>1</v>
      </c>
      <c r="K48" s="1246">
        <v>0</v>
      </c>
      <c r="L48" s="531">
        <v>0</v>
      </c>
      <c r="M48" s="531">
        <v>1</v>
      </c>
      <c r="N48" s="1190" t="s">
        <v>1482</v>
      </c>
    </row>
    <row r="49" spans="1:14" ht="21" customHeight="1" thickTop="1" thickBot="1" x14ac:dyDescent="0.25">
      <c r="A49" s="1252" t="s">
        <v>1481</v>
      </c>
      <c r="B49" s="1251">
        <f t="shared" si="16"/>
        <v>0</v>
      </c>
      <c r="C49" s="1251">
        <f t="shared" si="16"/>
        <v>0</v>
      </c>
      <c r="D49" s="1251">
        <f t="shared" si="16"/>
        <v>0</v>
      </c>
      <c r="E49" s="1251">
        <f t="shared" si="16"/>
        <v>0</v>
      </c>
      <c r="F49" s="1251">
        <f t="shared" si="17"/>
        <v>0</v>
      </c>
      <c r="G49" s="1250">
        <v>0</v>
      </c>
      <c r="H49" s="1249">
        <v>0</v>
      </c>
      <c r="I49" s="1249">
        <v>0</v>
      </c>
      <c r="J49" s="1251">
        <f t="shared" si="18"/>
        <v>0</v>
      </c>
      <c r="K49" s="1250">
        <v>0</v>
      </c>
      <c r="L49" s="1249">
        <v>0</v>
      </c>
      <c r="M49" s="1249">
        <v>0</v>
      </c>
      <c r="N49" s="1248" t="s">
        <v>1480</v>
      </c>
    </row>
    <row r="50" spans="1:14" ht="21" customHeight="1" thickTop="1" thickBot="1" x14ac:dyDescent="0.25">
      <c r="A50" s="1247" t="s">
        <v>1479</v>
      </c>
      <c r="B50" s="268">
        <f t="shared" si="16"/>
        <v>14</v>
      </c>
      <c r="C50" s="268">
        <f t="shared" si="16"/>
        <v>0</v>
      </c>
      <c r="D50" s="268">
        <f t="shared" si="16"/>
        <v>10</v>
      </c>
      <c r="E50" s="268">
        <f t="shared" si="16"/>
        <v>4</v>
      </c>
      <c r="F50" s="268">
        <f t="shared" si="17"/>
        <v>4</v>
      </c>
      <c r="G50" s="1246">
        <v>0</v>
      </c>
      <c r="H50" s="531">
        <v>1</v>
      </c>
      <c r="I50" s="531">
        <v>3</v>
      </c>
      <c r="J50" s="268">
        <f t="shared" si="18"/>
        <v>10</v>
      </c>
      <c r="K50" s="1246">
        <v>0</v>
      </c>
      <c r="L50" s="531">
        <v>9</v>
      </c>
      <c r="M50" s="531">
        <v>1</v>
      </c>
      <c r="N50" s="1190" t="s">
        <v>1478</v>
      </c>
    </row>
    <row r="51" spans="1:14" ht="21" customHeight="1" thickTop="1" x14ac:dyDescent="0.2">
      <c r="A51" s="1245" t="s">
        <v>1471</v>
      </c>
      <c r="B51" s="1244">
        <f t="shared" si="16"/>
        <v>79</v>
      </c>
      <c r="C51" s="1244">
        <f t="shared" si="16"/>
        <v>1</v>
      </c>
      <c r="D51" s="1244">
        <f t="shared" si="16"/>
        <v>31</v>
      </c>
      <c r="E51" s="1244">
        <f t="shared" si="16"/>
        <v>47</v>
      </c>
      <c r="F51" s="1244">
        <f t="shared" si="17"/>
        <v>61</v>
      </c>
      <c r="G51" s="1243">
        <v>1</v>
      </c>
      <c r="H51" s="1242">
        <v>23</v>
      </c>
      <c r="I51" s="1242">
        <v>37</v>
      </c>
      <c r="J51" s="1244">
        <f t="shared" si="18"/>
        <v>18</v>
      </c>
      <c r="K51" s="1243">
        <v>0</v>
      </c>
      <c r="L51" s="1242">
        <v>8</v>
      </c>
      <c r="M51" s="1242">
        <v>10</v>
      </c>
      <c r="N51" s="1241" t="s">
        <v>72</v>
      </c>
    </row>
    <row r="52" spans="1:14" ht="21" customHeight="1" x14ac:dyDescent="0.2">
      <c r="A52" s="1141" t="s">
        <v>44</v>
      </c>
      <c r="B52" s="1240">
        <f t="shared" ref="B52:M52" si="19">SUM(B45:B51)</f>
        <v>103</v>
      </c>
      <c r="C52" s="1240">
        <f t="shared" si="19"/>
        <v>1</v>
      </c>
      <c r="D52" s="1240">
        <f t="shared" si="19"/>
        <v>47</v>
      </c>
      <c r="E52" s="1240">
        <f t="shared" si="19"/>
        <v>55</v>
      </c>
      <c r="F52" s="1240">
        <f t="shared" si="19"/>
        <v>71</v>
      </c>
      <c r="G52" s="1240">
        <f t="shared" si="19"/>
        <v>1</v>
      </c>
      <c r="H52" s="1240">
        <f t="shared" si="19"/>
        <v>28</v>
      </c>
      <c r="I52" s="1240">
        <f t="shared" si="19"/>
        <v>42</v>
      </c>
      <c r="J52" s="1240">
        <f t="shared" si="19"/>
        <v>32</v>
      </c>
      <c r="K52" s="1240">
        <f t="shared" si="19"/>
        <v>0</v>
      </c>
      <c r="L52" s="1240">
        <f t="shared" si="19"/>
        <v>19</v>
      </c>
      <c r="M52" s="1240">
        <f t="shared" si="19"/>
        <v>13</v>
      </c>
      <c r="N52" s="1138" t="s">
        <v>45</v>
      </c>
    </row>
    <row r="53" spans="1:14" ht="21" customHeight="1" x14ac:dyDescent="0.2">
      <c r="A53" s="1635">
        <v>2017</v>
      </c>
      <c r="B53" s="1635"/>
      <c r="C53" s="1635"/>
      <c r="D53" s="1635"/>
      <c r="E53" s="1635"/>
      <c r="F53" s="1635"/>
      <c r="G53" s="1635"/>
      <c r="H53" s="1635"/>
      <c r="I53" s="1635"/>
      <c r="J53" s="1635"/>
      <c r="K53" s="1635"/>
      <c r="L53" s="1635"/>
      <c r="M53" s="1635"/>
      <c r="N53" s="1635"/>
    </row>
    <row r="54" spans="1:14" ht="21" customHeight="1" thickBot="1" x14ac:dyDescent="0.25">
      <c r="A54" s="1137" t="s">
        <v>1486</v>
      </c>
      <c r="B54" s="1131">
        <f t="shared" ref="B54:E60" si="20">J54+F54</f>
        <v>1</v>
      </c>
      <c r="C54" s="1131">
        <f t="shared" si="20"/>
        <v>0</v>
      </c>
      <c r="D54" s="1131">
        <f t="shared" si="20"/>
        <v>1</v>
      </c>
      <c r="E54" s="1131">
        <f t="shared" si="20"/>
        <v>0</v>
      </c>
      <c r="F54" s="1131">
        <f t="shared" ref="F54:F60" si="21">SUM(G54:I54)</f>
        <v>0</v>
      </c>
      <c r="G54" s="1239">
        <v>0</v>
      </c>
      <c r="H54" s="1130">
        <v>0</v>
      </c>
      <c r="I54" s="1130">
        <v>0</v>
      </c>
      <c r="J54" s="1131">
        <f t="shared" ref="J54:J60" si="22">SUM(K54:M54)</f>
        <v>1</v>
      </c>
      <c r="K54" s="1239">
        <v>0</v>
      </c>
      <c r="L54" s="1130">
        <v>1</v>
      </c>
      <c r="M54" s="1130">
        <v>0</v>
      </c>
      <c r="N54" s="1129" t="s">
        <v>1485</v>
      </c>
    </row>
    <row r="55" spans="1:14" ht="21" customHeight="1" thickTop="1" thickBot="1" x14ac:dyDescent="0.25">
      <c r="A55" s="1171" t="s">
        <v>76</v>
      </c>
      <c r="B55" s="232">
        <f t="shared" si="20"/>
        <v>0</v>
      </c>
      <c r="C55" s="232">
        <f t="shared" si="20"/>
        <v>0</v>
      </c>
      <c r="D55" s="232">
        <f t="shared" si="20"/>
        <v>0</v>
      </c>
      <c r="E55" s="232">
        <f t="shared" si="20"/>
        <v>0</v>
      </c>
      <c r="F55" s="232">
        <f t="shared" si="21"/>
        <v>0</v>
      </c>
      <c r="G55" s="1237">
        <v>0</v>
      </c>
      <c r="H55" s="230">
        <v>0</v>
      </c>
      <c r="I55" s="230">
        <v>0</v>
      </c>
      <c r="J55" s="232">
        <f t="shared" si="22"/>
        <v>0</v>
      </c>
      <c r="K55" s="1237">
        <v>0</v>
      </c>
      <c r="L55" s="230">
        <v>0</v>
      </c>
      <c r="M55" s="230">
        <v>0</v>
      </c>
      <c r="N55" s="1168" t="s">
        <v>1484</v>
      </c>
    </row>
    <row r="56" spans="1:14" ht="21" customHeight="1" thickTop="1" thickBot="1" x14ac:dyDescent="0.25">
      <c r="A56" s="1128" t="s">
        <v>77</v>
      </c>
      <c r="B56" s="224">
        <f t="shared" si="20"/>
        <v>1</v>
      </c>
      <c r="C56" s="224">
        <f t="shared" si="20"/>
        <v>1</v>
      </c>
      <c r="D56" s="224">
        <f t="shared" si="20"/>
        <v>0</v>
      </c>
      <c r="E56" s="224">
        <f t="shared" si="20"/>
        <v>0</v>
      </c>
      <c r="F56" s="224">
        <f t="shared" si="21"/>
        <v>1</v>
      </c>
      <c r="G56" s="1238">
        <v>1</v>
      </c>
      <c r="H56" s="225">
        <v>0</v>
      </c>
      <c r="I56" s="225">
        <v>0</v>
      </c>
      <c r="J56" s="224">
        <f t="shared" si="22"/>
        <v>0</v>
      </c>
      <c r="K56" s="1238">
        <v>0</v>
      </c>
      <c r="L56" s="225">
        <v>0</v>
      </c>
      <c r="M56" s="225">
        <v>0</v>
      </c>
      <c r="N56" s="1123" t="s">
        <v>1483</v>
      </c>
    </row>
    <row r="57" spans="1:14" ht="21" customHeight="1" thickTop="1" thickBot="1" x14ac:dyDescent="0.25">
      <c r="A57" s="1171" t="s">
        <v>78</v>
      </c>
      <c r="B57" s="232">
        <f t="shared" si="20"/>
        <v>4</v>
      </c>
      <c r="C57" s="232">
        <f t="shared" si="20"/>
        <v>0</v>
      </c>
      <c r="D57" s="232">
        <f t="shared" si="20"/>
        <v>2</v>
      </c>
      <c r="E57" s="232">
        <f t="shared" si="20"/>
        <v>2</v>
      </c>
      <c r="F57" s="232">
        <f t="shared" si="21"/>
        <v>3</v>
      </c>
      <c r="G57" s="1237">
        <v>0</v>
      </c>
      <c r="H57" s="230">
        <v>2</v>
      </c>
      <c r="I57" s="230">
        <v>1</v>
      </c>
      <c r="J57" s="232">
        <f t="shared" si="22"/>
        <v>1</v>
      </c>
      <c r="K57" s="1237">
        <v>0</v>
      </c>
      <c r="L57" s="230">
        <v>0</v>
      </c>
      <c r="M57" s="230">
        <v>1</v>
      </c>
      <c r="N57" s="1168" t="s">
        <v>1482</v>
      </c>
    </row>
    <row r="58" spans="1:14" ht="21" customHeight="1" thickTop="1" thickBot="1" x14ac:dyDescent="0.25">
      <c r="A58" s="1128" t="s">
        <v>1481</v>
      </c>
      <c r="B58" s="224">
        <f t="shared" si="20"/>
        <v>2</v>
      </c>
      <c r="C58" s="224">
        <f t="shared" si="20"/>
        <v>0</v>
      </c>
      <c r="D58" s="224">
        <f t="shared" si="20"/>
        <v>2</v>
      </c>
      <c r="E58" s="224">
        <f t="shared" si="20"/>
        <v>0</v>
      </c>
      <c r="F58" s="224">
        <f t="shared" si="21"/>
        <v>2</v>
      </c>
      <c r="G58" s="1238">
        <v>0</v>
      </c>
      <c r="H58" s="225">
        <v>2</v>
      </c>
      <c r="I58" s="225">
        <v>0</v>
      </c>
      <c r="J58" s="224">
        <f t="shared" si="22"/>
        <v>0</v>
      </c>
      <c r="K58" s="1238">
        <v>0</v>
      </c>
      <c r="L58" s="225">
        <v>0</v>
      </c>
      <c r="M58" s="225">
        <v>0</v>
      </c>
      <c r="N58" s="1123" t="s">
        <v>1480</v>
      </c>
    </row>
    <row r="59" spans="1:14" ht="21" customHeight="1" thickTop="1" thickBot="1" x14ac:dyDescent="0.25">
      <c r="A59" s="1171" t="s">
        <v>1479</v>
      </c>
      <c r="B59" s="232">
        <f t="shared" si="20"/>
        <v>4</v>
      </c>
      <c r="C59" s="232">
        <f t="shared" si="20"/>
        <v>0</v>
      </c>
      <c r="D59" s="232">
        <f t="shared" si="20"/>
        <v>2</v>
      </c>
      <c r="E59" s="232">
        <f t="shared" si="20"/>
        <v>2</v>
      </c>
      <c r="F59" s="232">
        <f t="shared" si="21"/>
        <v>2</v>
      </c>
      <c r="G59" s="1237">
        <v>0</v>
      </c>
      <c r="H59" s="230">
        <v>1</v>
      </c>
      <c r="I59" s="230">
        <v>1</v>
      </c>
      <c r="J59" s="232">
        <f t="shared" si="22"/>
        <v>2</v>
      </c>
      <c r="K59" s="1237">
        <v>0</v>
      </c>
      <c r="L59" s="230">
        <v>1</v>
      </c>
      <c r="M59" s="230">
        <v>1</v>
      </c>
      <c r="N59" s="1168" t="s">
        <v>1478</v>
      </c>
    </row>
    <row r="60" spans="1:14" ht="21" customHeight="1" thickTop="1" x14ac:dyDescent="0.2">
      <c r="A60" s="1236" t="s">
        <v>1471</v>
      </c>
      <c r="B60" s="228">
        <f t="shared" si="20"/>
        <v>108</v>
      </c>
      <c r="C60" s="228">
        <f t="shared" si="20"/>
        <v>1</v>
      </c>
      <c r="D60" s="228">
        <f t="shared" si="20"/>
        <v>49</v>
      </c>
      <c r="E60" s="228">
        <f t="shared" si="20"/>
        <v>58</v>
      </c>
      <c r="F60" s="228">
        <f t="shared" si="21"/>
        <v>83</v>
      </c>
      <c r="G60" s="1235">
        <v>1</v>
      </c>
      <c r="H60" s="229">
        <v>41</v>
      </c>
      <c r="I60" s="229">
        <v>41</v>
      </c>
      <c r="J60" s="228">
        <f t="shared" si="22"/>
        <v>25</v>
      </c>
      <c r="K60" s="1235">
        <v>0</v>
      </c>
      <c r="L60" s="229">
        <v>8</v>
      </c>
      <c r="M60" s="229">
        <v>17</v>
      </c>
      <c r="N60" s="1177" t="s">
        <v>72</v>
      </c>
    </row>
    <row r="61" spans="1:14" ht="21" customHeight="1" x14ac:dyDescent="0.2">
      <c r="A61" s="1109" t="s">
        <v>44</v>
      </c>
      <c r="B61" s="541">
        <f t="shared" ref="B61:M61" si="23">SUM(B54:B60)</f>
        <v>120</v>
      </c>
      <c r="C61" s="541">
        <f t="shared" si="23"/>
        <v>2</v>
      </c>
      <c r="D61" s="541">
        <f t="shared" si="23"/>
        <v>56</v>
      </c>
      <c r="E61" s="541">
        <f t="shared" si="23"/>
        <v>62</v>
      </c>
      <c r="F61" s="541">
        <f t="shared" si="23"/>
        <v>91</v>
      </c>
      <c r="G61" s="541">
        <f t="shared" si="23"/>
        <v>2</v>
      </c>
      <c r="H61" s="541">
        <f t="shared" si="23"/>
        <v>46</v>
      </c>
      <c r="I61" s="541">
        <f t="shared" si="23"/>
        <v>43</v>
      </c>
      <c r="J61" s="541">
        <f t="shared" si="23"/>
        <v>29</v>
      </c>
      <c r="K61" s="541">
        <f t="shared" si="23"/>
        <v>0</v>
      </c>
      <c r="L61" s="541">
        <f t="shared" si="23"/>
        <v>10</v>
      </c>
      <c r="M61" s="541">
        <f t="shared" si="23"/>
        <v>19</v>
      </c>
      <c r="N61" s="1107" t="s">
        <v>45</v>
      </c>
    </row>
    <row r="62" spans="1:14" ht="21" customHeight="1" x14ac:dyDescent="0.2">
      <c r="A62" s="1635">
        <v>2018</v>
      </c>
      <c r="B62" s="1635"/>
      <c r="C62" s="1635"/>
      <c r="D62" s="1635"/>
      <c r="E62" s="1635"/>
      <c r="F62" s="1635"/>
      <c r="G62" s="1635"/>
      <c r="H62" s="1635"/>
      <c r="I62" s="1635"/>
      <c r="J62" s="1635"/>
      <c r="K62" s="1635"/>
      <c r="L62" s="1635"/>
      <c r="M62" s="1635"/>
      <c r="N62" s="1635"/>
    </row>
    <row r="63" spans="1:14" ht="21" customHeight="1" thickBot="1" x14ac:dyDescent="0.25">
      <c r="A63" s="1137" t="s">
        <v>1486</v>
      </c>
      <c r="B63" s="1131">
        <f t="shared" ref="B63:E69" si="24">J63+F63</f>
        <v>0</v>
      </c>
      <c r="C63" s="1131">
        <f t="shared" si="24"/>
        <v>0</v>
      </c>
      <c r="D63" s="1131">
        <f t="shared" si="24"/>
        <v>0</v>
      </c>
      <c r="E63" s="1131">
        <f t="shared" si="24"/>
        <v>0</v>
      </c>
      <c r="F63" s="1131">
        <f t="shared" ref="F63:F69" si="25">SUM(G63:I63)</f>
        <v>0</v>
      </c>
      <c r="G63" s="1239">
        <v>0</v>
      </c>
      <c r="H63" s="1130">
        <v>0</v>
      </c>
      <c r="I63" s="1130">
        <v>0</v>
      </c>
      <c r="J63" s="1131">
        <f t="shared" ref="J63:J69" si="26">SUM(K63:M63)</f>
        <v>0</v>
      </c>
      <c r="K63" s="1239">
        <v>0</v>
      </c>
      <c r="L63" s="1130">
        <v>0</v>
      </c>
      <c r="M63" s="1130">
        <v>0</v>
      </c>
      <c r="N63" s="1129" t="s">
        <v>1485</v>
      </c>
    </row>
    <row r="64" spans="1:14" ht="21" customHeight="1" thickTop="1" thickBot="1" x14ac:dyDescent="0.25">
      <c r="A64" s="1171" t="s">
        <v>76</v>
      </c>
      <c r="B64" s="232">
        <f t="shared" si="24"/>
        <v>1</v>
      </c>
      <c r="C64" s="232">
        <f t="shared" si="24"/>
        <v>0</v>
      </c>
      <c r="D64" s="232">
        <f t="shared" si="24"/>
        <v>0</v>
      </c>
      <c r="E64" s="232">
        <f t="shared" si="24"/>
        <v>1</v>
      </c>
      <c r="F64" s="232">
        <f t="shared" si="25"/>
        <v>1</v>
      </c>
      <c r="G64" s="1237">
        <v>0</v>
      </c>
      <c r="H64" s="230">
        <v>0</v>
      </c>
      <c r="I64" s="230">
        <v>1</v>
      </c>
      <c r="J64" s="232">
        <f t="shared" si="26"/>
        <v>0</v>
      </c>
      <c r="K64" s="1237">
        <v>0</v>
      </c>
      <c r="L64" s="230">
        <v>0</v>
      </c>
      <c r="M64" s="230">
        <v>0</v>
      </c>
      <c r="N64" s="1168" t="s">
        <v>1484</v>
      </c>
    </row>
    <row r="65" spans="1:14" ht="21" customHeight="1" thickTop="1" thickBot="1" x14ac:dyDescent="0.25">
      <c r="A65" s="1128" t="s">
        <v>77</v>
      </c>
      <c r="B65" s="224">
        <f t="shared" si="24"/>
        <v>0</v>
      </c>
      <c r="C65" s="224">
        <f t="shared" si="24"/>
        <v>0</v>
      </c>
      <c r="D65" s="224">
        <f t="shared" si="24"/>
        <v>0</v>
      </c>
      <c r="E65" s="224">
        <f t="shared" si="24"/>
        <v>0</v>
      </c>
      <c r="F65" s="224">
        <f t="shared" si="25"/>
        <v>0</v>
      </c>
      <c r="G65" s="1238">
        <v>0</v>
      </c>
      <c r="H65" s="225">
        <v>0</v>
      </c>
      <c r="I65" s="225">
        <v>0</v>
      </c>
      <c r="J65" s="224">
        <f t="shared" si="26"/>
        <v>0</v>
      </c>
      <c r="K65" s="1238">
        <v>0</v>
      </c>
      <c r="L65" s="225">
        <v>0</v>
      </c>
      <c r="M65" s="225">
        <v>0</v>
      </c>
      <c r="N65" s="1123" t="s">
        <v>1483</v>
      </c>
    </row>
    <row r="66" spans="1:14" ht="21" customHeight="1" thickTop="1" thickBot="1" x14ac:dyDescent="0.25">
      <c r="A66" s="1171" t="s">
        <v>78</v>
      </c>
      <c r="B66" s="232">
        <f t="shared" si="24"/>
        <v>4</v>
      </c>
      <c r="C66" s="232">
        <f t="shared" si="24"/>
        <v>0</v>
      </c>
      <c r="D66" s="232">
        <f t="shared" si="24"/>
        <v>1</v>
      </c>
      <c r="E66" s="232">
        <f t="shared" si="24"/>
        <v>3</v>
      </c>
      <c r="F66" s="232">
        <f t="shared" si="25"/>
        <v>3</v>
      </c>
      <c r="G66" s="1237">
        <v>0</v>
      </c>
      <c r="H66" s="230">
        <v>1</v>
      </c>
      <c r="I66" s="230">
        <v>2</v>
      </c>
      <c r="J66" s="232">
        <f t="shared" si="26"/>
        <v>1</v>
      </c>
      <c r="K66" s="1237">
        <v>0</v>
      </c>
      <c r="L66" s="230">
        <v>0</v>
      </c>
      <c r="M66" s="230">
        <v>1</v>
      </c>
      <c r="N66" s="1168" t="s">
        <v>1482</v>
      </c>
    </row>
    <row r="67" spans="1:14" ht="21" customHeight="1" thickTop="1" thickBot="1" x14ac:dyDescent="0.25">
      <c r="A67" s="1128" t="s">
        <v>1481</v>
      </c>
      <c r="B67" s="224">
        <f t="shared" si="24"/>
        <v>1</v>
      </c>
      <c r="C67" s="224">
        <f t="shared" si="24"/>
        <v>0</v>
      </c>
      <c r="D67" s="224">
        <f t="shared" si="24"/>
        <v>0</v>
      </c>
      <c r="E67" s="224">
        <f t="shared" si="24"/>
        <v>1</v>
      </c>
      <c r="F67" s="224">
        <f t="shared" si="25"/>
        <v>1</v>
      </c>
      <c r="G67" s="1238">
        <v>0</v>
      </c>
      <c r="H67" s="225">
        <v>0</v>
      </c>
      <c r="I67" s="225">
        <v>1</v>
      </c>
      <c r="J67" s="224">
        <f t="shared" si="26"/>
        <v>0</v>
      </c>
      <c r="K67" s="1238">
        <v>0</v>
      </c>
      <c r="L67" s="225">
        <v>0</v>
      </c>
      <c r="M67" s="225">
        <v>0</v>
      </c>
      <c r="N67" s="1123" t="s">
        <v>1480</v>
      </c>
    </row>
    <row r="68" spans="1:14" ht="21" customHeight="1" thickTop="1" thickBot="1" x14ac:dyDescent="0.25">
      <c r="A68" s="1171" t="s">
        <v>1479</v>
      </c>
      <c r="B68" s="232">
        <f t="shared" si="24"/>
        <v>4</v>
      </c>
      <c r="C68" s="232">
        <f t="shared" si="24"/>
        <v>0</v>
      </c>
      <c r="D68" s="232">
        <f t="shared" si="24"/>
        <v>1</v>
      </c>
      <c r="E68" s="232">
        <f t="shared" si="24"/>
        <v>3</v>
      </c>
      <c r="F68" s="232">
        <f t="shared" si="25"/>
        <v>2</v>
      </c>
      <c r="G68" s="1237">
        <v>0</v>
      </c>
      <c r="H68" s="230">
        <v>0</v>
      </c>
      <c r="I68" s="230">
        <v>2</v>
      </c>
      <c r="J68" s="232">
        <f t="shared" si="26"/>
        <v>2</v>
      </c>
      <c r="K68" s="1237">
        <v>0</v>
      </c>
      <c r="L68" s="230">
        <v>1</v>
      </c>
      <c r="M68" s="230">
        <v>1</v>
      </c>
      <c r="N68" s="1168" t="s">
        <v>1478</v>
      </c>
    </row>
    <row r="69" spans="1:14" ht="21" customHeight="1" thickTop="1" x14ac:dyDescent="0.2">
      <c r="A69" s="1236" t="s">
        <v>1471</v>
      </c>
      <c r="B69" s="228">
        <f t="shared" si="24"/>
        <v>99</v>
      </c>
      <c r="C69" s="228">
        <f t="shared" si="24"/>
        <v>1</v>
      </c>
      <c r="D69" s="228">
        <f t="shared" si="24"/>
        <v>38</v>
      </c>
      <c r="E69" s="228">
        <f t="shared" si="24"/>
        <v>60</v>
      </c>
      <c r="F69" s="228">
        <f t="shared" si="25"/>
        <v>80</v>
      </c>
      <c r="G69" s="1235">
        <v>1</v>
      </c>
      <c r="H69" s="229">
        <v>27</v>
      </c>
      <c r="I69" s="229">
        <v>52</v>
      </c>
      <c r="J69" s="228">
        <f t="shared" si="26"/>
        <v>19</v>
      </c>
      <c r="K69" s="1235">
        <v>0</v>
      </c>
      <c r="L69" s="229">
        <v>11</v>
      </c>
      <c r="M69" s="229">
        <v>8</v>
      </c>
      <c r="N69" s="1177" t="s">
        <v>72</v>
      </c>
    </row>
    <row r="70" spans="1:14" ht="21" customHeight="1" x14ac:dyDescent="0.2">
      <c r="A70" s="1109" t="s">
        <v>44</v>
      </c>
      <c r="B70" s="541">
        <f t="shared" ref="B70:M70" si="27">SUM(B63:B69)</f>
        <v>109</v>
      </c>
      <c r="C70" s="541">
        <f t="shared" si="27"/>
        <v>1</v>
      </c>
      <c r="D70" s="541">
        <f t="shared" si="27"/>
        <v>40</v>
      </c>
      <c r="E70" s="541">
        <f t="shared" si="27"/>
        <v>68</v>
      </c>
      <c r="F70" s="541">
        <f t="shared" si="27"/>
        <v>87</v>
      </c>
      <c r="G70" s="541">
        <f t="shared" si="27"/>
        <v>1</v>
      </c>
      <c r="H70" s="541">
        <f t="shared" si="27"/>
        <v>28</v>
      </c>
      <c r="I70" s="541">
        <f t="shared" si="27"/>
        <v>58</v>
      </c>
      <c r="J70" s="541">
        <f t="shared" si="27"/>
        <v>22</v>
      </c>
      <c r="K70" s="541">
        <f t="shared" si="27"/>
        <v>0</v>
      </c>
      <c r="L70" s="541">
        <f t="shared" si="27"/>
        <v>12</v>
      </c>
      <c r="M70" s="541">
        <f t="shared" si="27"/>
        <v>10</v>
      </c>
      <c r="N70" s="1107" t="s">
        <v>45</v>
      </c>
    </row>
    <row r="71" spans="1:14" ht="21" customHeight="1" x14ac:dyDescent="0.2">
      <c r="A71" s="1635">
        <v>2019</v>
      </c>
      <c r="B71" s="1635"/>
      <c r="C71" s="1635"/>
      <c r="D71" s="1635"/>
      <c r="E71" s="1635"/>
      <c r="F71" s="1635"/>
      <c r="G71" s="1635"/>
      <c r="H71" s="1635"/>
      <c r="I71" s="1635"/>
      <c r="J71" s="1635"/>
      <c r="K71" s="1635"/>
      <c r="L71" s="1635"/>
      <c r="M71" s="1635"/>
      <c r="N71" s="1635"/>
    </row>
    <row r="72" spans="1:14" ht="21" customHeight="1" thickBot="1" x14ac:dyDescent="0.25">
      <c r="A72" s="1137" t="s">
        <v>1486</v>
      </c>
      <c r="B72" s="1131">
        <f t="shared" ref="B72:E78" si="28">J72+F72</f>
        <v>0</v>
      </c>
      <c r="C72" s="1131">
        <f t="shared" si="28"/>
        <v>0</v>
      </c>
      <c r="D72" s="1131">
        <f t="shared" si="28"/>
        <v>0</v>
      </c>
      <c r="E72" s="1131">
        <f t="shared" si="28"/>
        <v>0</v>
      </c>
      <c r="F72" s="1131">
        <f t="shared" ref="F72:F78" si="29">SUM(G72:I72)</f>
        <v>0</v>
      </c>
      <c r="G72" s="1239">
        <v>0</v>
      </c>
      <c r="H72" s="1130">
        <v>0</v>
      </c>
      <c r="I72" s="1130">
        <v>0</v>
      </c>
      <c r="J72" s="1131">
        <f t="shared" ref="J72:J78" si="30">SUM(K72:M72)</f>
        <v>0</v>
      </c>
      <c r="K72" s="1239">
        <v>0</v>
      </c>
      <c r="L72" s="1130">
        <v>0</v>
      </c>
      <c r="M72" s="1130">
        <v>0</v>
      </c>
      <c r="N72" s="1129" t="s">
        <v>1485</v>
      </c>
    </row>
    <row r="73" spans="1:14" ht="21" customHeight="1" thickTop="1" thickBot="1" x14ac:dyDescent="0.25">
      <c r="A73" s="1171" t="s">
        <v>76</v>
      </c>
      <c r="B73" s="232">
        <f t="shared" si="28"/>
        <v>0</v>
      </c>
      <c r="C73" s="232">
        <f t="shared" si="28"/>
        <v>0</v>
      </c>
      <c r="D73" s="232">
        <f t="shared" si="28"/>
        <v>0</v>
      </c>
      <c r="E73" s="232">
        <f t="shared" si="28"/>
        <v>0</v>
      </c>
      <c r="F73" s="232">
        <f t="shared" si="29"/>
        <v>0</v>
      </c>
      <c r="G73" s="1237">
        <v>0</v>
      </c>
      <c r="H73" s="230">
        <v>0</v>
      </c>
      <c r="I73" s="230">
        <v>0</v>
      </c>
      <c r="J73" s="232">
        <f t="shared" si="30"/>
        <v>0</v>
      </c>
      <c r="K73" s="1237">
        <v>0</v>
      </c>
      <c r="L73" s="230">
        <v>0</v>
      </c>
      <c r="M73" s="230">
        <v>0</v>
      </c>
      <c r="N73" s="1168" t="s">
        <v>1484</v>
      </c>
    </row>
    <row r="74" spans="1:14" ht="21" customHeight="1" thickTop="1" thickBot="1" x14ac:dyDescent="0.25">
      <c r="A74" s="1128" t="s">
        <v>77</v>
      </c>
      <c r="B74" s="224">
        <f t="shared" si="28"/>
        <v>0</v>
      </c>
      <c r="C74" s="224">
        <f t="shared" si="28"/>
        <v>0</v>
      </c>
      <c r="D74" s="224">
        <f t="shared" si="28"/>
        <v>0</v>
      </c>
      <c r="E74" s="224">
        <f t="shared" si="28"/>
        <v>0</v>
      </c>
      <c r="F74" s="224">
        <f t="shared" si="29"/>
        <v>0</v>
      </c>
      <c r="G74" s="1238">
        <v>0</v>
      </c>
      <c r="H74" s="225">
        <v>0</v>
      </c>
      <c r="I74" s="225">
        <v>0</v>
      </c>
      <c r="J74" s="224">
        <f t="shared" si="30"/>
        <v>0</v>
      </c>
      <c r="K74" s="1238">
        <v>0</v>
      </c>
      <c r="L74" s="225">
        <v>0</v>
      </c>
      <c r="M74" s="225">
        <v>0</v>
      </c>
      <c r="N74" s="1123" t="s">
        <v>1483</v>
      </c>
    </row>
    <row r="75" spans="1:14" ht="21" customHeight="1" thickTop="1" thickBot="1" x14ac:dyDescent="0.25">
      <c r="A75" s="1171" t="s">
        <v>78</v>
      </c>
      <c r="B75" s="232">
        <f t="shared" si="28"/>
        <v>0</v>
      </c>
      <c r="C75" s="232">
        <f t="shared" si="28"/>
        <v>0</v>
      </c>
      <c r="D75" s="232">
        <f t="shared" si="28"/>
        <v>0</v>
      </c>
      <c r="E75" s="232">
        <f t="shared" si="28"/>
        <v>0</v>
      </c>
      <c r="F75" s="232">
        <f t="shared" si="29"/>
        <v>0</v>
      </c>
      <c r="G75" s="1237">
        <v>0</v>
      </c>
      <c r="H75" s="230">
        <v>0</v>
      </c>
      <c r="I75" s="230">
        <v>0</v>
      </c>
      <c r="J75" s="232">
        <f t="shared" si="30"/>
        <v>0</v>
      </c>
      <c r="K75" s="1237">
        <v>0</v>
      </c>
      <c r="L75" s="230">
        <v>0</v>
      </c>
      <c r="M75" s="230">
        <v>0</v>
      </c>
      <c r="N75" s="1168" t="s">
        <v>1482</v>
      </c>
    </row>
    <row r="76" spans="1:14" ht="21" customHeight="1" thickTop="1" thickBot="1" x14ac:dyDescent="0.25">
      <c r="A76" s="1128" t="s">
        <v>1481</v>
      </c>
      <c r="B76" s="224">
        <f t="shared" si="28"/>
        <v>0</v>
      </c>
      <c r="C76" s="224">
        <f t="shared" si="28"/>
        <v>0</v>
      </c>
      <c r="D76" s="224">
        <f t="shared" si="28"/>
        <v>0</v>
      </c>
      <c r="E76" s="224">
        <f t="shared" si="28"/>
        <v>0</v>
      </c>
      <c r="F76" s="224">
        <f t="shared" si="29"/>
        <v>0</v>
      </c>
      <c r="G76" s="1238">
        <v>0</v>
      </c>
      <c r="H76" s="225">
        <v>0</v>
      </c>
      <c r="I76" s="225">
        <v>0</v>
      </c>
      <c r="J76" s="224">
        <f t="shared" si="30"/>
        <v>0</v>
      </c>
      <c r="K76" s="1238">
        <v>0</v>
      </c>
      <c r="L76" s="225">
        <v>0</v>
      </c>
      <c r="M76" s="225">
        <v>0</v>
      </c>
      <c r="N76" s="1123" t="s">
        <v>1480</v>
      </c>
    </row>
    <row r="77" spans="1:14" ht="21" customHeight="1" thickTop="1" thickBot="1" x14ac:dyDescent="0.25">
      <c r="A77" s="1171" t="s">
        <v>1479</v>
      </c>
      <c r="B77" s="232">
        <f t="shared" si="28"/>
        <v>1</v>
      </c>
      <c r="C77" s="232">
        <f t="shared" si="28"/>
        <v>0</v>
      </c>
      <c r="D77" s="232">
        <f t="shared" si="28"/>
        <v>1</v>
      </c>
      <c r="E77" s="232">
        <f t="shared" si="28"/>
        <v>0</v>
      </c>
      <c r="F77" s="232">
        <f t="shared" si="29"/>
        <v>0</v>
      </c>
      <c r="G77" s="1237">
        <v>0</v>
      </c>
      <c r="H77" s="230">
        <v>0</v>
      </c>
      <c r="I77" s="230">
        <v>0</v>
      </c>
      <c r="J77" s="232">
        <f t="shared" si="30"/>
        <v>1</v>
      </c>
      <c r="K77" s="1237">
        <v>0</v>
      </c>
      <c r="L77" s="230">
        <v>1</v>
      </c>
      <c r="M77" s="230">
        <v>0</v>
      </c>
      <c r="N77" s="1168" t="s">
        <v>1478</v>
      </c>
    </row>
    <row r="78" spans="1:14" ht="21" customHeight="1" thickTop="1" x14ac:dyDescent="0.2">
      <c r="A78" s="1236" t="s">
        <v>1471</v>
      </c>
      <c r="B78" s="228">
        <f t="shared" si="28"/>
        <v>79</v>
      </c>
      <c r="C78" s="228">
        <f t="shared" si="28"/>
        <v>1</v>
      </c>
      <c r="D78" s="228">
        <f t="shared" si="28"/>
        <v>25</v>
      </c>
      <c r="E78" s="228">
        <f t="shared" si="28"/>
        <v>53</v>
      </c>
      <c r="F78" s="228">
        <f t="shared" si="29"/>
        <v>53</v>
      </c>
      <c r="G78" s="1235">
        <v>0</v>
      </c>
      <c r="H78" s="229">
        <v>15</v>
      </c>
      <c r="I78" s="229">
        <v>38</v>
      </c>
      <c r="J78" s="228">
        <f t="shared" si="30"/>
        <v>26</v>
      </c>
      <c r="K78" s="1235">
        <v>1</v>
      </c>
      <c r="L78" s="229">
        <v>10</v>
      </c>
      <c r="M78" s="229">
        <v>15</v>
      </c>
      <c r="N78" s="1177" t="s">
        <v>72</v>
      </c>
    </row>
    <row r="79" spans="1:14" ht="21" customHeight="1" x14ac:dyDescent="0.2">
      <c r="A79" s="1109" t="s">
        <v>44</v>
      </c>
      <c r="B79" s="541">
        <f t="shared" ref="B79:M79" si="31">SUM(B72:B78)</f>
        <v>80</v>
      </c>
      <c r="C79" s="541">
        <f t="shared" si="31"/>
        <v>1</v>
      </c>
      <c r="D79" s="541">
        <f t="shared" si="31"/>
        <v>26</v>
      </c>
      <c r="E79" s="541">
        <f t="shared" si="31"/>
        <v>53</v>
      </c>
      <c r="F79" s="541">
        <f t="shared" si="31"/>
        <v>53</v>
      </c>
      <c r="G79" s="541">
        <f t="shared" si="31"/>
        <v>0</v>
      </c>
      <c r="H79" s="541">
        <f t="shared" si="31"/>
        <v>15</v>
      </c>
      <c r="I79" s="541">
        <f t="shared" si="31"/>
        <v>38</v>
      </c>
      <c r="J79" s="541">
        <f t="shared" si="31"/>
        <v>27</v>
      </c>
      <c r="K79" s="541">
        <f t="shared" si="31"/>
        <v>1</v>
      </c>
      <c r="L79" s="541">
        <f t="shared" si="31"/>
        <v>11</v>
      </c>
      <c r="M79" s="541">
        <f t="shared" si="31"/>
        <v>15</v>
      </c>
      <c r="N79" s="1107" t="s">
        <v>45</v>
      </c>
    </row>
    <row r="80" spans="1:14" ht="21" customHeight="1" x14ac:dyDescent="0.2">
      <c r="A80" s="1635">
        <v>2020</v>
      </c>
      <c r="B80" s="1635"/>
      <c r="C80" s="1635"/>
      <c r="D80" s="1635"/>
      <c r="E80" s="1635"/>
      <c r="F80" s="1635"/>
      <c r="G80" s="1635"/>
      <c r="H80" s="1635"/>
      <c r="I80" s="1635"/>
      <c r="J80" s="1635"/>
      <c r="K80" s="1635"/>
      <c r="L80" s="1635"/>
      <c r="M80" s="1635"/>
      <c r="N80" s="1635"/>
    </row>
    <row r="81" spans="1:14" ht="21" customHeight="1" x14ac:dyDescent="0.2">
      <c r="A81" s="1648" t="s">
        <v>1489</v>
      </c>
      <c r="B81" s="1631" t="s">
        <v>1488</v>
      </c>
      <c r="C81" s="1631"/>
      <c r="D81" s="1631"/>
      <c r="E81" s="1631"/>
      <c r="F81" s="1628" t="s">
        <v>1416</v>
      </c>
      <c r="G81" s="1628"/>
      <c r="H81" s="1628"/>
      <c r="I81" s="1628"/>
      <c r="J81" s="1628" t="s">
        <v>1415</v>
      </c>
      <c r="K81" s="1628"/>
      <c r="L81" s="1628"/>
      <c r="M81" s="1628"/>
      <c r="N81" s="1644" t="s">
        <v>75</v>
      </c>
    </row>
    <row r="82" spans="1:14" ht="37.5" customHeight="1" x14ac:dyDescent="0.2">
      <c r="A82" s="1654"/>
      <c r="B82" s="92" t="s">
        <v>1413</v>
      </c>
      <c r="C82" s="430" t="s">
        <v>1487</v>
      </c>
      <c r="D82" s="64" t="s">
        <v>1411</v>
      </c>
      <c r="E82" s="64" t="s">
        <v>1410</v>
      </c>
      <c r="F82" s="92" t="s">
        <v>1413</v>
      </c>
      <c r="G82" s="430" t="s">
        <v>1487</v>
      </c>
      <c r="H82" s="64" t="s">
        <v>1411</v>
      </c>
      <c r="I82" s="64" t="s">
        <v>1410</v>
      </c>
      <c r="J82" s="92" t="s">
        <v>1413</v>
      </c>
      <c r="K82" s="430" t="s">
        <v>1487</v>
      </c>
      <c r="L82" s="64" t="s">
        <v>1411</v>
      </c>
      <c r="M82" s="64" t="s">
        <v>1410</v>
      </c>
      <c r="N82" s="1655"/>
    </row>
    <row r="83" spans="1:14" ht="21" customHeight="1" thickBot="1" x14ac:dyDescent="0.25">
      <c r="A83" s="1152" t="s">
        <v>1486</v>
      </c>
      <c r="B83" s="995">
        <f t="shared" ref="B83:E89" si="32">J83+F83</f>
        <v>0</v>
      </c>
      <c r="C83" s="995">
        <f t="shared" si="32"/>
        <v>0</v>
      </c>
      <c r="D83" s="995">
        <f t="shared" si="32"/>
        <v>0</v>
      </c>
      <c r="E83" s="995">
        <f t="shared" si="32"/>
        <v>0</v>
      </c>
      <c r="F83" s="995">
        <f t="shared" ref="F83:F89" si="33">SUM(G83:I83)</f>
        <v>0</v>
      </c>
      <c r="G83" s="1253">
        <v>0</v>
      </c>
      <c r="H83" s="996">
        <v>0</v>
      </c>
      <c r="I83" s="996">
        <v>0</v>
      </c>
      <c r="J83" s="995">
        <f t="shared" ref="J83:J89" si="34">SUM(K83:M83)</f>
        <v>0</v>
      </c>
      <c r="K83" s="1253">
        <v>0</v>
      </c>
      <c r="L83" s="996">
        <v>0</v>
      </c>
      <c r="M83" s="996">
        <v>0</v>
      </c>
      <c r="N83" s="1147" t="s">
        <v>1485</v>
      </c>
    </row>
    <row r="84" spans="1:14" ht="21" customHeight="1" thickTop="1" thickBot="1" x14ac:dyDescent="0.25">
      <c r="A84" s="1247" t="s">
        <v>76</v>
      </c>
      <c r="B84" s="268">
        <f t="shared" si="32"/>
        <v>0</v>
      </c>
      <c r="C84" s="268">
        <f t="shared" si="32"/>
        <v>0</v>
      </c>
      <c r="D84" s="268">
        <f t="shared" si="32"/>
        <v>0</v>
      </c>
      <c r="E84" s="268">
        <f t="shared" si="32"/>
        <v>0</v>
      </c>
      <c r="F84" s="268">
        <f t="shared" si="33"/>
        <v>0</v>
      </c>
      <c r="G84" s="1246">
        <v>0</v>
      </c>
      <c r="H84" s="531">
        <v>0</v>
      </c>
      <c r="I84" s="531">
        <v>0</v>
      </c>
      <c r="J84" s="268">
        <f t="shared" si="34"/>
        <v>0</v>
      </c>
      <c r="K84" s="1246">
        <v>0</v>
      </c>
      <c r="L84" s="531">
        <v>0</v>
      </c>
      <c r="M84" s="531">
        <v>0</v>
      </c>
      <c r="N84" s="1190" t="s">
        <v>1484</v>
      </c>
    </row>
    <row r="85" spans="1:14" ht="21" customHeight="1" thickTop="1" thickBot="1" x14ac:dyDescent="0.25">
      <c r="A85" s="1252" t="s">
        <v>77</v>
      </c>
      <c r="B85" s="1251">
        <f t="shared" si="32"/>
        <v>0</v>
      </c>
      <c r="C85" s="1251">
        <f t="shared" si="32"/>
        <v>0</v>
      </c>
      <c r="D85" s="1251">
        <f t="shared" si="32"/>
        <v>0</v>
      </c>
      <c r="E85" s="1251">
        <f t="shared" si="32"/>
        <v>0</v>
      </c>
      <c r="F85" s="1251">
        <f t="shared" si="33"/>
        <v>0</v>
      </c>
      <c r="G85" s="1250">
        <v>0</v>
      </c>
      <c r="H85" s="1249">
        <v>0</v>
      </c>
      <c r="I85" s="1249">
        <v>0</v>
      </c>
      <c r="J85" s="1251">
        <f t="shared" si="34"/>
        <v>0</v>
      </c>
      <c r="K85" s="1250">
        <v>0</v>
      </c>
      <c r="L85" s="1249">
        <v>0</v>
      </c>
      <c r="M85" s="1249">
        <v>0</v>
      </c>
      <c r="N85" s="1248" t="s">
        <v>1483</v>
      </c>
    </row>
    <row r="86" spans="1:14" ht="21" customHeight="1" thickTop="1" thickBot="1" x14ac:dyDescent="0.25">
      <c r="A86" s="1247" t="s">
        <v>78</v>
      </c>
      <c r="B86" s="268">
        <f t="shared" si="32"/>
        <v>4</v>
      </c>
      <c r="C86" s="268">
        <f t="shared" si="32"/>
        <v>0</v>
      </c>
      <c r="D86" s="268">
        <f t="shared" si="32"/>
        <v>1</v>
      </c>
      <c r="E86" s="268">
        <f t="shared" si="32"/>
        <v>3</v>
      </c>
      <c r="F86" s="268">
        <f t="shared" si="33"/>
        <v>2</v>
      </c>
      <c r="G86" s="1246">
        <v>0</v>
      </c>
      <c r="H86" s="531">
        <v>0</v>
      </c>
      <c r="I86" s="531">
        <v>2</v>
      </c>
      <c r="J86" s="268">
        <f t="shared" si="34"/>
        <v>2</v>
      </c>
      <c r="K86" s="1246">
        <v>0</v>
      </c>
      <c r="L86" s="531">
        <v>1</v>
      </c>
      <c r="M86" s="531">
        <v>1</v>
      </c>
      <c r="N86" s="1190" t="s">
        <v>1482</v>
      </c>
    </row>
    <row r="87" spans="1:14" ht="21" customHeight="1" thickTop="1" thickBot="1" x14ac:dyDescent="0.25">
      <c r="A87" s="1252" t="s">
        <v>1481</v>
      </c>
      <c r="B87" s="1251">
        <f t="shared" si="32"/>
        <v>0</v>
      </c>
      <c r="C87" s="1251">
        <f t="shared" si="32"/>
        <v>0</v>
      </c>
      <c r="D87" s="1251">
        <f t="shared" si="32"/>
        <v>0</v>
      </c>
      <c r="E87" s="1251">
        <f t="shared" si="32"/>
        <v>0</v>
      </c>
      <c r="F87" s="1251">
        <f t="shared" si="33"/>
        <v>0</v>
      </c>
      <c r="G87" s="1250">
        <v>0</v>
      </c>
      <c r="H87" s="1249">
        <v>0</v>
      </c>
      <c r="I87" s="1249">
        <v>0</v>
      </c>
      <c r="J87" s="1251">
        <f t="shared" si="34"/>
        <v>0</v>
      </c>
      <c r="K87" s="1250">
        <v>0</v>
      </c>
      <c r="L87" s="1249">
        <v>0</v>
      </c>
      <c r="M87" s="1249">
        <v>0</v>
      </c>
      <c r="N87" s="1248" t="s">
        <v>1480</v>
      </c>
    </row>
    <row r="88" spans="1:14" ht="21" customHeight="1" thickTop="1" thickBot="1" x14ac:dyDescent="0.25">
      <c r="A88" s="1247" t="s">
        <v>1479</v>
      </c>
      <c r="B88" s="268">
        <f t="shared" si="32"/>
        <v>2</v>
      </c>
      <c r="C88" s="268">
        <f t="shared" si="32"/>
        <v>0</v>
      </c>
      <c r="D88" s="268">
        <f t="shared" si="32"/>
        <v>0</v>
      </c>
      <c r="E88" s="268">
        <f t="shared" si="32"/>
        <v>2</v>
      </c>
      <c r="F88" s="268">
        <f t="shared" si="33"/>
        <v>1</v>
      </c>
      <c r="G88" s="1246">
        <v>0</v>
      </c>
      <c r="H88" s="531">
        <v>0</v>
      </c>
      <c r="I88" s="531">
        <v>1</v>
      </c>
      <c r="J88" s="268">
        <f t="shared" si="34"/>
        <v>1</v>
      </c>
      <c r="K88" s="1246">
        <v>0</v>
      </c>
      <c r="L88" s="531">
        <v>0</v>
      </c>
      <c r="M88" s="531">
        <v>1</v>
      </c>
      <c r="N88" s="1190" t="s">
        <v>1478</v>
      </c>
    </row>
    <row r="89" spans="1:14" ht="21" customHeight="1" thickTop="1" x14ac:dyDescent="0.2">
      <c r="A89" s="1245" t="s">
        <v>1471</v>
      </c>
      <c r="B89" s="1244">
        <f t="shared" si="32"/>
        <v>100</v>
      </c>
      <c r="C89" s="1244">
        <f t="shared" si="32"/>
        <v>2</v>
      </c>
      <c r="D89" s="1244">
        <f t="shared" si="32"/>
        <v>48</v>
      </c>
      <c r="E89" s="1244">
        <f t="shared" si="32"/>
        <v>50</v>
      </c>
      <c r="F89" s="1244">
        <f t="shared" si="33"/>
        <v>74</v>
      </c>
      <c r="G89" s="1243">
        <v>2</v>
      </c>
      <c r="H89" s="1242">
        <v>32</v>
      </c>
      <c r="I89" s="1242">
        <v>40</v>
      </c>
      <c r="J89" s="1244">
        <f t="shared" si="34"/>
        <v>26</v>
      </c>
      <c r="K89" s="1243">
        <v>0</v>
      </c>
      <c r="L89" s="1242">
        <v>16</v>
      </c>
      <c r="M89" s="1242">
        <v>10</v>
      </c>
      <c r="N89" s="1241" t="s">
        <v>72</v>
      </c>
    </row>
    <row r="90" spans="1:14" ht="21" customHeight="1" x14ac:dyDescent="0.2">
      <c r="A90" s="1141" t="s">
        <v>44</v>
      </c>
      <c r="B90" s="1240">
        <f t="shared" ref="B90:M90" si="35">SUM(B83:B89)</f>
        <v>106</v>
      </c>
      <c r="C90" s="1240">
        <f t="shared" si="35"/>
        <v>2</v>
      </c>
      <c r="D90" s="1240">
        <f t="shared" si="35"/>
        <v>49</v>
      </c>
      <c r="E90" s="1240">
        <f t="shared" si="35"/>
        <v>55</v>
      </c>
      <c r="F90" s="1240">
        <f t="shared" si="35"/>
        <v>77</v>
      </c>
      <c r="G90" s="1240">
        <f t="shared" si="35"/>
        <v>2</v>
      </c>
      <c r="H90" s="1240">
        <f t="shared" si="35"/>
        <v>32</v>
      </c>
      <c r="I90" s="1240">
        <f t="shared" si="35"/>
        <v>43</v>
      </c>
      <c r="J90" s="1240">
        <f t="shared" si="35"/>
        <v>29</v>
      </c>
      <c r="K90" s="1240">
        <f t="shared" si="35"/>
        <v>0</v>
      </c>
      <c r="L90" s="1240">
        <f t="shared" si="35"/>
        <v>17</v>
      </c>
      <c r="M90" s="1240">
        <f t="shared" si="35"/>
        <v>12</v>
      </c>
      <c r="N90" s="1138" t="s">
        <v>45</v>
      </c>
    </row>
    <row r="91" spans="1:14" ht="21" customHeight="1" x14ac:dyDescent="0.2">
      <c r="A91" s="1635">
        <v>2021</v>
      </c>
      <c r="B91" s="1635"/>
      <c r="C91" s="1635"/>
      <c r="D91" s="1635"/>
      <c r="E91" s="1635"/>
      <c r="F91" s="1635"/>
      <c r="G91" s="1635"/>
      <c r="H91" s="1635"/>
      <c r="I91" s="1635"/>
      <c r="J91" s="1635"/>
      <c r="K91" s="1635"/>
      <c r="L91" s="1635"/>
      <c r="M91" s="1635"/>
      <c r="N91" s="1635"/>
    </row>
    <row r="92" spans="1:14" ht="21" customHeight="1" thickBot="1" x14ac:dyDescent="0.25">
      <c r="A92" s="1137" t="s">
        <v>1486</v>
      </c>
      <c r="B92" s="1131">
        <f t="shared" ref="B92:E98" si="36">J92+F92</f>
        <v>0</v>
      </c>
      <c r="C92" s="1131">
        <f t="shared" si="36"/>
        <v>0</v>
      </c>
      <c r="D92" s="1131">
        <f t="shared" si="36"/>
        <v>0</v>
      </c>
      <c r="E92" s="1131">
        <f t="shared" si="36"/>
        <v>0</v>
      </c>
      <c r="F92" s="1131">
        <f t="shared" ref="F92:F98" si="37">SUM(G92:I92)</f>
        <v>0</v>
      </c>
      <c r="G92" s="1239">
        <v>0</v>
      </c>
      <c r="H92" s="1130">
        <v>0</v>
      </c>
      <c r="I92" s="1130">
        <v>0</v>
      </c>
      <c r="J92" s="1131">
        <f t="shared" ref="J92:J98" si="38">SUM(K92:M92)</f>
        <v>0</v>
      </c>
      <c r="K92" s="1239">
        <v>0</v>
      </c>
      <c r="L92" s="1130">
        <v>0</v>
      </c>
      <c r="M92" s="1130">
        <v>0</v>
      </c>
      <c r="N92" s="1129" t="s">
        <v>1485</v>
      </c>
    </row>
    <row r="93" spans="1:14" ht="21" customHeight="1" thickTop="1" thickBot="1" x14ac:dyDescent="0.25">
      <c r="A93" s="1171" t="s">
        <v>76</v>
      </c>
      <c r="B93" s="232">
        <f t="shared" si="36"/>
        <v>0</v>
      </c>
      <c r="C93" s="232">
        <f t="shared" si="36"/>
        <v>0</v>
      </c>
      <c r="D93" s="232">
        <f t="shared" si="36"/>
        <v>0</v>
      </c>
      <c r="E93" s="232">
        <f t="shared" si="36"/>
        <v>0</v>
      </c>
      <c r="F93" s="232">
        <f t="shared" si="37"/>
        <v>0</v>
      </c>
      <c r="G93" s="1237">
        <v>0</v>
      </c>
      <c r="H93" s="230">
        <v>0</v>
      </c>
      <c r="I93" s="230">
        <v>0</v>
      </c>
      <c r="J93" s="232">
        <f t="shared" si="38"/>
        <v>0</v>
      </c>
      <c r="K93" s="1237">
        <v>0</v>
      </c>
      <c r="L93" s="230">
        <v>0</v>
      </c>
      <c r="M93" s="230">
        <v>0</v>
      </c>
      <c r="N93" s="1168" t="s">
        <v>1484</v>
      </c>
    </row>
    <row r="94" spans="1:14" ht="21" customHeight="1" thickTop="1" thickBot="1" x14ac:dyDescent="0.25">
      <c r="A94" s="1128" t="s">
        <v>77</v>
      </c>
      <c r="B94" s="224">
        <f t="shared" si="36"/>
        <v>0</v>
      </c>
      <c r="C94" s="224">
        <f t="shared" si="36"/>
        <v>0</v>
      </c>
      <c r="D94" s="224">
        <f t="shared" si="36"/>
        <v>0</v>
      </c>
      <c r="E94" s="224">
        <f t="shared" si="36"/>
        <v>0</v>
      </c>
      <c r="F94" s="224">
        <f t="shared" si="37"/>
        <v>0</v>
      </c>
      <c r="G94" s="1238">
        <v>0</v>
      </c>
      <c r="H94" s="225">
        <v>0</v>
      </c>
      <c r="I94" s="225">
        <v>0</v>
      </c>
      <c r="J94" s="224">
        <f t="shared" si="38"/>
        <v>0</v>
      </c>
      <c r="K94" s="1238">
        <v>0</v>
      </c>
      <c r="L94" s="225">
        <v>0</v>
      </c>
      <c r="M94" s="225">
        <v>0</v>
      </c>
      <c r="N94" s="1123" t="s">
        <v>1483</v>
      </c>
    </row>
    <row r="95" spans="1:14" ht="21" customHeight="1" thickTop="1" thickBot="1" x14ac:dyDescent="0.25">
      <c r="A95" s="1171" t="s">
        <v>78</v>
      </c>
      <c r="B95" s="232">
        <f t="shared" si="36"/>
        <v>0</v>
      </c>
      <c r="C95" s="232">
        <f t="shared" si="36"/>
        <v>0</v>
      </c>
      <c r="D95" s="232">
        <f t="shared" si="36"/>
        <v>0</v>
      </c>
      <c r="E95" s="232">
        <f t="shared" si="36"/>
        <v>0</v>
      </c>
      <c r="F95" s="232">
        <f t="shared" si="37"/>
        <v>0</v>
      </c>
      <c r="G95" s="1237">
        <v>0</v>
      </c>
      <c r="H95" s="230">
        <v>0</v>
      </c>
      <c r="I95" s="230">
        <v>0</v>
      </c>
      <c r="J95" s="232">
        <f t="shared" si="38"/>
        <v>0</v>
      </c>
      <c r="K95" s="1237">
        <v>0</v>
      </c>
      <c r="L95" s="230">
        <v>0</v>
      </c>
      <c r="M95" s="230">
        <v>0</v>
      </c>
      <c r="N95" s="1168" t="s">
        <v>1482</v>
      </c>
    </row>
    <row r="96" spans="1:14" ht="21" customHeight="1" thickTop="1" thickBot="1" x14ac:dyDescent="0.25">
      <c r="A96" s="1128" t="s">
        <v>1481</v>
      </c>
      <c r="B96" s="224">
        <f t="shared" si="36"/>
        <v>0</v>
      </c>
      <c r="C96" s="224">
        <f t="shared" si="36"/>
        <v>0</v>
      </c>
      <c r="D96" s="224">
        <f t="shared" si="36"/>
        <v>0</v>
      </c>
      <c r="E96" s="224">
        <f t="shared" si="36"/>
        <v>0</v>
      </c>
      <c r="F96" s="224">
        <f t="shared" si="37"/>
        <v>0</v>
      </c>
      <c r="G96" s="1238">
        <v>0</v>
      </c>
      <c r="H96" s="225">
        <v>0</v>
      </c>
      <c r="I96" s="225">
        <v>0</v>
      </c>
      <c r="J96" s="224">
        <f t="shared" si="38"/>
        <v>0</v>
      </c>
      <c r="K96" s="1238">
        <v>0</v>
      </c>
      <c r="L96" s="225">
        <v>0</v>
      </c>
      <c r="M96" s="225">
        <v>0</v>
      </c>
      <c r="N96" s="1123" t="s">
        <v>1480</v>
      </c>
    </row>
    <row r="97" spans="1:14" ht="21" customHeight="1" thickTop="1" thickBot="1" x14ac:dyDescent="0.25">
      <c r="A97" s="1171" t="s">
        <v>1479</v>
      </c>
      <c r="B97" s="232">
        <f t="shared" si="36"/>
        <v>5</v>
      </c>
      <c r="C97" s="232">
        <f t="shared" si="36"/>
        <v>0</v>
      </c>
      <c r="D97" s="232">
        <f t="shared" si="36"/>
        <v>2</v>
      </c>
      <c r="E97" s="232">
        <f t="shared" si="36"/>
        <v>3</v>
      </c>
      <c r="F97" s="232">
        <f t="shared" si="37"/>
        <v>5</v>
      </c>
      <c r="G97" s="1237">
        <v>0</v>
      </c>
      <c r="H97" s="230">
        <v>2</v>
      </c>
      <c r="I97" s="230">
        <v>3</v>
      </c>
      <c r="J97" s="232">
        <f t="shared" si="38"/>
        <v>0</v>
      </c>
      <c r="K97" s="1237">
        <v>0</v>
      </c>
      <c r="L97" s="230">
        <v>0</v>
      </c>
      <c r="M97" s="230">
        <v>0</v>
      </c>
      <c r="N97" s="1168" t="s">
        <v>1478</v>
      </c>
    </row>
    <row r="98" spans="1:14" ht="21" customHeight="1" thickTop="1" x14ac:dyDescent="0.2">
      <c r="A98" s="1236" t="s">
        <v>1471</v>
      </c>
      <c r="B98" s="228">
        <f t="shared" si="36"/>
        <v>93</v>
      </c>
      <c r="C98" s="228">
        <f t="shared" si="36"/>
        <v>2</v>
      </c>
      <c r="D98" s="228">
        <f t="shared" si="36"/>
        <v>43</v>
      </c>
      <c r="E98" s="228">
        <f t="shared" si="36"/>
        <v>48</v>
      </c>
      <c r="F98" s="228">
        <f t="shared" si="37"/>
        <v>66</v>
      </c>
      <c r="G98" s="1235">
        <v>1</v>
      </c>
      <c r="H98" s="229">
        <v>31</v>
      </c>
      <c r="I98" s="229">
        <v>34</v>
      </c>
      <c r="J98" s="228">
        <f t="shared" si="38"/>
        <v>27</v>
      </c>
      <c r="K98" s="1235">
        <v>1</v>
      </c>
      <c r="L98" s="229">
        <v>12</v>
      </c>
      <c r="M98" s="229">
        <v>14</v>
      </c>
      <c r="N98" s="1177" t="s">
        <v>72</v>
      </c>
    </row>
    <row r="99" spans="1:14" ht="21" customHeight="1" x14ac:dyDescent="0.2">
      <c r="A99" s="1109" t="s">
        <v>44</v>
      </c>
      <c r="B99" s="541">
        <f t="shared" ref="B99:M99" si="39">SUM(B92:B98)</f>
        <v>98</v>
      </c>
      <c r="C99" s="541">
        <f t="shared" si="39"/>
        <v>2</v>
      </c>
      <c r="D99" s="541">
        <f t="shared" si="39"/>
        <v>45</v>
      </c>
      <c r="E99" s="541">
        <f t="shared" si="39"/>
        <v>51</v>
      </c>
      <c r="F99" s="541">
        <f t="shared" si="39"/>
        <v>71</v>
      </c>
      <c r="G99" s="541">
        <f t="shared" si="39"/>
        <v>1</v>
      </c>
      <c r="H99" s="541">
        <f t="shared" si="39"/>
        <v>33</v>
      </c>
      <c r="I99" s="541">
        <f t="shared" si="39"/>
        <v>37</v>
      </c>
      <c r="J99" s="541">
        <f t="shared" si="39"/>
        <v>27</v>
      </c>
      <c r="K99" s="541">
        <f t="shared" si="39"/>
        <v>1</v>
      </c>
      <c r="L99" s="541">
        <f t="shared" si="39"/>
        <v>12</v>
      </c>
      <c r="M99" s="541">
        <f t="shared" si="39"/>
        <v>14</v>
      </c>
      <c r="N99" s="1107" t="s">
        <v>45</v>
      </c>
    </row>
    <row r="100" spans="1:14" ht="20.100000000000001" customHeight="1" x14ac:dyDescent="0.2">
      <c r="A100" s="1217"/>
      <c r="B100" s="1234"/>
      <c r="C100" s="1234"/>
      <c r="D100" s="1234"/>
      <c r="E100" s="1234"/>
      <c r="F100" s="1234"/>
      <c r="G100" s="1234"/>
      <c r="H100" s="1234"/>
      <c r="I100" s="1234"/>
      <c r="J100" s="1234"/>
      <c r="K100" s="1234"/>
      <c r="L100" s="1234"/>
      <c r="M100" s="1234"/>
      <c r="N100" s="1214"/>
    </row>
    <row r="101" spans="1:14" ht="20.100000000000001" customHeight="1" x14ac:dyDescent="0.2">
      <c r="A101" s="1217"/>
      <c r="B101" s="1234"/>
      <c r="C101" s="1234"/>
      <c r="D101" s="1234"/>
      <c r="E101" s="1234"/>
      <c r="F101" s="1234"/>
      <c r="G101" s="1234"/>
      <c r="H101" s="1234"/>
      <c r="I101" s="1234"/>
      <c r="J101" s="1234"/>
      <c r="K101" s="1234"/>
      <c r="L101" s="1234"/>
      <c r="M101" s="1234"/>
      <c r="N101" s="1214"/>
    </row>
    <row r="102" spans="1:14" ht="20.100000000000001" customHeight="1" x14ac:dyDescent="0.2">
      <c r="A102" s="1217"/>
      <c r="B102" s="1234"/>
      <c r="C102" s="1234"/>
      <c r="D102" s="1234"/>
      <c r="E102" s="1234"/>
      <c r="F102" s="1234"/>
      <c r="G102" s="1234"/>
      <c r="H102" s="1234"/>
      <c r="I102" s="1234"/>
      <c r="J102" s="1234"/>
      <c r="K102" s="1234"/>
      <c r="L102" s="1234"/>
      <c r="M102" s="1234"/>
      <c r="N102" s="1214"/>
    </row>
    <row r="103" spans="1:14" ht="20.100000000000001" customHeight="1" x14ac:dyDescent="0.2">
      <c r="A103" s="1217"/>
      <c r="B103" s="1234"/>
      <c r="C103" s="1234"/>
      <c r="D103" s="1234"/>
      <c r="E103" s="1234"/>
      <c r="F103" s="1234"/>
      <c r="G103" s="1234"/>
      <c r="H103" s="1234"/>
      <c r="I103" s="1234"/>
      <c r="J103" s="1234"/>
      <c r="K103" s="1234"/>
      <c r="L103" s="1234"/>
      <c r="M103" s="1234"/>
      <c r="N103" s="1214"/>
    </row>
    <row r="104" spans="1:14" ht="20.100000000000001" customHeight="1" x14ac:dyDescent="0.2">
      <c r="A104" s="1217"/>
      <c r="B104" s="1234"/>
      <c r="C104" s="1234"/>
      <c r="D104" s="1234"/>
      <c r="E104" s="1234"/>
      <c r="F104" s="1234"/>
      <c r="G104" s="1234"/>
      <c r="H104" s="1234"/>
      <c r="I104" s="1234"/>
      <c r="J104" s="1234"/>
      <c r="K104" s="1234"/>
      <c r="L104" s="1234"/>
      <c r="M104" s="1234"/>
      <c r="N104" s="1214"/>
    </row>
    <row r="105" spans="1:14" ht="20.100000000000001" customHeight="1" x14ac:dyDescent="0.2">
      <c r="A105" s="1217"/>
      <c r="B105" s="1234"/>
      <c r="C105" s="1234"/>
      <c r="D105" s="1234"/>
      <c r="E105" s="1234"/>
      <c r="F105" s="1234"/>
      <c r="G105" s="1234"/>
      <c r="H105" s="1234"/>
      <c r="I105" s="1234"/>
      <c r="J105" s="1234"/>
      <c r="K105" s="1234"/>
      <c r="L105" s="1234"/>
      <c r="M105" s="1234"/>
      <c r="N105" s="1214"/>
    </row>
    <row r="106" spans="1:14" ht="20.100000000000001" customHeight="1" x14ac:dyDescent="0.2">
      <c r="A106" s="1217"/>
      <c r="B106" s="1234"/>
      <c r="C106" s="1234"/>
      <c r="D106" s="1234"/>
      <c r="E106" s="1234"/>
      <c r="F106" s="1234"/>
      <c r="G106" s="1234"/>
      <c r="H106" s="1234"/>
      <c r="I106" s="1234"/>
      <c r="J106" s="1234"/>
      <c r="K106" s="1234"/>
      <c r="L106" s="1234"/>
      <c r="M106" s="1234"/>
      <c r="N106" s="1214"/>
    </row>
    <row r="107" spans="1:14" ht="20.100000000000001" customHeight="1" x14ac:dyDescent="0.2">
      <c r="A107" s="1217"/>
      <c r="B107" s="1234"/>
      <c r="C107" s="1234"/>
      <c r="D107" s="1234"/>
      <c r="E107" s="1234"/>
      <c r="F107" s="1234"/>
      <c r="G107" s="1234"/>
      <c r="H107" s="1234"/>
      <c r="I107" s="1234"/>
      <c r="J107" s="1234"/>
      <c r="K107" s="1234"/>
      <c r="L107" s="1234"/>
      <c r="M107" s="1234"/>
      <c r="N107" s="1214"/>
    </row>
    <row r="108" spans="1:14" ht="20.100000000000001" customHeight="1" x14ac:dyDescent="0.2">
      <c r="A108" s="1217"/>
      <c r="B108" s="1234"/>
      <c r="C108" s="1234"/>
      <c r="D108" s="1234"/>
      <c r="E108" s="1234"/>
      <c r="F108" s="1234"/>
      <c r="G108" s="1234"/>
      <c r="H108" s="1234"/>
      <c r="I108" s="1234"/>
      <c r="J108" s="1234"/>
      <c r="K108" s="1234"/>
      <c r="L108" s="1234"/>
      <c r="M108" s="1234"/>
      <c r="N108" s="1214"/>
    </row>
    <row r="109" spans="1:14" ht="20.100000000000001" customHeight="1" x14ac:dyDescent="0.2">
      <c r="A109" s="1217"/>
      <c r="B109" s="1234"/>
      <c r="C109" s="1234"/>
      <c r="D109" s="1234"/>
      <c r="E109" s="1234"/>
      <c r="F109" s="1234"/>
      <c r="G109" s="1234"/>
      <c r="H109" s="1234"/>
      <c r="I109" s="1234"/>
      <c r="J109" s="1234"/>
      <c r="K109" s="1234"/>
      <c r="L109" s="1234"/>
      <c r="M109" s="1234"/>
      <c r="N109" s="1214"/>
    </row>
    <row r="110" spans="1:14" ht="20.100000000000001" customHeight="1" x14ac:dyDescent="0.2">
      <c r="A110" s="1217"/>
      <c r="B110" s="1234"/>
      <c r="C110" s="1234"/>
      <c r="D110" s="1234"/>
      <c r="E110" s="1234"/>
      <c r="F110" s="1234"/>
      <c r="G110" s="1234"/>
      <c r="H110" s="1234"/>
      <c r="I110" s="1234"/>
      <c r="J110" s="1234"/>
      <c r="K110" s="1234"/>
      <c r="L110" s="1234"/>
      <c r="M110" s="1234"/>
      <c r="N110" s="1214"/>
    </row>
    <row r="111" spans="1:14" ht="20.100000000000001" customHeight="1" x14ac:dyDescent="0.2">
      <c r="A111" s="1217"/>
      <c r="B111" s="1234"/>
      <c r="C111" s="1234"/>
      <c r="D111" s="1234"/>
      <c r="E111" s="1234"/>
      <c r="F111" s="1234"/>
      <c r="G111" s="1234"/>
      <c r="H111" s="1234"/>
      <c r="I111" s="1234"/>
      <c r="J111" s="1234"/>
      <c r="K111" s="1234"/>
      <c r="L111" s="1234"/>
      <c r="M111" s="1234"/>
      <c r="N111" s="1214"/>
    </row>
    <row r="112" spans="1:14" ht="20.100000000000001" customHeight="1" x14ac:dyDescent="0.2">
      <c r="A112" s="1217"/>
      <c r="B112" s="1234"/>
      <c r="C112" s="1234"/>
      <c r="D112" s="1234"/>
      <c r="E112" s="1234"/>
      <c r="F112" s="1234"/>
      <c r="G112" s="1234"/>
      <c r="H112" s="1234"/>
      <c r="I112" s="1234"/>
      <c r="J112" s="1234"/>
      <c r="K112" s="1234"/>
      <c r="L112" s="1234"/>
      <c r="M112" s="1234"/>
      <c r="N112" s="1214"/>
    </row>
    <row r="113" spans="1:14" ht="20.100000000000001" customHeight="1" x14ac:dyDescent="0.2">
      <c r="A113" s="1217"/>
      <c r="B113" s="1234"/>
      <c r="C113" s="1234"/>
      <c r="D113" s="1234"/>
      <c r="E113" s="1234"/>
      <c r="F113" s="1234"/>
      <c r="G113" s="1234"/>
      <c r="H113" s="1234"/>
      <c r="I113" s="1234"/>
      <c r="J113" s="1234"/>
      <c r="K113" s="1234"/>
      <c r="L113" s="1234"/>
      <c r="M113" s="1234"/>
      <c r="N113" s="1214"/>
    </row>
    <row r="114" spans="1:14" ht="20.100000000000001" customHeight="1" x14ac:dyDescent="0.2">
      <c r="A114" s="1217"/>
      <c r="B114" s="1234"/>
      <c r="C114" s="1234"/>
      <c r="D114" s="1234"/>
      <c r="E114" s="1234"/>
      <c r="F114" s="1234"/>
      <c r="G114" s="1234"/>
      <c r="H114" s="1234"/>
      <c r="I114" s="1234"/>
      <c r="J114" s="1234"/>
      <c r="K114" s="1234"/>
      <c r="L114" s="1234"/>
      <c r="M114" s="1234"/>
      <c r="N114" s="1214"/>
    </row>
    <row r="115" spans="1:14" ht="20.100000000000001" customHeight="1" x14ac:dyDescent="0.2">
      <c r="A115" s="1217"/>
      <c r="B115" s="1234"/>
      <c r="C115" s="1234"/>
      <c r="D115" s="1234"/>
      <c r="E115" s="1234"/>
      <c r="F115" s="1234"/>
      <c r="G115" s="1234"/>
      <c r="H115" s="1234"/>
      <c r="I115" s="1234"/>
      <c r="J115" s="1234"/>
      <c r="K115" s="1234"/>
      <c r="L115" s="1234"/>
      <c r="M115" s="1234"/>
      <c r="N115" s="1214"/>
    </row>
    <row r="116" spans="1:14" ht="20.100000000000001" customHeight="1" x14ac:dyDescent="0.2">
      <c r="A116" s="1217"/>
      <c r="B116" s="1234"/>
      <c r="C116" s="1234"/>
      <c r="D116" s="1234"/>
      <c r="E116" s="1234"/>
      <c r="F116" s="1234"/>
      <c r="G116" s="1234"/>
      <c r="H116" s="1234"/>
      <c r="I116" s="1234"/>
      <c r="J116" s="1234"/>
      <c r="K116" s="1234"/>
      <c r="L116" s="1234"/>
      <c r="M116" s="1234"/>
      <c r="N116" s="1214"/>
    </row>
    <row r="117" spans="1:14" ht="20.100000000000001" customHeight="1" x14ac:dyDescent="0.2">
      <c r="A117" s="1217"/>
      <c r="B117" s="1234"/>
      <c r="C117" s="1234"/>
      <c r="D117" s="1234"/>
      <c r="E117" s="1234"/>
      <c r="F117" s="1234"/>
      <c r="G117" s="1234"/>
      <c r="H117" s="1234"/>
      <c r="I117" s="1234"/>
      <c r="J117" s="1234"/>
      <c r="K117" s="1234"/>
      <c r="L117" s="1234"/>
      <c r="M117" s="1234"/>
      <c r="N117" s="1214"/>
    </row>
    <row r="118" spans="1:14" ht="20.100000000000001" customHeight="1" x14ac:dyDescent="0.2">
      <c r="A118" s="1217"/>
      <c r="B118" s="1234"/>
      <c r="C118" s="1234"/>
      <c r="D118" s="1234"/>
      <c r="E118" s="1234"/>
      <c r="F118" s="1234"/>
      <c r="G118" s="1234"/>
      <c r="H118" s="1234"/>
      <c r="I118" s="1234"/>
      <c r="J118" s="1234"/>
      <c r="K118" s="1234"/>
      <c r="L118" s="1234"/>
      <c r="M118" s="1234"/>
      <c r="N118" s="1214"/>
    </row>
    <row r="119" spans="1:14" ht="20.100000000000001" customHeight="1" x14ac:dyDescent="0.2">
      <c r="A119" s="1217"/>
      <c r="B119" s="1234"/>
      <c r="C119" s="1234"/>
      <c r="D119" s="1234"/>
      <c r="E119" s="1234"/>
      <c r="F119" s="1234"/>
      <c r="G119" s="1234"/>
      <c r="H119" s="1234"/>
      <c r="I119" s="1234"/>
      <c r="J119" s="1234"/>
      <c r="K119" s="1234"/>
      <c r="L119" s="1234"/>
      <c r="M119" s="1234"/>
      <c r="N119" s="1214"/>
    </row>
    <row r="120" spans="1:14" ht="20.100000000000001" customHeight="1" x14ac:dyDescent="0.2">
      <c r="A120" s="1217"/>
      <c r="B120" s="1234"/>
      <c r="C120" s="1234"/>
      <c r="D120" s="1234"/>
      <c r="E120" s="1234"/>
      <c r="F120" s="1234"/>
      <c r="G120" s="1234"/>
      <c r="H120" s="1234"/>
      <c r="I120" s="1234"/>
      <c r="J120" s="1234"/>
      <c r="K120" s="1234"/>
      <c r="L120" s="1234"/>
      <c r="M120" s="1234"/>
      <c r="N120" s="1214"/>
    </row>
    <row r="121" spans="1:14" ht="20.100000000000001" customHeight="1" x14ac:dyDescent="0.2">
      <c r="A121" s="1217"/>
      <c r="B121" s="1234"/>
      <c r="C121" s="1234"/>
      <c r="D121" s="1234"/>
      <c r="E121" s="1234"/>
      <c r="F121" s="1234"/>
      <c r="G121" s="1234"/>
      <c r="H121" s="1234"/>
      <c r="I121" s="1234"/>
      <c r="J121" s="1234"/>
      <c r="K121" s="1234"/>
      <c r="L121" s="1234"/>
      <c r="M121" s="1234"/>
      <c r="N121" s="1214"/>
    </row>
    <row r="122" spans="1:14" ht="20.100000000000001" customHeight="1" x14ac:dyDescent="0.2">
      <c r="A122" s="1217"/>
      <c r="B122" s="1234"/>
      <c r="C122" s="1234"/>
      <c r="D122" s="1234"/>
      <c r="E122" s="1234"/>
      <c r="F122" s="1234"/>
      <c r="G122" s="1234"/>
      <c r="H122" s="1234"/>
      <c r="I122" s="1234"/>
      <c r="J122" s="1234"/>
      <c r="K122" s="1234"/>
      <c r="L122" s="1234"/>
      <c r="M122" s="1234"/>
      <c r="N122" s="1214"/>
    </row>
    <row r="123" spans="1:14" ht="20.100000000000001" customHeight="1" x14ac:dyDescent="0.2">
      <c r="A123" s="1217"/>
      <c r="B123" s="1234"/>
      <c r="C123" s="1234"/>
      <c r="D123" s="1234"/>
      <c r="E123" s="1234"/>
      <c r="F123" s="1234"/>
      <c r="G123" s="1234"/>
      <c r="H123" s="1234"/>
      <c r="I123" s="1234"/>
      <c r="J123" s="1234"/>
      <c r="K123" s="1234"/>
      <c r="L123" s="1234"/>
      <c r="M123" s="1234"/>
      <c r="N123" s="1214"/>
    </row>
    <row r="124" spans="1:14" ht="20.100000000000001" customHeight="1" x14ac:dyDescent="0.2">
      <c r="A124" s="1217"/>
      <c r="B124" s="1234"/>
      <c r="C124" s="1234"/>
      <c r="D124" s="1234"/>
      <c r="E124" s="1234"/>
      <c r="F124" s="1234"/>
      <c r="G124" s="1234"/>
      <c r="H124" s="1234"/>
      <c r="I124" s="1234"/>
      <c r="J124" s="1234"/>
      <c r="K124" s="1234"/>
      <c r="L124" s="1234"/>
      <c r="M124" s="1234"/>
      <c r="N124" s="1214"/>
    </row>
    <row r="125" spans="1:14" ht="20.100000000000001" customHeight="1" x14ac:dyDescent="0.2">
      <c r="A125" s="1217"/>
      <c r="B125" s="1234"/>
      <c r="C125" s="1234"/>
      <c r="D125" s="1234"/>
      <c r="E125" s="1234"/>
      <c r="F125" s="1234"/>
      <c r="G125" s="1234"/>
      <c r="H125" s="1234"/>
      <c r="I125" s="1234"/>
      <c r="J125" s="1234"/>
      <c r="K125" s="1234"/>
      <c r="L125" s="1234"/>
      <c r="M125" s="1234"/>
      <c r="N125" s="1214"/>
    </row>
    <row r="126" spans="1:14" ht="20.100000000000001" customHeight="1" x14ac:dyDescent="0.2">
      <c r="A126" s="1217"/>
      <c r="B126" s="1234"/>
      <c r="C126" s="1234"/>
      <c r="D126" s="1234"/>
      <c r="E126" s="1234"/>
      <c r="F126" s="1234"/>
      <c r="G126" s="1234"/>
      <c r="H126" s="1234"/>
      <c r="I126" s="1234"/>
      <c r="J126" s="1234"/>
      <c r="K126" s="1234"/>
      <c r="L126" s="1234"/>
      <c r="M126" s="1234"/>
      <c r="N126" s="1214"/>
    </row>
    <row r="127" spans="1:14" ht="20.100000000000001" customHeight="1" x14ac:dyDescent="0.2">
      <c r="A127" s="1217"/>
      <c r="B127" s="1234"/>
      <c r="C127" s="1234"/>
      <c r="D127" s="1234"/>
      <c r="E127" s="1234"/>
      <c r="F127" s="1234"/>
      <c r="G127" s="1234"/>
      <c r="H127" s="1234"/>
      <c r="I127" s="1234"/>
      <c r="J127" s="1234"/>
      <c r="K127" s="1234"/>
      <c r="L127" s="1234"/>
      <c r="M127" s="1234"/>
      <c r="N127" s="1214"/>
    </row>
    <row r="128" spans="1:14" ht="20.100000000000001" customHeight="1" x14ac:dyDescent="0.2">
      <c r="A128" s="1217"/>
      <c r="B128" s="1234"/>
      <c r="C128" s="1234"/>
      <c r="D128" s="1234"/>
      <c r="E128" s="1234"/>
      <c r="F128" s="1234"/>
      <c r="G128" s="1234"/>
      <c r="H128" s="1234"/>
      <c r="I128" s="1234"/>
      <c r="J128" s="1234"/>
      <c r="K128" s="1234"/>
      <c r="L128" s="1234"/>
      <c r="M128" s="1234"/>
      <c r="N128" s="1214"/>
    </row>
    <row r="129" spans="1:14" ht="20.100000000000001" customHeight="1" x14ac:dyDescent="0.2">
      <c r="A129" s="1217"/>
      <c r="B129" s="1234"/>
      <c r="C129" s="1234"/>
      <c r="D129" s="1234"/>
      <c r="E129" s="1234"/>
      <c r="F129" s="1234"/>
      <c r="G129" s="1234"/>
      <c r="H129" s="1234"/>
      <c r="I129" s="1234"/>
      <c r="J129" s="1234"/>
      <c r="K129" s="1234"/>
      <c r="L129" s="1234"/>
      <c r="M129" s="1234"/>
      <c r="N129" s="1214"/>
    </row>
    <row r="130" spans="1:14" ht="20.100000000000001" customHeight="1" x14ac:dyDescent="0.2">
      <c r="A130" s="1217"/>
      <c r="B130" s="1234"/>
      <c r="C130" s="1234"/>
      <c r="D130" s="1234"/>
      <c r="E130" s="1234"/>
      <c r="F130" s="1234"/>
      <c r="G130" s="1234"/>
      <c r="H130" s="1234"/>
      <c r="I130" s="1234"/>
      <c r="J130" s="1234"/>
      <c r="K130" s="1234"/>
      <c r="L130" s="1234"/>
      <c r="M130" s="1234"/>
      <c r="N130" s="1214"/>
    </row>
    <row r="131" spans="1:14" ht="20.100000000000001" customHeight="1" x14ac:dyDescent="0.2">
      <c r="A131" s="1217"/>
      <c r="B131" s="1234"/>
      <c r="C131" s="1234"/>
      <c r="D131" s="1234"/>
      <c r="E131" s="1234"/>
      <c r="F131" s="1234"/>
      <c r="G131" s="1234"/>
      <c r="H131" s="1234"/>
      <c r="I131" s="1234"/>
      <c r="J131" s="1234"/>
      <c r="K131" s="1234"/>
      <c r="L131" s="1234"/>
      <c r="M131" s="1234"/>
      <c r="N131" s="1214"/>
    </row>
    <row r="132" spans="1:14" ht="20.100000000000001" customHeight="1" x14ac:dyDescent="0.2">
      <c r="A132" s="1217"/>
      <c r="B132" s="1234"/>
      <c r="C132" s="1234"/>
      <c r="D132" s="1234"/>
      <c r="E132" s="1234"/>
      <c r="F132" s="1234"/>
      <c r="G132" s="1234"/>
      <c r="H132" s="1234"/>
      <c r="I132" s="1234"/>
      <c r="J132" s="1234"/>
      <c r="K132" s="1234"/>
      <c r="L132" s="1234"/>
      <c r="M132" s="1234"/>
      <c r="N132" s="1214"/>
    </row>
    <row r="133" spans="1:14" ht="20.100000000000001" customHeight="1" x14ac:dyDescent="0.2">
      <c r="A133" s="1217"/>
      <c r="B133" s="1234"/>
      <c r="C133" s="1234"/>
      <c r="D133" s="1234"/>
      <c r="E133" s="1234"/>
      <c r="F133" s="1234"/>
      <c r="G133" s="1234"/>
      <c r="H133" s="1234"/>
      <c r="I133" s="1234"/>
      <c r="J133" s="1234"/>
      <c r="K133" s="1234"/>
      <c r="L133" s="1234"/>
      <c r="M133" s="1234"/>
      <c r="N133" s="1214"/>
    </row>
    <row r="134" spans="1:14" ht="20.100000000000001" customHeight="1" x14ac:dyDescent="0.2">
      <c r="A134" s="1217"/>
      <c r="B134" s="1234"/>
      <c r="C134" s="1234"/>
      <c r="D134" s="1234"/>
      <c r="E134" s="1234"/>
      <c r="F134" s="1234"/>
      <c r="G134" s="1234"/>
      <c r="H134" s="1234"/>
      <c r="I134" s="1234"/>
      <c r="J134" s="1234"/>
      <c r="K134" s="1234"/>
      <c r="L134" s="1234"/>
      <c r="M134" s="1234"/>
      <c r="N134" s="1214"/>
    </row>
    <row r="135" spans="1:14" ht="20.100000000000001" customHeight="1" x14ac:dyDescent="0.2">
      <c r="A135" s="1217"/>
      <c r="B135" s="1234"/>
      <c r="C135" s="1234"/>
      <c r="D135" s="1234"/>
      <c r="E135" s="1234"/>
      <c r="F135" s="1234"/>
      <c r="G135" s="1234"/>
      <c r="H135" s="1234"/>
      <c r="I135" s="1234"/>
      <c r="J135" s="1234"/>
      <c r="K135" s="1234"/>
      <c r="L135" s="1234"/>
      <c r="M135" s="1234"/>
      <c r="N135" s="1214"/>
    </row>
    <row r="136" spans="1:14" ht="20.100000000000001" customHeight="1" x14ac:dyDescent="0.2">
      <c r="A136" s="1217"/>
      <c r="B136" s="1234"/>
      <c r="C136" s="1234"/>
      <c r="D136" s="1234"/>
      <c r="E136" s="1234"/>
      <c r="F136" s="1234"/>
      <c r="G136" s="1234"/>
      <c r="H136" s="1234"/>
      <c r="I136" s="1234"/>
      <c r="J136" s="1234"/>
      <c r="K136" s="1234"/>
      <c r="L136" s="1234"/>
      <c r="M136" s="1234"/>
      <c r="N136" s="1214"/>
    </row>
    <row r="137" spans="1:14" ht="20.100000000000001" customHeight="1" x14ac:dyDescent="0.2">
      <c r="A137" s="1217"/>
      <c r="B137" s="1234"/>
      <c r="C137" s="1234"/>
      <c r="D137" s="1234"/>
      <c r="E137" s="1234"/>
      <c r="F137" s="1234"/>
      <c r="G137" s="1234"/>
      <c r="H137" s="1234"/>
      <c r="I137" s="1234"/>
      <c r="J137" s="1234"/>
      <c r="K137" s="1234"/>
      <c r="L137" s="1234"/>
      <c r="M137" s="1234"/>
      <c r="N137" s="1214"/>
    </row>
    <row r="138" spans="1:14" ht="20.100000000000001" customHeight="1" x14ac:dyDescent="0.2">
      <c r="A138" s="1217"/>
      <c r="B138" s="1234"/>
      <c r="C138" s="1234"/>
      <c r="D138" s="1234"/>
      <c r="E138" s="1234"/>
      <c r="F138" s="1234"/>
      <c r="G138" s="1234"/>
      <c r="H138" s="1234"/>
      <c r="I138" s="1234"/>
      <c r="J138" s="1234"/>
      <c r="K138" s="1234"/>
      <c r="L138" s="1234"/>
      <c r="M138" s="1234"/>
      <c r="N138" s="1214"/>
    </row>
    <row r="139" spans="1:14" ht="20.100000000000001" customHeight="1" x14ac:dyDescent="0.2">
      <c r="A139" s="1217"/>
      <c r="B139" s="1234"/>
      <c r="C139" s="1234"/>
      <c r="D139" s="1234"/>
      <c r="E139" s="1234"/>
      <c r="F139" s="1234"/>
      <c r="G139" s="1234"/>
      <c r="H139" s="1234"/>
      <c r="I139" s="1234"/>
      <c r="J139" s="1234"/>
      <c r="K139" s="1234"/>
      <c r="L139" s="1234"/>
      <c r="M139" s="1234"/>
      <c r="N139" s="1214"/>
    </row>
    <row r="140" spans="1:14" ht="20.100000000000001" customHeight="1" x14ac:dyDescent="0.2">
      <c r="A140" s="1217"/>
      <c r="B140" s="1234"/>
      <c r="C140" s="1234"/>
      <c r="D140" s="1234"/>
      <c r="E140" s="1234"/>
      <c r="F140" s="1234"/>
      <c r="G140" s="1234"/>
      <c r="H140" s="1234"/>
      <c r="I140" s="1234"/>
      <c r="J140" s="1234"/>
      <c r="K140" s="1234"/>
      <c r="L140" s="1234"/>
      <c r="M140" s="1234"/>
      <c r="N140" s="1214"/>
    </row>
    <row r="141" spans="1:14" ht="20.100000000000001" customHeight="1" x14ac:dyDescent="0.2">
      <c r="A141" s="1217"/>
      <c r="B141" s="1234"/>
      <c r="C141" s="1234"/>
      <c r="D141" s="1234"/>
      <c r="E141" s="1234"/>
      <c r="F141" s="1234"/>
      <c r="G141" s="1234"/>
      <c r="H141" s="1234"/>
      <c r="I141" s="1234"/>
      <c r="J141" s="1234"/>
      <c r="K141" s="1234"/>
      <c r="L141" s="1234"/>
      <c r="M141" s="1234"/>
      <c r="N141" s="1214"/>
    </row>
    <row r="142" spans="1:14" ht="20.100000000000001" customHeight="1" x14ac:dyDescent="0.2">
      <c r="A142" s="1217"/>
      <c r="B142" s="1234"/>
      <c r="C142" s="1234"/>
      <c r="D142" s="1234"/>
      <c r="E142" s="1234"/>
      <c r="F142" s="1234"/>
      <c r="G142" s="1234"/>
      <c r="H142" s="1234"/>
      <c r="I142" s="1234"/>
      <c r="J142" s="1234"/>
      <c r="K142" s="1234"/>
      <c r="L142" s="1234"/>
      <c r="M142" s="1234"/>
      <c r="N142" s="1214"/>
    </row>
    <row r="143" spans="1:14" ht="20.100000000000001" customHeight="1" x14ac:dyDescent="0.2">
      <c r="A143" s="1217"/>
      <c r="B143" s="1234"/>
      <c r="C143" s="1234"/>
      <c r="D143" s="1234"/>
      <c r="E143" s="1234"/>
      <c r="F143" s="1234"/>
      <c r="G143" s="1234"/>
      <c r="H143" s="1234"/>
      <c r="I143" s="1234"/>
      <c r="J143" s="1234"/>
      <c r="K143" s="1234"/>
      <c r="L143" s="1234"/>
      <c r="M143" s="1234"/>
      <c r="N143" s="1214"/>
    </row>
    <row r="144" spans="1:14" ht="20.100000000000001" customHeight="1" x14ac:dyDescent="0.2">
      <c r="A144" s="1217"/>
      <c r="B144" s="1234"/>
      <c r="C144" s="1234"/>
      <c r="D144" s="1234"/>
      <c r="E144" s="1234"/>
      <c r="F144" s="1234"/>
      <c r="G144" s="1234"/>
      <c r="H144" s="1234"/>
      <c r="I144" s="1234"/>
      <c r="J144" s="1234"/>
      <c r="K144" s="1234"/>
      <c r="L144" s="1234"/>
      <c r="M144" s="1234"/>
      <c r="N144" s="1214"/>
    </row>
    <row r="145" spans="1:14" ht="20.100000000000001" customHeight="1" x14ac:dyDescent="0.2">
      <c r="A145" s="1217"/>
      <c r="B145" s="1234"/>
      <c r="C145" s="1234"/>
      <c r="D145" s="1234"/>
      <c r="E145" s="1234"/>
      <c r="F145" s="1234"/>
      <c r="G145" s="1234"/>
      <c r="H145" s="1234"/>
      <c r="I145" s="1234"/>
      <c r="J145" s="1234"/>
      <c r="K145" s="1234"/>
      <c r="L145" s="1234"/>
      <c r="M145" s="1234"/>
      <c r="N145" s="1214"/>
    </row>
    <row r="146" spans="1:14" ht="20.100000000000001" customHeight="1" x14ac:dyDescent="0.2">
      <c r="A146" s="1217"/>
      <c r="B146" s="1234"/>
      <c r="C146" s="1234"/>
      <c r="D146" s="1234"/>
      <c r="E146" s="1234"/>
      <c r="F146" s="1234"/>
      <c r="G146" s="1234"/>
      <c r="H146" s="1234"/>
      <c r="I146" s="1234"/>
      <c r="J146" s="1234"/>
      <c r="K146" s="1234"/>
      <c r="L146" s="1234"/>
      <c r="M146" s="1234"/>
      <c r="N146" s="1214"/>
    </row>
    <row r="147" spans="1:14" ht="20.100000000000001" customHeight="1" x14ac:dyDescent="0.2">
      <c r="A147" s="1217"/>
      <c r="B147" s="1234"/>
      <c r="C147" s="1234"/>
      <c r="D147" s="1234"/>
      <c r="E147" s="1234"/>
      <c r="F147" s="1234"/>
      <c r="G147" s="1234"/>
      <c r="H147" s="1234"/>
      <c r="I147" s="1234"/>
      <c r="J147" s="1234"/>
      <c r="K147" s="1234"/>
      <c r="L147" s="1234"/>
      <c r="M147" s="1234"/>
      <c r="N147" s="1214"/>
    </row>
    <row r="148" spans="1:14" ht="20.100000000000001" customHeight="1" x14ac:dyDescent="0.2">
      <c r="A148" s="1217"/>
      <c r="B148" s="1234"/>
      <c r="C148" s="1234"/>
      <c r="D148" s="1234"/>
      <c r="E148" s="1234"/>
      <c r="F148" s="1234"/>
      <c r="G148" s="1234"/>
      <c r="H148" s="1234"/>
      <c r="I148" s="1234"/>
      <c r="J148" s="1234"/>
      <c r="K148" s="1234"/>
      <c r="L148" s="1234"/>
      <c r="M148" s="1234"/>
      <c r="N148" s="1214"/>
    </row>
    <row r="149" spans="1:14" ht="20.100000000000001" customHeight="1" x14ac:dyDescent="0.2">
      <c r="A149" s="1217"/>
      <c r="B149" s="1234"/>
      <c r="C149" s="1234"/>
      <c r="D149" s="1234"/>
      <c r="E149" s="1234"/>
      <c r="F149" s="1234"/>
      <c r="G149" s="1234"/>
      <c r="H149" s="1234"/>
      <c r="I149" s="1234"/>
      <c r="J149" s="1234"/>
      <c r="K149" s="1234"/>
      <c r="L149" s="1234"/>
      <c r="M149" s="1234"/>
      <c r="N149" s="1214"/>
    </row>
    <row r="150" spans="1:14" ht="20.100000000000001" customHeight="1" x14ac:dyDescent="0.2">
      <c r="A150" s="1217"/>
      <c r="B150" s="1234"/>
      <c r="C150" s="1234"/>
      <c r="D150" s="1234"/>
      <c r="E150" s="1234"/>
      <c r="F150" s="1234"/>
      <c r="G150" s="1234"/>
      <c r="H150" s="1234"/>
      <c r="I150" s="1234"/>
      <c r="J150" s="1234"/>
      <c r="K150" s="1234"/>
      <c r="L150" s="1234"/>
      <c r="M150" s="1234"/>
      <c r="N150" s="1214"/>
    </row>
    <row r="151" spans="1:14" ht="20.100000000000001" customHeight="1" x14ac:dyDescent="0.2">
      <c r="A151" s="1217"/>
      <c r="B151" s="1234"/>
      <c r="C151" s="1234"/>
      <c r="D151" s="1234"/>
      <c r="E151" s="1234"/>
      <c r="F151" s="1234"/>
      <c r="G151" s="1234"/>
      <c r="H151" s="1234"/>
      <c r="I151" s="1234"/>
      <c r="J151" s="1234"/>
      <c r="K151" s="1234"/>
      <c r="L151" s="1234"/>
      <c r="M151" s="1234"/>
      <c r="N151" s="1214"/>
    </row>
    <row r="152" spans="1:14" ht="20.100000000000001" customHeight="1" x14ac:dyDescent="0.2">
      <c r="A152" s="1217"/>
      <c r="B152" s="1234"/>
      <c r="C152" s="1234"/>
      <c r="D152" s="1234"/>
      <c r="E152" s="1234"/>
      <c r="F152" s="1234"/>
      <c r="G152" s="1234"/>
      <c r="H152" s="1234"/>
      <c r="I152" s="1234"/>
      <c r="J152" s="1234"/>
      <c r="K152" s="1234"/>
      <c r="L152" s="1234"/>
      <c r="M152" s="1234"/>
      <c r="N152" s="1214"/>
    </row>
    <row r="153" spans="1:14" ht="20.100000000000001" customHeight="1" x14ac:dyDescent="0.2">
      <c r="A153" s="1217"/>
      <c r="B153" s="1234"/>
      <c r="C153" s="1234"/>
      <c r="D153" s="1234"/>
      <c r="E153" s="1234"/>
      <c r="F153" s="1234"/>
      <c r="G153" s="1234"/>
      <c r="H153" s="1234"/>
      <c r="I153" s="1234"/>
      <c r="J153" s="1234"/>
      <c r="K153" s="1234"/>
      <c r="L153" s="1234"/>
      <c r="M153" s="1234"/>
      <c r="N153" s="1214"/>
    </row>
    <row r="154" spans="1:14" ht="20.100000000000001" customHeight="1" x14ac:dyDescent="0.2">
      <c r="A154" s="1217"/>
      <c r="B154" s="1234"/>
      <c r="C154" s="1234"/>
      <c r="D154" s="1234"/>
      <c r="E154" s="1234"/>
      <c r="F154" s="1234"/>
      <c r="G154" s="1234"/>
      <c r="H154" s="1234"/>
      <c r="I154" s="1234"/>
      <c r="J154" s="1234"/>
      <c r="K154" s="1234"/>
      <c r="L154" s="1234"/>
      <c r="M154" s="1234"/>
      <c r="N154" s="1214"/>
    </row>
    <row r="155" spans="1:14" ht="20.100000000000001" customHeight="1" x14ac:dyDescent="0.2">
      <c r="A155" s="1217"/>
      <c r="B155" s="1234"/>
      <c r="C155" s="1234"/>
      <c r="D155" s="1234"/>
      <c r="E155" s="1234"/>
      <c r="F155" s="1234"/>
      <c r="G155" s="1234"/>
      <c r="H155" s="1234"/>
      <c r="I155" s="1234"/>
      <c r="J155" s="1234"/>
      <c r="K155" s="1234"/>
      <c r="L155" s="1234"/>
      <c r="M155" s="1234"/>
      <c r="N155" s="1214"/>
    </row>
    <row r="156" spans="1:14" ht="20.100000000000001" customHeight="1" x14ac:dyDescent="0.2">
      <c r="A156" s="1217"/>
      <c r="B156" s="1234"/>
      <c r="C156" s="1234"/>
      <c r="D156" s="1234"/>
      <c r="E156" s="1234"/>
      <c r="F156" s="1234"/>
      <c r="G156" s="1234"/>
      <c r="H156" s="1234"/>
      <c r="I156" s="1234"/>
      <c r="J156" s="1234"/>
      <c r="K156" s="1234"/>
      <c r="L156" s="1234"/>
      <c r="M156" s="1234"/>
      <c r="N156" s="1214"/>
    </row>
    <row r="157" spans="1:14" ht="20.100000000000001" customHeight="1" x14ac:dyDescent="0.2">
      <c r="A157" s="1217"/>
      <c r="B157" s="1234"/>
      <c r="C157" s="1234"/>
      <c r="D157" s="1234"/>
      <c r="E157" s="1234"/>
      <c r="F157" s="1234"/>
      <c r="G157" s="1234"/>
      <c r="H157" s="1234"/>
      <c r="I157" s="1234"/>
      <c r="J157" s="1234"/>
      <c r="K157" s="1234"/>
      <c r="L157" s="1234"/>
      <c r="M157" s="1234"/>
      <c r="N157" s="1214"/>
    </row>
    <row r="158" spans="1:14" ht="20.100000000000001" customHeight="1" x14ac:dyDescent="0.2">
      <c r="A158" s="1217"/>
      <c r="B158" s="1234"/>
      <c r="C158" s="1234"/>
      <c r="D158" s="1234"/>
      <c r="E158" s="1234"/>
      <c r="F158" s="1234"/>
      <c r="G158" s="1234"/>
      <c r="H158" s="1234"/>
      <c r="I158" s="1234"/>
      <c r="J158" s="1234"/>
      <c r="K158" s="1234"/>
      <c r="L158" s="1234"/>
      <c r="M158" s="1234"/>
      <c r="N158" s="1214"/>
    </row>
    <row r="159" spans="1:14" ht="20.100000000000001" customHeight="1" x14ac:dyDescent="0.2">
      <c r="A159" s="1217"/>
      <c r="B159" s="1234"/>
      <c r="C159" s="1234"/>
      <c r="D159" s="1234"/>
      <c r="E159" s="1234"/>
      <c r="F159" s="1234"/>
      <c r="G159" s="1234"/>
      <c r="H159" s="1234"/>
      <c r="I159" s="1234"/>
      <c r="J159" s="1234"/>
      <c r="K159" s="1234"/>
      <c r="L159" s="1234"/>
      <c r="M159" s="1234"/>
      <c r="N159" s="1214"/>
    </row>
    <row r="160" spans="1:14" ht="20.100000000000001" customHeight="1" x14ac:dyDescent="0.2">
      <c r="A160" s="1217"/>
      <c r="B160" s="1234"/>
      <c r="C160" s="1234"/>
      <c r="D160" s="1234"/>
      <c r="E160" s="1234"/>
      <c r="F160" s="1234"/>
      <c r="G160" s="1234"/>
      <c r="H160" s="1234"/>
      <c r="I160" s="1234"/>
      <c r="J160" s="1234"/>
      <c r="K160" s="1234"/>
      <c r="L160" s="1234"/>
      <c r="M160" s="1234"/>
      <c r="N160" s="1214"/>
    </row>
    <row r="161" spans="1:14" ht="20.100000000000001" customHeight="1" x14ac:dyDescent="0.2">
      <c r="A161" s="1217"/>
      <c r="B161" s="1234"/>
      <c r="C161" s="1234"/>
      <c r="D161" s="1234"/>
      <c r="E161" s="1234"/>
      <c r="F161" s="1234"/>
      <c r="G161" s="1234"/>
      <c r="H161" s="1234"/>
      <c r="I161" s="1234"/>
      <c r="J161" s="1234"/>
      <c r="K161" s="1234"/>
      <c r="L161" s="1234"/>
      <c r="M161" s="1234"/>
      <c r="N161" s="1214"/>
    </row>
    <row r="162" spans="1:14" ht="20.100000000000001" customHeight="1" x14ac:dyDescent="0.2">
      <c r="A162" s="1217"/>
      <c r="B162" s="1234"/>
      <c r="C162" s="1234"/>
      <c r="D162" s="1234"/>
      <c r="E162" s="1234"/>
      <c r="F162" s="1234"/>
      <c r="G162" s="1234"/>
      <c r="H162" s="1234"/>
      <c r="I162" s="1234"/>
      <c r="J162" s="1234"/>
      <c r="K162" s="1234"/>
      <c r="L162" s="1234"/>
      <c r="M162" s="1234"/>
      <c r="N162" s="1214"/>
    </row>
    <row r="163" spans="1:14" ht="20.100000000000001" customHeight="1" x14ac:dyDescent="0.2">
      <c r="A163" s="1217"/>
      <c r="B163" s="1234"/>
      <c r="C163" s="1234"/>
      <c r="D163" s="1234"/>
      <c r="E163" s="1234"/>
      <c r="F163" s="1234"/>
      <c r="G163" s="1234"/>
      <c r="H163" s="1234"/>
      <c r="I163" s="1234"/>
      <c r="J163" s="1234"/>
      <c r="K163" s="1234"/>
      <c r="L163" s="1234"/>
      <c r="M163" s="1234"/>
      <c r="N163" s="1214"/>
    </row>
    <row r="164" spans="1:14" ht="20.100000000000001" customHeight="1" x14ac:dyDescent="0.2">
      <c r="A164" s="1217"/>
      <c r="B164" s="1234"/>
      <c r="C164" s="1234"/>
      <c r="D164" s="1234"/>
      <c r="E164" s="1234"/>
      <c r="F164" s="1234"/>
      <c r="G164" s="1234"/>
      <c r="H164" s="1234"/>
      <c r="I164" s="1234"/>
      <c r="J164" s="1234"/>
      <c r="K164" s="1234"/>
      <c r="L164" s="1234"/>
      <c r="M164" s="1234"/>
      <c r="N164" s="1214"/>
    </row>
    <row r="165" spans="1:14" ht="20.100000000000001" customHeight="1" x14ac:dyDescent="0.2">
      <c r="A165" s="1217"/>
      <c r="B165" s="1234"/>
      <c r="C165" s="1234"/>
      <c r="D165" s="1234"/>
      <c r="E165" s="1234"/>
      <c r="F165" s="1234"/>
      <c r="G165" s="1234"/>
      <c r="H165" s="1234"/>
      <c r="I165" s="1234"/>
      <c r="J165" s="1234"/>
      <c r="K165" s="1234"/>
      <c r="L165" s="1234"/>
      <c r="M165" s="1234"/>
      <c r="N165" s="1214"/>
    </row>
    <row r="166" spans="1:14" ht="20.100000000000001" customHeight="1" x14ac:dyDescent="0.2">
      <c r="A166" s="1217"/>
      <c r="B166" s="1234"/>
      <c r="C166" s="1234"/>
      <c r="D166" s="1234"/>
      <c r="E166" s="1234"/>
      <c r="F166" s="1234"/>
      <c r="G166" s="1234"/>
      <c r="H166" s="1234"/>
      <c r="I166" s="1234"/>
      <c r="J166" s="1234"/>
      <c r="K166" s="1234"/>
      <c r="L166" s="1234"/>
      <c r="M166" s="1234"/>
      <c r="N166" s="1214"/>
    </row>
    <row r="167" spans="1:14" ht="20.100000000000001" customHeight="1" x14ac:dyDescent="0.2">
      <c r="A167" s="1217"/>
      <c r="B167" s="1234"/>
      <c r="C167" s="1234"/>
      <c r="D167" s="1234"/>
      <c r="E167" s="1234"/>
      <c r="F167" s="1234"/>
      <c r="G167" s="1234"/>
      <c r="H167" s="1234"/>
      <c r="I167" s="1234"/>
      <c r="J167" s="1234"/>
      <c r="K167" s="1234"/>
      <c r="L167" s="1234"/>
      <c r="M167" s="1234"/>
      <c r="N167" s="1214"/>
    </row>
    <row r="168" spans="1:14" ht="20.100000000000001" customHeight="1" x14ac:dyDescent="0.2">
      <c r="A168" s="1217"/>
      <c r="B168" s="1234"/>
      <c r="C168" s="1234"/>
      <c r="D168" s="1234"/>
      <c r="E168" s="1234"/>
      <c r="F168" s="1234"/>
      <c r="G168" s="1234"/>
      <c r="H168" s="1234"/>
      <c r="I168" s="1234"/>
      <c r="J168" s="1234"/>
      <c r="K168" s="1234"/>
      <c r="L168" s="1234"/>
      <c r="M168" s="1234"/>
      <c r="N168" s="1214"/>
    </row>
    <row r="169" spans="1:14" ht="20.100000000000001" customHeight="1" x14ac:dyDescent="0.2">
      <c r="A169" s="1217"/>
      <c r="B169" s="1234"/>
      <c r="C169" s="1234"/>
      <c r="D169" s="1234"/>
      <c r="E169" s="1234"/>
      <c r="F169" s="1234"/>
      <c r="G169" s="1234"/>
      <c r="H169" s="1234"/>
      <c r="I169" s="1234"/>
      <c r="J169" s="1234"/>
      <c r="K169" s="1234"/>
      <c r="L169" s="1234"/>
      <c r="M169" s="1234"/>
      <c r="N169" s="1214"/>
    </row>
    <row r="170" spans="1:14" ht="20.100000000000001" customHeight="1" x14ac:dyDescent="0.2">
      <c r="A170" s="1217"/>
      <c r="B170" s="1234"/>
      <c r="C170" s="1234"/>
      <c r="D170" s="1234"/>
      <c r="E170" s="1234"/>
      <c r="F170" s="1234"/>
      <c r="G170" s="1234"/>
      <c r="H170" s="1234"/>
      <c r="I170" s="1234"/>
      <c r="J170" s="1234"/>
      <c r="K170" s="1234"/>
      <c r="L170" s="1234"/>
      <c r="M170" s="1234"/>
      <c r="N170" s="1214"/>
    </row>
    <row r="171" spans="1:14" ht="20.100000000000001" customHeight="1" x14ac:dyDescent="0.2">
      <c r="A171" s="1217"/>
      <c r="B171" s="1234"/>
      <c r="C171" s="1234"/>
      <c r="D171" s="1234"/>
      <c r="E171" s="1234"/>
      <c r="F171" s="1234"/>
      <c r="G171" s="1234"/>
      <c r="H171" s="1234"/>
      <c r="I171" s="1234"/>
      <c r="J171" s="1234"/>
      <c r="K171" s="1234"/>
      <c r="L171" s="1234"/>
      <c r="M171" s="1234"/>
      <c r="N171" s="1214"/>
    </row>
    <row r="172" spans="1:14" ht="20.100000000000001" customHeight="1" x14ac:dyDescent="0.2">
      <c r="A172" s="1217"/>
      <c r="B172" s="1234"/>
      <c r="C172" s="1234"/>
      <c r="D172" s="1234"/>
      <c r="E172" s="1234"/>
      <c r="F172" s="1234"/>
      <c r="G172" s="1234"/>
      <c r="H172" s="1234"/>
      <c r="I172" s="1234"/>
      <c r="J172" s="1234"/>
      <c r="K172" s="1234"/>
      <c r="L172" s="1234"/>
      <c r="M172" s="1234"/>
      <c r="N172" s="1214"/>
    </row>
    <row r="173" spans="1:14" ht="20.100000000000001" customHeight="1" x14ac:dyDescent="0.2">
      <c r="A173" s="1217"/>
      <c r="B173" s="1234"/>
      <c r="C173" s="1234"/>
      <c r="D173" s="1234"/>
      <c r="E173" s="1234"/>
      <c r="F173" s="1234"/>
      <c r="G173" s="1234"/>
      <c r="H173" s="1234"/>
      <c r="I173" s="1234"/>
      <c r="J173" s="1234"/>
      <c r="K173" s="1234"/>
      <c r="L173" s="1234"/>
      <c r="M173" s="1234"/>
      <c r="N173" s="1214"/>
    </row>
    <row r="174" spans="1:14" ht="20.100000000000001" customHeight="1" x14ac:dyDescent="0.2">
      <c r="A174" s="1217"/>
      <c r="B174" s="1234"/>
      <c r="C174" s="1234"/>
      <c r="D174" s="1234"/>
      <c r="E174" s="1234"/>
      <c r="F174" s="1234"/>
      <c r="G174" s="1234"/>
      <c r="H174" s="1234"/>
      <c r="I174" s="1234"/>
      <c r="J174" s="1234"/>
      <c r="K174" s="1234"/>
      <c r="L174" s="1234"/>
      <c r="M174" s="1234"/>
      <c r="N174" s="1214"/>
    </row>
    <row r="175" spans="1:14" ht="20.100000000000001" customHeight="1" x14ac:dyDescent="0.2">
      <c r="A175" s="1217"/>
      <c r="B175" s="1234"/>
      <c r="C175" s="1234"/>
      <c r="D175" s="1234"/>
      <c r="E175" s="1234"/>
      <c r="F175" s="1234"/>
      <c r="G175" s="1234"/>
      <c r="H175" s="1234"/>
      <c r="I175" s="1234"/>
      <c r="J175" s="1234"/>
      <c r="K175" s="1234"/>
      <c r="L175" s="1234"/>
      <c r="M175" s="1234"/>
      <c r="N175" s="1214"/>
    </row>
    <row r="176" spans="1:14" ht="20.100000000000001" customHeight="1" x14ac:dyDescent="0.2">
      <c r="A176" s="1217"/>
      <c r="B176" s="1234"/>
      <c r="C176" s="1234"/>
      <c r="D176" s="1234"/>
      <c r="E176" s="1234"/>
      <c r="F176" s="1234"/>
      <c r="G176" s="1234"/>
      <c r="H176" s="1234"/>
      <c r="I176" s="1234"/>
      <c r="J176" s="1234"/>
      <c r="K176" s="1234"/>
      <c r="L176" s="1234"/>
      <c r="M176" s="1234"/>
      <c r="N176" s="1214"/>
    </row>
    <row r="177" spans="1:14" ht="20.100000000000001" customHeight="1" x14ac:dyDescent="0.2">
      <c r="A177" s="1217"/>
      <c r="B177" s="1234"/>
      <c r="C177" s="1234"/>
      <c r="D177" s="1234"/>
      <c r="E177" s="1234"/>
      <c r="F177" s="1234"/>
      <c r="G177" s="1234"/>
      <c r="H177" s="1234"/>
      <c r="I177" s="1234"/>
      <c r="J177" s="1234"/>
      <c r="K177" s="1234"/>
      <c r="L177" s="1234"/>
      <c r="M177" s="1234"/>
      <c r="N177" s="1214"/>
    </row>
    <row r="178" spans="1:14" ht="20.100000000000001" customHeight="1" x14ac:dyDescent="0.2">
      <c r="A178" s="1217"/>
      <c r="B178" s="1234"/>
      <c r="C178" s="1234"/>
      <c r="D178" s="1234"/>
      <c r="E178" s="1234"/>
      <c r="F178" s="1234"/>
      <c r="G178" s="1234"/>
      <c r="H178" s="1234"/>
      <c r="I178" s="1234"/>
      <c r="J178" s="1234"/>
      <c r="K178" s="1234"/>
      <c r="L178" s="1234"/>
      <c r="M178" s="1234"/>
      <c r="N178" s="1214"/>
    </row>
    <row r="179" spans="1:14" ht="20.100000000000001" customHeight="1" x14ac:dyDescent="0.2">
      <c r="A179" s="1217"/>
      <c r="B179" s="1234"/>
      <c r="C179" s="1234"/>
      <c r="D179" s="1234"/>
      <c r="E179" s="1234"/>
      <c r="F179" s="1234"/>
      <c r="G179" s="1234"/>
      <c r="H179" s="1234"/>
      <c r="I179" s="1234"/>
      <c r="J179" s="1234"/>
      <c r="K179" s="1234"/>
      <c r="L179" s="1234"/>
      <c r="M179" s="1234"/>
      <c r="N179" s="1214"/>
    </row>
    <row r="180" spans="1:14" ht="20.100000000000001" customHeight="1" x14ac:dyDescent="0.2">
      <c r="A180" s="1217"/>
      <c r="B180" s="1234"/>
      <c r="C180" s="1234"/>
      <c r="D180" s="1234"/>
      <c r="E180" s="1234"/>
      <c r="F180" s="1234"/>
      <c r="G180" s="1234"/>
      <c r="H180" s="1234"/>
      <c r="I180" s="1234"/>
      <c r="J180" s="1234"/>
      <c r="K180" s="1234"/>
      <c r="L180" s="1234"/>
      <c r="M180" s="1234"/>
      <c r="N180" s="1214"/>
    </row>
    <row r="181" spans="1:14" ht="20.100000000000001" customHeight="1" x14ac:dyDescent="0.2">
      <c r="A181" s="1217"/>
      <c r="B181" s="1234"/>
      <c r="C181" s="1234"/>
      <c r="D181" s="1234"/>
      <c r="E181" s="1234"/>
      <c r="F181" s="1234"/>
      <c r="G181" s="1234"/>
      <c r="H181" s="1234"/>
      <c r="I181" s="1234"/>
      <c r="J181" s="1234"/>
      <c r="K181" s="1234"/>
      <c r="L181" s="1234"/>
      <c r="M181" s="1234"/>
      <c r="N181" s="1214"/>
    </row>
    <row r="182" spans="1:14" ht="20.100000000000001" customHeight="1" x14ac:dyDescent="0.2">
      <c r="A182" s="1217"/>
      <c r="B182" s="1234"/>
      <c r="C182" s="1234"/>
      <c r="D182" s="1234"/>
      <c r="E182" s="1234"/>
      <c r="F182" s="1234"/>
      <c r="G182" s="1234"/>
      <c r="H182" s="1234"/>
      <c r="I182" s="1234"/>
      <c r="J182" s="1234"/>
      <c r="K182" s="1234"/>
      <c r="L182" s="1234"/>
      <c r="M182" s="1234"/>
      <c r="N182" s="1214"/>
    </row>
    <row r="183" spans="1:14" ht="20.100000000000001" customHeight="1" x14ac:dyDescent="0.2">
      <c r="A183" s="1217"/>
      <c r="B183" s="1234"/>
      <c r="C183" s="1234"/>
      <c r="D183" s="1234"/>
      <c r="E183" s="1234"/>
      <c r="F183" s="1234"/>
      <c r="G183" s="1234"/>
      <c r="H183" s="1234"/>
      <c r="I183" s="1234"/>
      <c r="J183" s="1234"/>
      <c r="K183" s="1234"/>
      <c r="L183" s="1234"/>
      <c r="M183" s="1234"/>
      <c r="N183" s="1214"/>
    </row>
    <row r="184" spans="1:14" ht="20.100000000000001" customHeight="1" x14ac:dyDescent="0.2">
      <c r="A184" s="1217"/>
      <c r="B184" s="1234"/>
      <c r="C184" s="1234"/>
      <c r="D184" s="1234"/>
      <c r="E184" s="1234"/>
      <c r="F184" s="1234"/>
      <c r="G184" s="1234"/>
      <c r="H184" s="1234"/>
      <c r="I184" s="1234"/>
      <c r="J184" s="1234"/>
      <c r="K184" s="1234"/>
      <c r="L184" s="1234"/>
      <c r="M184" s="1234"/>
      <c r="N184" s="1214"/>
    </row>
    <row r="185" spans="1:14" ht="20.100000000000001" customHeight="1" x14ac:dyDescent="0.2">
      <c r="A185" s="1217"/>
      <c r="B185" s="1234"/>
      <c r="C185" s="1234"/>
      <c r="D185" s="1234"/>
      <c r="E185" s="1234"/>
      <c r="F185" s="1234"/>
      <c r="G185" s="1234"/>
      <c r="H185" s="1234"/>
      <c r="I185" s="1234"/>
      <c r="J185" s="1234"/>
      <c r="K185" s="1234"/>
      <c r="L185" s="1234"/>
      <c r="M185" s="1234"/>
      <c r="N185" s="1214"/>
    </row>
    <row r="186" spans="1:14" ht="20.100000000000001" customHeight="1" x14ac:dyDescent="0.2">
      <c r="A186" s="1217"/>
      <c r="B186" s="1234"/>
      <c r="C186" s="1234"/>
      <c r="D186" s="1234"/>
      <c r="E186" s="1234"/>
      <c r="F186" s="1234"/>
      <c r="G186" s="1234"/>
      <c r="H186" s="1234"/>
      <c r="I186" s="1234"/>
      <c r="J186" s="1234"/>
      <c r="K186" s="1234"/>
      <c r="L186" s="1234"/>
      <c r="M186" s="1234"/>
      <c r="N186" s="1214"/>
    </row>
    <row r="187" spans="1:14" ht="20.100000000000001" customHeight="1" x14ac:dyDescent="0.2">
      <c r="A187" s="1217"/>
      <c r="B187" s="1234"/>
      <c r="C187" s="1234"/>
      <c r="D187" s="1234"/>
      <c r="E187" s="1234"/>
      <c r="F187" s="1234"/>
      <c r="G187" s="1234"/>
      <c r="H187" s="1234"/>
      <c r="I187" s="1234"/>
      <c r="J187" s="1234"/>
      <c r="K187" s="1234"/>
      <c r="L187" s="1234"/>
      <c r="M187" s="1234"/>
      <c r="N187" s="1214"/>
    </row>
    <row r="188" spans="1:14" ht="20.100000000000001" customHeight="1" x14ac:dyDescent="0.2">
      <c r="A188" s="1217"/>
      <c r="B188" s="1234"/>
      <c r="C188" s="1234"/>
      <c r="D188" s="1234"/>
      <c r="E188" s="1234"/>
      <c r="F188" s="1234"/>
      <c r="G188" s="1234"/>
      <c r="H188" s="1234"/>
      <c r="I188" s="1234"/>
      <c r="J188" s="1234"/>
      <c r="K188" s="1234"/>
      <c r="L188" s="1234"/>
      <c r="M188" s="1234"/>
      <c r="N188" s="1214"/>
    </row>
    <row r="189" spans="1:14" ht="20.100000000000001" customHeight="1" x14ac:dyDescent="0.2">
      <c r="A189" s="1217"/>
      <c r="B189" s="1234"/>
      <c r="C189" s="1234"/>
      <c r="D189" s="1234"/>
      <c r="E189" s="1234"/>
      <c r="F189" s="1234"/>
      <c r="G189" s="1234"/>
      <c r="H189" s="1234"/>
      <c r="I189" s="1234"/>
      <c r="J189" s="1234"/>
      <c r="K189" s="1234"/>
      <c r="L189" s="1234"/>
      <c r="M189" s="1234"/>
      <c r="N189" s="1214"/>
    </row>
    <row r="190" spans="1:14" ht="20.100000000000001" customHeight="1" x14ac:dyDescent="0.2">
      <c r="A190" s="1217"/>
      <c r="B190" s="1234"/>
      <c r="C190" s="1234"/>
      <c r="D190" s="1234"/>
      <c r="E190" s="1234"/>
      <c r="F190" s="1234"/>
      <c r="G190" s="1234"/>
      <c r="H190" s="1234"/>
      <c r="I190" s="1234"/>
      <c r="J190" s="1234"/>
      <c r="K190" s="1234"/>
      <c r="L190" s="1234"/>
      <c r="M190" s="1234"/>
      <c r="N190" s="1214"/>
    </row>
    <row r="191" spans="1:14" ht="20.100000000000001" customHeight="1" x14ac:dyDescent="0.2">
      <c r="A191" s="1217"/>
      <c r="B191" s="1234"/>
      <c r="C191" s="1234"/>
      <c r="D191" s="1234"/>
      <c r="E191" s="1234"/>
      <c r="F191" s="1234"/>
      <c r="G191" s="1234"/>
      <c r="H191" s="1234"/>
      <c r="I191" s="1234"/>
      <c r="J191" s="1234"/>
      <c r="K191" s="1234"/>
      <c r="L191" s="1234"/>
      <c r="M191" s="1234"/>
      <c r="N191" s="1214"/>
    </row>
    <row r="192" spans="1:14" ht="20.100000000000001" customHeight="1" x14ac:dyDescent="0.2">
      <c r="A192" s="1217"/>
      <c r="B192" s="1234"/>
      <c r="C192" s="1234"/>
      <c r="D192" s="1234"/>
      <c r="E192" s="1234"/>
      <c r="F192" s="1234"/>
      <c r="G192" s="1234"/>
      <c r="H192" s="1234"/>
      <c r="I192" s="1234"/>
      <c r="J192" s="1234"/>
      <c r="K192" s="1234"/>
      <c r="L192" s="1234"/>
      <c r="M192" s="1234"/>
      <c r="N192" s="1214"/>
    </row>
    <row r="193" spans="1:14" ht="20.100000000000001" customHeight="1" x14ac:dyDescent="0.2">
      <c r="A193" s="1217"/>
      <c r="B193" s="1234"/>
      <c r="C193" s="1234"/>
      <c r="D193" s="1234"/>
      <c r="E193" s="1234"/>
      <c r="F193" s="1234"/>
      <c r="G193" s="1234"/>
      <c r="H193" s="1234"/>
      <c r="I193" s="1234"/>
      <c r="J193" s="1234"/>
      <c r="K193" s="1234"/>
      <c r="L193" s="1234"/>
      <c r="M193" s="1234"/>
      <c r="N193" s="1214"/>
    </row>
    <row r="194" spans="1:14" ht="20.100000000000001" customHeight="1" x14ac:dyDescent="0.2">
      <c r="A194" s="1217"/>
      <c r="B194" s="1234"/>
      <c r="C194" s="1234"/>
      <c r="D194" s="1234"/>
      <c r="E194" s="1234"/>
      <c r="F194" s="1234"/>
      <c r="G194" s="1234"/>
      <c r="H194" s="1234"/>
      <c r="I194" s="1234"/>
      <c r="J194" s="1234"/>
      <c r="K194" s="1234"/>
      <c r="L194" s="1234"/>
      <c r="M194" s="1234"/>
      <c r="N194" s="1214"/>
    </row>
    <row r="195" spans="1:14" ht="20.100000000000001" customHeight="1" x14ac:dyDescent="0.2">
      <c r="A195" s="1217"/>
      <c r="B195" s="1234"/>
      <c r="C195" s="1234"/>
      <c r="D195" s="1234"/>
      <c r="E195" s="1234"/>
      <c r="F195" s="1234"/>
      <c r="G195" s="1234"/>
      <c r="H195" s="1234"/>
      <c r="I195" s="1234"/>
      <c r="J195" s="1234"/>
      <c r="K195" s="1234"/>
      <c r="L195" s="1234"/>
      <c r="M195" s="1234"/>
      <c r="N195" s="1214"/>
    </row>
    <row r="196" spans="1:14" ht="20.100000000000001" customHeight="1" x14ac:dyDescent="0.2">
      <c r="A196" s="1217"/>
      <c r="B196" s="1234"/>
      <c r="C196" s="1234"/>
      <c r="D196" s="1234"/>
      <c r="E196" s="1234"/>
      <c r="F196" s="1234"/>
      <c r="G196" s="1234"/>
      <c r="H196" s="1234"/>
      <c r="I196" s="1234"/>
      <c r="J196" s="1234"/>
      <c r="K196" s="1234"/>
      <c r="L196" s="1234"/>
      <c r="M196" s="1234"/>
      <c r="N196" s="1214"/>
    </row>
    <row r="197" spans="1:14" ht="20.100000000000001" customHeight="1" x14ac:dyDescent="0.2">
      <c r="A197" s="1217"/>
      <c r="B197" s="1234"/>
      <c r="C197" s="1234"/>
      <c r="D197" s="1234"/>
      <c r="E197" s="1234"/>
      <c r="F197" s="1234"/>
      <c r="G197" s="1234"/>
      <c r="H197" s="1234"/>
      <c r="I197" s="1234"/>
      <c r="J197" s="1234"/>
      <c r="K197" s="1234"/>
      <c r="L197" s="1234"/>
      <c r="M197" s="1234"/>
      <c r="N197" s="1214"/>
    </row>
    <row r="198" spans="1:14" ht="20.100000000000001" customHeight="1" x14ac:dyDescent="0.2">
      <c r="A198" s="1217"/>
      <c r="B198" s="1234"/>
      <c r="C198" s="1234"/>
      <c r="D198" s="1234"/>
      <c r="E198" s="1234"/>
      <c r="F198" s="1234"/>
      <c r="G198" s="1234"/>
      <c r="H198" s="1234"/>
      <c r="I198" s="1234"/>
      <c r="J198" s="1234"/>
      <c r="K198" s="1234"/>
      <c r="L198" s="1234"/>
      <c r="M198" s="1234"/>
      <c r="N198" s="1214"/>
    </row>
    <row r="199" spans="1:14" ht="20.100000000000001" customHeight="1" x14ac:dyDescent="0.2">
      <c r="A199" s="1217"/>
      <c r="B199" s="1234"/>
      <c r="C199" s="1234"/>
      <c r="D199" s="1234"/>
      <c r="E199" s="1234"/>
      <c r="F199" s="1234"/>
      <c r="G199" s="1234"/>
      <c r="H199" s="1234"/>
      <c r="I199" s="1234"/>
      <c r="J199" s="1234"/>
      <c r="K199" s="1234"/>
      <c r="L199" s="1234"/>
      <c r="M199" s="1234"/>
      <c r="N199" s="1214"/>
    </row>
    <row r="200" spans="1:14" ht="20.100000000000001" customHeight="1" x14ac:dyDescent="0.2">
      <c r="A200" s="1217"/>
      <c r="B200" s="1234"/>
      <c r="C200" s="1234"/>
      <c r="D200" s="1234"/>
      <c r="E200" s="1234"/>
      <c r="F200" s="1234"/>
      <c r="G200" s="1234"/>
      <c r="H200" s="1234"/>
      <c r="I200" s="1234"/>
      <c r="J200" s="1234"/>
      <c r="K200" s="1234"/>
      <c r="L200" s="1234"/>
      <c r="M200" s="1234"/>
      <c r="N200" s="1214"/>
    </row>
    <row r="201" spans="1:14" ht="20.100000000000001" customHeight="1" x14ac:dyDescent="0.2">
      <c r="A201" s="1217"/>
      <c r="B201" s="1234"/>
      <c r="C201" s="1234"/>
      <c r="D201" s="1234"/>
      <c r="E201" s="1234"/>
      <c r="F201" s="1234"/>
      <c r="G201" s="1234"/>
      <c r="H201" s="1234"/>
      <c r="I201" s="1234"/>
      <c r="J201" s="1234"/>
      <c r="K201" s="1234"/>
      <c r="L201" s="1234"/>
      <c r="M201" s="1234"/>
      <c r="N201" s="1214"/>
    </row>
    <row r="202" spans="1:14" ht="20.100000000000001" customHeight="1" x14ac:dyDescent="0.2">
      <c r="A202" s="1217"/>
      <c r="B202" s="1234"/>
      <c r="C202" s="1234"/>
      <c r="D202" s="1234"/>
      <c r="E202" s="1234"/>
      <c r="F202" s="1234"/>
      <c r="G202" s="1234"/>
      <c r="H202" s="1234"/>
      <c r="I202" s="1234"/>
      <c r="J202" s="1234"/>
      <c r="K202" s="1234"/>
      <c r="L202" s="1234"/>
      <c r="M202" s="1234"/>
      <c r="N202" s="1214"/>
    </row>
    <row r="203" spans="1:14" ht="20.100000000000001" customHeight="1" x14ac:dyDescent="0.2">
      <c r="A203" s="1217"/>
      <c r="B203" s="1234"/>
      <c r="C203" s="1234"/>
      <c r="D203" s="1234"/>
      <c r="E203" s="1234"/>
      <c r="F203" s="1234"/>
      <c r="G203" s="1234"/>
      <c r="H203" s="1234"/>
      <c r="I203" s="1234"/>
      <c r="J203" s="1234"/>
      <c r="K203" s="1234"/>
      <c r="L203" s="1234"/>
      <c r="M203" s="1234"/>
      <c r="N203" s="1214"/>
    </row>
    <row r="204" spans="1:14" ht="20.100000000000001" customHeight="1" x14ac:dyDescent="0.2">
      <c r="A204" s="1217"/>
      <c r="B204" s="1234"/>
      <c r="C204" s="1234"/>
      <c r="D204" s="1234"/>
      <c r="E204" s="1234"/>
      <c r="F204" s="1234"/>
      <c r="G204" s="1234"/>
      <c r="H204" s="1234"/>
      <c r="I204" s="1234"/>
      <c r="J204" s="1234"/>
      <c r="K204" s="1234"/>
      <c r="L204" s="1234"/>
      <c r="M204" s="1234"/>
      <c r="N204" s="1214"/>
    </row>
    <row r="205" spans="1:14" ht="20.100000000000001" customHeight="1" x14ac:dyDescent="0.2">
      <c r="A205" s="1217"/>
      <c r="B205" s="1234"/>
      <c r="C205" s="1234"/>
      <c r="D205" s="1234"/>
      <c r="E205" s="1234"/>
      <c r="F205" s="1234"/>
      <c r="G205" s="1234"/>
      <c r="H205" s="1234"/>
      <c r="I205" s="1234"/>
      <c r="J205" s="1234"/>
      <c r="K205" s="1234"/>
      <c r="L205" s="1234"/>
      <c r="M205" s="1234"/>
      <c r="N205" s="1214"/>
    </row>
    <row r="206" spans="1:14" ht="20.100000000000001" customHeight="1" x14ac:dyDescent="0.2">
      <c r="A206" s="1217"/>
      <c r="B206" s="1234"/>
      <c r="C206" s="1234"/>
      <c r="D206" s="1234"/>
      <c r="E206" s="1234"/>
      <c r="F206" s="1234"/>
      <c r="G206" s="1234"/>
      <c r="H206" s="1234"/>
      <c r="I206" s="1234"/>
      <c r="J206" s="1234"/>
      <c r="K206" s="1234"/>
      <c r="L206" s="1234"/>
      <c r="M206" s="1234"/>
      <c r="N206" s="1214"/>
    </row>
    <row r="207" spans="1:14" ht="20.100000000000001" customHeight="1" x14ac:dyDescent="0.2">
      <c r="A207" s="1217"/>
      <c r="B207" s="1234"/>
      <c r="C207" s="1234"/>
      <c r="D207" s="1234"/>
      <c r="E207" s="1234"/>
      <c r="F207" s="1234"/>
      <c r="G207" s="1234"/>
      <c r="H207" s="1234"/>
      <c r="I207" s="1234"/>
      <c r="J207" s="1234"/>
      <c r="K207" s="1234"/>
      <c r="L207" s="1234"/>
      <c r="M207" s="1234"/>
      <c r="N207" s="1214"/>
    </row>
    <row r="208" spans="1:14" ht="20.100000000000001" customHeight="1" x14ac:dyDescent="0.2">
      <c r="A208" s="1217"/>
      <c r="B208" s="1234"/>
      <c r="C208" s="1234"/>
      <c r="D208" s="1234"/>
      <c r="E208" s="1234"/>
      <c r="F208" s="1234"/>
      <c r="G208" s="1234"/>
      <c r="H208" s="1234"/>
      <c r="I208" s="1234"/>
      <c r="J208" s="1234"/>
      <c r="K208" s="1234"/>
      <c r="L208" s="1234"/>
      <c r="M208" s="1234"/>
      <c r="N208" s="1214"/>
    </row>
    <row r="209" spans="1:14" ht="20.100000000000001" customHeight="1" x14ac:dyDescent="0.2">
      <c r="A209" s="1217"/>
      <c r="B209" s="1234"/>
      <c r="C209" s="1234"/>
      <c r="D209" s="1234"/>
      <c r="E209" s="1234"/>
      <c r="F209" s="1234"/>
      <c r="G209" s="1234"/>
      <c r="H209" s="1234"/>
      <c r="I209" s="1234"/>
      <c r="J209" s="1234"/>
      <c r="K209" s="1234"/>
      <c r="L209" s="1234"/>
      <c r="M209" s="1234"/>
      <c r="N209" s="1214"/>
    </row>
    <row r="210" spans="1:14" ht="20.100000000000001" customHeight="1" x14ac:dyDescent="0.2">
      <c r="A210" s="1217"/>
      <c r="B210" s="1234"/>
      <c r="C210" s="1234"/>
      <c r="D210" s="1234"/>
      <c r="E210" s="1234"/>
      <c r="F210" s="1234"/>
      <c r="G210" s="1234"/>
      <c r="H210" s="1234"/>
      <c r="I210" s="1234"/>
      <c r="J210" s="1234"/>
      <c r="K210" s="1234"/>
      <c r="L210" s="1234"/>
      <c r="M210" s="1234"/>
      <c r="N210" s="1214"/>
    </row>
    <row r="211" spans="1:14" ht="20.100000000000001" customHeight="1" x14ac:dyDescent="0.2">
      <c r="A211" s="1217"/>
      <c r="B211" s="1234"/>
      <c r="C211" s="1234"/>
      <c r="D211" s="1234"/>
      <c r="E211" s="1234"/>
      <c r="F211" s="1234"/>
      <c r="G211" s="1234"/>
      <c r="H211" s="1234"/>
      <c r="I211" s="1234"/>
      <c r="J211" s="1234"/>
      <c r="K211" s="1234"/>
      <c r="L211" s="1234"/>
      <c r="M211" s="1234"/>
      <c r="N211" s="1214"/>
    </row>
    <row r="212" spans="1:14" ht="20.100000000000001" customHeight="1" x14ac:dyDescent="0.2">
      <c r="A212" s="1217"/>
      <c r="B212" s="1234"/>
      <c r="C212" s="1234"/>
      <c r="D212" s="1234"/>
      <c r="E212" s="1234"/>
      <c r="F212" s="1234"/>
      <c r="G212" s="1234"/>
      <c r="H212" s="1234"/>
      <c r="I212" s="1234"/>
      <c r="J212" s="1234"/>
      <c r="K212" s="1234"/>
      <c r="L212" s="1234"/>
      <c r="M212" s="1234"/>
      <c r="N212" s="1214"/>
    </row>
    <row r="213" spans="1:14" ht="20.100000000000001" customHeight="1" x14ac:dyDescent="0.2">
      <c r="A213" s="1217"/>
      <c r="B213" s="1234"/>
      <c r="C213" s="1234"/>
      <c r="D213" s="1234"/>
      <c r="E213" s="1234"/>
      <c r="F213" s="1234"/>
      <c r="G213" s="1234"/>
      <c r="H213" s="1234"/>
      <c r="I213" s="1234"/>
      <c r="J213" s="1234"/>
      <c r="K213" s="1234"/>
      <c r="L213" s="1234"/>
      <c r="M213" s="1234"/>
      <c r="N213" s="1214"/>
    </row>
    <row r="214" spans="1:14" ht="20.100000000000001" customHeight="1" x14ac:dyDescent="0.2">
      <c r="A214" s="1217"/>
      <c r="B214" s="1234"/>
      <c r="C214" s="1234"/>
      <c r="D214" s="1234"/>
      <c r="E214" s="1234"/>
      <c r="F214" s="1234"/>
      <c r="G214" s="1234"/>
      <c r="H214" s="1234"/>
      <c r="I214" s="1234"/>
      <c r="J214" s="1234"/>
      <c r="K214" s="1234"/>
      <c r="L214" s="1234"/>
      <c r="M214" s="1234"/>
      <c r="N214" s="1214"/>
    </row>
    <row r="215" spans="1:14" ht="20.100000000000001" customHeight="1" x14ac:dyDescent="0.2">
      <c r="A215" s="1217"/>
      <c r="B215" s="1234"/>
      <c r="C215" s="1234"/>
      <c r="D215" s="1234"/>
      <c r="E215" s="1234"/>
      <c r="F215" s="1234"/>
      <c r="G215" s="1234"/>
      <c r="H215" s="1234"/>
      <c r="I215" s="1234"/>
      <c r="J215" s="1234"/>
      <c r="K215" s="1234"/>
      <c r="L215" s="1234"/>
      <c r="M215" s="1234"/>
      <c r="N215" s="1214"/>
    </row>
    <row r="216" spans="1:14" ht="20.100000000000001" customHeight="1" x14ac:dyDescent="0.2">
      <c r="A216" s="1217"/>
      <c r="B216" s="1234"/>
      <c r="C216" s="1234"/>
      <c r="D216" s="1234"/>
      <c r="E216" s="1234"/>
      <c r="F216" s="1234"/>
      <c r="G216" s="1234"/>
      <c r="H216" s="1234"/>
      <c r="I216" s="1234"/>
      <c r="J216" s="1234"/>
      <c r="K216" s="1234"/>
      <c r="L216" s="1234"/>
      <c r="M216" s="1234"/>
      <c r="N216" s="1214"/>
    </row>
    <row r="217" spans="1:14" ht="20.100000000000001" customHeight="1" x14ac:dyDescent="0.2">
      <c r="A217" s="1217"/>
      <c r="B217" s="1234"/>
      <c r="C217" s="1234"/>
      <c r="D217" s="1234"/>
      <c r="E217" s="1234"/>
      <c r="F217" s="1234"/>
      <c r="G217" s="1234"/>
      <c r="H217" s="1234"/>
      <c r="I217" s="1234"/>
      <c r="J217" s="1234"/>
      <c r="K217" s="1234"/>
      <c r="L217" s="1234"/>
      <c r="M217" s="1234"/>
      <c r="N217" s="1214"/>
    </row>
    <row r="218" spans="1:14" ht="20.100000000000001" customHeight="1" x14ac:dyDescent="0.2">
      <c r="A218" s="1217"/>
      <c r="B218" s="1234"/>
      <c r="C218" s="1234"/>
      <c r="D218" s="1234"/>
      <c r="E218" s="1234"/>
      <c r="F218" s="1234"/>
      <c r="G218" s="1234"/>
      <c r="H218" s="1234"/>
      <c r="I218" s="1234"/>
      <c r="J218" s="1234"/>
      <c r="K218" s="1234"/>
      <c r="L218" s="1234"/>
      <c r="M218" s="1234"/>
      <c r="N218" s="1214"/>
    </row>
    <row r="219" spans="1:14" ht="20.100000000000001" customHeight="1" x14ac:dyDescent="0.2">
      <c r="A219" s="1217"/>
      <c r="B219" s="1234"/>
      <c r="C219" s="1234"/>
      <c r="D219" s="1234"/>
      <c r="E219" s="1234"/>
      <c r="F219" s="1234"/>
      <c r="G219" s="1234"/>
      <c r="H219" s="1234"/>
      <c r="I219" s="1234"/>
      <c r="J219" s="1234"/>
      <c r="K219" s="1234"/>
      <c r="L219" s="1234"/>
      <c r="M219" s="1234"/>
      <c r="N219" s="1214"/>
    </row>
    <row r="220" spans="1:14" ht="20.100000000000001" customHeight="1" x14ac:dyDescent="0.2">
      <c r="A220" s="1217"/>
      <c r="B220" s="1234"/>
      <c r="C220" s="1234"/>
      <c r="D220" s="1234"/>
      <c r="E220" s="1234"/>
      <c r="F220" s="1234"/>
      <c r="G220" s="1234"/>
      <c r="H220" s="1234"/>
      <c r="I220" s="1234"/>
      <c r="J220" s="1234"/>
      <c r="K220" s="1234"/>
      <c r="L220" s="1234"/>
      <c r="M220" s="1234"/>
      <c r="N220" s="1214"/>
    </row>
    <row r="221" spans="1:14" ht="20.100000000000001" customHeight="1" x14ac:dyDescent="0.2">
      <c r="A221" s="1217"/>
      <c r="B221" s="1234"/>
      <c r="C221" s="1234"/>
      <c r="D221" s="1234"/>
      <c r="E221" s="1234"/>
      <c r="F221" s="1234"/>
      <c r="G221" s="1234"/>
      <c r="H221" s="1234"/>
      <c r="I221" s="1234"/>
      <c r="J221" s="1234"/>
      <c r="K221" s="1234"/>
      <c r="L221" s="1234"/>
      <c r="M221" s="1234"/>
      <c r="N221" s="1214"/>
    </row>
    <row r="222" spans="1:14" ht="20.100000000000001" customHeight="1" x14ac:dyDescent="0.2">
      <c r="A222" s="1217"/>
      <c r="B222" s="1234"/>
      <c r="C222" s="1234"/>
      <c r="D222" s="1234"/>
      <c r="E222" s="1234"/>
      <c r="F222" s="1234"/>
      <c r="G222" s="1234"/>
      <c r="H222" s="1234"/>
      <c r="I222" s="1234"/>
      <c r="J222" s="1234"/>
      <c r="K222" s="1234"/>
      <c r="L222" s="1234"/>
      <c r="M222" s="1234"/>
      <c r="N222" s="1214"/>
    </row>
    <row r="223" spans="1:14" ht="20.100000000000001" customHeight="1" x14ac:dyDescent="0.2">
      <c r="A223" s="1217"/>
      <c r="B223" s="1234"/>
      <c r="C223" s="1234"/>
      <c r="D223" s="1234"/>
      <c r="E223" s="1234"/>
      <c r="F223" s="1234"/>
      <c r="G223" s="1234"/>
      <c r="H223" s="1234"/>
      <c r="I223" s="1234"/>
      <c r="J223" s="1234"/>
      <c r="K223" s="1234"/>
      <c r="L223" s="1234"/>
      <c r="M223" s="1234"/>
      <c r="N223" s="1214"/>
    </row>
    <row r="224" spans="1:14" ht="20.100000000000001" customHeight="1" x14ac:dyDescent="0.2">
      <c r="A224" s="1217"/>
      <c r="B224" s="1234"/>
      <c r="C224" s="1234"/>
      <c r="D224" s="1234"/>
      <c r="E224" s="1234"/>
      <c r="F224" s="1234"/>
      <c r="G224" s="1234"/>
      <c r="H224" s="1234"/>
      <c r="I224" s="1234"/>
      <c r="J224" s="1234"/>
      <c r="K224" s="1234"/>
      <c r="L224" s="1234"/>
      <c r="M224" s="1234"/>
      <c r="N224" s="1214"/>
    </row>
    <row r="225" spans="1:14" ht="20.100000000000001" customHeight="1" x14ac:dyDescent="0.2">
      <c r="A225" s="1217"/>
      <c r="B225" s="1234"/>
      <c r="C225" s="1234"/>
      <c r="D225" s="1234"/>
      <c r="E225" s="1234"/>
      <c r="F225" s="1234"/>
      <c r="G225" s="1234"/>
      <c r="H225" s="1234"/>
      <c r="I225" s="1234"/>
      <c r="J225" s="1234"/>
      <c r="K225" s="1234"/>
      <c r="L225" s="1234"/>
      <c r="M225" s="1234"/>
      <c r="N225" s="1214"/>
    </row>
    <row r="226" spans="1:14" ht="20.100000000000001" customHeight="1" x14ac:dyDescent="0.2">
      <c r="A226" s="1217"/>
      <c r="B226" s="1234"/>
      <c r="C226" s="1234"/>
      <c r="D226" s="1234"/>
      <c r="E226" s="1234"/>
      <c r="F226" s="1234"/>
      <c r="G226" s="1234"/>
      <c r="H226" s="1234"/>
      <c r="I226" s="1234"/>
      <c r="J226" s="1234"/>
      <c r="K226" s="1234"/>
      <c r="L226" s="1234"/>
      <c r="M226" s="1234"/>
      <c r="N226" s="1214"/>
    </row>
    <row r="227" spans="1:14" ht="20.100000000000001" customHeight="1" x14ac:dyDescent="0.2">
      <c r="A227" s="1217"/>
      <c r="B227" s="1234"/>
      <c r="C227" s="1234"/>
      <c r="D227" s="1234"/>
      <c r="E227" s="1234"/>
      <c r="F227" s="1234"/>
      <c r="G227" s="1234"/>
      <c r="H227" s="1234"/>
      <c r="I227" s="1234"/>
      <c r="J227" s="1234"/>
      <c r="K227" s="1234"/>
      <c r="L227" s="1234"/>
      <c r="M227" s="1234"/>
      <c r="N227" s="1214"/>
    </row>
    <row r="228" spans="1:14" ht="20.100000000000001" customHeight="1" x14ac:dyDescent="0.2">
      <c r="A228" s="1217"/>
      <c r="B228" s="1234"/>
      <c r="C228" s="1234"/>
      <c r="D228" s="1234"/>
      <c r="E228" s="1234"/>
      <c r="F228" s="1234"/>
      <c r="G228" s="1234"/>
      <c r="H228" s="1234"/>
      <c r="I228" s="1234"/>
      <c r="J228" s="1234"/>
      <c r="K228" s="1234"/>
      <c r="L228" s="1234"/>
      <c r="M228" s="1234"/>
      <c r="N228" s="1214"/>
    </row>
    <row r="229" spans="1:14" ht="20.100000000000001" customHeight="1" x14ac:dyDescent="0.2">
      <c r="A229" s="1217"/>
      <c r="B229" s="1234"/>
      <c r="C229" s="1234"/>
      <c r="D229" s="1234"/>
      <c r="E229" s="1234"/>
      <c r="F229" s="1234"/>
      <c r="G229" s="1234"/>
      <c r="H229" s="1234"/>
      <c r="I229" s="1234"/>
      <c r="J229" s="1234"/>
      <c r="K229" s="1234"/>
      <c r="L229" s="1234"/>
      <c r="M229" s="1234"/>
      <c r="N229" s="1214"/>
    </row>
    <row r="230" spans="1:14" ht="20.100000000000001" customHeight="1" x14ac:dyDescent="0.2">
      <c r="A230" s="1217"/>
      <c r="B230" s="1234"/>
      <c r="C230" s="1234"/>
      <c r="D230" s="1234"/>
      <c r="E230" s="1234"/>
      <c r="F230" s="1234"/>
      <c r="G230" s="1234"/>
      <c r="H230" s="1234"/>
      <c r="I230" s="1234"/>
      <c r="J230" s="1234"/>
      <c r="K230" s="1234"/>
      <c r="L230" s="1234"/>
      <c r="M230" s="1234"/>
      <c r="N230" s="1214"/>
    </row>
    <row r="231" spans="1:14" ht="20.100000000000001" customHeight="1" x14ac:dyDescent="0.2">
      <c r="A231" s="1217"/>
      <c r="B231" s="1234"/>
      <c r="C231" s="1234"/>
      <c r="D231" s="1234"/>
      <c r="E231" s="1234"/>
      <c r="F231" s="1234"/>
      <c r="G231" s="1234"/>
      <c r="H231" s="1234"/>
      <c r="I231" s="1234"/>
      <c r="J231" s="1234"/>
      <c r="K231" s="1234"/>
      <c r="L231" s="1234"/>
      <c r="M231" s="1234"/>
      <c r="N231" s="1214"/>
    </row>
    <row r="232" spans="1:14" ht="20.100000000000001" customHeight="1" x14ac:dyDescent="0.2">
      <c r="A232" s="1217"/>
      <c r="B232" s="1234"/>
      <c r="C232" s="1234"/>
      <c r="D232" s="1234"/>
      <c r="E232" s="1234"/>
      <c r="F232" s="1234"/>
      <c r="G232" s="1234"/>
      <c r="H232" s="1234"/>
      <c r="I232" s="1234"/>
      <c r="J232" s="1234"/>
      <c r="K232" s="1234"/>
      <c r="L232" s="1234"/>
      <c r="M232" s="1234"/>
      <c r="N232" s="1214"/>
    </row>
    <row r="233" spans="1:14" ht="20.100000000000001" customHeight="1" x14ac:dyDescent="0.2">
      <c r="A233" s="1217"/>
      <c r="B233" s="1234"/>
      <c r="C233" s="1234"/>
      <c r="D233" s="1234"/>
      <c r="E233" s="1234"/>
      <c r="F233" s="1234"/>
      <c r="G233" s="1234"/>
      <c r="H233" s="1234"/>
      <c r="I233" s="1234"/>
      <c r="J233" s="1234"/>
      <c r="K233" s="1234"/>
      <c r="L233" s="1234"/>
      <c r="M233" s="1234"/>
      <c r="N233" s="1214"/>
    </row>
    <row r="234" spans="1:14" ht="20.100000000000001" customHeight="1" x14ac:dyDescent="0.2">
      <c r="A234" s="1217"/>
      <c r="B234" s="1234"/>
      <c r="C234" s="1234"/>
      <c r="D234" s="1234"/>
      <c r="E234" s="1234"/>
      <c r="F234" s="1234"/>
      <c r="G234" s="1234"/>
      <c r="H234" s="1234"/>
      <c r="I234" s="1234"/>
      <c r="J234" s="1234"/>
      <c r="K234" s="1234"/>
      <c r="L234" s="1234"/>
      <c r="M234" s="1234"/>
      <c r="N234" s="1214"/>
    </row>
    <row r="235" spans="1:14" ht="20.100000000000001" customHeight="1" x14ac:dyDescent="0.2">
      <c r="A235" s="1217"/>
      <c r="B235" s="1234"/>
      <c r="C235" s="1234"/>
      <c r="D235" s="1234"/>
      <c r="E235" s="1234"/>
      <c r="F235" s="1234"/>
      <c r="G235" s="1234"/>
      <c r="H235" s="1234"/>
      <c r="I235" s="1234"/>
      <c r="J235" s="1234"/>
      <c r="K235" s="1234"/>
      <c r="L235" s="1234"/>
      <c r="M235" s="1234"/>
      <c r="N235" s="1214"/>
    </row>
    <row r="236" spans="1:14" ht="20.100000000000001" customHeight="1" x14ac:dyDescent="0.2">
      <c r="A236" s="1217"/>
      <c r="B236" s="1234"/>
      <c r="C236" s="1234"/>
      <c r="D236" s="1234"/>
      <c r="E236" s="1234"/>
      <c r="F236" s="1234"/>
      <c r="G236" s="1234"/>
      <c r="H236" s="1234"/>
      <c r="I236" s="1234"/>
      <c r="J236" s="1234"/>
      <c r="K236" s="1234"/>
      <c r="L236" s="1234"/>
      <c r="M236" s="1234"/>
      <c r="N236" s="1214"/>
    </row>
    <row r="237" spans="1:14" ht="20.100000000000001" customHeight="1" x14ac:dyDescent="0.2">
      <c r="A237" s="1217"/>
      <c r="B237" s="1234"/>
      <c r="C237" s="1234"/>
      <c r="D237" s="1234"/>
      <c r="E237" s="1234"/>
      <c r="F237" s="1234"/>
      <c r="G237" s="1234"/>
      <c r="H237" s="1234"/>
      <c r="I237" s="1234"/>
      <c r="J237" s="1234"/>
      <c r="K237" s="1234"/>
      <c r="L237" s="1234"/>
      <c r="M237" s="1234"/>
      <c r="N237" s="1214"/>
    </row>
    <row r="238" spans="1:14" ht="20.100000000000001" customHeight="1" x14ac:dyDescent="0.2">
      <c r="A238" s="1217"/>
      <c r="B238" s="1234"/>
      <c r="C238" s="1234"/>
      <c r="D238" s="1234"/>
      <c r="E238" s="1234"/>
      <c r="F238" s="1234"/>
      <c r="G238" s="1234"/>
      <c r="H238" s="1234"/>
      <c r="I238" s="1234"/>
      <c r="J238" s="1234"/>
      <c r="K238" s="1234"/>
      <c r="L238" s="1234"/>
      <c r="M238" s="1234"/>
      <c r="N238" s="1214"/>
    </row>
    <row r="239" spans="1:14" ht="20.100000000000001" customHeight="1" x14ac:dyDescent="0.2">
      <c r="A239" s="1217"/>
      <c r="B239" s="1234"/>
      <c r="C239" s="1234"/>
      <c r="D239" s="1234"/>
      <c r="E239" s="1234"/>
      <c r="F239" s="1234"/>
      <c r="G239" s="1234"/>
      <c r="H239" s="1234"/>
      <c r="I239" s="1234"/>
      <c r="J239" s="1234"/>
      <c r="K239" s="1234"/>
      <c r="L239" s="1234"/>
      <c r="M239" s="1234"/>
      <c r="N239" s="1214"/>
    </row>
    <row r="240" spans="1:14" ht="20.100000000000001" customHeight="1" x14ac:dyDescent="0.2">
      <c r="A240" s="1217"/>
      <c r="B240" s="1234"/>
      <c r="C240" s="1234"/>
      <c r="D240" s="1234"/>
      <c r="E240" s="1234"/>
      <c r="F240" s="1234"/>
      <c r="G240" s="1234"/>
      <c r="H240" s="1234"/>
      <c r="I240" s="1234"/>
      <c r="J240" s="1234"/>
      <c r="K240" s="1234"/>
      <c r="L240" s="1234"/>
      <c r="M240" s="1234"/>
      <c r="N240" s="1214"/>
    </row>
    <row r="241" spans="1:14" ht="20.100000000000001" customHeight="1" x14ac:dyDescent="0.2">
      <c r="A241" s="1217"/>
      <c r="B241" s="1234"/>
      <c r="C241" s="1234"/>
      <c r="D241" s="1234"/>
      <c r="E241" s="1234"/>
      <c r="F241" s="1234"/>
      <c r="G241" s="1234"/>
      <c r="H241" s="1234"/>
      <c r="I241" s="1234"/>
      <c r="J241" s="1234"/>
      <c r="K241" s="1234"/>
      <c r="L241" s="1234"/>
      <c r="M241" s="1234"/>
      <c r="N241" s="1214"/>
    </row>
    <row r="242" spans="1:14" ht="20.100000000000001" customHeight="1" x14ac:dyDescent="0.2">
      <c r="A242" s="1217"/>
      <c r="B242" s="1234"/>
      <c r="C242" s="1234"/>
      <c r="D242" s="1234"/>
      <c r="E242" s="1234"/>
      <c r="F242" s="1234"/>
      <c r="G242" s="1234"/>
      <c r="H242" s="1234"/>
      <c r="I242" s="1234"/>
      <c r="J242" s="1234"/>
      <c r="K242" s="1234"/>
      <c r="L242" s="1234"/>
      <c r="M242" s="1234"/>
      <c r="N242" s="1214"/>
    </row>
    <row r="243" spans="1:14" ht="20.100000000000001" customHeight="1" x14ac:dyDescent="0.2">
      <c r="A243" s="1217"/>
      <c r="B243" s="1234"/>
      <c r="C243" s="1234"/>
      <c r="D243" s="1234"/>
      <c r="E243" s="1234"/>
      <c r="F243" s="1234"/>
      <c r="G243" s="1234"/>
      <c r="H243" s="1234"/>
      <c r="I243" s="1234"/>
      <c r="J243" s="1234"/>
      <c r="K243" s="1234"/>
      <c r="L243" s="1234"/>
      <c r="M243" s="1234"/>
      <c r="N243" s="1214"/>
    </row>
    <row r="244" spans="1:14" ht="20.100000000000001" customHeight="1" x14ac:dyDescent="0.2">
      <c r="A244" s="1217"/>
      <c r="B244" s="1234"/>
      <c r="C244" s="1234"/>
      <c r="D244" s="1234"/>
      <c r="E244" s="1234"/>
      <c r="F244" s="1234"/>
      <c r="G244" s="1234"/>
      <c r="H244" s="1234"/>
      <c r="I244" s="1234"/>
      <c r="J244" s="1234"/>
      <c r="K244" s="1234"/>
      <c r="L244" s="1234"/>
      <c r="M244" s="1234"/>
      <c r="N244" s="1214"/>
    </row>
    <row r="245" spans="1:14" ht="20.100000000000001" customHeight="1" x14ac:dyDescent="0.2">
      <c r="A245" s="1217"/>
      <c r="B245" s="1234"/>
      <c r="C245" s="1234"/>
      <c r="D245" s="1234"/>
      <c r="E245" s="1234"/>
      <c r="F245" s="1234"/>
      <c r="G245" s="1234"/>
      <c r="H245" s="1234"/>
      <c r="I245" s="1234"/>
      <c r="J245" s="1234"/>
      <c r="K245" s="1234"/>
      <c r="L245" s="1234"/>
      <c r="M245" s="1234"/>
      <c r="N245" s="1214"/>
    </row>
    <row r="246" spans="1:14" ht="20.100000000000001" customHeight="1" x14ac:dyDescent="0.2">
      <c r="A246" s="1217"/>
      <c r="B246" s="1234"/>
      <c r="C246" s="1234"/>
      <c r="D246" s="1234"/>
      <c r="E246" s="1234"/>
      <c r="F246" s="1234"/>
      <c r="G246" s="1234"/>
      <c r="H246" s="1234"/>
      <c r="I246" s="1234"/>
      <c r="J246" s="1234"/>
      <c r="K246" s="1234"/>
      <c r="L246" s="1234"/>
      <c r="M246" s="1234"/>
      <c r="N246" s="1214"/>
    </row>
    <row r="247" spans="1:14" ht="20.100000000000001" customHeight="1" x14ac:dyDescent="0.2">
      <c r="A247" s="1217"/>
      <c r="B247" s="1234"/>
      <c r="C247" s="1234"/>
      <c r="D247" s="1234"/>
      <c r="E247" s="1234"/>
      <c r="F247" s="1234"/>
      <c r="G247" s="1234"/>
      <c r="H247" s="1234"/>
      <c r="I247" s="1234"/>
      <c r="J247" s="1234"/>
      <c r="K247" s="1234"/>
      <c r="L247" s="1234"/>
      <c r="M247" s="1234"/>
      <c r="N247" s="1214"/>
    </row>
    <row r="248" spans="1:14" ht="20.100000000000001" customHeight="1" x14ac:dyDescent="0.2">
      <c r="A248" s="1217"/>
      <c r="B248" s="1234"/>
      <c r="C248" s="1234"/>
      <c r="D248" s="1234"/>
      <c r="E248" s="1234"/>
      <c r="F248" s="1234"/>
      <c r="G248" s="1234"/>
      <c r="H248" s="1234"/>
      <c r="I248" s="1234"/>
      <c r="J248" s="1234"/>
      <c r="K248" s="1234"/>
      <c r="L248" s="1234"/>
      <c r="M248" s="1234"/>
      <c r="N248" s="1214"/>
    </row>
    <row r="249" spans="1:14" ht="20.100000000000001" customHeight="1" x14ac:dyDescent="0.2">
      <c r="A249" s="1217"/>
      <c r="B249" s="1234"/>
      <c r="C249" s="1234"/>
      <c r="D249" s="1234"/>
      <c r="E249" s="1234"/>
      <c r="F249" s="1234"/>
      <c r="G249" s="1234"/>
      <c r="H249" s="1234"/>
      <c r="I249" s="1234"/>
      <c r="J249" s="1234"/>
      <c r="K249" s="1234"/>
      <c r="L249" s="1234"/>
      <c r="M249" s="1234"/>
      <c r="N249" s="1214"/>
    </row>
    <row r="250" spans="1:14" ht="20.100000000000001" customHeight="1" x14ac:dyDescent="0.2">
      <c r="A250" s="1217"/>
      <c r="B250" s="1234"/>
      <c r="C250" s="1234"/>
      <c r="D250" s="1234"/>
      <c r="E250" s="1234"/>
      <c r="F250" s="1234"/>
      <c r="G250" s="1234"/>
      <c r="H250" s="1234"/>
      <c r="I250" s="1234"/>
      <c r="J250" s="1234"/>
      <c r="K250" s="1234"/>
      <c r="L250" s="1234"/>
      <c r="M250" s="1234"/>
      <c r="N250" s="1214"/>
    </row>
    <row r="251" spans="1:14" ht="20.100000000000001" customHeight="1" x14ac:dyDescent="0.2">
      <c r="A251" s="1217"/>
      <c r="B251" s="1234"/>
      <c r="C251" s="1234"/>
      <c r="D251" s="1234"/>
      <c r="E251" s="1234"/>
      <c r="F251" s="1234"/>
      <c r="G251" s="1234"/>
      <c r="H251" s="1234"/>
      <c r="I251" s="1234"/>
      <c r="J251" s="1234"/>
      <c r="K251" s="1234"/>
      <c r="L251" s="1234"/>
      <c r="M251" s="1234"/>
      <c r="N251" s="1214"/>
    </row>
    <row r="252" spans="1:14" ht="20.100000000000001" customHeight="1" x14ac:dyDescent="0.2">
      <c r="A252" s="1217"/>
      <c r="B252" s="1234"/>
      <c r="C252" s="1234"/>
      <c r="D252" s="1234"/>
      <c r="E252" s="1234"/>
      <c r="F252" s="1234"/>
      <c r="G252" s="1234"/>
      <c r="H252" s="1234"/>
      <c r="I252" s="1234"/>
      <c r="J252" s="1234"/>
      <c r="K252" s="1234"/>
      <c r="L252" s="1234"/>
      <c r="M252" s="1234"/>
      <c r="N252" s="1214"/>
    </row>
    <row r="253" spans="1:14" ht="20.100000000000001" customHeight="1" x14ac:dyDescent="0.2">
      <c r="A253" s="1217"/>
      <c r="B253" s="1234"/>
      <c r="C253" s="1234"/>
      <c r="D253" s="1234"/>
      <c r="E253" s="1234"/>
      <c r="F253" s="1234"/>
      <c r="G253" s="1234"/>
      <c r="H253" s="1234"/>
      <c r="I253" s="1234"/>
      <c r="J253" s="1234"/>
      <c r="K253" s="1234"/>
      <c r="L253" s="1234"/>
      <c r="M253" s="1234"/>
      <c r="N253" s="1214"/>
    </row>
    <row r="254" spans="1:14" ht="20.100000000000001" customHeight="1" x14ac:dyDescent="0.2">
      <c r="A254" s="1217"/>
      <c r="B254" s="1234"/>
      <c r="C254" s="1234"/>
      <c r="D254" s="1234"/>
      <c r="E254" s="1234"/>
      <c r="F254" s="1234"/>
      <c r="G254" s="1234"/>
      <c r="H254" s="1234"/>
      <c r="I254" s="1234"/>
      <c r="J254" s="1234"/>
      <c r="K254" s="1234"/>
      <c r="L254" s="1234"/>
      <c r="M254" s="1234"/>
      <c r="N254" s="1214"/>
    </row>
    <row r="255" spans="1:14" ht="20.100000000000001" customHeight="1" x14ac:dyDescent="0.2">
      <c r="A255" s="1217"/>
      <c r="B255" s="1234"/>
      <c r="C255" s="1234"/>
      <c r="D255" s="1234"/>
      <c r="E255" s="1234"/>
      <c r="F255" s="1234"/>
      <c r="G255" s="1234"/>
      <c r="H255" s="1234"/>
      <c r="I255" s="1234"/>
      <c r="J255" s="1234"/>
      <c r="K255" s="1234"/>
      <c r="L255" s="1234"/>
      <c r="M255" s="1234"/>
      <c r="N255" s="1214"/>
    </row>
    <row r="256" spans="1:14" ht="20.100000000000001" customHeight="1" x14ac:dyDescent="0.2">
      <c r="A256" s="1217"/>
      <c r="B256" s="1234"/>
      <c r="C256" s="1234"/>
      <c r="D256" s="1234"/>
      <c r="E256" s="1234"/>
      <c r="F256" s="1234"/>
      <c r="G256" s="1234"/>
      <c r="H256" s="1234"/>
      <c r="I256" s="1234"/>
      <c r="J256" s="1234"/>
      <c r="K256" s="1234"/>
      <c r="L256" s="1234"/>
      <c r="M256" s="1234"/>
      <c r="N256" s="1214"/>
    </row>
    <row r="257" spans="1:14" ht="20.100000000000001" customHeight="1" x14ac:dyDescent="0.2">
      <c r="A257" s="1217"/>
      <c r="B257" s="1234"/>
      <c r="C257" s="1234"/>
      <c r="D257" s="1234"/>
      <c r="E257" s="1234"/>
      <c r="F257" s="1234"/>
      <c r="G257" s="1234"/>
      <c r="H257" s="1234"/>
      <c r="I257" s="1234"/>
      <c r="J257" s="1234"/>
      <c r="K257" s="1234"/>
      <c r="L257" s="1234"/>
      <c r="M257" s="1234"/>
      <c r="N257" s="1214"/>
    </row>
    <row r="258" spans="1:14" ht="20.100000000000001" customHeight="1" x14ac:dyDescent="0.2">
      <c r="A258" s="1217"/>
      <c r="B258" s="1234"/>
      <c r="C258" s="1234"/>
      <c r="D258" s="1234"/>
      <c r="E258" s="1234"/>
      <c r="F258" s="1234"/>
      <c r="G258" s="1234"/>
      <c r="H258" s="1234"/>
      <c r="I258" s="1234"/>
      <c r="J258" s="1234"/>
      <c r="K258" s="1234"/>
      <c r="L258" s="1234"/>
      <c r="M258" s="1234"/>
      <c r="N258" s="1214"/>
    </row>
    <row r="259" spans="1:14" ht="20.100000000000001" customHeight="1" x14ac:dyDescent="0.2">
      <c r="A259" s="1217"/>
      <c r="B259" s="1234"/>
      <c r="C259" s="1234"/>
      <c r="D259" s="1234"/>
      <c r="E259" s="1234"/>
      <c r="F259" s="1234"/>
      <c r="G259" s="1234"/>
      <c r="H259" s="1234"/>
      <c r="I259" s="1234"/>
      <c r="J259" s="1234"/>
      <c r="K259" s="1234"/>
      <c r="L259" s="1234"/>
      <c r="M259" s="1234"/>
      <c r="N259" s="1214"/>
    </row>
    <row r="260" spans="1:14" ht="20.100000000000001" customHeight="1" x14ac:dyDescent="0.2">
      <c r="A260" s="1217"/>
      <c r="B260" s="1234"/>
      <c r="C260" s="1234"/>
      <c r="D260" s="1234"/>
      <c r="E260" s="1234"/>
      <c r="F260" s="1234"/>
      <c r="G260" s="1234"/>
      <c r="H260" s="1234"/>
      <c r="I260" s="1234"/>
      <c r="J260" s="1234"/>
      <c r="K260" s="1234"/>
      <c r="L260" s="1234"/>
      <c r="M260" s="1234"/>
      <c r="N260" s="1214"/>
    </row>
    <row r="261" spans="1:14" ht="20.100000000000001" customHeight="1" x14ac:dyDescent="0.2">
      <c r="A261" s="1217"/>
      <c r="B261" s="1234"/>
      <c r="C261" s="1234"/>
      <c r="D261" s="1234"/>
      <c r="E261" s="1234"/>
      <c r="F261" s="1234"/>
      <c r="G261" s="1234"/>
      <c r="H261" s="1234"/>
      <c r="I261" s="1234"/>
      <c r="J261" s="1234"/>
      <c r="K261" s="1234"/>
      <c r="L261" s="1234"/>
      <c r="M261" s="1234"/>
      <c r="N261" s="1214"/>
    </row>
    <row r="262" spans="1:14" ht="20.100000000000001" customHeight="1" x14ac:dyDescent="0.2">
      <c r="A262" s="1217"/>
      <c r="B262" s="1234"/>
      <c r="C262" s="1234"/>
      <c r="D262" s="1234"/>
      <c r="E262" s="1234"/>
      <c r="F262" s="1234"/>
      <c r="G262" s="1234"/>
      <c r="H262" s="1234"/>
      <c r="I262" s="1234"/>
      <c r="J262" s="1234"/>
      <c r="K262" s="1234"/>
      <c r="L262" s="1234"/>
      <c r="M262" s="1234"/>
      <c r="N262" s="1214"/>
    </row>
    <row r="263" spans="1:14" ht="20.100000000000001" customHeight="1" x14ac:dyDescent="0.2">
      <c r="A263" s="1217"/>
      <c r="B263" s="1234"/>
      <c r="C263" s="1234"/>
      <c r="D263" s="1234"/>
      <c r="E263" s="1234"/>
      <c r="F263" s="1234"/>
      <c r="G263" s="1234"/>
      <c r="H263" s="1234"/>
      <c r="I263" s="1234"/>
      <c r="J263" s="1234"/>
      <c r="K263" s="1234"/>
      <c r="L263" s="1234"/>
      <c r="M263" s="1234"/>
      <c r="N263" s="1214"/>
    </row>
    <row r="264" spans="1:14" ht="20.100000000000001" customHeight="1" x14ac:dyDescent="0.2">
      <c r="A264" s="1217"/>
      <c r="B264" s="1234"/>
      <c r="C264" s="1234"/>
      <c r="D264" s="1234"/>
      <c r="E264" s="1234"/>
      <c r="F264" s="1234"/>
      <c r="G264" s="1234"/>
      <c r="H264" s="1234"/>
      <c r="I264" s="1234"/>
      <c r="J264" s="1234"/>
      <c r="K264" s="1234"/>
      <c r="L264" s="1234"/>
      <c r="M264" s="1234"/>
      <c r="N264" s="1214"/>
    </row>
    <row r="265" spans="1:14" ht="20.100000000000001" customHeight="1" x14ac:dyDescent="0.2">
      <c r="A265" s="1217"/>
      <c r="B265" s="1234"/>
      <c r="C265" s="1234"/>
      <c r="D265" s="1234"/>
      <c r="E265" s="1234"/>
      <c r="F265" s="1234"/>
      <c r="G265" s="1234"/>
      <c r="H265" s="1234"/>
      <c r="I265" s="1234"/>
      <c r="J265" s="1234"/>
      <c r="K265" s="1234"/>
      <c r="L265" s="1234"/>
      <c r="M265" s="1234"/>
      <c r="N265" s="1214"/>
    </row>
    <row r="266" spans="1:14" ht="20.100000000000001" customHeight="1" x14ac:dyDescent="0.2">
      <c r="A266" s="1217"/>
      <c r="B266" s="1234"/>
      <c r="C266" s="1234"/>
      <c r="D266" s="1234"/>
      <c r="E266" s="1234"/>
      <c r="F266" s="1234"/>
      <c r="G266" s="1234"/>
      <c r="H266" s="1234"/>
      <c r="I266" s="1234"/>
      <c r="J266" s="1234"/>
      <c r="K266" s="1234"/>
      <c r="L266" s="1234"/>
      <c r="M266" s="1234"/>
      <c r="N266" s="1214"/>
    </row>
    <row r="267" spans="1:14" ht="20.100000000000001" customHeight="1" x14ac:dyDescent="0.2">
      <c r="A267" s="1217"/>
      <c r="B267" s="1234"/>
      <c r="C267" s="1234"/>
      <c r="D267" s="1234"/>
      <c r="E267" s="1234"/>
      <c r="F267" s="1234"/>
      <c r="G267" s="1234"/>
      <c r="H267" s="1234"/>
      <c r="I267" s="1234"/>
      <c r="J267" s="1234"/>
      <c r="K267" s="1234"/>
      <c r="L267" s="1234"/>
      <c r="M267" s="1234"/>
      <c r="N267" s="1214"/>
    </row>
    <row r="268" spans="1:14" ht="20.100000000000001" customHeight="1" x14ac:dyDescent="0.2">
      <c r="A268" s="1217"/>
      <c r="B268" s="1234"/>
      <c r="C268" s="1234"/>
      <c r="D268" s="1234"/>
      <c r="E268" s="1234"/>
      <c r="F268" s="1234"/>
      <c r="G268" s="1234"/>
      <c r="H268" s="1234"/>
      <c r="I268" s="1234"/>
      <c r="J268" s="1234"/>
      <c r="K268" s="1234"/>
      <c r="L268" s="1234"/>
      <c r="M268" s="1234"/>
      <c r="N268" s="1214"/>
    </row>
    <row r="269" spans="1:14" ht="20.100000000000001" customHeight="1" x14ac:dyDescent="0.2">
      <c r="A269" s="1217"/>
      <c r="B269" s="1234"/>
      <c r="C269" s="1234"/>
      <c r="D269" s="1234"/>
      <c r="E269" s="1234"/>
      <c r="F269" s="1234"/>
      <c r="G269" s="1234"/>
      <c r="H269" s="1234"/>
      <c r="I269" s="1234"/>
      <c r="J269" s="1234"/>
      <c r="K269" s="1234"/>
      <c r="L269" s="1234"/>
      <c r="M269" s="1234"/>
      <c r="N269" s="1214"/>
    </row>
    <row r="270" spans="1:14" ht="20.100000000000001" customHeight="1" x14ac:dyDescent="0.2">
      <c r="A270" s="1217"/>
      <c r="B270" s="1234"/>
      <c r="C270" s="1234"/>
      <c r="D270" s="1234"/>
      <c r="E270" s="1234"/>
      <c r="F270" s="1234"/>
      <c r="G270" s="1234"/>
      <c r="H270" s="1234"/>
      <c r="I270" s="1234"/>
      <c r="J270" s="1234"/>
      <c r="K270" s="1234"/>
      <c r="L270" s="1234"/>
      <c r="M270" s="1234"/>
      <c r="N270" s="1214"/>
    </row>
    <row r="271" spans="1:14" ht="20.100000000000001" customHeight="1" x14ac:dyDescent="0.2">
      <c r="A271" s="1217"/>
      <c r="B271" s="1234"/>
      <c r="C271" s="1234"/>
      <c r="D271" s="1234"/>
      <c r="E271" s="1234"/>
      <c r="F271" s="1234"/>
      <c r="G271" s="1234"/>
      <c r="H271" s="1234"/>
      <c r="I271" s="1234"/>
      <c r="J271" s="1234"/>
      <c r="K271" s="1234"/>
      <c r="L271" s="1234"/>
      <c r="M271" s="1234"/>
      <c r="N271" s="1214"/>
    </row>
    <row r="272" spans="1:14" ht="20.100000000000001" customHeight="1" x14ac:dyDescent="0.2">
      <c r="A272" s="1217"/>
      <c r="B272" s="1234"/>
      <c r="C272" s="1234"/>
      <c r="D272" s="1234"/>
      <c r="E272" s="1234"/>
      <c r="F272" s="1234"/>
      <c r="G272" s="1234"/>
      <c r="H272" s="1234"/>
      <c r="I272" s="1234"/>
      <c r="J272" s="1234"/>
      <c r="K272" s="1234"/>
      <c r="L272" s="1234"/>
      <c r="M272" s="1234"/>
      <c r="N272" s="1214"/>
    </row>
    <row r="273" spans="1:14" ht="20.100000000000001" customHeight="1" x14ac:dyDescent="0.2">
      <c r="A273" s="1217"/>
      <c r="B273" s="1234"/>
      <c r="C273" s="1234"/>
      <c r="D273" s="1234"/>
      <c r="E273" s="1234"/>
      <c r="F273" s="1234"/>
      <c r="G273" s="1234"/>
      <c r="H273" s="1234"/>
      <c r="I273" s="1234"/>
      <c r="J273" s="1234"/>
      <c r="K273" s="1234"/>
      <c r="L273" s="1234"/>
      <c r="M273" s="1234"/>
      <c r="N273" s="1214"/>
    </row>
    <row r="274" spans="1:14" ht="20.100000000000001" customHeight="1" x14ac:dyDescent="0.2">
      <c r="A274" s="1217"/>
      <c r="B274" s="1234"/>
      <c r="C274" s="1234"/>
      <c r="D274" s="1234"/>
      <c r="E274" s="1234"/>
      <c r="F274" s="1234"/>
      <c r="G274" s="1234"/>
      <c r="H274" s="1234"/>
      <c r="I274" s="1234"/>
      <c r="J274" s="1234"/>
      <c r="K274" s="1234"/>
      <c r="L274" s="1234"/>
      <c r="M274" s="1234"/>
      <c r="N274" s="1214"/>
    </row>
    <row r="275" spans="1:14" ht="20.100000000000001" customHeight="1" x14ac:dyDescent="0.2">
      <c r="A275" s="1217"/>
      <c r="B275" s="1234"/>
      <c r="C275" s="1234"/>
      <c r="D275" s="1234"/>
      <c r="E275" s="1234"/>
      <c r="F275" s="1234"/>
      <c r="G275" s="1234"/>
      <c r="H275" s="1234"/>
      <c r="I275" s="1234"/>
      <c r="J275" s="1234"/>
      <c r="K275" s="1234"/>
      <c r="L275" s="1234"/>
      <c r="M275" s="1234"/>
      <c r="N275" s="1214"/>
    </row>
    <row r="276" spans="1:14" ht="20.100000000000001" customHeight="1" x14ac:dyDescent="0.2">
      <c r="A276" s="1217"/>
      <c r="B276" s="1234"/>
      <c r="C276" s="1234"/>
      <c r="D276" s="1234"/>
      <c r="E276" s="1234"/>
      <c r="F276" s="1234"/>
      <c r="G276" s="1234"/>
      <c r="H276" s="1234"/>
      <c r="I276" s="1234"/>
      <c r="J276" s="1234"/>
      <c r="K276" s="1234"/>
      <c r="L276" s="1234"/>
      <c r="M276" s="1234"/>
      <c r="N276" s="1214"/>
    </row>
    <row r="277" spans="1:14" ht="20.100000000000001" customHeight="1" x14ac:dyDescent="0.2">
      <c r="A277" s="1217"/>
      <c r="B277" s="1234"/>
      <c r="C277" s="1234"/>
      <c r="D277" s="1234"/>
      <c r="E277" s="1234"/>
      <c r="F277" s="1234"/>
      <c r="G277" s="1234"/>
      <c r="H277" s="1234"/>
      <c r="I277" s="1234"/>
      <c r="J277" s="1234"/>
      <c r="K277" s="1234"/>
      <c r="L277" s="1234"/>
      <c r="M277" s="1234"/>
      <c r="N277" s="1214"/>
    </row>
    <row r="278" spans="1:14" ht="20.100000000000001" customHeight="1" x14ac:dyDescent="0.2">
      <c r="A278" s="1217"/>
      <c r="B278" s="1234"/>
      <c r="C278" s="1234"/>
      <c r="D278" s="1234"/>
      <c r="E278" s="1234"/>
      <c r="F278" s="1234"/>
      <c r="G278" s="1234"/>
      <c r="H278" s="1234"/>
      <c r="I278" s="1234"/>
      <c r="J278" s="1234"/>
      <c r="K278" s="1234"/>
      <c r="L278" s="1234"/>
      <c r="M278" s="1234"/>
      <c r="N278" s="1214"/>
    </row>
    <row r="279" spans="1:14" ht="20.100000000000001" customHeight="1" x14ac:dyDescent="0.2">
      <c r="A279" s="1217"/>
      <c r="B279" s="1234"/>
      <c r="C279" s="1234"/>
      <c r="D279" s="1234"/>
      <c r="E279" s="1234"/>
      <c r="F279" s="1234"/>
      <c r="G279" s="1234"/>
      <c r="H279" s="1234"/>
      <c r="I279" s="1234"/>
      <c r="J279" s="1234"/>
      <c r="K279" s="1234"/>
      <c r="L279" s="1234"/>
      <c r="M279" s="1234"/>
      <c r="N279" s="1214"/>
    </row>
    <row r="280" spans="1:14" ht="20.100000000000001" customHeight="1" x14ac:dyDescent="0.2">
      <c r="A280" s="1217"/>
      <c r="B280" s="1234"/>
      <c r="C280" s="1234"/>
      <c r="D280" s="1234"/>
      <c r="E280" s="1234"/>
      <c r="F280" s="1234"/>
      <c r="G280" s="1234"/>
      <c r="H280" s="1234"/>
      <c r="I280" s="1234"/>
      <c r="J280" s="1234"/>
      <c r="K280" s="1234"/>
      <c r="L280" s="1234"/>
      <c r="M280" s="1234"/>
      <c r="N280" s="1214"/>
    </row>
    <row r="281" spans="1:14" ht="20.100000000000001" customHeight="1" x14ac:dyDescent="0.2">
      <c r="A281" s="1217"/>
      <c r="B281" s="1234"/>
      <c r="C281" s="1234"/>
      <c r="D281" s="1234"/>
      <c r="E281" s="1234"/>
      <c r="F281" s="1234"/>
      <c r="G281" s="1234"/>
      <c r="H281" s="1234"/>
      <c r="I281" s="1234"/>
      <c r="J281" s="1234"/>
      <c r="K281" s="1234"/>
      <c r="L281" s="1234"/>
      <c r="M281" s="1234"/>
      <c r="N281" s="1214"/>
    </row>
    <row r="282" spans="1:14" ht="20.100000000000001" customHeight="1" x14ac:dyDescent="0.2">
      <c r="A282" s="1217"/>
      <c r="B282" s="1234"/>
      <c r="C282" s="1234"/>
      <c r="D282" s="1234"/>
      <c r="E282" s="1234"/>
      <c r="F282" s="1234"/>
      <c r="G282" s="1234"/>
      <c r="H282" s="1234"/>
      <c r="I282" s="1234"/>
      <c r="J282" s="1234"/>
      <c r="K282" s="1234"/>
      <c r="L282" s="1234"/>
      <c r="M282" s="1234"/>
      <c r="N282" s="1214"/>
    </row>
    <row r="283" spans="1:14" ht="20.100000000000001" customHeight="1" x14ac:dyDescent="0.2">
      <c r="A283" s="1217"/>
      <c r="B283" s="1234"/>
      <c r="C283" s="1234"/>
      <c r="D283" s="1234"/>
      <c r="E283" s="1234"/>
      <c r="F283" s="1234"/>
      <c r="G283" s="1234"/>
      <c r="H283" s="1234"/>
      <c r="I283" s="1234"/>
      <c r="J283" s="1234"/>
      <c r="K283" s="1234"/>
      <c r="L283" s="1234"/>
      <c r="M283" s="1234"/>
      <c r="N283" s="1214"/>
    </row>
    <row r="284" spans="1:14" ht="20.100000000000001" customHeight="1" x14ac:dyDescent="0.2">
      <c r="A284" s="1217"/>
      <c r="B284" s="1234"/>
      <c r="C284" s="1234"/>
      <c r="D284" s="1234"/>
      <c r="E284" s="1234"/>
      <c r="F284" s="1234"/>
      <c r="G284" s="1234"/>
      <c r="H284" s="1234"/>
      <c r="I284" s="1234"/>
      <c r="J284" s="1234"/>
      <c r="K284" s="1234"/>
      <c r="L284" s="1234"/>
      <c r="M284" s="1234"/>
      <c r="N284" s="1214"/>
    </row>
    <row r="285" spans="1:14" ht="20.100000000000001" customHeight="1" x14ac:dyDescent="0.2">
      <c r="A285" s="1217"/>
      <c r="B285" s="1234"/>
      <c r="C285" s="1234"/>
      <c r="D285" s="1234"/>
      <c r="E285" s="1234"/>
      <c r="F285" s="1234"/>
      <c r="G285" s="1234"/>
      <c r="H285" s="1234"/>
      <c r="I285" s="1234"/>
      <c r="J285" s="1234"/>
      <c r="K285" s="1234"/>
      <c r="L285" s="1234"/>
      <c r="M285" s="1234"/>
      <c r="N285" s="1214"/>
    </row>
    <row r="286" spans="1:14" ht="20.100000000000001" customHeight="1" x14ac:dyDescent="0.2">
      <c r="A286" s="1217"/>
      <c r="B286" s="1234"/>
      <c r="C286" s="1234"/>
      <c r="D286" s="1234"/>
      <c r="E286" s="1234"/>
      <c r="F286" s="1234"/>
      <c r="G286" s="1234"/>
      <c r="H286" s="1234"/>
      <c r="I286" s="1234"/>
      <c r="J286" s="1234"/>
      <c r="K286" s="1234"/>
      <c r="L286" s="1234"/>
      <c r="M286" s="1234"/>
      <c r="N286" s="1214"/>
    </row>
    <row r="287" spans="1:14" ht="20.100000000000001" customHeight="1" x14ac:dyDescent="0.2">
      <c r="A287" s="1217"/>
      <c r="B287" s="1234"/>
      <c r="C287" s="1234"/>
      <c r="D287" s="1234"/>
      <c r="E287" s="1234"/>
      <c r="F287" s="1234"/>
      <c r="G287" s="1234"/>
      <c r="H287" s="1234"/>
      <c r="I287" s="1234"/>
      <c r="J287" s="1234"/>
      <c r="K287" s="1234"/>
      <c r="L287" s="1234"/>
      <c r="M287" s="1234"/>
      <c r="N287" s="1214"/>
    </row>
    <row r="288" spans="1:14" ht="20.100000000000001" customHeight="1" x14ac:dyDescent="0.2">
      <c r="A288" s="1217"/>
      <c r="B288" s="1234"/>
      <c r="C288" s="1234"/>
      <c r="D288" s="1234"/>
      <c r="E288" s="1234"/>
      <c r="F288" s="1234"/>
      <c r="G288" s="1234"/>
      <c r="H288" s="1234"/>
      <c r="I288" s="1234"/>
      <c r="J288" s="1234"/>
      <c r="K288" s="1234"/>
      <c r="L288" s="1234"/>
      <c r="M288" s="1234"/>
      <c r="N288" s="1214"/>
    </row>
    <row r="289" spans="1:14" ht="20.100000000000001" customHeight="1" x14ac:dyDescent="0.2">
      <c r="A289" s="1217"/>
      <c r="B289" s="1234"/>
      <c r="C289" s="1234"/>
      <c r="D289" s="1234"/>
      <c r="E289" s="1234"/>
      <c r="F289" s="1234"/>
      <c r="G289" s="1234"/>
      <c r="H289" s="1234"/>
      <c r="I289" s="1234"/>
      <c r="J289" s="1234"/>
      <c r="K289" s="1234"/>
      <c r="L289" s="1234"/>
      <c r="M289" s="1234"/>
      <c r="N289" s="1214"/>
    </row>
    <row r="290" spans="1:14" ht="20.100000000000001" customHeight="1" x14ac:dyDescent="0.2">
      <c r="A290" s="1217"/>
      <c r="B290" s="1234"/>
      <c r="C290" s="1234"/>
      <c r="D290" s="1234"/>
      <c r="E290" s="1234"/>
      <c r="F290" s="1234"/>
      <c r="G290" s="1234"/>
      <c r="H290" s="1234"/>
      <c r="I290" s="1234"/>
      <c r="J290" s="1234"/>
      <c r="K290" s="1234"/>
      <c r="L290" s="1234"/>
      <c r="M290" s="1234"/>
      <c r="N290" s="1214"/>
    </row>
    <row r="291" spans="1:14" ht="20.100000000000001" customHeight="1" x14ac:dyDescent="0.2">
      <c r="A291" s="1217"/>
      <c r="B291" s="1234"/>
      <c r="C291" s="1234"/>
      <c r="D291" s="1234"/>
      <c r="E291" s="1234"/>
      <c r="F291" s="1234"/>
      <c r="G291" s="1234"/>
      <c r="H291" s="1234"/>
      <c r="I291" s="1234"/>
      <c r="J291" s="1234"/>
      <c r="K291" s="1234"/>
      <c r="L291" s="1234"/>
      <c r="M291" s="1234"/>
      <c r="N291" s="1214"/>
    </row>
    <row r="292" spans="1:14" ht="20.100000000000001" customHeight="1" x14ac:dyDescent="0.2">
      <c r="A292" s="1217"/>
      <c r="B292" s="1234"/>
      <c r="C292" s="1234"/>
      <c r="D292" s="1234"/>
      <c r="E292" s="1234"/>
      <c r="F292" s="1234"/>
      <c r="G292" s="1234"/>
      <c r="H292" s="1234"/>
      <c r="I292" s="1234"/>
      <c r="J292" s="1234"/>
      <c r="K292" s="1234"/>
      <c r="L292" s="1234"/>
      <c r="M292" s="1234"/>
      <c r="N292" s="1214"/>
    </row>
    <row r="293" spans="1:14" ht="20.100000000000001" customHeight="1" x14ac:dyDescent="0.2">
      <c r="A293" s="1217"/>
      <c r="B293" s="1234"/>
      <c r="C293" s="1234"/>
      <c r="D293" s="1234"/>
      <c r="E293" s="1234"/>
      <c r="F293" s="1234"/>
      <c r="G293" s="1234"/>
      <c r="H293" s="1234"/>
      <c r="I293" s="1234"/>
      <c r="J293" s="1234"/>
      <c r="K293" s="1234"/>
      <c r="L293" s="1234"/>
      <c r="M293" s="1234"/>
      <c r="N293" s="1214"/>
    </row>
    <row r="294" spans="1:14" ht="20.100000000000001" customHeight="1" x14ac:dyDescent="0.2">
      <c r="A294" s="1217"/>
      <c r="B294" s="1234"/>
      <c r="C294" s="1234"/>
      <c r="D294" s="1234"/>
      <c r="E294" s="1234"/>
      <c r="F294" s="1234"/>
      <c r="G294" s="1234"/>
      <c r="H294" s="1234"/>
      <c r="I294" s="1234"/>
      <c r="J294" s="1234"/>
      <c r="K294" s="1234"/>
      <c r="L294" s="1234"/>
      <c r="M294" s="1234"/>
      <c r="N294" s="1214"/>
    </row>
    <row r="295" spans="1:14" ht="20.100000000000001" customHeight="1" x14ac:dyDescent="0.2">
      <c r="A295" s="1217"/>
      <c r="B295" s="1234"/>
      <c r="C295" s="1234"/>
      <c r="D295" s="1234"/>
      <c r="E295" s="1234"/>
      <c r="F295" s="1234"/>
      <c r="G295" s="1234"/>
      <c r="H295" s="1234"/>
      <c r="I295" s="1234"/>
      <c r="J295" s="1234"/>
      <c r="K295" s="1234"/>
      <c r="L295" s="1234"/>
      <c r="M295" s="1234"/>
      <c r="N295" s="1214"/>
    </row>
    <row r="296" spans="1:14" ht="20.100000000000001" customHeight="1" x14ac:dyDescent="0.2">
      <c r="A296" s="1217"/>
      <c r="B296" s="1234"/>
      <c r="C296" s="1234"/>
      <c r="D296" s="1234"/>
      <c r="E296" s="1234"/>
      <c r="F296" s="1234"/>
      <c r="G296" s="1234"/>
      <c r="H296" s="1234"/>
      <c r="I296" s="1234"/>
      <c r="J296" s="1234"/>
      <c r="K296" s="1234"/>
      <c r="L296" s="1234"/>
      <c r="M296" s="1234"/>
      <c r="N296" s="1214"/>
    </row>
    <row r="297" spans="1:14" ht="20.100000000000001" customHeight="1" x14ac:dyDescent="0.2">
      <c r="A297" s="1217"/>
      <c r="B297" s="1234"/>
      <c r="C297" s="1234"/>
      <c r="D297" s="1234"/>
      <c r="E297" s="1234"/>
      <c r="F297" s="1234"/>
      <c r="G297" s="1234"/>
      <c r="H297" s="1234"/>
      <c r="I297" s="1234"/>
      <c r="J297" s="1234"/>
      <c r="K297" s="1234"/>
      <c r="L297" s="1234"/>
      <c r="M297" s="1234"/>
      <c r="N297" s="1214"/>
    </row>
    <row r="298" spans="1:14" ht="20.100000000000001" customHeight="1" x14ac:dyDescent="0.2">
      <c r="A298" s="1217"/>
      <c r="B298" s="1234"/>
      <c r="C298" s="1234"/>
      <c r="D298" s="1234"/>
      <c r="E298" s="1234"/>
      <c r="F298" s="1234"/>
      <c r="G298" s="1234"/>
      <c r="H298" s="1234"/>
      <c r="I298" s="1234"/>
      <c r="J298" s="1234"/>
      <c r="K298" s="1234"/>
      <c r="L298" s="1234"/>
      <c r="M298" s="1234"/>
      <c r="N298" s="1214"/>
    </row>
    <row r="299" spans="1:14" ht="20.100000000000001" customHeight="1" x14ac:dyDescent="0.2">
      <c r="A299" s="1217"/>
      <c r="B299" s="1234"/>
      <c r="C299" s="1234"/>
      <c r="D299" s="1234"/>
      <c r="E299" s="1234"/>
      <c r="F299" s="1234"/>
      <c r="G299" s="1234"/>
      <c r="H299" s="1234"/>
      <c r="I299" s="1234"/>
      <c r="J299" s="1234"/>
      <c r="K299" s="1234"/>
      <c r="L299" s="1234"/>
      <c r="M299" s="1234"/>
      <c r="N299" s="1214"/>
    </row>
    <row r="300" spans="1:14" ht="20.100000000000001" customHeight="1" x14ac:dyDescent="0.2">
      <c r="A300" s="1217"/>
      <c r="B300" s="1234"/>
      <c r="C300" s="1234"/>
      <c r="D300" s="1234"/>
      <c r="E300" s="1234"/>
      <c r="F300" s="1234"/>
      <c r="G300" s="1234"/>
      <c r="H300" s="1234"/>
      <c r="I300" s="1234"/>
      <c r="J300" s="1234"/>
      <c r="K300" s="1234"/>
      <c r="L300" s="1234"/>
      <c r="M300" s="1234"/>
      <c r="N300" s="1214"/>
    </row>
    <row r="301" spans="1:14" ht="20.100000000000001" customHeight="1" x14ac:dyDescent="0.2">
      <c r="A301" s="1217"/>
      <c r="B301" s="1234"/>
      <c r="C301" s="1234"/>
      <c r="D301" s="1234"/>
      <c r="E301" s="1234"/>
      <c r="F301" s="1234"/>
      <c r="G301" s="1234"/>
      <c r="H301" s="1234"/>
      <c r="I301" s="1234"/>
      <c r="J301" s="1234"/>
      <c r="K301" s="1234"/>
      <c r="L301" s="1234"/>
      <c r="M301" s="1234"/>
      <c r="N301" s="1214"/>
    </row>
    <row r="302" spans="1:14" ht="20.100000000000001" customHeight="1" x14ac:dyDescent="0.2">
      <c r="A302" s="1217"/>
      <c r="B302" s="1234"/>
      <c r="C302" s="1234"/>
      <c r="D302" s="1234"/>
      <c r="E302" s="1234"/>
      <c r="F302" s="1234"/>
      <c r="G302" s="1234"/>
      <c r="H302" s="1234"/>
      <c r="I302" s="1234"/>
      <c r="J302" s="1234"/>
      <c r="K302" s="1234"/>
      <c r="L302" s="1234"/>
      <c r="M302" s="1234"/>
      <c r="N302" s="1214"/>
    </row>
    <row r="303" spans="1:14" ht="20.100000000000001" customHeight="1" x14ac:dyDescent="0.2">
      <c r="A303" s="1217"/>
      <c r="B303" s="1234"/>
      <c r="C303" s="1234"/>
      <c r="D303" s="1234"/>
      <c r="E303" s="1234"/>
      <c r="F303" s="1234"/>
      <c r="G303" s="1234"/>
      <c r="H303" s="1234"/>
      <c r="I303" s="1234"/>
      <c r="J303" s="1234"/>
      <c r="K303" s="1234"/>
      <c r="L303" s="1234"/>
      <c r="M303" s="1234"/>
      <c r="N303" s="1214"/>
    </row>
    <row r="304" spans="1:14" ht="20.100000000000001" customHeight="1" x14ac:dyDescent="0.2">
      <c r="A304" s="1217"/>
      <c r="B304" s="1234"/>
      <c r="C304" s="1234"/>
      <c r="D304" s="1234"/>
      <c r="E304" s="1234"/>
      <c r="F304" s="1234"/>
      <c r="G304" s="1234"/>
      <c r="H304" s="1234"/>
      <c r="I304" s="1234"/>
      <c r="J304" s="1234"/>
      <c r="K304" s="1234"/>
      <c r="L304" s="1234"/>
      <c r="M304" s="1234"/>
      <c r="N304" s="1214"/>
    </row>
    <row r="305" spans="1:14" ht="20.100000000000001" customHeight="1" x14ac:dyDescent="0.2">
      <c r="A305" s="1217"/>
      <c r="B305" s="1234"/>
      <c r="C305" s="1234"/>
      <c r="D305" s="1234"/>
      <c r="E305" s="1234"/>
      <c r="F305" s="1234"/>
      <c r="G305" s="1234"/>
      <c r="H305" s="1234"/>
      <c r="I305" s="1234"/>
      <c r="J305" s="1234"/>
      <c r="K305" s="1234"/>
      <c r="L305" s="1234"/>
      <c r="M305" s="1234"/>
      <c r="N305" s="1214"/>
    </row>
    <row r="306" spans="1:14" ht="20.100000000000001" customHeight="1" x14ac:dyDescent="0.2">
      <c r="A306" s="1217"/>
      <c r="B306" s="1234"/>
      <c r="C306" s="1234"/>
      <c r="D306" s="1234"/>
      <c r="E306" s="1234"/>
      <c r="F306" s="1234"/>
      <c r="G306" s="1234"/>
      <c r="H306" s="1234"/>
      <c r="I306" s="1234"/>
      <c r="J306" s="1234"/>
      <c r="K306" s="1234"/>
      <c r="L306" s="1234"/>
      <c r="M306" s="1234"/>
      <c r="N306" s="1214"/>
    </row>
    <row r="307" spans="1:14" ht="20.100000000000001" customHeight="1" x14ac:dyDescent="0.2">
      <c r="A307" s="1217"/>
      <c r="B307" s="1234"/>
      <c r="C307" s="1234"/>
      <c r="D307" s="1234"/>
      <c r="E307" s="1234"/>
      <c r="F307" s="1234"/>
      <c r="G307" s="1234"/>
      <c r="H307" s="1234"/>
      <c r="I307" s="1234"/>
      <c r="J307" s="1234"/>
      <c r="K307" s="1234"/>
      <c r="L307" s="1234"/>
      <c r="M307" s="1234"/>
      <c r="N307" s="1214"/>
    </row>
    <row r="308" spans="1:14" ht="20.100000000000001" customHeight="1" x14ac:dyDescent="0.2">
      <c r="A308" s="1217"/>
      <c r="B308" s="1234"/>
      <c r="C308" s="1234"/>
      <c r="D308" s="1234"/>
      <c r="E308" s="1234"/>
      <c r="F308" s="1234"/>
      <c r="G308" s="1234"/>
      <c r="H308" s="1234"/>
      <c r="I308" s="1234"/>
      <c r="J308" s="1234"/>
      <c r="K308" s="1234"/>
      <c r="L308" s="1234"/>
      <c r="M308" s="1234"/>
      <c r="N308" s="1214"/>
    </row>
    <row r="309" spans="1:14" ht="20.100000000000001" customHeight="1" x14ac:dyDescent="0.2">
      <c r="A309" s="1217"/>
      <c r="B309" s="1234"/>
      <c r="C309" s="1234"/>
      <c r="D309" s="1234"/>
      <c r="E309" s="1234"/>
      <c r="F309" s="1234"/>
      <c r="G309" s="1234"/>
      <c r="H309" s="1234"/>
      <c r="I309" s="1234"/>
      <c r="J309" s="1234"/>
      <c r="K309" s="1234"/>
      <c r="L309" s="1234"/>
      <c r="M309" s="1234"/>
      <c r="N309" s="1214"/>
    </row>
    <row r="310" spans="1:14" ht="20.100000000000001" customHeight="1" x14ac:dyDescent="0.2">
      <c r="A310" s="1217"/>
      <c r="B310" s="1234"/>
      <c r="C310" s="1234"/>
      <c r="D310" s="1234"/>
      <c r="E310" s="1234"/>
      <c r="F310" s="1234"/>
      <c r="G310" s="1234"/>
      <c r="H310" s="1234"/>
      <c r="I310" s="1234"/>
      <c r="J310" s="1234"/>
      <c r="K310" s="1234"/>
      <c r="L310" s="1234"/>
      <c r="M310" s="1234"/>
      <c r="N310" s="1214"/>
    </row>
    <row r="311" spans="1:14" ht="20.100000000000001" customHeight="1" x14ac:dyDescent="0.2">
      <c r="A311" s="1217"/>
      <c r="B311" s="1234"/>
      <c r="C311" s="1234"/>
      <c r="D311" s="1234"/>
      <c r="E311" s="1234"/>
      <c r="F311" s="1234"/>
      <c r="G311" s="1234"/>
      <c r="H311" s="1234"/>
      <c r="I311" s="1234"/>
      <c r="J311" s="1234"/>
      <c r="K311" s="1234"/>
      <c r="L311" s="1234"/>
      <c r="M311" s="1234"/>
      <c r="N311" s="1214"/>
    </row>
    <row r="312" spans="1:14" ht="20.100000000000001" customHeight="1" x14ac:dyDescent="0.2">
      <c r="A312" s="1217"/>
      <c r="B312" s="1234"/>
      <c r="C312" s="1234"/>
      <c r="D312" s="1234"/>
      <c r="E312" s="1234"/>
      <c r="F312" s="1234"/>
      <c r="G312" s="1234"/>
      <c r="H312" s="1234"/>
      <c r="I312" s="1234"/>
      <c r="J312" s="1234"/>
      <c r="K312" s="1234"/>
      <c r="L312" s="1234"/>
      <c r="M312" s="1234"/>
      <c r="N312" s="1214"/>
    </row>
    <row r="313" spans="1:14" ht="20.100000000000001" customHeight="1" x14ac:dyDescent="0.2">
      <c r="A313" s="1217"/>
      <c r="B313" s="1234"/>
      <c r="C313" s="1234"/>
      <c r="D313" s="1234"/>
      <c r="E313" s="1234"/>
      <c r="F313" s="1234"/>
      <c r="G313" s="1234"/>
      <c r="H313" s="1234"/>
      <c r="I313" s="1234"/>
      <c r="J313" s="1234"/>
      <c r="K313" s="1234"/>
      <c r="L313" s="1234"/>
      <c r="M313" s="1234"/>
      <c r="N313" s="1214"/>
    </row>
    <row r="314" spans="1:14" ht="20.100000000000001" customHeight="1" x14ac:dyDescent="0.2">
      <c r="A314" s="1217"/>
      <c r="B314" s="1234"/>
      <c r="C314" s="1234"/>
      <c r="D314" s="1234"/>
      <c r="E314" s="1234"/>
      <c r="F314" s="1234"/>
      <c r="G314" s="1234"/>
      <c r="H314" s="1234"/>
      <c r="I314" s="1234"/>
      <c r="J314" s="1234"/>
      <c r="K314" s="1234"/>
      <c r="L314" s="1234"/>
      <c r="M314" s="1234"/>
      <c r="N314" s="1214"/>
    </row>
    <row r="315" spans="1:14" ht="20.100000000000001" customHeight="1" x14ac:dyDescent="0.2">
      <c r="A315" s="1217"/>
      <c r="B315" s="1234"/>
      <c r="C315" s="1234"/>
      <c r="D315" s="1234"/>
      <c r="E315" s="1234"/>
      <c r="F315" s="1234"/>
      <c r="G315" s="1234"/>
      <c r="H315" s="1234"/>
      <c r="I315" s="1234"/>
      <c r="J315" s="1234"/>
      <c r="K315" s="1234"/>
      <c r="L315" s="1234"/>
      <c r="M315" s="1234"/>
      <c r="N315" s="1214"/>
    </row>
    <row r="316" spans="1:14" ht="20.100000000000001" customHeight="1" x14ac:dyDescent="0.2">
      <c r="A316" s="1217"/>
      <c r="B316" s="1234"/>
      <c r="C316" s="1234"/>
      <c r="D316" s="1234"/>
      <c r="E316" s="1234"/>
      <c r="F316" s="1234"/>
      <c r="G316" s="1234"/>
      <c r="H316" s="1234"/>
      <c r="I316" s="1234"/>
      <c r="J316" s="1234"/>
      <c r="K316" s="1234"/>
      <c r="L316" s="1234"/>
      <c r="M316" s="1234"/>
      <c r="N316" s="1214"/>
    </row>
    <row r="317" spans="1:14" ht="20.100000000000001" customHeight="1" x14ac:dyDescent="0.2">
      <c r="A317" s="1217"/>
      <c r="B317" s="1234"/>
      <c r="C317" s="1234"/>
      <c r="D317" s="1234"/>
      <c r="E317" s="1234"/>
      <c r="F317" s="1234"/>
      <c r="G317" s="1234"/>
      <c r="H317" s="1234"/>
      <c r="I317" s="1234"/>
      <c r="J317" s="1234"/>
      <c r="K317" s="1234"/>
      <c r="L317" s="1234"/>
      <c r="M317" s="1234"/>
      <c r="N317" s="1214"/>
    </row>
    <row r="318" spans="1:14" ht="20.100000000000001" customHeight="1" x14ac:dyDescent="0.2">
      <c r="A318" s="1217"/>
      <c r="B318" s="1234"/>
      <c r="C318" s="1234"/>
      <c r="D318" s="1234"/>
      <c r="E318" s="1234"/>
      <c r="F318" s="1234"/>
      <c r="G318" s="1234"/>
      <c r="H318" s="1234"/>
      <c r="I318" s="1234"/>
      <c r="J318" s="1234"/>
      <c r="K318" s="1234"/>
      <c r="L318" s="1234"/>
      <c r="M318" s="1234"/>
      <c r="N318" s="1214"/>
    </row>
    <row r="319" spans="1:14" ht="20.100000000000001" customHeight="1" x14ac:dyDescent="0.2">
      <c r="A319" s="1217"/>
      <c r="B319" s="1234"/>
      <c r="C319" s="1234"/>
      <c r="D319" s="1234"/>
      <c r="E319" s="1234"/>
      <c r="F319" s="1234"/>
      <c r="G319" s="1234"/>
      <c r="H319" s="1234"/>
      <c r="I319" s="1234"/>
      <c r="J319" s="1234"/>
      <c r="K319" s="1234"/>
      <c r="L319" s="1234"/>
      <c r="M319" s="1234"/>
      <c r="N319" s="1214"/>
    </row>
    <row r="320" spans="1:14" ht="20.100000000000001" customHeight="1" x14ac:dyDescent="0.2">
      <c r="A320" s="1217"/>
      <c r="B320" s="1234"/>
      <c r="C320" s="1234"/>
      <c r="D320" s="1234"/>
      <c r="E320" s="1234"/>
      <c r="F320" s="1234"/>
      <c r="G320" s="1234"/>
      <c r="H320" s="1234"/>
      <c r="I320" s="1234"/>
      <c r="J320" s="1234"/>
      <c r="K320" s="1234"/>
      <c r="L320" s="1234"/>
      <c r="M320" s="1234"/>
      <c r="N320" s="1214"/>
    </row>
    <row r="321" spans="1:14" ht="20.100000000000001" customHeight="1" x14ac:dyDescent="0.2">
      <c r="A321" s="1217"/>
      <c r="B321" s="1234"/>
      <c r="C321" s="1234"/>
      <c r="D321" s="1234"/>
      <c r="E321" s="1234"/>
      <c r="F321" s="1234"/>
      <c r="G321" s="1234"/>
      <c r="H321" s="1234"/>
      <c r="I321" s="1234"/>
      <c r="J321" s="1234"/>
      <c r="K321" s="1234"/>
      <c r="L321" s="1234"/>
      <c r="M321" s="1234"/>
      <c r="N321" s="1214"/>
    </row>
    <row r="322" spans="1:14" ht="20.100000000000001" customHeight="1" x14ac:dyDescent="0.2">
      <c r="A322" s="1217"/>
      <c r="B322" s="1234"/>
      <c r="C322" s="1234"/>
      <c r="D322" s="1234"/>
      <c r="E322" s="1234"/>
      <c r="F322" s="1234"/>
      <c r="G322" s="1234"/>
      <c r="H322" s="1234"/>
      <c r="I322" s="1234"/>
      <c r="J322" s="1234"/>
      <c r="K322" s="1234"/>
      <c r="L322" s="1234"/>
      <c r="M322" s="1234"/>
      <c r="N322" s="1214"/>
    </row>
    <row r="323" spans="1:14" ht="20.100000000000001" customHeight="1" x14ac:dyDescent="0.2">
      <c r="A323" s="1217"/>
      <c r="B323" s="1234"/>
      <c r="C323" s="1234"/>
      <c r="D323" s="1234"/>
      <c r="E323" s="1234"/>
      <c r="F323" s="1234"/>
      <c r="G323" s="1234"/>
      <c r="H323" s="1234"/>
      <c r="I323" s="1234"/>
      <c r="J323" s="1234"/>
      <c r="K323" s="1234"/>
      <c r="L323" s="1234"/>
      <c r="M323" s="1234"/>
      <c r="N323" s="1214"/>
    </row>
    <row r="324" spans="1:14" ht="20.100000000000001" customHeight="1" x14ac:dyDescent="0.2">
      <c r="A324" s="1217"/>
      <c r="B324" s="1234"/>
      <c r="C324" s="1234"/>
      <c r="D324" s="1234"/>
      <c r="E324" s="1234"/>
      <c r="F324" s="1234"/>
      <c r="G324" s="1234"/>
      <c r="H324" s="1234"/>
      <c r="I324" s="1234"/>
      <c r="J324" s="1234"/>
      <c r="K324" s="1234"/>
      <c r="L324" s="1234"/>
      <c r="M324" s="1234"/>
      <c r="N324" s="1214"/>
    </row>
    <row r="325" spans="1:14" ht="20.100000000000001" customHeight="1" x14ac:dyDescent="0.2">
      <c r="A325" s="1217"/>
      <c r="B325" s="1234"/>
      <c r="C325" s="1234"/>
      <c r="D325" s="1234"/>
      <c r="E325" s="1234"/>
      <c r="F325" s="1234"/>
      <c r="G325" s="1234"/>
      <c r="H325" s="1234"/>
      <c r="I325" s="1234"/>
      <c r="J325" s="1234"/>
      <c r="K325" s="1234"/>
      <c r="L325" s="1234"/>
      <c r="M325" s="1234"/>
      <c r="N325" s="1214"/>
    </row>
    <row r="326" spans="1:14" ht="20.100000000000001" customHeight="1" x14ac:dyDescent="0.2">
      <c r="A326" s="1217"/>
      <c r="B326" s="1234"/>
      <c r="C326" s="1234"/>
      <c r="D326" s="1234"/>
      <c r="E326" s="1234"/>
      <c r="F326" s="1234"/>
      <c r="G326" s="1234"/>
      <c r="H326" s="1234"/>
      <c r="I326" s="1234"/>
      <c r="J326" s="1234"/>
      <c r="K326" s="1234"/>
      <c r="L326" s="1234"/>
      <c r="M326" s="1234"/>
      <c r="N326" s="1214"/>
    </row>
    <row r="327" spans="1:14" ht="20.100000000000001" customHeight="1" x14ac:dyDescent="0.2">
      <c r="A327" s="1217"/>
      <c r="B327" s="1234"/>
      <c r="C327" s="1234"/>
      <c r="D327" s="1234"/>
      <c r="E327" s="1234"/>
      <c r="F327" s="1234"/>
      <c r="G327" s="1234"/>
      <c r="H327" s="1234"/>
      <c r="I327" s="1234"/>
      <c r="J327" s="1234"/>
      <c r="K327" s="1234"/>
      <c r="L327" s="1234"/>
      <c r="M327" s="1234"/>
      <c r="N327" s="1214"/>
    </row>
    <row r="328" spans="1:14" ht="20.100000000000001" customHeight="1" x14ac:dyDescent="0.2">
      <c r="A328" s="1217"/>
      <c r="B328" s="1234"/>
      <c r="C328" s="1234"/>
      <c r="D328" s="1234"/>
      <c r="E328" s="1234"/>
      <c r="F328" s="1234"/>
      <c r="G328" s="1234"/>
      <c r="H328" s="1234"/>
      <c r="I328" s="1234"/>
      <c r="J328" s="1234"/>
      <c r="K328" s="1234"/>
      <c r="L328" s="1234"/>
      <c r="M328" s="1234"/>
      <c r="N328" s="1214"/>
    </row>
    <row r="329" spans="1:14" ht="20.100000000000001" customHeight="1" x14ac:dyDescent="0.2">
      <c r="A329" s="1217"/>
      <c r="B329" s="1234"/>
      <c r="C329" s="1234"/>
      <c r="D329" s="1234"/>
      <c r="E329" s="1234"/>
      <c r="F329" s="1234"/>
      <c r="G329" s="1234"/>
      <c r="H329" s="1234"/>
      <c r="I329" s="1234"/>
      <c r="J329" s="1234"/>
      <c r="K329" s="1234"/>
      <c r="L329" s="1234"/>
      <c r="M329" s="1234"/>
      <c r="N329" s="1214"/>
    </row>
    <row r="330" spans="1:14" ht="20.100000000000001" customHeight="1" x14ac:dyDescent="0.2">
      <c r="A330" s="1217"/>
      <c r="B330" s="1234"/>
      <c r="C330" s="1234"/>
      <c r="D330" s="1234"/>
      <c r="E330" s="1234"/>
      <c r="F330" s="1234"/>
      <c r="G330" s="1234"/>
      <c r="H330" s="1234"/>
      <c r="I330" s="1234"/>
      <c r="J330" s="1234"/>
      <c r="K330" s="1234"/>
      <c r="L330" s="1234"/>
      <c r="M330" s="1234"/>
      <c r="N330" s="1214"/>
    </row>
    <row r="331" spans="1:14" ht="20.100000000000001" customHeight="1" x14ac:dyDescent="0.2">
      <c r="A331" s="1217"/>
      <c r="B331" s="1234"/>
      <c r="C331" s="1234"/>
      <c r="D331" s="1234"/>
      <c r="E331" s="1234"/>
      <c r="F331" s="1234"/>
      <c r="G331" s="1234"/>
      <c r="H331" s="1234"/>
      <c r="I331" s="1234"/>
      <c r="J331" s="1234"/>
      <c r="K331" s="1234"/>
      <c r="L331" s="1234"/>
      <c r="M331" s="1234"/>
      <c r="N331" s="1214"/>
    </row>
    <row r="332" spans="1:14" ht="20.100000000000001" customHeight="1" x14ac:dyDescent="0.2">
      <c r="A332" s="1217"/>
      <c r="B332" s="1234"/>
      <c r="C332" s="1234"/>
      <c r="D332" s="1234"/>
      <c r="E332" s="1234"/>
      <c r="F332" s="1234"/>
      <c r="G332" s="1234"/>
      <c r="H332" s="1234"/>
      <c r="I332" s="1234"/>
      <c r="J332" s="1234"/>
      <c r="K332" s="1234"/>
      <c r="L332" s="1234"/>
      <c r="M332" s="1234"/>
      <c r="N332" s="1214"/>
    </row>
    <row r="333" spans="1:14" ht="20.100000000000001" customHeight="1" x14ac:dyDescent="0.2">
      <c r="A333" s="1217"/>
      <c r="B333" s="1234"/>
      <c r="C333" s="1234"/>
      <c r="D333" s="1234"/>
      <c r="E333" s="1234"/>
      <c r="F333" s="1234"/>
      <c r="G333" s="1234"/>
      <c r="H333" s="1234"/>
      <c r="I333" s="1234"/>
      <c r="J333" s="1234"/>
      <c r="K333" s="1234"/>
      <c r="L333" s="1234"/>
      <c r="M333" s="1234"/>
      <c r="N333" s="1214"/>
    </row>
    <row r="334" spans="1:14" ht="20.100000000000001" customHeight="1" x14ac:dyDescent="0.2">
      <c r="A334" s="1217"/>
      <c r="B334" s="1234"/>
      <c r="C334" s="1234"/>
      <c r="D334" s="1234"/>
      <c r="E334" s="1234"/>
      <c r="F334" s="1234"/>
      <c r="G334" s="1234"/>
      <c r="H334" s="1234"/>
      <c r="I334" s="1234"/>
      <c r="J334" s="1234"/>
      <c r="K334" s="1234"/>
      <c r="L334" s="1234"/>
      <c r="M334" s="1234"/>
      <c r="N334" s="1214"/>
    </row>
    <row r="335" spans="1:14" ht="20.100000000000001" customHeight="1" x14ac:dyDescent="0.2">
      <c r="A335" s="1217"/>
      <c r="B335" s="1234"/>
      <c r="C335" s="1234"/>
      <c r="D335" s="1234"/>
      <c r="E335" s="1234"/>
      <c r="F335" s="1234"/>
      <c r="G335" s="1234"/>
      <c r="H335" s="1234"/>
      <c r="I335" s="1234"/>
      <c r="J335" s="1234"/>
      <c r="K335" s="1234"/>
      <c r="L335" s="1234"/>
      <c r="M335" s="1234"/>
      <c r="N335" s="1214"/>
    </row>
    <row r="336" spans="1:14" ht="20.100000000000001" customHeight="1" x14ac:dyDescent="0.2">
      <c r="A336" s="1217"/>
      <c r="B336" s="1234"/>
      <c r="C336" s="1234"/>
      <c r="D336" s="1234"/>
      <c r="E336" s="1234"/>
      <c r="F336" s="1234"/>
      <c r="G336" s="1234"/>
      <c r="H336" s="1234"/>
      <c r="I336" s="1234"/>
      <c r="J336" s="1234"/>
      <c r="K336" s="1234"/>
      <c r="L336" s="1234"/>
      <c r="M336" s="1234"/>
      <c r="N336" s="1214"/>
    </row>
    <row r="337" spans="1:14" ht="20.100000000000001" customHeight="1" x14ac:dyDescent="0.2">
      <c r="A337" s="1217"/>
      <c r="B337" s="1234"/>
      <c r="C337" s="1234"/>
      <c r="D337" s="1234"/>
      <c r="E337" s="1234"/>
      <c r="F337" s="1234"/>
      <c r="G337" s="1234"/>
      <c r="H337" s="1234"/>
      <c r="I337" s="1234"/>
      <c r="J337" s="1234"/>
      <c r="K337" s="1234"/>
      <c r="L337" s="1234"/>
      <c r="M337" s="1234"/>
      <c r="N337" s="1214"/>
    </row>
    <row r="338" spans="1:14" ht="20.100000000000001" customHeight="1" x14ac:dyDescent="0.2">
      <c r="A338" s="1217"/>
      <c r="B338" s="1234"/>
      <c r="C338" s="1234"/>
      <c r="D338" s="1234"/>
      <c r="E338" s="1234"/>
      <c r="F338" s="1234"/>
      <c r="G338" s="1234"/>
      <c r="H338" s="1234"/>
      <c r="I338" s="1234"/>
      <c r="J338" s="1234"/>
      <c r="K338" s="1234"/>
      <c r="L338" s="1234"/>
      <c r="M338" s="1234"/>
      <c r="N338" s="1214"/>
    </row>
    <row r="339" spans="1:14" ht="20.100000000000001" customHeight="1" x14ac:dyDescent="0.2">
      <c r="A339" s="1217"/>
      <c r="B339" s="1234"/>
      <c r="C339" s="1234"/>
      <c r="D339" s="1234"/>
      <c r="E339" s="1234"/>
      <c r="F339" s="1234"/>
      <c r="G339" s="1234"/>
      <c r="H339" s="1234"/>
      <c r="I339" s="1234"/>
      <c r="J339" s="1234"/>
      <c r="K339" s="1234"/>
      <c r="L339" s="1234"/>
      <c r="M339" s="1234"/>
      <c r="N339" s="1214"/>
    </row>
    <row r="340" spans="1:14" ht="20.100000000000001" customHeight="1" x14ac:dyDescent="0.2">
      <c r="A340" s="1217"/>
      <c r="B340" s="1234"/>
      <c r="C340" s="1234"/>
      <c r="D340" s="1234"/>
      <c r="E340" s="1234"/>
      <c r="F340" s="1234"/>
      <c r="G340" s="1234"/>
      <c r="H340" s="1234"/>
      <c r="I340" s="1234"/>
      <c r="J340" s="1234"/>
      <c r="K340" s="1234"/>
      <c r="L340" s="1234"/>
      <c r="M340" s="1234"/>
      <c r="N340" s="1214"/>
    </row>
    <row r="341" spans="1:14" ht="20.100000000000001" customHeight="1" x14ac:dyDescent="0.2">
      <c r="A341" s="1217"/>
      <c r="B341" s="1234"/>
      <c r="C341" s="1234"/>
      <c r="D341" s="1234"/>
      <c r="E341" s="1234"/>
      <c r="F341" s="1234"/>
      <c r="G341" s="1234"/>
      <c r="H341" s="1234"/>
      <c r="I341" s="1234"/>
      <c r="J341" s="1234"/>
      <c r="K341" s="1234"/>
      <c r="L341" s="1234"/>
      <c r="M341" s="1234"/>
      <c r="N341" s="1214"/>
    </row>
    <row r="342" spans="1:14" ht="20.100000000000001" customHeight="1" x14ac:dyDescent="0.2">
      <c r="A342" s="1217"/>
      <c r="B342" s="1234"/>
      <c r="C342" s="1234"/>
      <c r="D342" s="1234"/>
      <c r="E342" s="1234"/>
      <c r="F342" s="1234"/>
      <c r="G342" s="1234"/>
      <c r="H342" s="1234"/>
      <c r="I342" s="1234"/>
      <c r="J342" s="1234"/>
      <c r="K342" s="1234"/>
      <c r="L342" s="1234"/>
      <c r="M342" s="1234"/>
      <c r="N342" s="1214"/>
    </row>
    <row r="343" spans="1:14" ht="20.100000000000001" customHeight="1" x14ac:dyDescent="0.2">
      <c r="A343" s="1217"/>
      <c r="B343" s="1234"/>
      <c r="C343" s="1234"/>
      <c r="D343" s="1234"/>
      <c r="E343" s="1234"/>
      <c r="F343" s="1234"/>
      <c r="G343" s="1234"/>
      <c r="H343" s="1234"/>
      <c r="I343" s="1234"/>
      <c r="J343" s="1234"/>
      <c r="K343" s="1234"/>
      <c r="L343" s="1234"/>
      <c r="M343" s="1234"/>
      <c r="N343" s="1214"/>
    </row>
    <row r="344" spans="1:14" ht="20.100000000000001" customHeight="1" x14ac:dyDescent="0.2">
      <c r="A344" s="1217"/>
      <c r="B344" s="1234"/>
      <c r="C344" s="1234"/>
      <c r="D344" s="1234"/>
      <c r="E344" s="1234"/>
      <c r="F344" s="1234"/>
      <c r="G344" s="1234"/>
      <c r="H344" s="1234"/>
      <c r="I344" s="1234"/>
      <c r="J344" s="1234"/>
      <c r="K344" s="1234"/>
      <c r="L344" s="1234"/>
      <c r="M344" s="1234"/>
      <c r="N344" s="1214"/>
    </row>
    <row r="345" spans="1:14" ht="20.100000000000001" customHeight="1" x14ac:dyDescent="0.2">
      <c r="A345" s="1217"/>
      <c r="B345" s="1234"/>
      <c r="C345" s="1234"/>
      <c r="D345" s="1234"/>
      <c r="E345" s="1234"/>
      <c r="F345" s="1234"/>
      <c r="G345" s="1234"/>
      <c r="H345" s="1234"/>
      <c r="I345" s="1234"/>
      <c r="J345" s="1234"/>
      <c r="K345" s="1234"/>
      <c r="L345" s="1234"/>
      <c r="M345" s="1234"/>
      <c r="N345" s="1214"/>
    </row>
    <row r="346" spans="1:14" ht="20.100000000000001" customHeight="1" x14ac:dyDescent="0.2">
      <c r="A346" s="1217"/>
      <c r="B346" s="1234"/>
      <c r="C346" s="1234"/>
      <c r="D346" s="1234"/>
      <c r="E346" s="1234"/>
      <c r="F346" s="1234"/>
      <c r="G346" s="1234"/>
      <c r="H346" s="1234"/>
      <c r="I346" s="1234"/>
      <c r="J346" s="1234"/>
      <c r="K346" s="1234"/>
      <c r="L346" s="1234"/>
      <c r="M346" s="1234"/>
      <c r="N346" s="1214"/>
    </row>
    <row r="347" spans="1:14" ht="20.100000000000001" customHeight="1" x14ac:dyDescent="0.2">
      <c r="A347" s="1217"/>
      <c r="B347" s="1234"/>
      <c r="C347" s="1234"/>
      <c r="D347" s="1234"/>
      <c r="E347" s="1234"/>
      <c r="F347" s="1234"/>
      <c r="G347" s="1234"/>
      <c r="H347" s="1234"/>
      <c r="I347" s="1234"/>
      <c r="J347" s="1234"/>
      <c r="K347" s="1234"/>
      <c r="L347" s="1234"/>
      <c r="M347" s="1234"/>
      <c r="N347" s="1214"/>
    </row>
    <row r="348" spans="1:14" ht="20.100000000000001" customHeight="1" x14ac:dyDescent="0.2">
      <c r="A348" s="1217"/>
      <c r="B348" s="1234"/>
      <c r="C348" s="1234"/>
      <c r="D348" s="1234"/>
      <c r="E348" s="1234"/>
      <c r="F348" s="1234"/>
      <c r="G348" s="1234"/>
      <c r="H348" s="1234"/>
      <c r="I348" s="1234"/>
      <c r="J348" s="1234"/>
      <c r="K348" s="1234"/>
      <c r="L348" s="1234"/>
      <c r="M348" s="1234"/>
      <c r="N348" s="1214"/>
    </row>
    <row r="349" spans="1:14" ht="20.100000000000001" customHeight="1" x14ac:dyDescent="0.2">
      <c r="A349" s="1217"/>
      <c r="B349" s="1234"/>
      <c r="C349" s="1234"/>
      <c r="D349" s="1234"/>
      <c r="E349" s="1234"/>
      <c r="F349" s="1234"/>
      <c r="G349" s="1234"/>
      <c r="H349" s="1234"/>
      <c r="I349" s="1234"/>
      <c r="J349" s="1234"/>
      <c r="K349" s="1234"/>
      <c r="L349" s="1234"/>
      <c r="M349" s="1234"/>
      <c r="N349" s="1214"/>
    </row>
    <row r="350" spans="1:14" ht="20.100000000000001" customHeight="1" x14ac:dyDescent="0.2">
      <c r="A350" s="1217"/>
      <c r="B350" s="1234"/>
      <c r="C350" s="1234"/>
      <c r="D350" s="1234"/>
      <c r="E350" s="1234"/>
      <c r="F350" s="1234"/>
      <c r="G350" s="1234"/>
      <c r="H350" s="1234"/>
      <c r="I350" s="1234"/>
      <c r="J350" s="1234"/>
      <c r="K350" s="1234"/>
      <c r="L350" s="1234"/>
      <c r="M350" s="1234"/>
      <c r="N350" s="1214"/>
    </row>
    <row r="351" spans="1:14" ht="20.100000000000001" customHeight="1" x14ac:dyDescent="0.2">
      <c r="A351" s="1217"/>
      <c r="B351" s="1234"/>
      <c r="C351" s="1234"/>
      <c r="D351" s="1234"/>
      <c r="E351" s="1234"/>
      <c r="F351" s="1234"/>
      <c r="G351" s="1234"/>
      <c r="H351" s="1234"/>
      <c r="I351" s="1234"/>
      <c r="J351" s="1234"/>
      <c r="K351" s="1234"/>
      <c r="L351" s="1234"/>
      <c r="M351" s="1234"/>
      <c r="N351" s="1214"/>
    </row>
    <row r="352" spans="1:14" ht="20.100000000000001" customHeight="1" x14ac:dyDescent="0.2">
      <c r="A352" s="1217"/>
      <c r="B352" s="1234"/>
      <c r="C352" s="1234"/>
      <c r="D352" s="1234"/>
      <c r="E352" s="1234"/>
      <c r="F352" s="1234"/>
      <c r="G352" s="1234"/>
      <c r="H352" s="1234"/>
      <c r="I352" s="1234"/>
      <c r="J352" s="1234"/>
      <c r="K352" s="1234"/>
      <c r="L352" s="1234"/>
      <c r="M352" s="1234"/>
      <c r="N352" s="1214"/>
    </row>
    <row r="353" spans="1:14" ht="20.100000000000001" customHeight="1" x14ac:dyDescent="0.2">
      <c r="A353" s="1217"/>
      <c r="B353" s="1234"/>
      <c r="C353" s="1234"/>
      <c r="D353" s="1234"/>
      <c r="E353" s="1234"/>
      <c r="F353" s="1234"/>
      <c r="G353" s="1234"/>
      <c r="H353" s="1234"/>
      <c r="I353" s="1234"/>
      <c r="J353" s="1234"/>
      <c r="K353" s="1234"/>
      <c r="L353" s="1234"/>
      <c r="M353" s="1234"/>
      <c r="N353" s="1214"/>
    </row>
    <row r="354" spans="1:14" ht="20.100000000000001" customHeight="1" x14ac:dyDescent="0.2">
      <c r="A354" s="1217"/>
      <c r="B354" s="1234"/>
      <c r="C354" s="1234"/>
      <c r="D354" s="1234"/>
      <c r="E354" s="1234"/>
      <c r="F354" s="1234"/>
      <c r="G354" s="1234"/>
      <c r="H354" s="1234"/>
      <c r="I354" s="1234"/>
      <c r="J354" s="1234"/>
      <c r="K354" s="1234"/>
      <c r="L354" s="1234"/>
      <c r="M354" s="1234"/>
      <c r="N354" s="1214"/>
    </row>
    <row r="355" spans="1:14" ht="20.100000000000001" customHeight="1" x14ac:dyDescent="0.2">
      <c r="A355" s="1217"/>
      <c r="B355" s="1234"/>
      <c r="C355" s="1234"/>
      <c r="D355" s="1234"/>
      <c r="E355" s="1234"/>
      <c r="F355" s="1234"/>
      <c r="G355" s="1234"/>
      <c r="H355" s="1234"/>
      <c r="I355" s="1234"/>
      <c r="J355" s="1234"/>
      <c r="K355" s="1234"/>
      <c r="L355" s="1234"/>
      <c r="M355" s="1234"/>
      <c r="N355" s="1214"/>
    </row>
    <row r="356" spans="1:14" ht="20.100000000000001" customHeight="1" x14ac:dyDescent="0.2">
      <c r="A356" s="1217"/>
      <c r="B356" s="1234"/>
      <c r="C356" s="1234"/>
      <c r="D356" s="1234"/>
      <c r="E356" s="1234"/>
      <c r="F356" s="1234"/>
      <c r="G356" s="1234"/>
      <c r="H356" s="1234"/>
      <c r="I356" s="1234"/>
      <c r="J356" s="1234"/>
      <c r="K356" s="1234"/>
      <c r="L356" s="1234"/>
      <c r="M356" s="1234"/>
      <c r="N356" s="1214"/>
    </row>
    <row r="357" spans="1:14" ht="20.100000000000001" customHeight="1" x14ac:dyDescent="0.2">
      <c r="A357" s="1217"/>
      <c r="B357" s="1234"/>
      <c r="C357" s="1234"/>
      <c r="D357" s="1234"/>
      <c r="E357" s="1234"/>
      <c r="F357" s="1234"/>
      <c r="G357" s="1234"/>
      <c r="H357" s="1234"/>
      <c r="I357" s="1234"/>
      <c r="J357" s="1234"/>
      <c r="K357" s="1234"/>
      <c r="L357" s="1234"/>
      <c r="M357" s="1234"/>
      <c r="N357" s="1214"/>
    </row>
    <row r="358" spans="1:14" ht="20.100000000000001" customHeight="1" x14ac:dyDescent="0.2">
      <c r="A358" s="1217"/>
      <c r="B358" s="1234"/>
      <c r="C358" s="1234"/>
      <c r="D358" s="1234"/>
      <c r="E358" s="1234"/>
      <c r="F358" s="1234"/>
      <c r="G358" s="1234"/>
      <c r="H358" s="1234"/>
      <c r="I358" s="1234"/>
      <c r="J358" s="1234"/>
      <c r="K358" s="1234"/>
      <c r="L358" s="1234"/>
      <c r="M358" s="1234"/>
      <c r="N358" s="1214"/>
    </row>
    <row r="359" spans="1:14" ht="20.100000000000001" customHeight="1" x14ac:dyDescent="0.2">
      <c r="A359" s="1217"/>
      <c r="B359" s="1234"/>
      <c r="C359" s="1234"/>
      <c r="D359" s="1234"/>
      <c r="E359" s="1234"/>
      <c r="F359" s="1234"/>
      <c r="G359" s="1234"/>
      <c r="H359" s="1234"/>
      <c r="I359" s="1234"/>
      <c r="J359" s="1234"/>
      <c r="K359" s="1234"/>
      <c r="L359" s="1234"/>
      <c r="M359" s="1234"/>
      <c r="N359" s="1214"/>
    </row>
    <row r="360" spans="1:14" ht="20.100000000000001" customHeight="1" x14ac:dyDescent="0.2">
      <c r="A360" s="1217"/>
      <c r="B360" s="1234"/>
      <c r="C360" s="1234"/>
      <c r="D360" s="1234"/>
      <c r="E360" s="1234"/>
      <c r="F360" s="1234"/>
      <c r="G360" s="1234"/>
      <c r="H360" s="1234"/>
      <c r="I360" s="1234"/>
      <c r="J360" s="1234"/>
      <c r="K360" s="1234"/>
      <c r="L360" s="1234"/>
      <c r="M360" s="1234"/>
      <c r="N360" s="1214"/>
    </row>
    <row r="361" spans="1:14" ht="20.100000000000001" customHeight="1" x14ac:dyDescent="0.2">
      <c r="A361" s="1217"/>
      <c r="B361" s="1234"/>
      <c r="C361" s="1234"/>
      <c r="D361" s="1234"/>
      <c r="E361" s="1234"/>
      <c r="F361" s="1234"/>
      <c r="G361" s="1234"/>
      <c r="H361" s="1234"/>
      <c r="I361" s="1234"/>
      <c r="J361" s="1234"/>
      <c r="K361" s="1234"/>
      <c r="L361" s="1234"/>
      <c r="M361" s="1234"/>
      <c r="N361" s="1214"/>
    </row>
    <row r="362" spans="1:14" ht="20.100000000000001" customHeight="1" x14ac:dyDescent="0.2">
      <c r="A362" s="1217"/>
      <c r="B362" s="1234"/>
      <c r="C362" s="1234"/>
      <c r="D362" s="1234"/>
      <c r="E362" s="1234"/>
      <c r="F362" s="1234"/>
      <c r="G362" s="1234"/>
      <c r="H362" s="1234"/>
      <c r="I362" s="1234"/>
      <c r="J362" s="1234"/>
      <c r="K362" s="1234"/>
      <c r="L362" s="1234"/>
      <c r="M362" s="1234"/>
      <c r="N362" s="1214"/>
    </row>
    <row r="363" spans="1:14" ht="20.100000000000001" customHeight="1" x14ac:dyDescent="0.2">
      <c r="A363" s="1217"/>
      <c r="B363" s="1234"/>
      <c r="C363" s="1234"/>
      <c r="D363" s="1234"/>
      <c r="E363" s="1234"/>
      <c r="F363" s="1234"/>
      <c r="G363" s="1234"/>
      <c r="H363" s="1234"/>
      <c r="I363" s="1234"/>
      <c r="J363" s="1234"/>
      <c r="K363" s="1234"/>
      <c r="L363" s="1234"/>
      <c r="M363" s="1234"/>
      <c r="N363" s="1214"/>
    </row>
    <row r="364" spans="1:14" ht="20.100000000000001" customHeight="1" x14ac:dyDescent="0.2">
      <c r="A364" s="1217"/>
      <c r="B364" s="1234"/>
      <c r="C364" s="1234"/>
      <c r="D364" s="1234"/>
      <c r="E364" s="1234"/>
      <c r="F364" s="1234"/>
      <c r="G364" s="1234"/>
      <c r="H364" s="1234"/>
      <c r="I364" s="1234"/>
      <c r="J364" s="1234"/>
      <c r="K364" s="1234"/>
      <c r="L364" s="1234"/>
      <c r="M364" s="1234"/>
      <c r="N364" s="1214"/>
    </row>
    <row r="365" spans="1:14" ht="20.100000000000001" customHeight="1" x14ac:dyDescent="0.2">
      <c r="A365" s="1217"/>
      <c r="B365" s="1234"/>
      <c r="C365" s="1234"/>
      <c r="D365" s="1234"/>
      <c r="E365" s="1234"/>
      <c r="F365" s="1234"/>
      <c r="G365" s="1234"/>
      <c r="H365" s="1234"/>
      <c r="I365" s="1234"/>
      <c r="J365" s="1234"/>
      <c r="K365" s="1234"/>
      <c r="L365" s="1234"/>
      <c r="M365" s="1234"/>
      <c r="N365" s="1214"/>
    </row>
    <row r="366" spans="1:14" ht="20.100000000000001" customHeight="1" x14ac:dyDescent="0.2">
      <c r="A366" s="1217"/>
      <c r="B366" s="1234"/>
      <c r="C366" s="1234"/>
      <c r="D366" s="1234"/>
      <c r="E366" s="1234"/>
      <c r="F366" s="1234"/>
      <c r="G366" s="1234"/>
      <c r="H366" s="1234"/>
      <c r="I366" s="1234"/>
      <c r="J366" s="1234"/>
      <c r="K366" s="1234"/>
      <c r="L366" s="1234"/>
      <c r="M366" s="1234"/>
      <c r="N366" s="1214"/>
    </row>
    <row r="367" spans="1:14" ht="20.100000000000001" customHeight="1" x14ac:dyDescent="0.2">
      <c r="A367" s="1217"/>
      <c r="B367" s="1234"/>
      <c r="C367" s="1234"/>
      <c r="D367" s="1234"/>
      <c r="E367" s="1234"/>
      <c r="F367" s="1234"/>
      <c r="G367" s="1234"/>
      <c r="H367" s="1234"/>
      <c r="I367" s="1234"/>
      <c r="J367" s="1234"/>
      <c r="K367" s="1234"/>
      <c r="L367" s="1234"/>
      <c r="M367" s="1234"/>
      <c r="N367" s="1214"/>
    </row>
    <row r="368" spans="1:14" ht="20.100000000000001" customHeight="1" x14ac:dyDescent="0.2">
      <c r="A368" s="1217"/>
      <c r="B368" s="1234"/>
      <c r="C368" s="1234"/>
      <c r="D368" s="1234"/>
      <c r="E368" s="1234"/>
      <c r="F368" s="1234"/>
      <c r="G368" s="1234"/>
      <c r="H368" s="1234"/>
      <c r="I368" s="1234"/>
      <c r="J368" s="1234"/>
      <c r="K368" s="1234"/>
      <c r="L368" s="1234"/>
      <c r="M368" s="1234"/>
      <c r="N368" s="1214"/>
    </row>
    <row r="369" spans="1:14" ht="20.100000000000001" customHeight="1" x14ac:dyDescent="0.2">
      <c r="A369" s="1217"/>
      <c r="B369" s="1234"/>
      <c r="C369" s="1234"/>
      <c r="D369" s="1234"/>
      <c r="E369" s="1234"/>
      <c r="F369" s="1234"/>
      <c r="G369" s="1234"/>
      <c r="H369" s="1234"/>
      <c r="I369" s="1234"/>
      <c r="J369" s="1234"/>
      <c r="K369" s="1234"/>
      <c r="L369" s="1234"/>
      <c r="M369" s="1234"/>
      <c r="N369" s="1214"/>
    </row>
    <row r="370" spans="1:14" ht="20.100000000000001" customHeight="1" x14ac:dyDescent="0.2">
      <c r="A370" s="1217"/>
      <c r="B370" s="1234"/>
      <c r="C370" s="1234"/>
      <c r="D370" s="1234"/>
      <c r="E370" s="1234"/>
      <c r="F370" s="1234"/>
      <c r="G370" s="1234"/>
      <c r="H370" s="1234"/>
      <c r="I370" s="1234"/>
      <c r="J370" s="1234"/>
      <c r="K370" s="1234"/>
      <c r="L370" s="1234"/>
      <c r="M370" s="1234"/>
      <c r="N370" s="1214"/>
    </row>
    <row r="371" spans="1:14" ht="20.100000000000001" customHeight="1" x14ac:dyDescent="0.2">
      <c r="A371" s="1217"/>
      <c r="B371" s="1234"/>
      <c r="C371" s="1234"/>
      <c r="D371" s="1234"/>
      <c r="E371" s="1234"/>
      <c r="F371" s="1234"/>
      <c r="G371" s="1234"/>
      <c r="H371" s="1234"/>
      <c r="I371" s="1234"/>
      <c r="J371" s="1234"/>
      <c r="K371" s="1234"/>
      <c r="L371" s="1234"/>
      <c r="M371" s="1234"/>
      <c r="N371" s="1214"/>
    </row>
    <row r="372" spans="1:14" ht="20.100000000000001" customHeight="1" x14ac:dyDescent="0.2">
      <c r="A372" s="1217"/>
      <c r="B372" s="1234"/>
      <c r="C372" s="1234"/>
      <c r="D372" s="1234"/>
      <c r="E372" s="1234"/>
      <c r="F372" s="1234"/>
      <c r="G372" s="1234"/>
      <c r="H372" s="1234"/>
      <c r="I372" s="1234"/>
      <c r="J372" s="1234"/>
      <c r="K372" s="1234"/>
      <c r="L372" s="1234"/>
      <c r="M372" s="1234"/>
      <c r="N372" s="1214"/>
    </row>
    <row r="373" spans="1:14" ht="20.100000000000001" customHeight="1" x14ac:dyDescent="0.2">
      <c r="A373" s="1217"/>
      <c r="B373" s="1234"/>
      <c r="C373" s="1234"/>
      <c r="D373" s="1234"/>
      <c r="E373" s="1234"/>
      <c r="F373" s="1234"/>
      <c r="G373" s="1234"/>
      <c r="H373" s="1234"/>
      <c r="I373" s="1234"/>
      <c r="J373" s="1234"/>
      <c r="K373" s="1234"/>
      <c r="L373" s="1234"/>
      <c r="M373" s="1234"/>
      <c r="N373" s="1214"/>
    </row>
    <row r="374" spans="1:14" ht="20.100000000000001" customHeight="1" x14ac:dyDescent="0.2">
      <c r="A374" s="1217"/>
      <c r="B374" s="1234"/>
      <c r="C374" s="1234"/>
      <c r="D374" s="1234"/>
      <c r="E374" s="1234"/>
      <c r="F374" s="1234"/>
      <c r="G374" s="1234"/>
      <c r="H374" s="1234"/>
      <c r="I374" s="1234"/>
      <c r="J374" s="1234"/>
      <c r="K374" s="1234"/>
      <c r="L374" s="1234"/>
      <c r="M374" s="1234"/>
      <c r="N374" s="1214"/>
    </row>
    <row r="375" spans="1:14" ht="20.100000000000001" customHeight="1" x14ac:dyDescent="0.2">
      <c r="A375" s="1217"/>
      <c r="B375" s="1234"/>
      <c r="C375" s="1234"/>
      <c r="D375" s="1234"/>
      <c r="E375" s="1234"/>
      <c r="F375" s="1234"/>
      <c r="G375" s="1234"/>
      <c r="H375" s="1234"/>
      <c r="I375" s="1234"/>
      <c r="J375" s="1234"/>
      <c r="K375" s="1234"/>
      <c r="L375" s="1234"/>
      <c r="M375" s="1234"/>
      <c r="N375" s="1214"/>
    </row>
    <row r="376" spans="1:14" ht="20.100000000000001" customHeight="1" x14ac:dyDescent="0.2">
      <c r="A376" s="1217"/>
      <c r="B376" s="1234"/>
      <c r="C376" s="1234"/>
      <c r="D376" s="1234"/>
      <c r="E376" s="1234"/>
      <c r="F376" s="1234"/>
      <c r="G376" s="1234"/>
      <c r="H376" s="1234"/>
      <c r="I376" s="1234"/>
      <c r="J376" s="1234"/>
      <c r="K376" s="1234"/>
      <c r="L376" s="1234"/>
      <c r="M376" s="1234"/>
      <c r="N376" s="1214"/>
    </row>
    <row r="377" spans="1:14" ht="20.100000000000001" customHeight="1" x14ac:dyDescent="0.2">
      <c r="A377" s="1217"/>
      <c r="B377" s="1234"/>
      <c r="C377" s="1234"/>
      <c r="D377" s="1234"/>
      <c r="E377" s="1234"/>
      <c r="F377" s="1234"/>
      <c r="G377" s="1234"/>
      <c r="H377" s="1234"/>
      <c r="I377" s="1234"/>
      <c r="J377" s="1234"/>
      <c r="K377" s="1234"/>
      <c r="L377" s="1234"/>
      <c r="M377" s="1234"/>
      <c r="N377" s="1214"/>
    </row>
    <row r="378" spans="1:14" ht="20.100000000000001" customHeight="1" x14ac:dyDescent="0.2">
      <c r="A378" s="1217"/>
      <c r="B378" s="1234"/>
      <c r="C378" s="1234"/>
      <c r="D378" s="1234"/>
      <c r="E378" s="1234"/>
      <c r="F378" s="1234"/>
      <c r="G378" s="1234"/>
      <c r="H378" s="1234"/>
      <c r="I378" s="1234"/>
      <c r="J378" s="1234"/>
      <c r="K378" s="1234"/>
      <c r="L378" s="1234"/>
      <c r="M378" s="1234"/>
      <c r="N378" s="1214"/>
    </row>
    <row r="379" spans="1:14" ht="20.100000000000001" customHeight="1" x14ac:dyDescent="0.2">
      <c r="A379" s="1217"/>
      <c r="B379" s="1234"/>
      <c r="C379" s="1234"/>
      <c r="D379" s="1234"/>
      <c r="E379" s="1234"/>
      <c r="F379" s="1234"/>
      <c r="G379" s="1234"/>
      <c r="H379" s="1234"/>
      <c r="I379" s="1234"/>
      <c r="J379" s="1234"/>
      <c r="K379" s="1234"/>
      <c r="L379" s="1234"/>
      <c r="M379" s="1234"/>
      <c r="N379" s="1214"/>
    </row>
    <row r="380" spans="1:14" ht="20.100000000000001" customHeight="1" x14ac:dyDescent="0.2">
      <c r="A380" s="1217"/>
      <c r="B380" s="1234"/>
      <c r="C380" s="1234"/>
      <c r="D380" s="1234"/>
      <c r="E380" s="1234"/>
      <c r="F380" s="1234"/>
      <c r="G380" s="1234"/>
      <c r="H380" s="1234"/>
      <c r="I380" s="1234"/>
      <c r="J380" s="1234"/>
      <c r="K380" s="1234"/>
      <c r="L380" s="1234"/>
      <c r="M380" s="1234"/>
      <c r="N380" s="1214"/>
    </row>
    <row r="381" spans="1:14" ht="20.100000000000001" customHeight="1" x14ac:dyDescent="0.2">
      <c r="A381" s="1217"/>
      <c r="B381" s="1234"/>
      <c r="C381" s="1234"/>
      <c r="D381" s="1234"/>
      <c r="E381" s="1234"/>
      <c r="F381" s="1234"/>
      <c r="G381" s="1234"/>
      <c r="H381" s="1234"/>
      <c r="I381" s="1234"/>
      <c r="J381" s="1234"/>
      <c r="K381" s="1234"/>
      <c r="L381" s="1234"/>
      <c r="M381" s="1234"/>
      <c r="N381" s="1214"/>
    </row>
    <row r="382" spans="1:14" ht="20.100000000000001" customHeight="1" x14ac:dyDescent="0.2">
      <c r="A382" s="1217"/>
      <c r="B382" s="1234"/>
      <c r="C382" s="1234"/>
      <c r="D382" s="1234"/>
      <c r="E382" s="1234"/>
      <c r="F382" s="1234"/>
      <c r="G382" s="1234"/>
      <c r="H382" s="1234"/>
      <c r="I382" s="1234"/>
      <c r="J382" s="1234"/>
      <c r="K382" s="1234"/>
      <c r="L382" s="1234"/>
      <c r="M382" s="1234"/>
      <c r="N382" s="1214"/>
    </row>
    <row r="383" spans="1:14" ht="20.100000000000001" customHeight="1" x14ac:dyDescent="0.2">
      <c r="A383" s="1217"/>
      <c r="B383" s="1234"/>
      <c r="C383" s="1234"/>
      <c r="D383" s="1234"/>
      <c r="E383" s="1234"/>
      <c r="F383" s="1234"/>
      <c r="G383" s="1234"/>
      <c r="H383" s="1234"/>
      <c r="I383" s="1234"/>
      <c r="J383" s="1234"/>
      <c r="K383" s="1234"/>
      <c r="L383" s="1234"/>
      <c r="M383" s="1234"/>
      <c r="N383" s="1214"/>
    </row>
    <row r="384" spans="1:14" ht="20.100000000000001" customHeight="1" x14ac:dyDescent="0.2">
      <c r="A384" s="1217"/>
      <c r="B384" s="1234"/>
      <c r="C384" s="1234"/>
      <c r="D384" s="1234"/>
      <c r="E384" s="1234"/>
      <c r="F384" s="1234"/>
      <c r="G384" s="1234"/>
      <c r="H384" s="1234"/>
      <c r="I384" s="1234"/>
      <c r="J384" s="1234"/>
      <c r="K384" s="1234"/>
      <c r="L384" s="1234"/>
      <c r="M384" s="1234"/>
      <c r="N384" s="1214"/>
    </row>
    <row r="385" spans="1:14" ht="20.100000000000001" customHeight="1" x14ac:dyDescent="0.2">
      <c r="A385" s="1217"/>
      <c r="B385" s="1234"/>
      <c r="C385" s="1234"/>
      <c r="D385" s="1234"/>
      <c r="E385" s="1234"/>
      <c r="F385" s="1234"/>
      <c r="G385" s="1234"/>
      <c r="H385" s="1234"/>
      <c r="I385" s="1234"/>
      <c r="J385" s="1234"/>
      <c r="K385" s="1234"/>
      <c r="L385" s="1234"/>
      <c r="M385" s="1234"/>
      <c r="N385" s="1214"/>
    </row>
    <row r="386" spans="1:14" ht="20.100000000000001" customHeight="1" x14ac:dyDescent="0.2">
      <c r="A386" s="1217"/>
      <c r="B386" s="1234"/>
      <c r="C386" s="1234"/>
      <c r="D386" s="1234"/>
      <c r="E386" s="1234"/>
      <c r="F386" s="1234"/>
      <c r="G386" s="1234"/>
      <c r="H386" s="1234"/>
      <c r="I386" s="1234"/>
      <c r="J386" s="1234"/>
      <c r="K386" s="1234"/>
      <c r="L386" s="1234"/>
      <c r="M386" s="1234"/>
      <c r="N386" s="1214"/>
    </row>
    <row r="387" spans="1:14" ht="20.100000000000001" customHeight="1" x14ac:dyDescent="0.2">
      <c r="A387" s="1217"/>
      <c r="B387" s="1234"/>
      <c r="C387" s="1234"/>
      <c r="D387" s="1234"/>
      <c r="E387" s="1234"/>
      <c r="F387" s="1234"/>
      <c r="G387" s="1234"/>
      <c r="H387" s="1234"/>
      <c r="I387" s="1234"/>
      <c r="J387" s="1234"/>
      <c r="K387" s="1234"/>
      <c r="L387" s="1234"/>
      <c r="M387" s="1234"/>
      <c r="N387" s="1214"/>
    </row>
    <row r="388" spans="1:14" ht="20.100000000000001" customHeight="1" x14ac:dyDescent="0.2">
      <c r="A388" s="1217"/>
      <c r="B388" s="1234"/>
      <c r="C388" s="1234"/>
      <c r="D388" s="1234"/>
      <c r="E388" s="1234"/>
      <c r="F388" s="1234"/>
      <c r="G388" s="1234"/>
      <c r="H388" s="1234"/>
      <c r="I388" s="1234"/>
      <c r="J388" s="1234"/>
      <c r="K388" s="1234"/>
      <c r="L388" s="1234"/>
      <c r="M388" s="1234"/>
      <c r="N388" s="1214"/>
    </row>
    <row r="389" spans="1:14" ht="20.100000000000001" customHeight="1" x14ac:dyDescent="0.2">
      <c r="A389" s="1217"/>
      <c r="B389" s="1234"/>
      <c r="C389" s="1234"/>
      <c r="D389" s="1234"/>
      <c r="E389" s="1234"/>
      <c r="F389" s="1234"/>
      <c r="G389" s="1234"/>
      <c r="H389" s="1234"/>
      <c r="I389" s="1234"/>
      <c r="J389" s="1234"/>
      <c r="K389" s="1234"/>
      <c r="L389" s="1234"/>
      <c r="M389" s="1234"/>
      <c r="N389" s="1214"/>
    </row>
    <row r="390" spans="1:14" ht="20.100000000000001" customHeight="1" x14ac:dyDescent="0.2">
      <c r="A390" s="1217"/>
      <c r="B390" s="1234"/>
      <c r="C390" s="1234"/>
      <c r="D390" s="1234"/>
      <c r="E390" s="1234"/>
      <c r="F390" s="1234"/>
      <c r="G390" s="1234"/>
      <c r="H390" s="1234"/>
      <c r="I390" s="1234"/>
      <c r="J390" s="1234"/>
      <c r="K390" s="1234"/>
      <c r="L390" s="1234"/>
      <c r="M390" s="1234"/>
      <c r="N390" s="1214"/>
    </row>
    <row r="391" spans="1:14" ht="20.100000000000001" customHeight="1" x14ac:dyDescent="0.2">
      <c r="A391" s="1217"/>
      <c r="B391" s="1234"/>
      <c r="C391" s="1234"/>
      <c r="D391" s="1234"/>
      <c r="E391" s="1234"/>
      <c r="F391" s="1234"/>
      <c r="G391" s="1234"/>
      <c r="H391" s="1234"/>
      <c r="I391" s="1234"/>
      <c r="J391" s="1234"/>
      <c r="K391" s="1234"/>
      <c r="L391" s="1234"/>
      <c r="M391" s="1234"/>
      <c r="N391" s="1214"/>
    </row>
    <row r="392" spans="1:14" ht="20.100000000000001" customHeight="1" x14ac:dyDescent="0.2">
      <c r="A392" s="1217"/>
      <c r="B392" s="1234"/>
      <c r="C392" s="1234"/>
      <c r="D392" s="1234"/>
      <c r="E392" s="1234"/>
      <c r="F392" s="1234"/>
      <c r="G392" s="1234"/>
      <c r="H392" s="1234"/>
      <c r="I392" s="1234"/>
      <c r="J392" s="1234"/>
      <c r="K392" s="1234"/>
      <c r="L392" s="1234"/>
      <c r="M392" s="1234"/>
      <c r="N392" s="1214"/>
    </row>
    <row r="393" spans="1:14" ht="20.100000000000001" customHeight="1" x14ac:dyDescent="0.2">
      <c r="A393" s="1217"/>
      <c r="B393" s="1234"/>
      <c r="C393" s="1234"/>
      <c r="D393" s="1234"/>
      <c r="E393" s="1234"/>
      <c r="F393" s="1234"/>
      <c r="G393" s="1234"/>
      <c r="H393" s="1234"/>
      <c r="I393" s="1234"/>
      <c r="J393" s="1234"/>
      <c r="K393" s="1234"/>
      <c r="L393" s="1234"/>
      <c r="M393" s="1234"/>
      <c r="N393" s="1214"/>
    </row>
    <row r="394" spans="1:14" ht="20.100000000000001" customHeight="1" x14ac:dyDescent="0.2">
      <c r="A394" s="1217"/>
      <c r="B394" s="1234"/>
      <c r="C394" s="1234"/>
      <c r="D394" s="1234"/>
      <c r="E394" s="1234"/>
      <c r="F394" s="1234"/>
      <c r="G394" s="1234"/>
      <c r="H394" s="1234"/>
      <c r="I394" s="1234"/>
      <c r="J394" s="1234"/>
      <c r="K394" s="1234"/>
      <c r="L394" s="1234"/>
      <c r="M394" s="1234"/>
      <c r="N394" s="1214"/>
    </row>
    <row r="395" spans="1:14" ht="20.100000000000001" customHeight="1" x14ac:dyDescent="0.2">
      <c r="A395" s="1217"/>
      <c r="B395" s="1234"/>
      <c r="C395" s="1234"/>
      <c r="D395" s="1234"/>
      <c r="E395" s="1234"/>
      <c r="F395" s="1234"/>
      <c r="G395" s="1234"/>
      <c r="H395" s="1234"/>
      <c r="I395" s="1234"/>
      <c r="J395" s="1234"/>
      <c r="K395" s="1234"/>
      <c r="L395" s="1234"/>
      <c r="M395" s="1234"/>
      <c r="N395" s="1214"/>
    </row>
    <row r="396" spans="1:14" ht="20.100000000000001" customHeight="1" x14ac:dyDescent="0.2">
      <c r="A396" s="1217"/>
      <c r="B396" s="1234"/>
      <c r="C396" s="1234"/>
      <c r="D396" s="1234"/>
      <c r="E396" s="1234"/>
      <c r="F396" s="1234"/>
      <c r="G396" s="1234"/>
      <c r="H396" s="1234"/>
      <c r="I396" s="1234"/>
      <c r="J396" s="1234"/>
      <c r="K396" s="1234"/>
      <c r="L396" s="1234"/>
      <c r="M396" s="1234"/>
      <c r="N396" s="1214"/>
    </row>
    <row r="397" spans="1:14" ht="20.100000000000001" customHeight="1" x14ac:dyDescent="0.2">
      <c r="A397" s="1217"/>
      <c r="B397" s="1234"/>
      <c r="C397" s="1234"/>
      <c r="D397" s="1234"/>
      <c r="E397" s="1234"/>
      <c r="F397" s="1234"/>
      <c r="G397" s="1234"/>
      <c r="H397" s="1234"/>
      <c r="I397" s="1234"/>
      <c r="J397" s="1234"/>
      <c r="K397" s="1234"/>
      <c r="L397" s="1234"/>
      <c r="M397" s="1234"/>
      <c r="N397" s="1214"/>
    </row>
    <row r="398" spans="1:14" ht="20.100000000000001" customHeight="1" x14ac:dyDescent="0.2">
      <c r="A398" s="1217"/>
      <c r="B398" s="1234"/>
      <c r="C398" s="1234"/>
      <c r="D398" s="1234"/>
      <c r="E398" s="1234"/>
      <c r="F398" s="1234"/>
      <c r="G398" s="1234"/>
      <c r="H398" s="1234"/>
      <c r="I398" s="1234"/>
      <c r="J398" s="1234"/>
      <c r="K398" s="1234"/>
      <c r="L398" s="1234"/>
      <c r="M398" s="1234"/>
      <c r="N398" s="1214"/>
    </row>
    <row r="399" spans="1:14" ht="20.100000000000001" customHeight="1" x14ac:dyDescent="0.2">
      <c r="A399" s="1217"/>
      <c r="B399" s="1234"/>
      <c r="C399" s="1234"/>
      <c r="D399" s="1234"/>
      <c r="E399" s="1234"/>
      <c r="F399" s="1234"/>
      <c r="G399" s="1234"/>
      <c r="H399" s="1234"/>
      <c r="I399" s="1234"/>
      <c r="J399" s="1234"/>
      <c r="K399" s="1234"/>
      <c r="L399" s="1234"/>
      <c r="M399" s="1234"/>
      <c r="N399" s="1214"/>
    </row>
    <row r="400" spans="1:14" ht="20.100000000000001" customHeight="1" x14ac:dyDescent="0.2">
      <c r="A400" s="1217"/>
      <c r="B400" s="1234"/>
      <c r="C400" s="1234"/>
      <c r="D400" s="1234"/>
      <c r="E400" s="1234"/>
      <c r="F400" s="1234"/>
      <c r="G400" s="1234"/>
      <c r="H400" s="1234"/>
      <c r="I400" s="1234"/>
      <c r="J400" s="1234"/>
      <c r="K400" s="1234"/>
      <c r="L400" s="1234"/>
      <c r="M400" s="1234"/>
      <c r="N400" s="1214"/>
    </row>
    <row r="401" spans="1:14" ht="20.100000000000001" customHeight="1" x14ac:dyDescent="0.2">
      <c r="A401" s="1217"/>
      <c r="B401" s="1234"/>
      <c r="C401" s="1234"/>
      <c r="D401" s="1234"/>
      <c r="E401" s="1234"/>
      <c r="F401" s="1234"/>
      <c r="G401" s="1234"/>
      <c r="H401" s="1234"/>
      <c r="I401" s="1234"/>
      <c r="J401" s="1234"/>
      <c r="K401" s="1234"/>
      <c r="L401" s="1234"/>
      <c r="M401" s="1234"/>
      <c r="N401" s="1214"/>
    </row>
    <row r="402" spans="1:14" ht="20.100000000000001" customHeight="1" x14ac:dyDescent="0.2">
      <c r="A402" s="1217"/>
      <c r="B402" s="1234"/>
      <c r="C402" s="1234"/>
      <c r="D402" s="1234"/>
      <c r="E402" s="1234"/>
      <c r="F402" s="1234"/>
      <c r="G402" s="1234"/>
      <c r="H402" s="1234"/>
      <c r="I402" s="1234"/>
      <c r="J402" s="1234"/>
      <c r="K402" s="1234"/>
      <c r="L402" s="1234"/>
      <c r="M402" s="1234"/>
      <c r="N402" s="1214"/>
    </row>
    <row r="403" spans="1:14" ht="20.100000000000001" customHeight="1" x14ac:dyDescent="0.2">
      <c r="A403" s="1217"/>
      <c r="B403" s="1234"/>
      <c r="C403" s="1234"/>
      <c r="D403" s="1234"/>
      <c r="E403" s="1234"/>
      <c r="F403" s="1234"/>
      <c r="G403" s="1234"/>
      <c r="H403" s="1234"/>
      <c r="I403" s="1234"/>
      <c r="J403" s="1234"/>
      <c r="K403" s="1234"/>
      <c r="L403" s="1234"/>
      <c r="M403" s="1234"/>
      <c r="N403" s="1214"/>
    </row>
    <row r="404" spans="1:14" ht="20.100000000000001" customHeight="1" x14ac:dyDescent="0.2">
      <c r="A404" s="1217"/>
      <c r="B404" s="1234"/>
      <c r="C404" s="1234"/>
      <c r="D404" s="1234"/>
      <c r="E404" s="1234"/>
      <c r="F404" s="1234"/>
      <c r="G404" s="1234"/>
      <c r="H404" s="1234"/>
      <c r="I404" s="1234"/>
      <c r="J404" s="1234"/>
      <c r="K404" s="1234"/>
      <c r="L404" s="1234"/>
      <c r="M404" s="1234"/>
      <c r="N404" s="1214"/>
    </row>
    <row r="405" spans="1:14" ht="20.100000000000001" customHeight="1" x14ac:dyDescent="0.2">
      <c r="A405" s="1217"/>
      <c r="B405" s="1234"/>
      <c r="C405" s="1234"/>
      <c r="D405" s="1234"/>
      <c r="E405" s="1234"/>
      <c r="F405" s="1234"/>
      <c r="G405" s="1234"/>
      <c r="H405" s="1234"/>
      <c r="I405" s="1234"/>
      <c r="J405" s="1234"/>
      <c r="K405" s="1234"/>
      <c r="L405" s="1234"/>
      <c r="M405" s="1234"/>
      <c r="N405" s="1214"/>
    </row>
    <row r="406" spans="1:14" ht="20.100000000000001" customHeight="1" x14ac:dyDescent="0.2">
      <c r="A406" s="1217"/>
      <c r="B406" s="1234"/>
      <c r="C406" s="1234"/>
      <c r="D406" s="1234"/>
      <c r="E406" s="1234"/>
      <c r="F406" s="1234"/>
      <c r="G406" s="1234"/>
      <c r="H406" s="1234"/>
      <c r="I406" s="1234"/>
      <c r="J406" s="1234"/>
      <c r="K406" s="1234"/>
      <c r="L406" s="1234"/>
      <c r="M406" s="1234"/>
      <c r="N406" s="1214"/>
    </row>
    <row r="407" spans="1:14" ht="20.100000000000001" customHeight="1" x14ac:dyDescent="0.2">
      <c r="A407" s="1217"/>
      <c r="B407" s="1234"/>
      <c r="C407" s="1234"/>
      <c r="D407" s="1234"/>
      <c r="E407" s="1234"/>
      <c r="F407" s="1234"/>
      <c r="G407" s="1234"/>
      <c r="H407" s="1234"/>
      <c r="I407" s="1234"/>
      <c r="J407" s="1234"/>
      <c r="K407" s="1234"/>
      <c r="L407" s="1234"/>
      <c r="M407" s="1234"/>
      <c r="N407" s="1214"/>
    </row>
    <row r="408" spans="1:14" ht="20.100000000000001" customHeight="1" x14ac:dyDescent="0.2">
      <c r="A408" s="1217"/>
      <c r="B408" s="1234"/>
      <c r="C408" s="1234"/>
      <c r="D408" s="1234"/>
      <c r="E408" s="1234"/>
      <c r="F408" s="1234"/>
      <c r="G408" s="1234"/>
      <c r="H408" s="1234"/>
      <c r="I408" s="1234"/>
      <c r="J408" s="1234"/>
      <c r="K408" s="1234"/>
      <c r="L408" s="1234"/>
      <c r="M408" s="1234"/>
      <c r="N408" s="1214"/>
    </row>
    <row r="409" spans="1:14" ht="20.100000000000001" customHeight="1" x14ac:dyDescent="0.2">
      <c r="A409" s="1217"/>
      <c r="B409" s="1234"/>
      <c r="C409" s="1234"/>
      <c r="D409" s="1234"/>
      <c r="E409" s="1234"/>
      <c r="F409" s="1234"/>
      <c r="G409" s="1234"/>
      <c r="H409" s="1234"/>
      <c r="I409" s="1234"/>
      <c r="J409" s="1234"/>
      <c r="K409" s="1234"/>
      <c r="L409" s="1234"/>
      <c r="M409" s="1234"/>
      <c r="N409" s="1214"/>
    </row>
    <row r="410" spans="1:14" ht="20.100000000000001" customHeight="1" x14ac:dyDescent="0.2">
      <c r="A410" s="1217"/>
      <c r="B410" s="1234"/>
      <c r="C410" s="1234"/>
      <c r="D410" s="1234"/>
      <c r="E410" s="1234"/>
      <c r="F410" s="1234"/>
      <c r="G410" s="1234"/>
      <c r="H410" s="1234"/>
      <c r="I410" s="1234"/>
      <c r="J410" s="1234"/>
      <c r="K410" s="1234"/>
      <c r="L410" s="1234"/>
      <c r="M410" s="1234"/>
      <c r="N410" s="1214"/>
    </row>
    <row r="411" spans="1:14" ht="20.100000000000001" customHeight="1" x14ac:dyDescent="0.2">
      <c r="A411" s="1217"/>
      <c r="B411" s="1234"/>
      <c r="C411" s="1234"/>
      <c r="D411" s="1234"/>
      <c r="E411" s="1234"/>
      <c r="F411" s="1234"/>
      <c r="G411" s="1234"/>
      <c r="H411" s="1234"/>
      <c r="I411" s="1234"/>
      <c r="J411" s="1234"/>
      <c r="K411" s="1234"/>
      <c r="L411" s="1234"/>
      <c r="M411" s="1234"/>
      <c r="N411" s="1214"/>
    </row>
    <row r="412" spans="1:14" ht="20.100000000000001" customHeight="1" x14ac:dyDescent="0.2">
      <c r="A412" s="1217"/>
      <c r="B412" s="1234"/>
      <c r="C412" s="1234"/>
      <c r="D412" s="1234"/>
      <c r="E412" s="1234"/>
      <c r="F412" s="1234"/>
      <c r="G412" s="1234"/>
      <c r="H412" s="1234"/>
      <c r="I412" s="1234"/>
      <c r="J412" s="1234"/>
      <c r="K412" s="1234"/>
      <c r="L412" s="1234"/>
      <c r="M412" s="1234"/>
      <c r="N412" s="1214"/>
    </row>
    <row r="413" spans="1:14" ht="20.100000000000001" customHeight="1" x14ac:dyDescent="0.2">
      <c r="A413" s="1217"/>
      <c r="B413" s="1234"/>
      <c r="C413" s="1234"/>
      <c r="D413" s="1234"/>
      <c r="E413" s="1234"/>
      <c r="F413" s="1234"/>
      <c r="G413" s="1234"/>
      <c r="H413" s="1234"/>
      <c r="I413" s="1234"/>
      <c r="J413" s="1234"/>
      <c r="K413" s="1234"/>
      <c r="L413" s="1234"/>
      <c r="M413" s="1234"/>
      <c r="N413" s="1214"/>
    </row>
    <row r="414" spans="1:14" ht="20.100000000000001" customHeight="1" x14ac:dyDescent="0.2">
      <c r="A414" s="1217"/>
      <c r="B414" s="1234"/>
      <c r="C414" s="1234"/>
      <c r="D414" s="1234"/>
      <c r="E414" s="1234"/>
      <c r="F414" s="1234"/>
      <c r="G414" s="1234"/>
      <c r="H414" s="1234"/>
      <c r="I414" s="1234"/>
      <c r="J414" s="1234"/>
      <c r="K414" s="1234"/>
      <c r="L414" s="1234"/>
      <c r="M414" s="1234"/>
      <c r="N414" s="1214"/>
    </row>
    <row r="415" spans="1:14" ht="20.100000000000001" customHeight="1" x14ac:dyDescent="0.2">
      <c r="A415" s="1217"/>
      <c r="B415" s="1234"/>
      <c r="C415" s="1234"/>
      <c r="D415" s="1234"/>
      <c r="E415" s="1234"/>
      <c r="F415" s="1234"/>
      <c r="G415" s="1234"/>
      <c r="H415" s="1234"/>
      <c r="I415" s="1234"/>
      <c r="J415" s="1234"/>
      <c r="K415" s="1234"/>
      <c r="L415" s="1234"/>
      <c r="M415" s="1234"/>
      <c r="N415" s="1214"/>
    </row>
    <row r="416" spans="1:14" ht="20.100000000000001" customHeight="1" x14ac:dyDescent="0.2">
      <c r="A416" s="1217"/>
      <c r="B416" s="1234"/>
      <c r="C416" s="1234"/>
      <c r="D416" s="1234"/>
      <c r="E416" s="1234"/>
      <c r="F416" s="1234"/>
      <c r="G416" s="1234"/>
      <c r="H416" s="1234"/>
      <c r="I416" s="1234"/>
      <c r="J416" s="1234"/>
      <c r="K416" s="1234"/>
      <c r="L416" s="1234"/>
      <c r="M416" s="1234"/>
      <c r="N416" s="1214"/>
    </row>
    <row r="417" spans="1:14" ht="20.100000000000001" customHeight="1" x14ac:dyDescent="0.2">
      <c r="A417" s="1217"/>
      <c r="B417" s="1234"/>
      <c r="C417" s="1234"/>
      <c r="D417" s="1234"/>
      <c r="E417" s="1234"/>
      <c r="F417" s="1234"/>
      <c r="G417" s="1234"/>
      <c r="H417" s="1234"/>
      <c r="I417" s="1234"/>
      <c r="J417" s="1234"/>
      <c r="K417" s="1234"/>
      <c r="L417" s="1234"/>
      <c r="M417" s="1234"/>
      <c r="N417" s="1214"/>
    </row>
    <row r="418" spans="1:14" ht="20.100000000000001" customHeight="1" x14ac:dyDescent="0.2">
      <c r="A418" s="1217"/>
      <c r="B418" s="1234"/>
      <c r="C418" s="1234"/>
      <c r="D418" s="1234"/>
      <c r="E418" s="1234"/>
      <c r="F418" s="1234"/>
      <c r="G418" s="1234"/>
      <c r="H418" s="1234"/>
      <c r="I418" s="1234"/>
      <c r="J418" s="1234"/>
      <c r="K418" s="1234"/>
      <c r="L418" s="1234"/>
      <c r="M418" s="1234"/>
      <c r="N418" s="1214"/>
    </row>
    <row r="419" spans="1:14" ht="20.100000000000001" customHeight="1" x14ac:dyDescent="0.2">
      <c r="A419" s="1217"/>
      <c r="B419" s="1234"/>
      <c r="C419" s="1234"/>
      <c r="D419" s="1234"/>
      <c r="E419" s="1234"/>
      <c r="F419" s="1234"/>
      <c r="G419" s="1234"/>
      <c r="H419" s="1234"/>
      <c r="I419" s="1234"/>
      <c r="J419" s="1234"/>
      <c r="K419" s="1234"/>
      <c r="L419" s="1234"/>
      <c r="M419" s="1234"/>
      <c r="N419" s="1214"/>
    </row>
    <row r="420" spans="1:14" ht="20.100000000000001" customHeight="1" x14ac:dyDescent="0.2">
      <c r="A420" s="1217"/>
      <c r="B420" s="1234"/>
      <c r="C420" s="1234"/>
      <c r="D420" s="1234"/>
      <c r="E420" s="1234"/>
      <c r="F420" s="1234"/>
      <c r="G420" s="1234"/>
      <c r="H420" s="1234"/>
      <c r="I420" s="1234"/>
      <c r="J420" s="1234"/>
      <c r="K420" s="1234"/>
      <c r="L420" s="1234"/>
      <c r="M420" s="1234"/>
      <c r="N420" s="1214"/>
    </row>
    <row r="421" spans="1:14" ht="20.100000000000001" customHeight="1" x14ac:dyDescent="0.2">
      <c r="A421" s="1217"/>
      <c r="B421" s="1234"/>
      <c r="C421" s="1234"/>
      <c r="D421" s="1234"/>
      <c r="E421" s="1234"/>
      <c r="F421" s="1234"/>
      <c r="G421" s="1234"/>
      <c r="H421" s="1234"/>
      <c r="I421" s="1234"/>
      <c r="J421" s="1234"/>
      <c r="K421" s="1234"/>
      <c r="L421" s="1234"/>
      <c r="M421" s="1234"/>
      <c r="N421" s="1214"/>
    </row>
    <row r="422" spans="1:14" ht="20.100000000000001" customHeight="1" x14ac:dyDescent="0.2">
      <c r="A422" s="1217"/>
      <c r="B422" s="1234"/>
      <c r="C422" s="1234"/>
      <c r="D422" s="1234"/>
      <c r="E422" s="1234"/>
      <c r="F422" s="1234"/>
      <c r="G422" s="1234"/>
      <c r="H422" s="1234"/>
      <c r="I422" s="1234"/>
      <c r="J422" s="1234"/>
      <c r="K422" s="1234"/>
      <c r="L422" s="1234"/>
      <c r="M422" s="1234"/>
      <c r="N422" s="1214"/>
    </row>
    <row r="423" spans="1:14" ht="20.100000000000001" customHeight="1" x14ac:dyDescent="0.2">
      <c r="A423" s="1217"/>
      <c r="B423" s="1234"/>
      <c r="C423" s="1234"/>
      <c r="D423" s="1234"/>
      <c r="E423" s="1234"/>
      <c r="F423" s="1234"/>
      <c r="G423" s="1234"/>
      <c r="H423" s="1234"/>
      <c r="I423" s="1234"/>
      <c r="J423" s="1234"/>
      <c r="K423" s="1234"/>
      <c r="L423" s="1234"/>
      <c r="M423" s="1234"/>
      <c r="N423" s="1214"/>
    </row>
    <row r="424" spans="1:14" ht="20.100000000000001" customHeight="1" x14ac:dyDescent="0.2">
      <c r="A424" s="1217"/>
      <c r="B424" s="1234"/>
      <c r="C424" s="1234"/>
      <c r="D424" s="1234"/>
      <c r="E424" s="1234"/>
      <c r="F424" s="1234"/>
      <c r="G424" s="1234"/>
      <c r="H424" s="1234"/>
      <c r="I424" s="1234"/>
      <c r="J424" s="1234"/>
      <c r="K424" s="1234"/>
      <c r="L424" s="1234"/>
      <c r="M424" s="1234"/>
      <c r="N424" s="1214"/>
    </row>
    <row r="425" spans="1:14" ht="20.100000000000001" customHeight="1" x14ac:dyDescent="0.2">
      <c r="A425" s="1217"/>
      <c r="B425" s="1234"/>
      <c r="C425" s="1234"/>
      <c r="D425" s="1234"/>
      <c r="E425" s="1234"/>
      <c r="F425" s="1234"/>
      <c r="G425" s="1234"/>
      <c r="H425" s="1234"/>
      <c r="I425" s="1234"/>
      <c r="J425" s="1234"/>
      <c r="K425" s="1234"/>
      <c r="L425" s="1234"/>
      <c r="M425" s="1234"/>
      <c r="N425" s="1214"/>
    </row>
    <row r="426" spans="1:14" ht="20.100000000000001" customHeight="1" x14ac:dyDescent="0.2">
      <c r="A426" s="1217"/>
      <c r="B426" s="1234"/>
      <c r="C426" s="1234"/>
      <c r="D426" s="1234"/>
      <c r="E426" s="1234"/>
      <c r="F426" s="1234"/>
      <c r="G426" s="1234"/>
      <c r="H426" s="1234"/>
      <c r="I426" s="1234"/>
      <c r="J426" s="1234"/>
      <c r="K426" s="1234"/>
      <c r="L426" s="1234"/>
      <c r="M426" s="1234"/>
      <c r="N426" s="1214"/>
    </row>
    <row r="427" spans="1:14" ht="20.100000000000001" customHeight="1" x14ac:dyDescent="0.2">
      <c r="A427" s="1217"/>
      <c r="B427" s="1234"/>
      <c r="C427" s="1234"/>
      <c r="D427" s="1234"/>
      <c r="E427" s="1234"/>
      <c r="F427" s="1234"/>
      <c r="G427" s="1234"/>
      <c r="H427" s="1234"/>
      <c r="I427" s="1234"/>
      <c r="J427" s="1234"/>
      <c r="K427" s="1234"/>
      <c r="L427" s="1234"/>
      <c r="M427" s="1234"/>
      <c r="N427" s="1214"/>
    </row>
    <row r="428" spans="1:14" ht="20.100000000000001" customHeight="1" x14ac:dyDescent="0.2">
      <c r="A428" s="1217"/>
      <c r="B428" s="1234"/>
      <c r="C428" s="1234"/>
      <c r="D428" s="1234"/>
      <c r="E428" s="1234"/>
      <c r="F428" s="1234"/>
      <c r="G428" s="1234"/>
      <c r="H428" s="1234"/>
      <c r="I428" s="1234"/>
      <c r="J428" s="1234"/>
      <c r="K428" s="1234"/>
      <c r="L428" s="1234"/>
      <c r="M428" s="1234"/>
      <c r="N428" s="1214"/>
    </row>
    <row r="429" spans="1:14" ht="20.100000000000001" customHeight="1" x14ac:dyDescent="0.2">
      <c r="A429" s="1217"/>
      <c r="B429" s="1234"/>
      <c r="C429" s="1234"/>
      <c r="D429" s="1234"/>
      <c r="E429" s="1234"/>
      <c r="F429" s="1234"/>
      <c r="G429" s="1234"/>
      <c r="H429" s="1234"/>
      <c r="I429" s="1234"/>
      <c r="J429" s="1234"/>
      <c r="K429" s="1234"/>
      <c r="L429" s="1234"/>
      <c r="M429" s="1234"/>
      <c r="N429" s="1214"/>
    </row>
    <row r="430" spans="1:14" ht="20.100000000000001" customHeight="1" x14ac:dyDescent="0.2">
      <c r="A430" s="1217"/>
      <c r="B430" s="1234"/>
      <c r="C430" s="1234"/>
      <c r="D430" s="1234"/>
      <c r="E430" s="1234"/>
      <c r="F430" s="1234"/>
      <c r="G430" s="1234"/>
      <c r="H430" s="1234"/>
      <c r="I430" s="1234"/>
      <c r="J430" s="1234"/>
      <c r="K430" s="1234"/>
      <c r="L430" s="1234"/>
      <c r="M430" s="1234"/>
      <c r="N430" s="1214"/>
    </row>
    <row r="431" spans="1:14" ht="20.100000000000001" customHeight="1" x14ac:dyDescent="0.2">
      <c r="A431" s="1217"/>
      <c r="B431" s="1234"/>
      <c r="C431" s="1234"/>
      <c r="D431" s="1234"/>
      <c r="E431" s="1234"/>
      <c r="F431" s="1234"/>
      <c r="G431" s="1234"/>
      <c r="H431" s="1234"/>
      <c r="I431" s="1234"/>
      <c r="J431" s="1234"/>
      <c r="K431" s="1234"/>
      <c r="L431" s="1234"/>
      <c r="M431" s="1234"/>
      <c r="N431" s="1214"/>
    </row>
    <row r="432" spans="1:14" ht="20.100000000000001" customHeight="1" x14ac:dyDescent="0.2">
      <c r="A432" s="1217"/>
      <c r="B432" s="1234"/>
      <c r="C432" s="1234"/>
      <c r="D432" s="1234"/>
      <c r="E432" s="1234"/>
      <c r="F432" s="1234"/>
      <c r="G432" s="1234"/>
      <c r="H432" s="1234"/>
      <c r="I432" s="1234"/>
      <c r="J432" s="1234"/>
      <c r="K432" s="1234"/>
      <c r="L432" s="1234"/>
      <c r="M432" s="1234"/>
      <c r="N432" s="1214"/>
    </row>
    <row r="433" spans="1:14" ht="20.100000000000001" customHeight="1" x14ac:dyDescent="0.2">
      <c r="A433" s="1217"/>
      <c r="B433" s="1234"/>
      <c r="C433" s="1234"/>
      <c r="D433" s="1234"/>
      <c r="E433" s="1234"/>
      <c r="F433" s="1234"/>
      <c r="G433" s="1234"/>
      <c r="H433" s="1234"/>
      <c r="I433" s="1234"/>
      <c r="J433" s="1234"/>
      <c r="K433" s="1234"/>
      <c r="L433" s="1234"/>
      <c r="M433" s="1234"/>
      <c r="N433" s="1214"/>
    </row>
    <row r="434" spans="1:14" ht="20.100000000000001" customHeight="1" x14ac:dyDescent="0.2">
      <c r="A434" s="1217"/>
      <c r="B434" s="1234"/>
      <c r="C434" s="1234"/>
      <c r="D434" s="1234"/>
      <c r="E434" s="1234"/>
      <c r="F434" s="1234"/>
      <c r="G434" s="1234"/>
      <c r="H434" s="1234"/>
      <c r="I434" s="1234"/>
      <c r="J434" s="1234"/>
      <c r="K434" s="1234"/>
      <c r="L434" s="1234"/>
      <c r="M434" s="1234"/>
      <c r="N434" s="1214"/>
    </row>
    <row r="435" spans="1:14" ht="20.100000000000001" customHeight="1" x14ac:dyDescent="0.2">
      <c r="A435" s="1217"/>
      <c r="B435" s="1234"/>
      <c r="C435" s="1234"/>
      <c r="D435" s="1234"/>
      <c r="E435" s="1234"/>
      <c r="F435" s="1234"/>
      <c r="G435" s="1234"/>
      <c r="H435" s="1234"/>
      <c r="I435" s="1234"/>
      <c r="J435" s="1234"/>
      <c r="K435" s="1234"/>
      <c r="L435" s="1234"/>
      <c r="M435" s="1234"/>
      <c r="N435" s="1214"/>
    </row>
    <row r="436" spans="1:14" ht="20.100000000000001" customHeight="1" x14ac:dyDescent="0.2">
      <c r="A436" s="1217"/>
      <c r="B436" s="1234"/>
      <c r="C436" s="1234"/>
      <c r="D436" s="1234"/>
      <c r="E436" s="1234"/>
      <c r="F436" s="1234"/>
      <c r="G436" s="1234"/>
      <c r="H436" s="1234"/>
      <c r="I436" s="1234"/>
      <c r="J436" s="1234"/>
      <c r="K436" s="1234"/>
      <c r="L436" s="1234"/>
      <c r="M436" s="1234"/>
      <c r="N436" s="1214"/>
    </row>
    <row r="437" spans="1:14" ht="20.100000000000001" customHeight="1" x14ac:dyDescent="0.2">
      <c r="A437" s="1217"/>
      <c r="B437" s="1234"/>
      <c r="C437" s="1234"/>
      <c r="D437" s="1234"/>
      <c r="E437" s="1234"/>
      <c r="F437" s="1234"/>
      <c r="G437" s="1234"/>
      <c r="H437" s="1234"/>
      <c r="I437" s="1234"/>
      <c r="J437" s="1234"/>
      <c r="K437" s="1234"/>
      <c r="L437" s="1234"/>
      <c r="M437" s="1234"/>
      <c r="N437" s="1214"/>
    </row>
    <row r="438" spans="1:14" ht="20.100000000000001" customHeight="1" x14ac:dyDescent="0.2">
      <c r="A438" s="1217"/>
      <c r="B438" s="1234"/>
      <c r="C438" s="1234"/>
      <c r="D438" s="1234"/>
      <c r="E438" s="1234"/>
      <c r="F438" s="1234"/>
      <c r="G438" s="1234"/>
      <c r="H438" s="1234"/>
      <c r="I438" s="1234"/>
      <c r="J438" s="1234"/>
      <c r="K438" s="1234"/>
      <c r="L438" s="1234"/>
      <c r="M438" s="1234"/>
      <c r="N438" s="1214"/>
    </row>
    <row r="439" spans="1:14" ht="20.100000000000001" customHeight="1" x14ac:dyDescent="0.2">
      <c r="A439" s="1217"/>
      <c r="B439" s="1234"/>
      <c r="C439" s="1234"/>
      <c r="D439" s="1234"/>
      <c r="E439" s="1234"/>
      <c r="F439" s="1234"/>
      <c r="G439" s="1234"/>
      <c r="H439" s="1234"/>
      <c r="I439" s="1234"/>
      <c r="J439" s="1234"/>
      <c r="K439" s="1234"/>
      <c r="L439" s="1234"/>
      <c r="M439" s="1234"/>
      <c r="N439" s="1214"/>
    </row>
    <row r="440" spans="1:14" ht="20.100000000000001" customHeight="1" x14ac:dyDescent="0.2">
      <c r="A440" s="1217"/>
      <c r="B440" s="1234"/>
      <c r="C440" s="1234"/>
      <c r="D440" s="1234"/>
      <c r="E440" s="1234"/>
      <c r="F440" s="1234"/>
      <c r="G440" s="1234"/>
      <c r="H440" s="1234"/>
      <c r="I440" s="1234"/>
      <c r="J440" s="1234"/>
      <c r="K440" s="1234"/>
      <c r="L440" s="1234"/>
      <c r="M440" s="1234"/>
      <c r="N440" s="1214"/>
    </row>
    <row r="441" spans="1:14" ht="20.100000000000001" customHeight="1" x14ac:dyDescent="0.2">
      <c r="A441" s="1217"/>
      <c r="B441" s="1234"/>
      <c r="C441" s="1234"/>
      <c r="D441" s="1234"/>
      <c r="E441" s="1234"/>
      <c r="F441" s="1234"/>
      <c r="G441" s="1234"/>
      <c r="H441" s="1234"/>
      <c r="I441" s="1234"/>
      <c r="J441" s="1234"/>
      <c r="K441" s="1234"/>
      <c r="L441" s="1234"/>
      <c r="M441" s="1234"/>
      <c r="N441" s="1214"/>
    </row>
    <row r="442" spans="1:14" ht="20.100000000000001" customHeight="1" x14ac:dyDescent="0.2">
      <c r="A442" s="1217"/>
      <c r="B442" s="1234"/>
      <c r="C442" s="1234"/>
      <c r="D442" s="1234"/>
      <c r="E442" s="1234"/>
      <c r="F442" s="1234"/>
      <c r="G442" s="1234"/>
      <c r="H442" s="1234"/>
      <c r="I442" s="1234"/>
      <c r="J442" s="1234"/>
      <c r="K442" s="1234"/>
      <c r="L442" s="1234"/>
      <c r="M442" s="1234"/>
      <c r="N442" s="1214"/>
    </row>
    <row r="443" spans="1:14" ht="20.100000000000001" customHeight="1" x14ac:dyDescent="0.2">
      <c r="A443" s="1217"/>
      <c r="B443" s="1234"/>
      <c r="C443" s="1234"/>
      <c r="D443" s="1234"/>
      <c r="E443" s="1234"/>
      <c r="F443" s="1234"/>
      <c r="G443" s="1234"/>
      <c r="H443" s="1234"/>
      <c r="I443" s="1234"/>
      <c r="J443" s="1234"/>
      <c r="K443" s="1234"/>
      <c r="L443" s="1234"/>
      <c r="M443" s="1234"/>
      <c r="N443" s="1214"/>
    </row>
    <row r="444" spans="1:14" ht="20.100000000000001" customHeight="1" x14ac:dyDescent="0.2">
      <c r="A444" s="1217"/>
      <c r="B444" s="1234"/>
      <c r="C444" s="1234"/>
      <c r="D444" s="1234"/>
      <c r="E444" s="1234"/>
      <c r="F444" s="1234"/>
      <c r="G444" s="1234"/>
      <c r="H444" s="1234"/>
      <c r="I444" s="1234"/>
      <c r="J444" s="1234"/>
      <c r="K444" s="1234"/>
      <c r="L444" s="1234"/>
      <c r="M444" s="1234"/>
      <c r="N444" s="1214"/>
    </row>
    <row r="445" spans="1:14" ht="20.100000000000001" customHeight="1" x14ac:dyDescent="0.2">
      <c r="A445" s="1217"/>
      <c r="B445" s="1234"/>
      <c r="C445" s="1234"/>
      <c r="D445" s="1234"/>
      <c r="E445" s="1234"/>
      <c r="F445" s="1234"/>
      <c r="G445" s="1234"/>
      <c r="H445" s="1234"/>
      <c r="I445" s="1234"/>
      <c r="J445" s="1234"/>
      <c r="K445" s="1234"/>
      <c r="L445" s="1234"/>
      <c r="M445" s="1234"/>
      <c r="N445" s="1214"/>
    </row>
    <row r="446" spans="1:14" ht="20.100000000000001" customHeight="1" x14ac:dyDescent="0.2">
      <c r="A446" s="1217"/>
      <c r="B446" s="1234"/>
      <c r="C446" s="1234"/>
      <c r="D446" s="1234"/>
      <c r="E446" s="1234"/>
      <c r="F446" s="1234"/>
      <c r="G446" s="1234"/>
      <c r="H446" s="1234"/>
      <c r="I446" s="1234"/>
      <c r="J446" s="1234"/>
      <c r="K446" s="1234"/>
      <c r="L446" s="1234"/>
      <c r="M446" s="1234"/>
      <c r="N446" s="1214"/>
    </row>
    <row r="447" spans="1:14" ht="20.100000000000001" customHeight="1" x14ac:dyDescent="0.2">
      <c r="A447" s="1217"/>
      <c r="B447" s="1234"/>
      <c r="C447" s="1234"/>
      <c r="D447" s="1234"/>
      <c r="E447" s="1234"/>
      <c r="F447" s="1234"/>
      <c r="G447" s="1234"/>
      <c r="H447" s="1234"/>
      <c r="I447" s="1234"/>
      <c r="J447" s="1234"/>
      <c r="K447" s="1234"/>
      <c r="L447" s="1234"/>
      <c r="M447" s="1234"/>
      <c r="N447" s="1214"/>
    </row>
    <row r="448" spans="1:14" ht="20.100000000000001" customHeight="1" x14ac:dyDescent="0.2">
      <c r="A448" s="1217"/>
      <c r="B448" s="1234"/>
      <c r="C448" s="1234"/>
      <c r="D448" s="1234"/>
      <c r="E448" s="1234"/>
      <c r="F448" s="1234"/>
      <c r="G448" s="1234"/>
      <c r="H448" s="1234"/>
      <c r="I448" s="1234"/>
      <c r="J448" s="1234"/>
      <c r="K448" s="1234"/>
      <c r="L448" s="1234"/>
      <c r="M448" s="1234"/>
      <c r="N448" s="1214"/>
    </row>
    <row r="449" spans="1:14" ht="20.100000000000001" customHeight="1" x14ac:dyDescent="0.2">
      <c r="A449" s="1217"/>
      <c r="B449" s="1234"/>
      <c r="C449" s="1234"/>
      <c r="D449" s="1234"/>
      <c r="E449" s="1234"/>
      <c r="F449" s="1234"/>
      <c r="G449" s="1234"/>
      <c r="H449" s="1234"/>
      <c r="I449" s="1234"/>
      <c r="J449" s="1234"/>
      <c r="K449" s="1234"/>
      <c r="L449" s="1234"/>
      <c r="M449" s="1234"/>
      <c r="N449" s="1214"/>
    </row>
    <row r="450" spans="1:14" ht="20.100000000000001" customHeight="1" x14ac:dyDescent="0.2">
      <c r="A450" s="1217"/>
      <c r="B450" s="1234"/>
      <c r="C450" s="1234"/>
      <c r="D450" s="1234"/>
      <c r="E450" s="1234"/>
      <c r="F450" s="1234"/>
      <c r="G450" s="1234"/>
      <c r="H450" s="1234"/>
      <c r="I450" s="1234"/>
      <c r="J450" s="1234"/>
      <c r="K450" s="1234"/>
      <c r="L450" s="1234"/>
      <c r="M450" s="1234"/>
      <c r="N450" s="1214"/>
    </row>
    <row r="451" spans="1:14" ht="20.100000000000001" customHeight="1" x14ac:dyDescent="0.2">
      <c r="A451" s="1217"/>
      <c r="B451" s="1234"/>
      <c r="C451" s="1234"/>
      <c r="D451" s="1234"/>
      <c r="E451" s="1234"/>
      <c r="F451" s="1234"/>
      <c r="G451" s="1234"/>
      <c r="H451" s="1234"/>
      <c r="I451" s="1234"/>
      <c r="J451" s="1234"/>
      <c r="K451" s="1234"/>
      <c r="L451" s="1234"/>
      <c r="M451" s="1234"/>
      <c r="N451" s="1214"/>
    </row>
    <row r="452" spans="1:14" ht="20.100000000000001" customHeight="1" x14ac:dyDescent="0.2">
      <c r="A452" s="1217"/>
      <c r="B452" s="1234"/>
      <c r="C452" s="1234"/>
      <c r="D452" s="1234"/>
      <c r="E452" s="1234"/>
      <c r="F452" s="1234"/>
      <c r="G452" s="1234"/>
      <c r="H452" s="1234"/>
      <c r="I452" s="1234"/>
      <c r="J452" s="1234"/>
      <c r="K452" s="1234"/>
      <c r="L452" s="1234"/>
      <c r="M452" s="1234"/>
      <c r="N452" s="1214"/>
    </row>
    <row r="453" spans="1:14" ht="20.100000000000001" customHeight="1" x14ac:dyDescent="0.2">
      <c r="A453" s="1217"/>
      <c r="B453" s="1234"/>
      <c r="C453" s="1234"/>
      <c r="D453" s="1234"/>
      <c r="E453" s="1234"/>
      <c r="F453" s="1234"/>
      <c r="G453" s="1234"/>
      <c r="H453" s="1234"/>
      <c r="I453" s="1234"/>
      <c r="J453" s="1234"/>
      <c r="K453" s="1234"/>
      <c r="L453" s="1234"/>
      <c r="M453" s="1234"/>
      <c r="N453" s="1214"/>
    </row>
    <row r="454" spans="1:14" ht="20.100000000000001" customHeight="1" x14ac:dyDescent="0.2">
      <c r="A454" s="1217"/>
      <c r="B454" s="1234"/>
      <c r="C454" s="1234"/>
      <c r="D454" s="1234"/>
      <c r="E454" s="1234"/>
      <c r="F454" s="1234"/>
      <c r="G454" s="1234"/>
      <c r="H454" s="1234"/>
      <c r="I454" s="1234"/>
      <c r="J454" s="1234"/>
      <c r="K454" s="1234"/>
      <c r="L454" s="1234"/>
      <c r="M454" s="1234"/>
      <c r="N454" s="1214"/>
    </row>
    <row r="455" spans="1:14" ht="20.100000000000001" customHeight="1" x14ac:dyDescent="0.2">
      <c r="A455" s="1217"/>
      <c r="B455" s="1234"/>
      <c r="C455" s="1234"/>
      <c r="D455" s="1234"/>
      <c r="E455" s="1234"/>
      <c r="F455" s="1234"/>
      <c r="G455" s="1234"/>
      <c r="H455" s="1234"/>
      <c r="I455" s="1234"/>
      <c r="J455" s="1234"/>
      <c r="K455" s="1234"/>
      <c r="L455" s="1234"/>
      <c r="M455" s="1234"/>
      <c r="N455" s="1214"/>
    </row>
    <row r="456" spans="1:14" ht="20.100000000000001" customHeight="1" x14ac:dyDescent="0.2">
      <c r="A456" s="1217"/>
      <c r="B456" s="1234"/>
      <c r="C456" s="1234"/>
      <c r="D456" s="1234"/>
      <c r="E456" s="1234"/>
      <c r="F456" s="1234"/>
      <c r="G456" s="1234"/>
      <c r="H456" s="1234"/>
      <c r="I456" s="1234"/>
      <c r="J456" s="1234"/>
      <c r="K456" s="1234"/>
      <c r="L456" s="1234"/>
      <c r="M456" s="1234"/>
      <c r="N456" s="1214"/>
    </row>
    <row r="457" spans="1:14" ht="20.100000000000001" customHeight="1" x14ac:dyDescent="0.2">
      <c r="A457" s="1217"/>
      <c r="B457" s="1234"/>
      <c r="C457" s="1234"/>
      <c r="D457" s="1234"/>
      <c r="E457" s="1234"/>
      <c r="F457" s="1234"/>
      <c r="G457" s="1234"/>
      <c r="H457" s="1234"/>
      <c r="I457" s="1234"/>
      <c r="J457" s="1234"/>
      <c r="K457" s="1234"/>
      <c r="L457" s="1234"/>
      <c r="M457" s="1234"/>
      <c r="N457" s="1214"/>
    </row>
    <row r="458" spans="1:14" ht="20.100000000000001" customHeight="1" x14ac:dyDescent="0.2">
      <c r="A458" s="1217"/>
      <c r="B458" s="1234"/>
      <c r="C458" s="1234"/>
      <c r="D458" s="1234"/>
      <c r="E458" s="1234"/>
      <c r="F458" s="1234"/>
      <c r="G458" s="1234"/>
      <c r="H458" s="1234"/>
      <c r="I458" s="1234"/>
      <c r="J458" s="1234"/>
      <c r="K458" s="1234"/>
      <c r="L458" s="1234"/>
      <c r="M458" s="1234"/>
      <c r="N458" s="1214"/>
    </row>
    <row r="459" spans="1:14" ht="20.100000000000001" customHeight="1" x14ac:dyDescent="0.2">
      <c r="A459" s="1217"/>
      <c r="B459" s="1234"/>
      <c r="C459" s="1234"/>
      <c r="D459" s="1234"/>
      <c r="E459" s="1234"/>
      <c r="F459" s="1234"/>
      <c r="G459" s="1234"/>
      <c r="H459" s="1234"/>
      <c r="I459" s="1234"/>
      <c r="J459" s="1234"/>
      <c r="K459" s="1234"/>
      <c r="L459" s="1234"/>
      <c r="M459" s="1234"/>
      <c r="N459" s="1214"/>
    </row>
    <row r="460" spans="1:14" ht="20.100000000000001" customHeight="1" x14ac:dyDescent="0.2">
      <c r="A460" s="1217"/>
      <c r="B460" s="1234"/>
      <c r="C460" s="1234"/>
      <c r="D460" s="1234"/>
      <c r="E460" s="1234"/>
      <c r="F460" s="1234"/>
      <c r="G460" s="1234"/>
      <c r="H460" s="1234"/>
      <c r="I460" s="1234"/>
      <c r="J460" s="1234"/>
      <c r="K460" s="1234"/>
      <c r="L460" s="1234"/>
      <c r="M460" s="1234"/>
      <c r="N460" s="1214"/>
    </row>
    <row r="461" spans="1:14" ht="20.100000000000001" customHeight="1" x14ac:dyDescent="0.2">
      <c r="A461" s="1217"/>
      <c r="B461" s="1234"/>
      <c r="C461" s="1234"/>
      <c r="D461" s="1234"/>
      <c r="E461" s="1234"/>
      <c r="F461" s="1234"/>
      <c r="G461" s="1234"/>
      <c r="H461" s="1234"/>
      <c r="I461" s="1234"/>
      <c r="J461" s="1234"/>
      <c r="K461" s="1234"/>
      <c r="L461" s="1234"/>
      <c r="M461" s="1234"/>
      <c r="N461" s="1214"/>
    </row>
    <row r="462" spans="1:14" ht="20.100000000000001" customHeight="1" x14ac:dyDescent="0.2">
      <c r="A462" s="1217"/>
      <c r="B462" s="1234"/>
      <c r="C462" s="1234"/>
      <c r="D462" s="1234"/>
      <c r="E462" s="1234"/>
      <c r="F462" s="1234"/>
      <c r="G462" s="1234"/>
      <c r="H462" s="1234"/>
      <c r="I462" s="1234"/>
      <c r="J462" s="1234"/>
      <c r="K462" s="1234"/>
      <c r="L462" s="1234"/>
      <c r="M462" s="1234"/>
      <c r="N462" s="1214"/>
    </row>
    <row r="463" spans="1:14" ht="20.100000000000001" customHeight="1" x14ac:dyDescent="0.2">
      <c r="A463" s="1217"/>
      <c r="B463" s="1234"/>
      <c r="C463" s="1234"/>
      <c r="D463" s="1234"/>
      <c r="E463" s="1234"/>
      <c r="F463" s="1234"/>
      <c r="G463" s="1234"/>
      <c r="H463" s="1234"/>
      <c r="I463" s="1234"/>
      <c r="J463" s="1234"/>
      <c r="K463" s="1234"/>
      <c r="L463" s="1234"/>
      <c r="M463" s="1234"/>
      <c r="N463" s="1214"/>
    </row>
    <row r="464" spans="1:14" ht="20.100000000000001" customHeight="1" x14ac:dyDescent="0.2">
      <c r="A464" s="1217"/>
      <c r="B464" s="1234"/>
      <c r="C464" s="1234"/>
      <c r="D464" s="1234"/>
      <c r="E464" s="1234"/>
      <c r="F464" s="1234"/>
      <c r="G464" s="1234"/>
      <c r="H464" s="1234"/>
      <c r="I464" s="1234"/>
      <c r="J464" s="1234"/>
      <c r="K464" s="1234"/>
      <c r="L464" s="1234"/>
      <c r="M464" s="1234"/>
      <c r="N464" s="1214"/>
    </row>
    <row r="465" spans="1:14" ht="20.100000000000001" customHeight="1" x14ac:dyDescent="0.2">
      <c r="A465" s="1217"/>
      <c r="B465" s="1234"/>
      <c r="C465" s="1234"/>
      <c r="D465" s="1234"/>
      <c r="E465" s="1234"/>
      <c r="F465" s="1234"/>
      <c r="G465" s="1234"/>
      <c r="H465" s="1234"/>
      <c r="I465" s="1234"/>
      <c r="J465" s="1234"/>
      <c r="K465" s="1234"/>
      <c r="L465" s="1234"/>
      <c r="M465" s="1234"/>
      <c r="N465" s="1214"/>
    </row>
    <row r="466" spans="1:14" ht="20.100000000000001" customHeight="1" x14ac:dyDescent="0.2">
      <c r="A466" s="1217"/>
      <c r="B466" s="1234"/>
      <c r="C466" s="1234"/>
      <c r="D466" s="1234"/>
      <c r="E466" s="1234"/>
      <c r="F466" s="1234"/>
      <c r="G466" s="1234"/>
      <c r="H466" s="1234"/>
      <c r="I466" s="1234"/>
      <c r="J466" s="1234"/>
      <c r="K466" s="1234"/>
      <c r="L466" s="1234"/>
      <c r="M466" s="1234"/>
      <c r="N466" s="1214"/>
    </row>
    <row r="467" spans="1:14" ht="20.100000000000001" customHeight="1" x14ac:dyDescent="0.2">
      <c r="A467" s="1217"/>
      <c r="B467" s="1234"/>
      <c r="C467" s="1234"/>
      <c r="D467" s="1234"/>
      <c r="E467" s="1234"/>
      <c r="F467" s="1234"/>
      <c r="G467" s="1234"/>
      <c r="H467" s="1234"/>
      <c r="I467" s="1234"/>
      <c r="J467" s="1234"/>
      <c r="K467" s="1234"/>
      <c r="L467" s="1234"/>
      <c r="M467" s="1234"/>
      <c r="N467" s="1214"/>
    </row>
    <row r="468" spans="1:14" ht="20.100000000000001" customHeight="1" x14ac:dyDescent="0.2">
      <c r="A468" s="1217"/>
      <c r="B468" s="1234"/>
      <c r="C468" s="1234"/>
      <c r="D468" s="1234"/>
      <c r="E468" s="1234"/>
      <c r="F468" s="1234"/>
      <c r="G468" s="1234"/>
      <c r="H468" s="1234"/>
      <c r="I468" s="1234"/>
      <c r="J468" s="1234"/>
      <c r="K468" s="1234"/>
      <c r="L468" s="1234"/>
      <c r="M468" s="1234"/>
      <c r="N468" s="1214"/>
    </row>
    <row r="469" spans="1:14" ht="20.100000000000001" customHeight="1" x14ac:dyDescent="0.2">
      <c r="A469" s="1217"/>
      <c r="B469" s="1234"/>
      <c r="C469" s="1234"/>
      <c r="D469" s="1234"/>
      <c r="E469" s="1234"/>
      <c r="F469" s="1234"/>
      <c r="G469" s="1234"/>
      <c r="H469" s="1234"/>
      <c r="I469" s="1234"/>
      <c r="J469" s="1234"/>
      <c r="K469" s="1234"/>
      <c r="L469" s="1234"/>
      <c r="M469" s="1234"/>
      <c r="N469" s="1214"/>
    </row>
    <row r="470" spans="1:14" ht="20.100000000000001" customHeight="1" x14ac:dyDescent="0.2">
      <c r="A470" s="1217"/>
      <c r="B470" s="1234"/>
      <c r="C470" s="1234"/>
      <c r="D470" s="1234"/>
      <c r="E470" s="1234"/>
      <c r="F470" s="1234"/>
      <c r="G470" s="1234"/>
      <c r="H470" s="1234"/>
      <c r="I470" s="1234"/>
      <c r="J470" s="1234"/>
      <c r="K470" s="1234"/>
      <c r="L470" s="1234"/>
      <c r="M470" s="1234"/>
      <c r="N470" s="1214"/>
    </row>
    <row r="471" spans="1:14" ht="20.100000000000001" customHeight="1" x14ac:dyDescent="0.2">
      <c r="A471" s="1217"/>
      <c r="B471" s="1234"/>
      <c r="C471" s="1234"/>
      <c r="D471" s="1234"/>
      <c r="E471" s="1234"/>
      <c r="F471" s="1234"/>
      <c r="G471" s="1234"/>
      <c r="H471" s="1234"/>
      <c r="I471" s="1234"/>
      <c r="J471" s="1234"/>
      <c r="K471" s="1234"/>
      <c r="L471" s="1234"/>
      <c r="M471" s="1234"/>
      <c r="N471" s="1214"/>
    </row>
    <row r="472" spans="1:14" ht="20.100000000000001" customHeight="1" x14ac:dyDescent="0.2">
      <c r="A472" s="1217"/>
      <c r="B472" s="1234"/>
      <c r="C472" s="1234"/>
      <c r="D472" s="1234"/>
      <c r="E472" s="1234"/>
      <c r="F472" s="1234"/>
      <c r="G472" s="1234"/>
      <c r="H472" s="1234"/>
      <c r="I472" s="1234"/>
      <c r="J472" s="1234"/>
      <c r="K472" s="1234"/>
      <c r="L472" s="1234"/>
      <c r="M472" s="1234"/>
      <c r="N472" s="1214"/>
    </row>
    <row r="473" spans="1:14" ht="20.100000000000001" customHeight="1" x14ac:dyDescent="0.2">
      <c r="A473" s="1217"/>
      <c r="B473" s="1234"/>
      <c r="C473" s="1234"/>
      <c r="D473" s="1234"/>
      <c r="E473" s="1234"/>
      <c r="F473" s="1234"/>
      <c r="G473" s="1234"/>
      <c r="H473" s="1234"/>
      <c r="I473" s="1234"/>
      <c r="J473" s="1234"/>
      <c r="K473" s="1234"/>
      <c r="L473" s="1234"/>
      <c r="M473" s="1234"/>
      <c r="N473" s="1214"/>
    </row>
    <row r="474" spans="1:14" ht="20.100000000000001" customHeight="1" x14ac:dyDescent="0.2">
      <c r="A474" s="1217"/>
      <c r="B474" s="1234"/>
      <c r="C474" s="1234"/>
      <c r="D474" s="1234"/>
      <c r="E474" s="1234"/>
      <c r="F474" s="1234"/>
      <c r="G474" s="1234"/>
      <c r="H474" s="1234"/>
      <c r="I474" s="1234"/>
      <c r="J474" s="1234"/>
      <c r="K474" s="1234"/>
      <c r="L474" s="1234"/>
      <c r="M474" s="1234"/>
      <c r="N474" s="1214"/>
    </row>
    <row r="475" spans="1:14" ht="20.100000000000001" customHeight="1" x14ac:dyDescent="0.2">
      <c r="A475" s="1217"/>
      <c r="B475" s="1234"/>
      <c r="C475" s="1234"/>
      <c r="D475" s="1234"/>
      <c r="E475" s="1234"/>
      <c r="F475" s="1234"/>
      <c r="G475" s="1234"/>
      <c r="H475" s="1234"/>
      <c r="I475" s="1234"/>
      <c r="J475" s="1234"/>
      <c r="K475" s="1234"/>
      <c r="L475" s="1234"/>
      <c r="M475" s="1234"/>
      <c r="N475" s="1214"/>
    </row>
    <row r="476" spans="1:14" ht="20.100000000000001" customHeight="1" x14ac:dyDescent="0.2">
      <c r="A476" s="1217"/>
      <c r="B476" s="1234"/>
      <c r="C476" s="1234"/>
      <c r="D476" s="1234"/>
      <c r="E476" s="1234"/>
      <c r="F476" s="1234"/>
      <c r="G476" s="1234"/>
      <c r="H476" s="1234"/>
      <c r="I476" s="1234"/>
      <c r="J476" s="1234"/>
      <c r="K476" s="1234"/>
      <c r="L476" s="1234"/>
      <c r="M476" s="1234"/>
      <c r="N476" s="1214"/>
    </row>
    <row r="477" spans="1:14" ht="20.100000000000001" customHeight="1" x14ac:dyDescent="0.2">
      <c r="A477" s="1217"/>
      <c r="B477" s="1234"/>
      <c r="C477" s="1234"/>
      <c r="D477" s="1234"/>
      <c r="E477" s="1234"/>
      <c r="F477" s="1234"/>
      <c r="G477" s="1234"/>
      <c r="H477" s="1234"/>
      <c r="I477" s="1234"/>
      <c r="J477" s="1234"/>
      <c r="K477" s="1234"/>
      <c r="L477" s="1234"/>
      <c r="M477" s="1234"/>
      <c r="N477" s="1214"/>
    </row>
    <row r="478" spans="1:14" ht="20.100000000000001" customHeight="1" x14ac:dyDescent="0.2">
      <c r="A478" s="1217"/>
      <c r="B478" s="1234"/>
      <c r="C478" s="1234"/>
      <c r="D478" s="1234"/>
      <c r="E478" s="1234"/>
      <c r="F478" s="1234"/>
      <c r="G478" s="1234"/>
      <c r="H478" s="1234"/>
      <c r="I478" s="1234"/>
      <c r="J478" s="1234"/>
      <c r="K478" s="1234"/>
      <c r="L478" s="1234"/>
      <c r="M478" s="1234"/>
      <c r="N478" s="1214"/>
    </row>
    <row r="479" spans="1:14" ht="20.100000000000001" customHeight="1" x14ac:dyDescent="0.2">
      <c r="A479" s="1217"/>
      <c r="B479" s="1234"/>
      <c r="C479" s="1234"/>
      <c r="D479" s="1234"/>
      <c r="E479" s="1234"/>
      <c r="F479" s="1234"/>
      <c r="G479" s="1234"/>
      <c r="H479" s="1234"/>
      <c r="I479" s="1234"/>
      <c r="J479" s="1234"/>
      <c r="K479" s="1234"/>
      <c r="L479" s="1234"/>
      <c r="M479" s="1234"/>
      <c r="N479" s="1214"/>
    </row>
    <row r="480" spans="1:14" ht="20.100000000000001" customHeight="1" x14ac:dyDescent="0.2">
      <c r="A480" s="1217"/>
      <c r="B480" s="1234"/>
      <c r="C480" s="1234"/>
      <c r="D480" s="1234"/>
      <c r="E480" s="1234"/>
      <c r="F480" s="1234"/>
      <c r="G480" s="1234"/>
      <c r="H480" s="1234"/>
      <c r="I480" s="1234"/>
      <c r="J480" s="1234"/>
      <c r="K480" s="1234"/>
      <c r="L480" s="1234"/>
      <c r="M480" s="1234"/>
      <c r="N480" s="1214"/>
    </row>
    <row r="481" spans="1:14" ht="20.100000000000001" customHeight="1" x14ac:dyDescent="0.2">
      <c r="A481" s="1217"/>
      <c r="B481" s="1234"/>
      <c r="C481" s="1234"/>
      <c r="D481" s="1234"/>
      <c r="E481" s="1234"/>
      <c r="F481" s="1234"/>
      <c r="G481" s="1234"/>
      <c r="H481" s="1234"/>
      <c r="I481" s="1234"/>
      <c r="J481" s="1234"/>
      <c r="K481" s="1234"/>
      <c r="L481" s="1234"/>
      <c r="M481" s="1234"/>
      <c r="N481" s="1214"/>
    </row>
    <row r="482" spans="1:14" ht="20.100000000000001" customHeight="1" x14ac:dyDescent="0.2">
      <c r="A482" s="1217"/>
      <c r="B482" s="1234"/>
      <c r="C482" s="1234"/>
      <c r="D482" s="1234"/>
      <c r="E482" s="1234"/>
      <c r="F482" s="1234"/>
      <c r="G482" s="1234"/>
      <c r="H482" s="1234"/>
      <c r="I482" s="1234"/>
      <c r="J482" s="1234"/>
      <c r="K482" s="1234"/>
      <c r="L482" s="1234"/>
      <c r="M482" s="1234"/>
      <c r="N482" s="1214"/>
    </row>
    <row r="483" spans="1:14" ht="20.100000000000001" customHeight="1" x14ac:dyDescent="0.2">
      <c r="A483" s="1217"/>
      <c r="B483" s="1234"/>
      <c r="C483" s="1234"/>
      <c r="D483" s="1234"/>
      <c r="E483" s="1234"/>
      <c r="F483" s="1234"/>
      <c r="G483" s="1234"/>
      <c r="H483" s="1234"/>
      <c r="I483" s="1234"/>
      <c r="J483" s="1234"/>
      <c r="K483" s="1234"/>
      <c r="L483" s="1234"/>
      <c r="M483" s="1234"/>
      <c r="N483" s="1214"/>
    </row>
    <row r="484" spans="1:14" ht="20.100000000000001" customHeight="1" x14ac:dyDescent="0.2">
      <c r="A484" s="1217"/>
      <c r="B484" s="1234"/>
      <c r="C484" s="1234"/>
      <c r="D484" s="1234"/>
      <c r="E484" s="1234"/>
      <c r="F484" s="1234"/>
      <c r="G484" s="1234"/>
      <c r="H484" s="1234"/>
      <c r="I484" s="1234"/>
      <c r="J484" s="1234"/>
      <c r="K484" s="1234"/>
      <c r="L484" s="1234"/>
      <c r="M484" s="1234"/>
      <c r="N484" s="1214"/>
    </row>
    <row r="485" spans="1:14" ht="20.100000000000001" customHeight="1" x14ac:dyDescent="0.2">
      <c r="A485" s="1217"/>
      <c r="B485" s="1234"/>
      <c r="C485" s="1234"/>
      <c r="D485" s="1234"/>
      <c r="E485" s="1234"/>
      <c r="F485" s="1234"/>
      <c r="G485" s="1234"/>
      <c r="H485" s="1234"/>
      <c r="I485" s="1234"/>
      <c r="J485" s="1234"/>
      <c r="K485" s="1234"/>
      <c r="L485" s="1234"/>
      <c r="M485" s="1234"/>
      <c r="N485" s="1214"/>
    </row>
    <row r="486" spans="1:14" ht="20.100000000000001" customHeight="1" x14ac:dyDescent="0.2">
      <c r="A486" s="1217"/>
      <c r="B486" s="1234"/>
      <c r="C486" s="1234"/>
      <c r="D486" s="1234"/>
      <c r="E486" s="1234"/>
      <c r="F486" s="1234"/>
      <c r="G486" s="1234"/>
      <c r="H486" s="1234"/>
      <c r="I486" s="1234"/>
      <c r="J486" s="1234"/>
      <c r="K486" s="1234"/>
      <c r="L486" s="1234"/>
      <c r="M486" s="1234"/>
      <c r="N486" s="1214"/>
    </row>
    <row r="487" spans="1:14" ht="20.100000000000001" customHeight="1" x14ac:dyDescent="0.2">
      <c r="A487" s="1217"/>
      <c r="B487" s="1234"/>
      <c r="C487" s="1234"/>
      <c r="D487" s="1234"/>
      <c r="E487" s="1234"/>
      <c r="F487" s="1234"/>
      <c r="G487" s="1234"/>
      <c r="H487" s="1234"/>
      <c r="I487" s="1234"/>
      <c r="J487" s="1234"/>
      <c r="K487" s="1234"/>
      <c r="L487" s="1234"/>
      <c r="M487" s="1234"/>
      <c r="N487" s="1214"/>
    </row>
    <row r="488" spans="1:14" ht="20.100000000000001" customHeight="1" x14ac:dyDescent="0.2">
      <c r="A488" s="1217"/>
      <c r="B488" s="1234"/>
      <c r="C488" s="1234"/>
      <c r="D488" s="1234"/>
      <c r="E488" s="1234"/>
      <c r="F488" s="1234"/>
      <c r="G488" s="1234"/>
      <c r="H488" s="1234"/>
      <c r="I488" s="1234"/>
      <c r="J488" s="1234"/>
      <c r="K488" s="1234"/>
      <c r="L488" s="1234"/>
      <c r="M488" s="1234"/>
      <c r="N488" s="1214"/>
    </row>
    <row r="489" spans="1:14" ht="20.100000000000001" customHeight="1" x14ac:dyDescent="0.2">
      <c r="A489" s="1217"/>
      <c r="B489" s="1234"/>
      <c r="C489" s="1234"/>
      <c r="D489" s="1234"/>
      <c r="E489" s="1234"/>
      <c r="F489" s="1234"/>
      <c r="G489" s="1234"/>
      <c r="H489" s="1234"/>
      <c r="I489" s="1234"/>
      <c r="J489" s="1234"/>
      <c r="K489" s="1234"/>
      <c r="L489" s="1234"/>
      <c r="M489" s="1234"/>
      <c r="N489" s="1214"/>
    </row>
    <row r="490" spans="1:14" ht="20.100000000000001" customHeight="1" x14ac:dyDescent="0.2">
      <c r="A490" s="1217"/>
      <c r="B490" s="1234"/>
      <c r="C490" s="1234"/>
      <c r="D490" s="1234"/>
      <c r="E490" s="1234"/>
      <c r="F490" s="1234"/>
      <c r="G490" s="1234"/>
      <c r="H490" s="1234"/>
      <c r="I490" s="1234"/>
      <c r="J490" s="1234"/>
      <c r="K490" s="1234"/>
      <c r="L490" s="1234"/>
      <c r="M490" s="1234"/>
      <c r="N490" s="1214"/>
    </row>
    <row r="491" spans="1:14" ht="20.100000000000001" customHeight="1" x14ac:dyDescent="0.2">
      <c r="A491" s="1217"/>
      <c r="B491" s="1234"/>
      <c r="C491" s="1234"/>
      <c r="D491" s="1234"/>
      <c r="E491" s="1234"/>
      <c r="F491" s="1234"/>
      <c r="G491" s="1234"/>
      <c r="H491" s="1234"/>
      <c r="I491" s="1234"/>
      <c r="J491" s="1234"/>
      <c r="K491" s="1234"/>
      <c r="L491" s="1234"/>
      <c r="M491" s="1234"/>
      <c r="N491" s="1214"/>
    </row>
    <row r="492" spans="1:14" ht="20.100000000000001" customHeight="1" x14ac:dyDescent="0.2">
      <c r="A492" s="1217"/>
      <c r="B492" s="1234"/>
      <c r="C492" s="1234"/>
      <c r="D492" s="1234"/>
      <c r="E492" s="1234"/>
      <c r="F492" s="1234"/>
      <c r="G492" s="1234"/>
      <c r="H492" s="1234"/>
      <c r="I492" s="1234"/>
      <c r="J492" s="1234"/>
      <c r="K492" s="1234"/>
      <c r="L492" s="1234"/>
      <c r="M492" s="1234"/>
      <c r="N492" s="1214"/>
    </row>
    <row r="493" spans="1:14" ht="20.100000000000001" customHeight="1" x14ac:dyDescent="0.2">
      <c r="A493" s="1217"/>
      <c r="B493" s="1234"/>
      <c r="C493" s="1234"/>
      <c r="D493" s="1234"/>
      <c r="E493" s="1234"/>
      <c r="F493" s="1234"/>
      <c r="G493" s="1234"/>
      <c r="H493" s="1234"/>
      <c r="I493" s="1234"/>
      <c r="J493" s="1234"/>
      <c r="K493" s="1234"/>
      <c r="L493" s="1234"/>
      <c r="M493" s="1234"/>
      <c r="N493" s="1214"/>
    </row>
    <row r="494" spans="1:14" ht="20.100000000000001" customHeight="1" x14ac:dyDescent="0.2">
      <c r="A494" s="1217"/>
      <c r="B494" s="1234"/>
      <c r="C494" s="1234"/>
      <c r="D494" s="1234"/>
      <c r="E494" s="1234"/>
      <c r="F494" s="1234"/>
      <c r="G494" s="1234"/>
      <c r="H494" s="1234"/>
      <c r="I494" s="1234"/>
      <c r="J494" s="1234"/>
      <c r="K494" s="1234"/>
      <c r="L494" s="1234"/>
      <c r="M494" s="1234"/>
      <c r="N494" s="1214"/>
    </row>
    <row r="495" spans="1:14" ht="20.100000000000001" customHeight="1" x14ac:dyDescent="0.2">
      <c r="A495" s="1217"/>
      <c r="B495" s="1234"/>
      <c r="C495" s="1234"/>
      <c r="D495" s="1234"/>
      <c r="E495" s="1234"/>
      <c r="F495" s="1234"/>
      <c r="G495" s="1234"/>
      <c r="H495" s="1234"/>
      <c r="I495" s="1234"/>
      <c r="J495" s="1234"/>
      <c r="K495" s="1234"/>
      <c r="L495" s="1234"/>
      <c r="M495" s="1234"/>
      <c r="N495" s="1214"/>
    </row>
    <row r="496" spans="1:14" ht="20.100000000000001" customHeight="1" x14ac:dyDescent="0.2">
      <c r="A496" s="1217"/>
      <c r="B496" s="1234"/>
      <c r="C496" s="1234"/>
      <c r="D496" s="1234"/>
      <c r="E496" s="1234"/>
      <c r="F496" s="1234"/>
      <c r="G496" s="1234"/>
      <c r="H496" s="1234"/>
      <c r="I496" s="1234"/>
      <c r="J496" s="1234"/>
      <c r="K496" s="1234"/>
      <c r="L496" s="1234"/>
      <c r="M496" s="1234"/>
      <c r="N496" s="1214"/>
    </row>
    <row r="497" spans="1:14" ht="20.100000000000001" customHeight="1" x14ac:dyDescent="0.2">
      <c r="A497" s="1217"/>
      <c r="B497" s="1234"/>
      <c r="C497" s="1234"/>
      <c r="D497" s="1234"/>
      <c r="E497" s="1234"/>
      <c r="F497" s="1234"/>
      <c r="G497" s="1234"/>
      <c r="H497" s="1234"/>
      <c r="I497" s="1234"/>
      <c r="J497" s="1234"/>
      <c r="K497" s="1234"/>
      <c r="L497" s="1234"/>
      <c r="M497" s="1234"/>
      <c r="N497" s="1214"/>
    </row>
    <row r="498" spans="1:14" ht="20.100000000000001" customHeight="1" x14ac:dyDescent="0.2">
      <c r="A498" s="1217"/>
      <c r="B498" s="1234"/>
      <c r="C498" s="1234"/>
      <c r="D498" s="1234"/>
      <c r="E498" s="1234"/>
      <c r="F498" s="1234"/>
      <c r="G498" s="1234"/>
      <c r="H498" s="1234"/>
      <c r="I498" s="1234"/>
      <c r="J498" s="1234"/>
      <c r="K498" s="1234"/>
      <c r="L498" s="1234"/>
      <c r="M498" s="1234"/>
      <c r="N498" s="1214"/>
    </row>
    <row r="499" spans="1:14" ht="20.100000000000001" customHeight="1" x14ac:dyDescent="0.2">
      <c r="A499" s="1217"/>
      <c r="B499" s="1234"/>
      <c r="C499" s="1234"/>
      <c r="D499" s="1234"/>
      <c r="E499" s="1234"/>
      <c r="F499" s="1234"/>
      <c r="G499" s="1234"/>
      <c r="H499" s="1234"/>
      <c r="I499" s="1234"/>
      <c r="J499" s="1234"/>
      <c r="K499" s="1234"/>
      <c r="L499" s="1234"/>
      <c r="M499" s="1234"/>
      <c r="N499" s="1214"/>
    </row>
    <row r="500" spans="1:14" ht="20.100000000000001" customHeight="1" x14ac:dyDescent="0.2">
      <c r="A500" s="1217"/>
      <c r="B500" s="1234"/>
      <c r="C500" s="1234"/>
      <c r="D500" s="1234"/>
      <c r="E500" s="1234"/>
      <c r="F500" s="1234"/>
      <c r="G500" s="1234"/>
      <c r="H500" s="1234"/>
      <c r="I500" s="1234"/>
      <c r="J500" s="1234"/>
      <c r="K500" s="1234"/>
      <c r="L500" s="1234"/>
      <c r="M500" s="1234"/>
      <c r="N500" s="1214"/>
    </row>
    <row r="501" spans="1:14" ht="20.100000000000001" customHeight="1" x14ac:dyDescent="0.2">
      <c r="A501" s="1217"/>
      <c r="B501" s="1234"/>
      <c r="C501" s="1234"/>
      <c r="D501" s="1234"/>
      <c r="E501" s="1234"/>
      <c r="F501" s="1234"/>
      <c r="G501" s="1234"/>
      <c r="H501" s="1234"/>
      <c r="I501" s="1234"/>
      <c r="J501" s="1234"/>
      <c r="K501" s="1234"/>
      <c r="L501" s="1234"/>
      <c r="M501" s="1234"/>
      <c r="N501" s="1214"/>
    </row>
    <row r="502" spans="1:14" ht="20.100000000000001" customHeight="1" x14ac:dyDescent="0.2">
      <c r="A502" s="1217"/>
      <c r="B502" s="1234"/>
      <c r="C502" s="1234"/>
      <c r="D502" s="1234"/>
      <c r="E502" s="1234"/>
      <c r="F502" s="1234"/>
      <c r="G502" s="1234"/>
      <c r="H502" s="1234"/>
      <c r="I502" s="1234"/>
      <c r="J502" s="1234"/>
      <c r="K502" s="1234"/>
      <c r="L502" s="1234"/>
      <c r="M502" s="1234"/>
      <c r="N502" s="1214"/>
    </row>
    <row r="503" spans="1:14" ht="20.100000000000001" customHeight="1" x14ac:dyDescent="0.2">
      <c r="A503" s="1217"/>
      <c r="B503" s="1234"/>
      <c r="C503" s="1234"/>
      <c r="D503" s="1234"/>
      <c r="E503" s="1234"/>
      <c r="F503" s="1234"/>
      <c r="G503" s="1234"/>
      <c r="H503" s="1234"/>
      <c r="I503" s="1234"/>
      <c r="J503" s="1234"/>
      <c r="K503" s="1234"/>
      <c r="L503" s="1234"/>
      <c r="M503" s="1234"/>
      <c r="N503" s="1214"/>
    </row>
    <row r="504" spans="1:14" ht="20.100000000000001" customHeight="1" x14ac:dyDescent="0.2">
      <c r="A504" s="1217"/>
      <c r="B504" s="1234"/>
      <c r="C504" s="1234"/>
      <c r="D504" s="1234"/>
      <c r="E504" s="1234"/>
      <c r="F504" s="1234"/>
      <c r="G504" s="1234"/>
      <c r="H504" s="1234"/>
      <c r="I504" s="1234"/>
      <c r="J504" s="1234"/>
      <c r="K504" s="1234"/>
      <c r="L504" s="1234"/>
      <c r="M504" s="1234"/>
      <c r="N504" s="1214"/>
    </row>
    <row r="505" spans="1:14" ht="20.100000000000001" customHeight="1" x14ac:dyDescent="0.2">
      <c r="A505" s="1217"/>
      <c r="B505" s="1234"/>
      <c r="C505" s="1234"/>
      <c r="D505" s="1234"/>
      <c r="E505" s="1234"/>
      <c r="F505" s="1234"/>
      <c r="G505" s="1234"/>
      <c r="H505" s="1234"/>
      <c r="I505" s="1234"/>
      <c r="J505" s="1234"/>
      <c r="K505" s="1234"/>
      <c r="L505" s="1234"/>
      <c r="M505" s="1234"/>
      <c r="N505" s="1214"/>
    </row>
    <row r="506" spans="1:14" ht="20.100000000000001" customHeight="1" x14ac:dyDescent="0.2">
      <c r="A506" s="1217"/>
      <c r="B506" s="1234"/>
      <c r="C506" s="1234"/>
      <c r="D506" s="1234"/>
      <c r="E506" s="1234"/>
      <c r="F506" s="1234"/>
      <c r="G506" s="1234"/>
      <c r="H506" s="1234"/>
      <c r="I506" s="1234"/>
      <c r="J506" s="1234"/>
      <c r="K506" s="1234"/>
      <c r="L506" s="1234"/>
      <c r="M506" s="1234"/>
      <c r="N506" s="1214"/>
    </row>
    <row r="507" spans="1:14" ht="20.100000000000001" customHeight="1" x14ac:dyDescent="0.2">
      <c r="A507" s="1217"/>
      <c r="B507" s="1234"/>
      <c r="C507" s="1234"/>
      <c r="D507" s="1234"/>
      <c r="E507" s="1234"/>
      <c r="F507" s="1234"/>
      <c r="G507" s="1234"/>
      <c r="H507" s="1234"/>
      <c r="I507" s="1234"/>
      <c r="J507" s="1234"/>
      <c r="K507" s="1234"/>
      <c r="L507" s="1234"/>
      <c r="M507" s="1234"/>
      <c r="N507" s="1214"/>
    </row>
    <row r="508" spans="1:14" ht="20.100000000000001" customHeight="1" x14ac:dyDescent="0.2">
      <c r="A508" s="1217"/>
      <c r="B508" s="1234"/>
      <c r="C508" s="1234"/>
      <c r="D508" s="1234"/>
      <c r="E508" s="1234"/>
      <c r="F508" s="1234"/>
      <c r="G508" s="1234"/>
      <c r="H508" s="1234"/>
      <c r="I508" s="1234"/>
      <c r="J508" s="1234"/>
      <c r="K508" s="1234"/>
      <c r="L508" s="1234"/>
      <c r="M508" s="1234"/>
      <c r="N508" s="1214"/>
    </row>
    <row r="509" spans="1:14" ht="20.100000000000001" customHeight="1" x14ac:dyDescent="0.2">
      <c r="A509" s="1217"/>
      <c r="B509" s="1234"/>
      <c r="C509" s="1234"/>
      <c r="D509" s="1234"/>
      <c r="E509" s="1234"/>
      <c r="F509" s="1234"/>
      <c r="G509" s="1234"/>
      <c r="H509" s="1234"/>
      <c r="I509" s="1234"/>
      <c r="J509" s="1234"/>
      <c r="K509" s="1234"/>
      <c r="L509" s="1234"/>
      <c r="M509" s="1234"/>
      <c r="N509" s="1214"/>
    </row>
    <row r="510" spans="1:14" ht="20.100000000000001" customHeight="1" x14ac:dyDescent="0.2">
      <c r="A510" s="1217"/>
      <c r="B510" s="1234"/>
      <c r="C510" s="1234"/>
      <c r="D510" s="1234"/>
      <c r="E510" s="1234"/>
      <c r="F510" s="1234"/>
      <c r="G510" s="1234"/>
      <c r="H510" s="1234"/>
      <c r="I510" s="1234"/>
      <c r="J510" s="1234"/>
      <c r="K510" s="1234"/>
      <c r="L510" s="1234"/>
      <c r="M510" s="1234"/>
      <c r="N510" s="1214"/>
    </row>
  </sheetData>
  <mergeCells count="27">
    <mergeCell ref="A1:N1"/>
    <mergeCell ref="A2:N2"/>
    <mergeCell ref="A4:N4"/>
    <mergeCell ref="A5:A6"/>
    <mergeCell ref="B5:E5"/>
    <mergeCell ref="F5:I5"/>
    <mergeCell ref="J5:M5"/>
    <mergeCell ref="N5:N6"/>
    <mergeCell ref="A15:N15"/>
    <mergeCell ref="A24:N24"/>
    <mergeCell ref="A33:N33"/>
    <mergeCell ref="A42:N42"/>
    <mergeCell ref="A43:A44"/>
    <mergeCell ref="B43:E43"/>
    <mergeCell ref="F43:I43"/>
    <mergeCell ref="J43:M43"/>
    <mergeCell ref="N43:N44"/>
    <mergeCell ref="A91:N91"/>
    <mergeCell ref="A53:N53"/>
    <mergeCell ref="A62:N62"/>
    <mergeCell ref="A71:N71"/>
    <mergeCell ref="A80:N80"/>
    <mergeCell ref="A81:A82"/>
    <mergeCell ref="B81:E81"/>
    <mergeCell ref="F81:I81"/>
    <mergeCell ref="J81:M81"/>
    <mergeCell ref="N81:N82"/>
  </mergeCells>
  <printOptions horizontalCentered="1"/>
  <pageMargins left="0" right="0" top="0.59055118110236227" bottom="0" header="0" footer="0"/>
  <pageSetup paperSize="9" scale="85" orientation="portrait" r:id="rId1"/>
  <rowBreaks count="2" manualBreakCount="2">
    <brk id="41" max="16383" man="1"/>
    <brk id="79" max="16383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E626-44D1-4199-89FE-5F05F9E6E495}">
  <dimension ref="A1:F96"/>
  <sheetViews>
    <sheetView view="pageBreakPreview" zoomScaleNormal="100" zoomScaleSheetLayoutView="100" workbookViewId="0">
      <selection activeCell="A2" sqref="A2:F2"/>
    </sheetView>
  </sheetViews>
  <sheetFormatPr defaultRowHeight="12.75" x14ac:dyDescent="0.2"/>
  <cols>
    <col min="1" max="1" width="30.7109375" customWidth="1"/>
    <col min="2" max="5" width="8.7109375" customWidth="1"/>
    <col min="6" max="6" width="30.7109375" customWidth="1"/>
  </cols>
  <sheetData>
    <row r="1" spans="1:6" ht="23.25" x14ac:dyDescent="0.2">
      <c r="A1" s="1427" t="s">
        <v>1506</v>
      </c>
      <c r="B1" s="1427"/>
      <c r="C1" s="1427"/>
      <c r="D1" s="1427"/>
      <c r="E1" s="1427"/>
      <c r="F1" s="1427"/>
    </row>
    <row r="2" spans="1:6" ht="15.75" customHeight="1" x14ac:dyDescent="0.2">
      <c r="A2" s="1428" t="s">
        <v>1505</v>
      </c>
      <c r="B2" s="1428"/>
      <c r="C2" s="1428"/>
      <c r="D2" s="1428"/>
      <c r="E2" s="1428"/>
      <c r="F2" s="1428"/>
    </row>
    <row r="3" spans="1:6" ht="15.75" x14ac:dyDescent="0.2">
      <c r="A3" s="1089" t="s">
        <v>1504</v>
      </c>
      <c r="B3" s="1273"/>
      <c r="C3" s="1273"/>
      <c r="D3" s="1273"/>
      <c r="E3" s="1273"/>
      <c r="F3" s="1201" t="s">
        <v>79</v>
      </c>
    </row>
    <row r="4" spans="1:6" ht="21" customHeight="1" x14ac:dyDescent="0.2">
      <c r="A4" s="1647">
        <v>2012</v>
      </c>
      <c r="B4" s="1647"/>
      <c r="C4" s="1647"/>
      <c r="D4" s="1647"/>
      <c r="E4" s="1647"/>
      <c r="F4" s="1647"/>
    </row>
    <row r="5" spans="1:6" ht="39.950000000000003" customHeight="1" x14ac:dyDescent="0.2">
      <c r="A5" s="1271" t="s">
        <v>80</v>
      </c>
      <c r="B5" s="430" t="s">
        <v>1503</v>
      </c>
      <c r="C5" s="1271" t="s">
        <v>1502</v>
      </c>
      <c r="D5" s="430" t="s">
        <v>1501</v>
      </c>
      <c r="E5" s="430" t="s">
        <v>567</v>
      </c>
      <c r="F5" s="430" t="s">
        <v>81</v>
      </c>
    </row>
    <row r="6" spans="1:6" ht="21" customHeight="1" thickBot="1" x14ac:dyDescent="0.25">
      <c r="A6" s="1171" t="s">
        <v>1500</v>
      </c>
      <c r="B6" s="1270">
        <f t="shared" ref="B6:B12" si="0">SUM(C6:E6)</f>
        <v>36</v>
      </c>
      <c r="C6" s="1268">
        <v>0</v>
      </c>
      <c r="D6" s="1268">
        <v>18</v>
      </c>
      <c r="E6" s="1268">
        <v>18</v>
      </c>
      <c r="F6" s="1168" t="s">
        <v>82</v>
      </c>
    </row>
    <row r="7" spans="1:6" ht="21" customHeight="1" thickTop="1" thickBot="1" x14ac:dyDescent="0.25">
      <c r="A7" s="1128" t="s">
        <v>1499</v>
      </c>
      <c r="B7" s="1231">
        <f t="shared" si="0"/>
        <v>4</v>
      </c>
      <c r="C7" s="1102">
        <v>0</v>
      </c>
      <c r="D7" s="1102">
        <v>3</v>
      </c>
      <c r="E7" s="1102">
        <v>1</v>
      </c>
      <c r="F7" s="1123" t="s">
        <v>83</v>
      </c>
    </row>
    <row r="8" spans="1:6" ht="21" customHeight="1" thickTop="1" thickBot="1" x14ac:dyDescent="0.25">
      <c r="A8" s="1146" t="s">
        <v>1498</v>
      </c>
      <c r="B8" s="1269">
        <f t="shared" si="0"/>
        <v>26</v>
      </c>
      <c r="C8" s="1268">
        <v>0</v>
      </c>
      <c r="D8" s="1267">
        <v>13</v>
      </c>
      <c r="E8" s="1267">
        <v>13</v>
      </c>
      <c r="F8" s="1142" t="s">
        <v>84</v>
      </c>
    </row>
    <row r="9" spans="1:6" ht="21" customHeight="1" thickTop="1" thickBot="1" x14ac:dyDescent="0.25">
      <c r="A9" s="1128" t="s">
        <v>85</v>
      </c>
      <c r="B9" s="1231">
        <f t="shared" si="0"/>
        <v>23</v>
      </c>
      <c r="C9" s="1102">
        <v>0</v>
      </c>
      <c r="D9" s="1102">
        <v>9</v>
      </c>
      <c r="E9" s="1102">
        <v>14</v>
      </c>
      <c r="F9" s="1123" t="s">
        <v>86</v>
      </c>
    </row>
    <row r="10" spans="1:6" ht="21" customHeight="1" thickTop="1" thickBot="1" x14ac:dyDescent="0.25">
      <c r="A10" s="1146" t="s">
        <v>1497</v>
      </c>
      <c r="B10" s="1269">
        <f t="shared" si="0"/>
        <v>2</v>
      </c>
      <c r="C10" s="1268">
        <v>0</v>
      </c>
      <c r="D10" s="1267">
        <v>0</v>
      </c>
      <c r="E10" s="1267">
        <v>2</v>
      </c>
      <c r="F10" s="1142" t="s">
        <v>1496</v>
      </c>
    </row>
    <row r="11" spans="1:6" ht="21" customHeight="1" thickTop="1" thickBot="1" x14ac:dyDescent="0.25">
      <c r="A11" s="1128" t="s">
        <v>1495</v>
      </c>
      <c r="B11" s="1231">
        <f t="shared" si="0"/>
        <v>2</v>
      </c>
      <c r="C11" s="1102">
        <v>0</v>
      </c>
      <c r="D11" s="1102">
        <v>1</v>
      </c>
      <c r="E11" s="1102">
        <v>1</v>
      </c>
      <c r="F11" s="1123" t="s">
        <v>1494</v>
      </c>
    </row>
    <row r="12" spans="1:6" ht="21" customHeight="1" thickTop="1" x14ac:dyDescent="0.2">
      <c r="A12" s="1122" t="s">
        <v>89</v>
      </c>
      <c r="B12" s="1232">
        <f t="shared" si="0"/>
        <v>1</v>
      </c>
      <c r="C12" s="1266">
        <v>0</v>
      </c>
      <c r="D12" s="1265">
        <v>1</v>
      </c>
      <c r="E12" s="1265">
        <v>0</v>
      </c>
      <c r="F12" s="1116" t="s">
        <v>1493</v>
      </c>
    </row>
    <row r="13" spans="1:6" ht="21" customHeight="1" x14ac:dyDescent="0.2">
      <c r="A13" s="1264" t="s">
        <v>44</v>
      </c>
      <c r="B13" s="1263">
        <f>SUM(B6:B12)</f>
        <v>94</v>
      </c>
      <c r="C13" s="1262">
        <f>SUM(C6:C12)</f>
        <v>0</v>
      </c>
      <c r="D13" s="1262">
        <f>SUM(D6:D12)</f>
        <v>45</v>
      </c>
      <c r="E13" s="1262">
        <f>SUM(E6:E12)</f>
        <v>49</v>
      </c>
      <c r="F13" s="1261" t="s">
        <v>45</v>
      </c>
    </row>
    <row r="14" spans="1:6" ht="21" customHeight="1" x14ac:dyDescent="0.2">
      <c r="A14" s="1635">
        <v>2013</v>
      </c>
      <c r="B14" s="1635"/>
      <c r="C14" s="1635"/>
      <c r="D14" s="1635"/>
      <c r="E14" s="1635"/>
      <c r="F14" s="1635"/>
    </row>
    <row r="15" spans="1:6" ht="21" customHeight="1" thickBot="1" x14ac:dyDescent="0.25">
      <c r="A15" s="1137" t="s">
        <v>1500</v>
      </c>
      <c r="B15" s="1260">
        <f t="shared" ref="B15:B21" si="1">SUM(C15:E15)</f>
        <v>39</v>
      </c>
      <c r="C15" s="1197">
        <v>1</v>
      </c>
      <c r="D15" s="1197">
        <v>21</v>
      </c>
      <c r="E15" s="1197">
        <v>17</v>
      </c>
      <c r="F15" s="1129" t="s">
        <v>82</v>
      </c>
    </row>
    <row r="16" spans="1:6" ht="21" customHeight="1" thickTop="1" thickBot="1" x14ac:dyDescent="0.25">
      <c r="A16" s="1146" t="s">
        <v>1499</v>
      </c>
      <c r="B16" s="1230">
        <f t="shared" si="1"/>
        <v>6</v>
      </c>
      <c r="C16" s="1100">
        <v>0</v>
      </c>
      <c r="D16" s="1100">
        <v>3</v>
      </c>
      <c r="E16" s="1100">
        <v>3</v>
      </c>
      <c r="F16" s="1142" t="s">
        <v>83</v>
      </c>
    </row>
    <row r="17" spans="1:6" ht="21" customHeight="1" thickTop="1" thickBot="1" x14ac:dyDescent="0.25">
      <c r="A17" s="1128" t="s">
        <v>1498</v>
      </c>
      <c r="B17" s="1260">
        <f t="shared" si="1"/>
        <v>44</v>
      </c>
      <c r="C17" s="1191">
        <v>0</v>
      </c>
      <c r="D17" s="1102">
        <v>23</v>
      </c>
      <c r="E17" s="1102">
        <v>21</v>
      </c>
      <c r="F17" s="1123" t="s">
        <v>84</v>
      </c>
    </row>
    <row r="18" spans="1:6" ht="21" customHeight="1" thickTop="1" thickBot="1" x14ac:dyDescent="0.25">
      <c r="A18" s="1146" t="s">
        <v>85</v>
      </c>
      <c r="B18" s="1230">
        <f t="shared" si="1"/>
        <v>40</v>
      </c>
      <c r="C18" s="1100">
        <v>0</v>
      </c>
      <c r="D18" s="1100">
        <v>20</v>
      </c>
      <c r="E18" s="1100">
        <v>20</v>
      </c>
      <c r="F18" s="1142" t="s">
        <v>86</v>
      </c>
    </row>
    <row r="19" spans="1:6" ht="21" customHeight="1" thickTop="1" thickBot="1" x14ac:dyDescent="0.25">
      <c r="A19" s="1128" t="s">
        <v>1497</v>
      </c>
      <c r="B19" s="1260">
        <f t="shared" si="1"/>
        <v>2</v>
      </c>
      <c r="C19" s="1191">
        <v>0</v>
      </c>
      <c r="D19" s="1102">
        <v>1</v>
      </c>
      <c r="E19" s="1102">
        <v>1</v>
      </c>
      <c r="F19" s="1123" t="s">
        <v>1496</v>
      </c>
    </row>
    <row r="20" spans="1:6" ht="21" customHeight="1" thickTop="1" thickBot="1" x14ac:dyDescent="0.25">
      <c r="A20" s="1146" t="s">
        <v>1495</v>
      </c>
      <c r="B20" s="1230">
        <f t="shared" si="1"/>
        <v>2</v>
      </c>
      <c r="C20" s="1100">
        <v>0</v>
      </c>
      <c r="D20" s="1100">
        <v>1</v>
      </c>
      <c r="E20" s="1100">
        <v>1</v>
      </c>
      <c r="F20" s="1142" t="s">
        <v>1494</v>
      </c>
    </row>
    <row r="21" spans="1:6" ht="21" customHeight="1" thickTop="1" x14ac:dyDescent="0.2">
      <c r="A21" s="1115" t="s">
        <v>89</v>
      </c>
      <c r="B21" s="1185">
        <f t="shared" si="1"/>
        <v>1</v>
      </c>
      <c r="C21" s="1259">
        <v>0</v>
      </c>
      <c r="D21" s="1258">
        <v>0</v>
      </c>
      <c r="E21" s="1258">
        <v>1</v>
      </c>
      <c r="F21" s="1110" t="s">
        <v>1493</v>
      </c>
    </row>
    <row r="22" spans="1:6" ht="21" customHeight="1" x14ac:dyDescent="0.2">
      <c r="A22" s="434" t="s">
        <v>44</v>
      </c>
      <c r="B22" s="1257">
        <f>SUM(B15:B21)</f>
        <v>134</v>
      </c>
      <c r="C22" s="1256">
        <f>SUM(C15:C21)</f>
        <v>1</v>
      </c>
      <c r="D22" s="1256">
        <f>SUM(D15:D21)</f>
        <v>69</v>
      </c>
      <c r="E22" s="1256">
        <f>SUM(E15:E21)</f>
        <v>64</v>
      </c>
      <c r="F22" s="1255" t="s">
        <v>45</v>
      </c>
    </row>
    <row r="23" spans="1:6" ht="21" customHeight="1" x14ac:dyDescent="0.2">
      <c r="A23" s="1635">
        <v>2014</v>
      </c>
      <c r="B23" s="1635"/>
      <c r="C23" s="1635"/>
      <c r="D23" s="1635"/>
      <c r="E23" s="1635"/>
      <c r="F23" s="1635"/>
    </row>
    <row r="24" spans="1:6" ht="21" customHeight="1" thickBot="1" x14ac:dyDescent="0.25">
      <c r="A24" s="1137" t="s">
        <v>1500</v>
      </c>
      <c r="B24" s="1260">
        <f t="shared" ref="B24:B30" si="2">SUM(C24:E24)</f>
        <v>38</v>
      </c>
      <c r="C24" s="1197">
        <v>0</v>
      </c>
      <c r="D24" s="1197">
        <v>14</v>
      </c>
      <c r="E24" s="1197">
        <v>24</v>
      </c>
      <c r="F24" s="1129" t="s">
        <v>82</v>
      </c>
    </row>
    <row r="25" spans="1:6" ht="21" customHeight="1" thickTop="1" thickBot="1" x14ac:dyDescent="0.25">
      <c r="A25" s="1146" t="s">
        <v>1499</v>
      </c>
      <c r="B25" s="1230">
        <f t="shared" si="2"/>
        <v>3</v>
      </c>
      <c r="C25" s="1100">
        <v>0</v>
      </c>
      <c r="D25" s="1100">
        <v>3</v>
      </c>
      <c r="E25" s="1100">
        <v>0</v>
      </c>
      <c r="F25" s="1142" t="s">
        <v>83</v>
      </c>
    </row>
    <row r="26" spans="1:6" ht="21" customHeight="1" thickTop="1" thickBot="1" x14ac:dyDescent="0.25">
      <c r="A26" s="1128" t="s">
        <v>1498</v>
      </c>
      <c r="B26" s="1260">
        <f t="shared" si="2"/>
        <v>44</v>
      </c>
      <c r="C26" s="1191">
        <v>1</v>
      </c>
      <c r="D26" s="1102">
        <v>22</v>
      </c>
      <c r="E26" s="1102">
        <v>21</v>
      </c>
      <c r="F26" s="1123" t="s">
        <v>84</v>
      </c>
    </row>
    <row r="27" spans="1:6" ht="21" customHeight="1" thickTop="1" thickBot="1" x14ac:dyDescent="0.25">
      <c r="A27" s="1146" t="s">
        <v>85</v>
      </c>
      <c r="B27" s="1230">
        <f t="shared" si="2"/>
        <v>43</v>
      </c>
      <c r="C27" s="1100">
        <v>0</v>
      </c>
      <c r="D27" s="1100">
        <v>19</v>
      </c>
      <c r="E27" s="1100">
        <v>24</v>
      </c>
      <c r="F27" s="1142" t="s">
        <v>86</v>
      </c>
    </row>
    <row r="28" spans="1:6" ht="21" customHeight="1" thickTop="1" thickBot="1" x14ac:dyDescent="0.25">
      <c r="A28" s="1128" t="s">
        <v>1497</v>
      </c>
      <c r="B28" s="1260">
        <f t="shared" si="2"/>
        <v>2</v>
      </c>
      <c r="C28" s="1191">
        <v>0</v>
      </c>
      <c r="D28" s="1102">
        <v>1</v>
      </c>
      <c r="E28" s="1102">
        <v>1</v>
      </c>
      <c r="F28" s="1123" t="s">
        <v>1496</v>
      </c>
    </row>
    <row r="29" spans="1:6" ht="21" customHeight="1" thickTop="1" thickBot="1" x14ac:dyDescent="0.25">
      <c r="A29" s="1146" t="s">
        <v>1495</v>
      </c>
      <c r="B29" s="1230">
        <f t="shared" si="2"/>
        <v>4</v>
      </c>
      <c r="C29" s="1100">
        <v>0</v>
      </c>
      <c r="D29" s="1100">
        <v>4</v>
      </c>
      <c r="E29" s="1100">
        <v>0</v>
      </c>
      <c r="F29" s="1142" t="s">
        <v>1494</v>
      </c>
    </row>
    <row r="30" spans="1:6" ht="21" customHeight="1" thickTop="1" x14ac:dyDescent="0.2">
      <c r="A30" s="1115" t="s">
        <v>89</v>
      </c>
      <c r="B30" s="1185">
        <f t="shared" si="2"/>
        <v>3</v>
      </c>
      <c r="C30" s="1259">
        <v>1</v>
      </c>
      <c r="D30" s="1258">
        <v>0</v>
      </c>
      <c r="E30" s="1258">
        <v>2</v>
      </c>
      <c r="F30" s="1110" t="s">
        <v>1493</v>
      </c>
    </row>
    <row r="31" spans="1:6" ht="21" customHeight="1" x14ac:dyDescent="0.2">
      <c r="A31" s="434" t="s">
        <v>44</v>
      </c>
      <c r="B31" s="1257">
        <f>SUM(B24:B30)</f>
        <v>137</v>
      </c>
      <c r="C31" s="1256">
        <f>SUM(C24:C30)</f>
        <v>2</v>
      </c>
      <c r="D31" s="1256">
        <f>SUM(D24:D30)</f>
        <v>63</v>
      </c>
      <c r="E31" s="1256">
        <f>SUM(E24:E30)</f>
        <v>72</v>
      </c>
      <c r="F31" s="1255" t="s">
        <v>45</v>
      </c>
    </row>
    <row r="32" spans="1:6" ht="21" customHeight="1" x14ac:dyDescent="0.2">
      <c r="A32" s="1635">
        <v>2015</v>
      </c>
      <c r="B32" s="1635"/>
      <c r="C32" s="1635"/>
      <c r="D32" s="1635"/>
      <c r="E32" s="1635"/>
      <c r="F32" s="1635"/>
    </row>
    <row r="33" spans="1:6" ht="21" customHeight="1" thickBot="1" x14ac:dyDescent="0.25">
      <c r="A33" s="1137" t="s">
        <v>1500</v>
      </c>
      <c r="B33" s="1260">
        <f t="shared" ref="B33:B39" si="3">SUM(C33:E33)</f>
        <v>38</v>
      </c>
      <c r="C33" s="1197">
        <v>0</v>
      </c>
      <c r="D33" s="1197">
        <v>20</v>
      </c>
      <c r="E33" s="1197">
        <v>18</v>
      </c>
      <c r="F33" s="1129" t="s">
        <v>82</v>
      </c>
    </row>
    <row r="34" spans="1:6" ht="21" customHeight="1" thickTop="1" thickBot="1" x14ac:dyDescent="0.25">
      <c r="A34" s="1146" t="s">
        <v>1499</v>
      </c>
      <c r="B34" s="1230">
        <f t="shared" si="3"/>
        <v>4</v>
      </c>
      <c r="C34" s="1100">
        <v>0</v>
      </c>
      <c r="D34" s="1100">
        <v>2</v>
      </c>
      <c r="E34" s="1100">
        <v>2</v>
      </c>
      <c r="F34" s="1142" t="s">
        <v>83</v>
      </c>
    </row>
    <row r="35" spans="1:6" ht="21" customHeight="1" thickTop="1" thickBot="1" x14ac:dyDescent="0.25">
      <c r="A35" s="1128" t="s">
        <v>1498</v>
      </c>
      <c r="B35" s="1260">
        <f t="shared" si="3"/>
        <v>45</v>
      </c>
      <c r="C35" s="1191">
        <v>0</v>
      </c>
      <c r="D35" s="1102">
        <v>19</v>
      </c>
      <c r="E35" s="1102">
        <v>26</v>
      </c>
      <c r="F35" s="1123" t="s">
        <v>84</v>
      </c>
    </row>
    <row r="36" spans="1:6" ht="21" customHeight="1" thickTop="1" thickBot="1" x14ac:dyDescent="0.25">
      <c r="A36" s="1146" t="s">
        <v>85</v>
      </c>
      <c r="B36" s="1230">
        <f t="shared" si="3"/>
        <v>32</v>
      </c>
      <c r="C36" s="1100">
        <v>1</v>
      </c>
      <c r="D36" s="1100">
        <v>15</v>
      </c>
      <c r="E36" s="1100">
        <v>16</v>
      </c>
      <c r="F36" s="1142" t="s">
        <v>86</v>
      </c>
    </row>
    <row r="37" spans="1:6" ht="21" customHeight="1" thickTop="1" thickBot="1" x14ac:dyDescent="0.25">
      <c r="A37" s="1128" t="s">
        <v>1497</v>
      </c>
      <c r="B37" s="1260">
        <f t="shared" si="3"/>
        <v>3</v>
      </c>
      <c r="C37" s="1191">
        <v>0</v>
      </c>
      <c r="D37" s="1102">
        <v>1</v>
      </c>
      <c r="E37" s="1102">
        <v>2</v>
      </c>
      <c r="F37" s="1123" t="s">
        <v>1496</v>
      </c>
    </row>
    <row r="38" spans="1:6" ht="21" customHeight="1" thickTop="1" thickBot="1" x14ac:dyDescent="0.25">
      <c r="A38" s="1146" t="s">
        <v>1495</v>
      </c>
      <c r="B38" s="1230">
        <f t="shared" si="3"/>
        <v>0</v>
      </c>
      <c r="C38" s="1100">
        <v>0</v>
      </c>
      <c r="D38" s="1100">
        <v>0</v>
      </c>
      <c r="E38" s="1100">
        <v>0</v>
      </c>
      <c r="F38" s="1142" t="s">
        <v>1494</v>
      </c>
    </row>
    <row r="39" spans="1:6" ht="21" customHeight="1" thickTop="1" x14ac:dyDescent="0.2">
      <c r="A39" s="1115" t="s">
        <v>89</v>
      </c>
      <c r="B39" s="1185">
        <f t="shared" si="3"/>
        <v>36</v>
      </c>
      <c r="C39" s="1259">
        <v>2</v>
      </c>
      <c r="D39" s="1258">
        <v>18</v>
      </c>
      <c r="E39" s="1258">
        <v>16</v>
      </c>
      <c r="F39" s="1110" t="s">
        <v>1493</v>
      </c>
    </row>
    <row r="40" spans="1:6" ht="21" customHeight="1" x14ac:dyDescent="0.2">
      <c r="A40" s="434" t="s">
        <v>44</v>
      </c>
      <c r="B40" s="1257">
        <f>SUM(B33:B39)</f>
        <v>158</v>
      </c>
      <c r="C40" s="1256">
        <f>SUM(C33:C39)</f>
        <v>3</v>
      </c>
      <c r="D40" s="1256">
        <f>SUM(D33:D39)</f>
        <v>75</v>
      </c>
      <c r="E40" s="1256">
        <f>SUM(E33:E39)</f>
        <v>80</v>
      </c>
      <c r="F40" s="1255" t="s">
        <v>45</v>
      </c>
    </row>
    <row r="41" spans="1:6" ht="21" customHeight="1" x14ac:dyDescent="0.2">
      <c r="A41" s="1635">
        <v>2016</v>
      </c>
      <c r="B41" s="1635"/>
      <c r="C41" s="1635"/>
      <c r="D41" s="1635"/>
      <c r="E41" s="1635"/>
      <c r="F41" s="1635"/>
    </row>
    <row r="42" spans="1:6" ht="39.950000000000003" customHeight="1" x14ac:dyDescent="0.2">
      <c r="A42" s="276" t="s">
        <v>80</v>
      </c>
      <c r="B42" s="433" t="s">
        <v>1503</v>
      </c>
      <c r="C42" s="276" t="s">
        <v>1502</v>
      </c>
      <c r="D42" s="433" t="s">
        <v>1501</v>
      </c>
      <c r="E42" s="433" t="s">
        <v>567</v>
      </c>
      <c r="F42" s="433" t="s">
        <v>81</v>
      </c>
    </row>
    <row r="43" spans="1:6" ht="21" customHeight="1" thickBot="1" x14ac:dyDescent="0.25">
      <c r="A43" s="1152" t="s">
        <v>1500</v>
      </c>
      <c r="B43" s="1269">
        <f t="shared" ref="B43:B49" si="4">SUM(C43:E43)</f>
        <v>32</v>
      </c>
      <c r="C43" s="1272">
        <v>0</v>
      </c>
      <c r="D43" s="1272">
        <v>19</v>
      </c>
      <c r="E43" s="1272">
        <v>13</v>
      </c>
      <c r="F43" s="1147" t="s">
        <v>82</v>
      </c>
    </row>
    <row r="44" spans="1:6" ht="21" customHeight="1" thickTop="1" thickBot="1" x14ac:dyDescent="0.25">
      <c r="A44" s="1128" t="s">
        <v>1499</v>
      </c>
      <c r="B44" s="1231">
        <f t="shared" si="4"/>
        <v>6</v>
      </c>
      <c r="C44" s="1102">
        <v>0</v>
      </c>
      <c r="D44" s="1102">
        <v>1</v>
      </c>
      <c r="E44" s="1102">
        <v>5</v>
      </c>
      <c r="F44" s="1123" t="s">
        <v>83</v>
      </c>
    </row>
    <row r="45" spans="1:6" ht="21" customHeight="1" thickTop="1" thickBot="1" x14ac:dyDescent="0.25">
      <c r="A45" s="1146" t="s">
        <v>1498</v>
      </c>
      <c r="B45" s="1269">
        <f t="shared" si="4"/>
        <v>34</v>
      </c>
      <c r="C45" s="1268">
        <v>1</v>
      </c>
      <c r="D45" s="1267">
        <v>14</v>
      </c>
      <c r="E45" s="1267">
        <v>19</v>
      </c>
      <c r="F45" s="1142" t="s">
        <v>84</v>
      </c>
    </row>
    <row r="46" spans="1:6" ht="21" customHeight="1" thickTop="1" thickBot="1" x14ac:dyDescent="0.25">
      <c r="A46" s="1128" t="s">
        <v>85</v>
      </c>
      <c r="B46" s="1231">
        <f t="shared" si="4"/>
        <v>29</v>
      </c>
      <c r="C46" s="1102">
        <v>0</v>
      </c>
      <c r="D46" s="1102">
        <v>13</v>
      </c>
      <c r="E46" s="1102">
        <v>16</v>
      </c>
      <c r="F46" s="1123" t="s">
        <v>86</v>
      </c>
    </row>
    <row r="47" spans="1:6" ht="21" customHeight="1" thickTop="1" thickBot="1" x14ac:dyDescent="0.25">
      <c r="A47" s="1146" t="s">
        <v>1497</v>
      </c>
      <c r="B47" s="1269">
        <f t="shared" si="4"/>
        <v>1</v>
      </c>
      <c r="C47" s="1268">
        <v>0</v>
      </c>
      <c r="D47" s="1267">
        <v>0</v>
      </c>
      <c r="E47" s="1267">
        <v>1</v>
      </c>
      <c r="F47" s="1142" t="s">
        <v>1496</v>
      </c>
    </row>
    <row r="48" spans="1:6" ht="21" customHeight="1" thickTop="1" thickBot="1" x14ac:dyDescent="0.25">
      <c r="A48" s="1128" t="s">
        <v>1495</v>
      </c>
      <c r="B48" s="1231">
        <f t="shared" si="4"/>
        <v>0</v>
      </c>
      <c r="C48" s="1102">
        <v>0</v>
      </c>
      <c r="D48" s="1102">
        <v>0</v>
      </c>
      <c r="E48" s="1102">
        <v>0</v>
      </c>
      <c r="F48" s="1123" t="s">
        <v>1494</v>
      </c>
    </row>
    <row r="49" spans="1:6" ht="21" customHeight="1" thickTop="1" x14ac:dyDescent="0.2">
      <c r="A49" s="1122" t="s">
        <v>89</v>
      </c>
      <c r="B49" s="1232">
        <f t="shared" si="4"/>
        <v>1</v>
      </c>
      <c r="C49" s="1266">
        <v>0</v>
      </c>
      <c r="D49" s="1265">
        <v>0</v>
      </c>
      <c r="E49" s="1265">
        <v>1</v>
      </c>
      <c r="F49" s="1116" t="s">
        <v>1493</v>
      </c>
    </row>
    <row r="50" spans="1:6" ht="21" customHeight="1" x14ac:dyDescent="0.2">
      <c r="A50" s="1264" t="s">
        <v>44</v>
      </c>
      <c r="B50" s="1263">
        <f>SUM(B43:B49)</f>
        <v>103</v>
      </c>
      <c r="C50" s="1262">
        <f>SUM(C43:C49)</f>
        <v>1</v>
      </c>
      <c r="D50" s="1262">
        <f>SUM(D43:D49)</f>
        <v>47</v>
      </c>
      <c r="E50" s="1262">
        <f>SUM(E43:E49)</f>
        <v>55</v>
      </c>
      <c r="F50" s="1261" t="s">
        <v>45</v>
      </c>
    </row>
    <row r="51" spans="1:6" ht="21" customHeight="1" x14ac:dyDescent="0.2">
      <c r="A51" s="1635">
        <v>2017</v>
      </c>
      <c r="B51" s="1635"/>
      <c r="C51" s="1635"/>
      <c r="D51" s="1635"/>
      <c r="E51" s="1635"/>
      <c r="F51" s="1635"/>
    </row>
    <row r="52" spans="1:6" ht="21" customHeight="1" thickBot="1" x14ac:dyDescent="0.25">
      <c r="A52" s="1137" t="s">
        <v>1500</v>
      </c>
      <c r="B52" s="1260">
        <f t="shared" ref="B52:B58" si="5">SUM(C52:E52)</f>
        <v>29</v>
      </c>
      <c r="C52" s="1197">
        <v>0</v>
      </c>
      <c r="D52" s="1197">
        <v>10</v>
      </c>
      <c r="E52" s="1197">
        <v>19</v>
      </c>
      <c r="F52" s="1129" t="s">
        <v>82</v>
      </c>
    </row>
    <row r="53" spans="1:6" ht="21" customHeight="1" thickTop="1" thickBot="1" x14ac:dyDescent="0.25">
      <c r="A53" s="1146" t="s">
        <v>1499</v>
      </c>
      <c r="B53" s="1230">
        <f t="shared" si="5"/>
        <v>2</v>
      </c>
      <c r="C53" s="1100">
        <v>0</v>
      </c>
      <c r="D53" s="1100">
        <v>2</v>
      </c>
      <c r="E53" s="1100">
        <v>0</v>
      </c>
      <c r="F53" s="1142" t="s">
        <v>83</v>
      </c>
    </row>
    <row r="54" spans="1:6" ht="21" customHeight="1" thickTop="1" thickBot="1" x14ac:dyDescent="0.25">
      <c r="A54" s="1128" t="s">
        <v>1498</v>
      </c>
      <c r="B54" s="1260">
        <f t="shared" si="5"/>
        <v>40</v>
      </c>
      <c r="C54" s="1191">
        <v>0</v>
      </c>
      <c r="D54" s="1102">
        <v>24</v>
      </c>
      <c r="E54" s="1102">
        <v>16</v>
      </c>
      <c r="F54" s="1123" t="s">
        <v>84</v>
      </c>
    </row>
    <row r="55" spans="1:6" ht="21" customHeight="1" thickTop="1" thickBot="1" x14ac:dyDescent="0.25">
      <c r="A55" s="1146" t="s">
        <v>85</v>
      </c>
      <c r="B55" s="1230">
        <f t="shared" si="5"/>
        <v>46</v>
      </c>
      <c r="C55" s="1100">
        <v>1</v>
      </c>
      <c r="D55" s="1100">
        <v>19</v>
      </c>
      <c r="E55" s="1100">
        <v>26</v>
      </c>
      <c r="F55" s="1142" t="s">
        <v>86</v>
      </c>
    </row>
    <row r="56" spans="1:6" ht="21" customHeight="1" thickTop="1" thickBot="1" x14ac:dyDescent="0.25">
      <c r="A56" s="1128" t="s">
        <v>1497</v>
      </c>
      <c r="B56" s="1260">
        <f t="shared" si="5"/>
        <v>2</v>
      </c>
      <c r="C56" s="1191">
        <v>1</v>
      </c>
      <c r="D56" s="1102">
        <v>0</v>
      </c>
      <c r="E56" s="1102">
        <v>1</v>
      </c>
      <c r="F56" s="1123" t="s">
        <v>1496</v>
      </c>
    </row>
    <row r="57" spans="1:6" ht="21" customHeight="1" thickTop="1" thickBot="1" x14ac:dyDescent="0.25">
      <c r="A57" s="1146" t="s">
        <v>1495</v>
      </c>
      <c r="B57" s="1230">
        <f t="shared" si="5"/>
        <v>0</v>
      </c>
      <c r="C57" s="1100">
        <v>0</v>
      </c>
      <c r="D57" s="1100">
        <v>0</v>
      </c>
      <c r="E57" s="1100">
        <v>0</v>
      </c>
      <c r="F57" s="1142" t="s">
        <v>1494</v>
      </c>
    </row>
    <row r="58" spans="1:6" ht="21" customHeight="1" thickTop="1" x14ac:dyDescent="0.2">
      <c r="A58" s="1115" t="s">
        <v>89</v>
      </c>
      <c r="B58" s="1185">
        <f t="shared" si="5"/>
        <v>1</v>
      </c>
      <c r="C58" s="1259">
        <v>0</v>
      </c>
      <c r="D58" s="1258">
        <v>1</v>
      </c>
      <c r="E58" s="1258">
        <v>0</v>
      </c>
      <c r="F58" s="1110" t="s">
        <v>1493</v>
      </c>
    </row>
    <row r="59" spans="1:6" ht="21" customHeight="1" x14ac:dyDescent="0.2">
      <c r="A59" s="434" t="s">
        <v>44</v>
      </c>
      <c r="B59" s="1257">
        <f>SUM(B52:B58)</f>
        <v>120</v>
      </c>
      <c r="C59" s="1256">
        <f>SUM(C52:C58)</f>
        <v>2</v>
      </c>
      <c r="D59" s="1256">
        <f>SUM(D52:D58)</f>
        <v>56</v>
      </c>
      <c r="E59" s="1256">
        <f>SUM(E52:E58)</f>
        <v>62</v>
      </c>
      <c r="F59" s="1255" t="s">
        <v>45</v>
      </c>
    </row>
    <row r="60" spans="1:6" ht="21" customHeight="1" x14ac:dyDescent="0.2">
      <c r="A60" s="1635">
        <v>2018</v>
      </c>
      <c r="B60" s="1635"/>
      <c r="C60" s="1635"/>
      <c r="D60" s="1635"/>
      <c r="E60" s="1635"/>
      <c r="F60" s="1635"/>
    </row>
    <row r="61" spans="1:6" ht="21" customHeight="1" thickBot="1" x14ac:dyDescent="0.25">
      <c r="A61" s="1137" t="s">
        <v>1500</v>
      </c>
      <c r="B61" s="1260">
        <f t="shared" ref="B61:B67" si="6">SUM(C61:E61)</f>
        <v>22</v>
      </c>
      <c r="C61" s="1197">
        <v>0</v>
      </c>
      <c r="D61" s="1197">
        <v>12</v>
      </c>
      <c r="E61" s="1197">
        <v>10</v>
      </c>
      <c r="F61" s="1129" t="s">
        <v>82</v>
      </c>
    </row>
    <row r="62" spans="1:6" ht="21" customHeight="1" thickTop="1" thickBot="1" x14ac:dyDescent="0.25">
      <c r="A62" s="1146" t="s">
        <v>1499</v>
      </c>
      <c r="B62" s="1230">
        <f t="shared" si="6"/>
        <v>1</v>
      </c>
      <c r="C62" s="1100">
        <v>0</v>
      </c>
      <c r="D62" s="1100">
        <v>1</v>
      </c>
      <c r="E62" s="1100">
        <v>0</v>
      </c>
      <c r="F62" s="1142" t="s">
        <v>83</v>
      </c>
    </row>
    <row r="63" spans="1:6" ht="21" customHeight="1" thickTop="1" thickBot="1" x14ac:dyDescent="0.25">
      <c r="A63" s="1128" t="s">
        <v>1498</v>
      </c>
      <c r="B63" s="1260">
        <f t="shared" si="6"/>
        <v>39</v>
      </c>
      <c r="C63" s="1191">
        <v>0</v>
      </c>
      <c r="D63" s="1102">
        <v>13</v>
      </c>
      <c r="E63" s="1102">
        <v>26</v>
      </c>
      <c r="F63" s="1123" t="s">
        <v>84</v>
      </c>
    </row>
    <row r="64" spans="1:6" ht="21" customHeight="1" thickTop="1" thickBot="1" x14ac:dyDescent="0.25">
      <c r="A64" s="1146" t="s">
        <v>85</v>
      </c>
      <c r="B64" s="1230">
        <f t="shared" si="6"/>
        <v>43</v>
      </c>
      <c r="C64" s="1100">
        <v>1</v>
      </c>
      <c r="D64" s="1100">
        <v>14</v>
      </c>
      <c r="E64" s="1100">
        <v>28</v>
      </c>
      <c r="F64" s="1142" t="s">
        <v>86</v>
      </c>
    </row>
    <row r="65" spans="1:6" ht="21" customHeight="1" thickTop="1" thickBot="1" x14ac:dyDescent="0.25">
      <c r="A65" s="1128" t="s">
        <v>1497</v>
      </c>
      <c r="B65" s="1260">
        <f t="shared" si="6"/>
        <v>2</v>
      </c>
      <c r="C65" s="1191">
        <v>0</v>
      </c>
      <c r="D65" s="1102">
        <v>0</v>
      </c>
      <c r="E65" s="1102">
        <v>2</v>
      </c>
      <c r="F65" s="1123" t="s">
        <v>1496</v>
      </c>
    </row>
    <row r="66" spans="1:6" ht="21" customHeight="1" thickTop="1" thickBot="1" x14ac:dyDescent="0.25">
      <c r="A66" s="1146" t="s">
        <v>1495</v>
      </c>
      <c r="B66" s="1230">
        <f t="shared" si="6"/>
        <v>1</v>
      </c>
      <c r="C66" s="1100">
        <v>0</v>
      </c>
      <c r="D66" s="1100">
        <v>0</v>
      </c>
      <c r="E66" s="1100">
        <v>1</v>
      </c>
      <c r="F66" s="1142" t="s">
        <v>1494</v>
      </c>
    </row>
    <row r="67" spans="1:6" ht="21" customHeight="1" thickTop="1" x14ac:dyDescent="0.2">
      <c r="A67" s="1115" t="s">
        <v>89</v>
      </c>
      <c r="B67" s="1185">
        <f t="shared" si="6"/>
        <v>1</v>
      </c>
      <c r="C67" s="1259">
        <v>0</v>
      </c>
      <c r="D67" s="1258">
        <v>0</v>
      </c>
      <c r="E67" s="1258">
        <v>1</v>
      </c>
      <c r="F67" s="1110" t="s">
        <v>1493</v>
      </c>
    </row>
    <row r="68" spans="1:6" ht="21" customHeight="1" x14ac:dyDescent="0.2">
      <c r="A68" s="434" t="s">
        <v>44</v>
      </c>
      <c r="B68" s="1257">
        <f>SUM(B61:B67)</f>
        <v>109</v>
      </c>
      <c r="C68" s="1256">
        <f>SUM(C61:C67)</f>
        <v>1</v>
      </c>
      <c r="D68" s="1256">
        <f>SUM(D61:D67)</f>
        <v>40</v>
      </c>
      <c r="E68" s="1256">
        <f>SUM(E61:E67)</f>
        <v>68</v>
      </c>
      <c r="F68" s="1255" t="s">
        <v>45</v>
      </c>
    </row>
    <row r="69" spans="1:6" ht="21" customHeight="1" x14ac:dyDescent="0.2">
      <c r="A69" s="1635">
        <v>2019</v>
      </c>
      <c r="B69" s="1635"/>
      <c r="C69" s="1635"/>
      <c r="D69" s="1635"/>
      <c r="E69" s="1635"/>
      <c r="F69" s="1635"/>
    </row>
    <row r="70" spans="1:6" ht="21" customHeight="1" thickBot="1" x14ac:dyDescent="0.25">
      <c r="A70" s="1137" t="s">
        <v>1500</v>
      </c>
      <c r="B70" s="1260">
        <f t="shared" ref="B70:B76" si="7">SUM(C70:E70)</f>
        <v>27</v>
      </c>
      <c r="C70" s="1197">
        <v>1</v>
      </c>
      <c r="D70" s="1197">
        <v>11</v>
      </c>
      <c r="E70" s="1197">
        <v>15</v>
      </c>
      <c r="F70" s="1129" t="s">
        <v>82</v>
      </c>
    </row>
    <row r="71" spans="1:6" ht="21" customHeight="1" thickTop="1" thickBot="1" x14ac:dyDescent="0.25">
      <c r="A71" s="1146" t="s">
        <v>1499</v>
      </c>
      <c r="B71" s="1230">
        <f t="shared" si="7"/>
        <v>0</v>
      </c>
      <c r="C71" s="1100">
        <v>0</v>
      </c>
      <c r="D71" s="1100">
        <v>0</v>
      </c>
      <c r="E71" s="1100">
        <v>0</v>
      </c>
      <c r="F71" s="1142" t="s">
        <v>83</v>
      </c>
    </row>
    <row r="72" spans="1:6" ht="21" customHeight="1" thickTop="1" thickBot="1" x14ac:dyDescent="0.25">
      <c r="A72" s="1128" t="s">
        <v>1498</v>
      </c>
      <c r="B72" s="1260">
        <f t="shared" si="7"/>
        <v>26</v>
      </c>
      <c r="C72" s="1191">
        <v>0</v>
      </c>
      <c r="D72" s="1102">
        <v>7</v>
      </c>
      <c r="E72" s="1102">
        <v>19</v>
      </c>
      <c r="F72" s="1123" t="s">
        <v>84</v>
      </c>
    </row>
    <row r="73" spans="1:6" ht="21" customHeight="1" thickTop="1" thickBot="1" x14ac:dyDescent="0.25">
      <c r="A73" s="1146" t="s">
        <v>85</v>
      </c>
      <c r="B73" s="1230">
        <f t="shared" si="7"/>
        <v>21</v>
      </c>
      <c r="C73" s="1100">
        <v>0</v>
      </c>
      <c r="D73" s="1100">
        <v>6</v>
      </c>
      <c r="E73" s="1100">
        <v>15</v>
      </c>
      <c r="F73" s="1142" t="s">
        <v>86</v>
      </c>
    </row>
    <row r="74" spans="1:6" ht="21" customHeight="1" thickTop="1" thickBot="1" x14ac:dyDescent="0.25">
      <c r="A74" s="1128" t="s">
        <v>1497</v>
      </c>
      <c r="B74" s="1260">
        <f t="shared" si="7"/>
        <v>4</v>
      </c>
      <c r="C74" s="1191">
        <v>0</v>
      </c>
      <c r="D74" s="1102">
        <v>1</v>
      </c>
      <c r="E74" s="1102">
        <v>3</v>
      </c>
      <c r="F74" s="1123" t="s">
        <v>1496</v>
      </c>
    </row>
    <row r="75" spans="1:6" ht="21" customHeight="1" thickTop="1" thickBot="1" x14ac:dyDescent="0.25">
      <c r="A75" s="1146" t="s">
        <v>1495</v>
      </c>
      <c r="B75" s="1230">
        <f t="shared" si="7"/>
        <v>0</v>
      </c>
      <c r="C75" s="1100">
        <v>0</v>
      </c>
      <c r="D75" s="1100">
        <v>0</v>
      </c>
      <c r="E75" s="1100">
        <v>0</v>
      </c>
      <c r="F75" s="1142" t="s">
        <v>1494</v>
      </c>
    </row>
    <row r="76" spans="1:6" ht="21" customHeight="1" thickTop="1" x14ac:dyDescent="0.2">
      <c r="A76" s="1115" t="s">
        <v>89</v>
      </c>
      <c r="B76" s="1185">
        <f t="shared" si="7"/>
        <v>2</v>
      </c>
      <c r="C76" s="1259">
        <v>0</v>
      </c>
      <c r="D76" s="1258">
        <v>1</v>
      </c>
      <c r="E76" s="1258">
        <v>1</v>
      </c>
      <c r="F76" s="1110" t="s">
        <v>1493</v>
      </c>
    </row>
    <row r="77" spans="1:6" ht="21" customHeight="1" x14ac:dyDescent="0.2">
      <c r="A77" s="434" t="s">
        <v>44</v>
      </c>
      <c r="B77" s="1257">
        <f>SUM(B70:B76)</f>
        <v>80</v>
      </c>
      <c r="C77" s="1256">
        <f>SUM(C70:C76)</f>
        <v>1</v>
      </c>
      <c r="D77" s="1256">
        <f>SUM(D70:D76)</f>
        <v>26</v>
      </c>
      <c r="E77" s="1256">
        <f>SUM(E70:E76)</f>
        <v>53</v>
      </c>
      <c r="F77" s="1255" t="s">
        <v>45</v>
      </c>
    </row>
    <row r="78" spans="1:6" ht="21" customHeight="1" x14ac:dyDescent="0.2">
      <c r="A78" s="1635">
        <v>2020</v>
      </c>
      <c r="B78" s="1635"/>
      <c r="C78" s="1635"/>
      <c r="D78" s="1635"/>
      <c r="E78" s="1635"/>
      <c r="F78" s="1635"/>
    </row>
    <row r="79" spans="1:6" ht="39.950000000000003" customHeight="1" x14ac:dyDescent="0.2">
      <c r="A79" s="1271" t="s">
        <v>80</v>
      </c>
      <c r="B79" s="430" t="s">
        <v>1503</v>
      </c>
      <c r="C79" s="1271" t="s">
        <v>1502</v>
      </c>
      <c r="D79" s="430" t="s">
        <v>1501</v>
      </c>
      <c r="E79" s="430" t="s">
        <v>567</v>
      </c>
      <c r="F79" s="430" t="s">
        <v>81</v>
      </c>
    </row>
    <row r="80" spans="1:6" ht="21" customHeight="1" thickBot="1" x14ac:dyDescent="0.25">
      <c r="A80" s="1171" t="s">
        <v>1500</v>
      </c>
      <c r="B80" s="1270">
        <f t="shared" ref="B80:B86" si="8">SUM(C80:E80)</f>
        <v>29</v>
      </c>
      <c r="C80" s="1268">
        <v>0</v>
      </c>
      <c r="D80" s="1268">
        <v>17</v>
      </c>
      <c r="E80" s="1268">
        <v>12</v>
      </c>
      <c r="F80" s="1168" t="s">
        <v>82</v>
      </c>
    </row>
    <row r="81" spans="1:6" ht="21" customHeight="1" thickTop="1" thickBot="1" x14ac:dyDescent="0.25">
      <c r="A81" s="1128" t="s">
        <v>1499</v>
      </c>
      <c r="B81" s="1231">
        <f t="shared" si="8"/>
        <v>0</v>
      </c>
      <c r="C81" s="1102">
        <v>0</v>
      </c>
      <c r="D81" s="1102">
        <v>0</v>
      </c>
      <c r="E81" s="1102">
        <v>0</v>
      </c>
      <c r="F81" s="1123" t="s">
        <v>83</v>
      </c>
    </row>
    <row r="82" spans="1:6" ht="21" customHeight="1" thickTop="1" thickBot="1" x14ac:dyDescent="0.25">
      <c r="A82" s="1146" t="s">
        <v>1498</v>
      </c>
      <c r="B82" s="1269">
        <f t="shared" si="8"/>
        <v>35</v>
      </c>
      <c r="C82" s="1268">
        <v>2</v>
      </c>
      <c r="D82" s="1267">
        <v>13</v>
      </c>
      <c r="E82" s="1267">
        <v>20</v>
      </c>
      <c r="F82" s="1142" t="s">
        <v>84</v>
      </c>
    </row>
    <row r="83" spans="1:6" ht="21" customHeight="1" thickTop="1" thickBot="1" x14ac:dyDescent="0.25">
      <c r="A83" s="1128" t="s">
        <v>85</v>
      </c>
      <c r="B83" s="1231">
        <f t="shared" si="8"/>
        <v>33</v>
      </c>
      <c r="C83" s="1102">
        <v>0</v>
      </c>
      <c r="D83" s="1102">
        <v>16</v>
      </c>
      <c r="E83" s="1102">
        <v>17</v>
      </c>
      <c r="F83" s="1123" t="s">
        <v>86</v>
      </c>
    </row>
    <row r="84" spans="1:6" ht="21" customHeight="1" thickTop="1" thickBot="1" x14ac:dyDescent="0.25">
      <c r="A84" s="1146" t="s">
        <v>1497</v>
      </c>
      <c r="B84" s="1269">
        <f t="shared" si="8"/>
        <v>5</v>
      </c>
      <c r="C84" s="1268">
        <v>0</v>
      </c>
      <c r="D84" s="1267">
        <v>1</v>
      </c>
      <c r="E84" s="1267">
        <v>4</v>
      </c>
      <c r="F84" s="1142" t="s">
        <v>1496</v>
      </c>
    </row>
    <row r="85" spans="1:6" ht="21" customHeight="1" thickTop="1" thickBot="1" x14ac:dyDescent="0.25">
      <c r="A85" s="1128" t="s">
        <v>1495</v>
      </c>
      <c r="B85" s="1231">
        <f t="shared" si="8"/>
        <v>0</v>
      </c>
      <c r="C85" s="1102">
        <v>0</v>
      </c>
      <c r="D85" s="1102">
        <v>0</v>
      </c>
      <c r="E85" s="1102">
        <v>0</v>
      </c>
      <c r="F85" s="1123" t="s">
        <v>1494</v>
      </c>
    </row>
    <row r="86" spans="1:6" ht="21" customHeight="1" thickTop="1" x14ac:dyDescent="0.2">
      <c r="A86" s="1122" t="s">
        <v>89</v>
      </c>
      <c r="B86" s="1232">
        <f t="shared" si="8"/>
        <v>4</v>
      </c>
      <c r="C86" s="1266">
        <v>0</v>
      </c>
      <c r="D86" s="1265">
        <v>2</v>
      </c>
      <c r="E86" s="1265">
        <v>2</v>
      </c>
      <c r="F86" s="1116" t="s">
        <v>1493</v>
      </c>
    </row>
    <row r="87" spans="1:6" ht="21" customHeight="1" x14ac:dyDescent="0.2">
      <c r="A87" s="1264" t="s">
        <v>44</v>
      </c>
      <c r="B87" s="1263">
        <f>SUM(B80:B86)</f>
        <v>106</v>
      </c>
      <c r="C87" s="1262">
        <f>SUM(C80:C86)</f>
        <v>2</v>
      </c>
      <c r="D87" s="1262">
        <f>SUM(D80:D86)</f>
        <v>49</v>
      </c>
      <c r="E87" s="1262">
        <f>SUM(E80:E86)</f>
        <v>55</v>
      </c>
      <c r="F87" s="1261" t="s">
        <v>45</v>
      </c>
    </row>
    <row r="88" spans="1:6" ht="21" customHeight="1" x14ac:dyDescent="0.2">
      <c r="A88" s="1635">
        <v>2021</v>
      </c>
      <c r="B88" s="1635"/>
      <c r="C88" s="1635"/>
      <c r="D88" s="1635"/>
      <c r="E88" s="1635"/>
      <c r="F88" s="1635"/>
    </row>
    <row r="89" spans="1:6" ht="21" customHeight="1" thickBot="1" x14ac:dyDescent="0.25">
      <c r="A89" s="1137" t="s">
        <v>1500</v>
      </c>
      <c r="B89" s="1260">
        <f t="shared" ref="B89:B95" si="9">SUM(C89:E89)</f>
        <v>27</v>
      </c>
      <c r="C89" s="1197">
        <v>1</v>
      </c>
      <c r="D89" s="1197">
        <v>12</v>
      </c>
      <c r="E89" s="1197">
        <v>14</v>
      </c>
      <c r="F89" s="1129" t="s">
        <v>82</v>
      </c>
    </row>
    <row r="90" spans="1:6" ht="21" customHeight="1" thickTop="1" thickBot="1" x14ac:dyDescent="0.25">
      <c r="A90" s="1146" t="s">
        <v>1499</v>
      </c>
      <c r="B90" s="1230">
        <f t="shared" si="9"/>
        <v>5</v>
      </c>
      <c r="C90" s="1100">
        <v>0</v>
      </c>
      <c r="D90" s="1100">
        <v>2</v>
      </c>
      <c r="E90" s="1100">
        <v>3</v>
      </c>
      <c r="F90" s="1142" t="s">
        <v>83</v>
      </c>
    </row>
    <row r="91" spans="1:6" ht="21" customHeight="1" thickTop="1" thickBot="1" x14ac:dyDescent="0.25">
      <c r="A91" s="1128" t="s">
        <v>1498</v>
      </c>
      <c r="B91" s="1260">
        <f t="shared" si="9"/>
        <v>20</v>
      </c>
      <c r="C91" s="1191">
        <v>0</v>
      </c>
      <c r="D91" s="1102">
        <v>6</v>
      </c>
      <c r="E91" s="1102">
        <v>14</v>
      </c>
      <c r="F91" s="1123" t="s">
        <v>84</v>
      </c>
    </row>
    <row r="92" spans="1:6" ht="21" customHeight="1" thickTop="1" thickBot="1" x14ac:dyDescent="0.25">
      <c r="A92" s="1146" t="s">
        <v>85</v>
      </c>
      <c r="B92" s="1230">
        <f t="shared" si="9"/>
        <v>40</v>
      </c>
      <c r="C92" s="1100">
        <v>0</v>
      </c>
      <c r="D92" s="1100">
        <v>22</v>
      </c>
      <c r="E92" s="1100">
        <v>18</v>
      </c>
      <c r="F92" s="1142" t="s">
        <v>86</v>
      </c>
    </row>
    <row r="93" spans="1:6" ht="21" customHeight="1" thickTop="1" thickBot="1" x14ac:dyDescent="0.25">
      <c r="A93" s="1128" t="s">
        <v>1497</v>
      </c>
      <c r="B93" s="1260">
        <f t="shared" si="9"/>
        <v>5</v>
      </c>
      <c r="C93" s="1191">
        <v>1</v>
      </c>
      <c r="D93" s="1102">
        <v>3</v>
      </c>
      <c r="E93" s="1102">
        <v>1</v>
      </c>
      <c r="F93" s="1123" t="s">
        <v>1496</v>
      </c>
    </row>
    <row r="94" spans="1:6" ht="21" customHeight="1" thickTop="1" thickBot="1" x14ac:dyDescent="0.25">
      <c r="A94" s="1146" t="s">
        <v>1495</v>
      </c>
      <c r="B94" s="1230">
        <f t="shared" si="9"/>
        <v>0</v>
      </c>
      <c r="C94" s="1100">
        <v>0</v>
      </c>
      <c r="D94" s="1100">
        <v>0</v>
      </c>
      <c r="E94" s="1100">
        <v>0</v>
      </c>
      <c r="F94" s="1142" t="s">
        <v>1494</v>
      </c>
    </row>
    <row r="95" spans="1:6" ht="21" customHeight="1" thickTop="1" x14ac:dyDescent="0.2">
      <c r="A95" s="1115" t="s">
        <v>89</v>
      </c>
      <c r="B95" s="1185">
        <f t="shared" si="9"/>
        <v>1</v>
      </c>
      <c r="C95" s="1259">
        <v>0</v>
      </c>
      <c r="D95" s="1258">
        <v>0</v>
      </c>
      <c r="E95" s="1258">
        <v>1</v>
      </c>
      <c r="F95" s="1110" t="s">
        <v>1493</v>
      </c>
    </row>
    <row r="96" spans="1:6" ht="21" customHeight="1" x14ac:dyDescent="0.2">
      <c r="A96" s="434" t="s">
        <v>44</v>
      </c>
      <c r="B96" s="1257">
        <f>SUM(B89:B95)</f>
        <v>98</v>
      </c>
      <c r="C96" s="1256">
        <f>SUM(C89:C95)</f>
        <v>2</v>
      </c>
      <c r="D96" s="1256">
        <f>SUM(D89:D95)</f>
        <v>45</v>
      </c>
      <c r="E96" s="1256">
        <f>SUM(E89:E95)</f>
        <v>51</v>
      </c>
      <c r="F96" s="1255" t="s">
        <v>45</v>
      </c>
    </row>
  </sheetData>
  <mergeCells count="12">
    <mergeCell ref="A51:F51"/>
    <mergeCell ref="A88:F88"/>
    <mergeCell ref="A60:F60"/>
    <mergeCell ref="A69:F69"/>
    <mergeCell ref="A78:F78"/>
    <mergeCell ref="A32:F32"/>
    <mergeCell ref="A41:F41"/>
    <mergeCell ref="A1:F1"/>
    <mergeCell ref="A2:F2"/>
    <mergeCell ref="A4:F4"/>
    <mergeCell ref="A14:F14"/>
    <mergeCell ref="A23:F23"/>
  </mergeCells>
  <printOptions horizontalCentered="1"/>
  <pageMargins left="0" right="0" top="0.59055118110236227" bottom="0" header="0" footer="0"/>
  <pageSetup paperSize="9" scale="90" orientation="portrait" r:id="rId1"/>
  <rowBreaks count="2" manualBreakCount="2">
    <brk id="40" max="16383" man="1"/>
    <brk id="77" max="16383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FD52-1943-4AE4-9350-21AAD606BE76}">
  <dimension ref="A1:L245"/>
  <sheetViews>
    <sheetView view="pageBreakPreview" zoomScaleNormal="80" zoomScaleSheetLayoutView="100" workbookViewId="0">
      <selection activeCell="N8" sqref="N8"/>
    </sheetView>
  </sheetViews>
  <sheetFormatPr defaultRowHeight="12.75" x14ac:dyDescent="0.2"/>
  <cols>
    <col min="1" max="1" width="16" customWidth="1"/>
    <col min="2" max="11" width="7.7109375" customWidth="1"/>
    <col min="12" max="12" width="14.85546875" customWidth="1"/>
    <col min="14" max="14" width="12.140625" bestFit="1" customWidth="1"/>
    <col min="24" max="24" width="10.140625" bestFit="1" customWidth="1"/>
    <col min="27" max="27" width="12.7109375" bestFit="1" customWidth="1"/>
  </cols>
  <sheetData>
    <row r="1" spans="1:12" ht="20.100000000000001" customHeight="1" x14ac:dyDescent="0.5">
      <c r="A1" s="1663" t="s">
        <v>1513</v>
      </c>
      <c r="B1" s="1663"/>
      <c r="C1" s="1663"/>
      <c r="D1" s="1663"/>
      <c r="E1" s="1663"/>
      <c r="F1" s="1663"/>
      <c r="G1" s="1663"/>
      <c r="H1" s="1663"/>
      <c r="I1" s="1663"/>
      <c r="J1" s="1663"/>
      <c r="K1" s="1663"/>
      <c r="L1" s="1663"/>
    </row>
    <row r="2" spans="1:12" ht="15.75" customHeight="1" x14ac:dyDescent="0.25">
      <c r="A2" s="1574" t="s">
        <v>1512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</row>
    <row r="3" spans="1:12" s="1298" customFormat="1" ht="18" customHeight="1" x14ac:dyDescent="0.2">
      <c r="A3" s="1664" t="s">
        <v>1552</v>
      </c>
      <c r="B3" s="1665"/>
      <c r="C3" s="1665"/>
      <c r="D3" s="1665"/>
      <c r="E3" s="1665"/>
      <c r="F3" s="1665"/>
      <c r="G3" s="1665"/>
      <c r="H3" s="1665"/>
      <c r="I3" s="1665"/>
      <c r="J3" s="1665"/>
      <c r="K3" s="1665"/>
      <c r="L3" s="1665"/>
    </row>
    <row r="4" spans="1:12" ht="16.5" customHeight="1" x14ac:dyDescent="0.3">
      <c r="A4" s="1089" t="s">
        <v>1511</v>
      </c>
      <c r="B4" s="1295"/>
      <c r="C4" s="1295"/>
      <c r="D4" s="1297"/>
      <c r="E4" s="1297"/>
      <c r="F4" s="1297"/>
      <c r="G4" s="1297"/>
      <c r="H4" s="1297"/>
      <c r="I4" s="1296"/>
      <c r="J4" s="1295"/>
      <c r="K4" s="1295"/>
      <c r="L4" s="1294" t="s">
        <v>1510</v>
      </c>
    </row>
    <row r="5" spans="1:12" ht="20.100000000000001" customHeight="1" x14ac:dyDescent="0.2">
      <c r="A5" s="1429">
        <v>2012</v>
      </c>
      <c r="B5" s="1429"/>
      <c r="C5" s="1429"/>
      <c r="D5" s="1429"/>
      <c r="E5" s="1429"/>
      <c r="F5" s="1429"/>
      <c r="G5" s="1429"/>
      <c r="H5" s="1429"/>
      <c r="I5" s="1429"/>
      <c r="J5" s="1429"/>
      <c r="K5" s="1429"/>
      <c r="L5" s="1429"/>
    </row>
    <row r="6" spans="1:12" ht="21" customHeight="1" thickBot="1" x14ac:dyDescent="0.25">
      <c r="A6" s="1657" t="s">
        <v>91</v>
      </c>
      <c r="B6" s="1659" t="s">
        <v>1509</v>
      </c>
      <c r="C6" s="1660"/>
      <c r="D6" s="1660"/>
      <c r="E6" s="1660"/>
      <c r="F6" s="1660"/>
      <c r="G6" s="1660"/>
      <c r="H6" s="1660"/>
      <c r="I6" s="1660"/>
      <c r="J6" s="1660"/>
      <c r="K6" s="1660"/>
      <c r="L6" s="1661" t="s">
        <v>92</v>
      </c>
    </row>
    <row r="7" spans="1:12" ht="39.950000000000003" customHeight="1" thickTop="1" x14ac:dyDescent="0.2">
      <c r="A7" s="1658"/>
      <c r="B7" s="1285" t="s">
        <v>394</v>
      </c>
      <c r="C7" s="63" t="s">
        <v>345</v>
      </c>
      <c r="D7" s="253" t="s">
        <v>197</v>
      </c>
      <c r="E7" s="1087" t="s">
        <v>161</v>
      </c>
      <c r="F7" s="1087" t="s">
        <v>69</v>
      </c>
      <c r="G7" s="1087" t="s">
        <v>67</v>
      </c>
      <c r="H7" s="1087" t="s">
        <v>65</v>
      </c>
      <c r="I7" s="1087" t="s">
        <v>63</v>
      </c>
      <c r="J7" s="1087" t="s">
        <v>61</v>
      </c>
      <c r="K7" s="138" t="s">
        <v>59</v>
      </c>
      <c r="L7" s="1662"/>
    </row>
    <row r="8" spans="1:12" ht="20.100000000000001" customHeight="1" thickBot="1" x14ac:dyDescent="0.25">
      <c r="A8" s="1284" t="s">
        <v>93</v>
      </c>
      <c r="B8" s="1283">
        <f t="shared" ref="B8:B18" si="0">SUM(C8:K8)</f>
        <v>6</v>
      </c>
      <c r="C8" s="1282">
        <v>2</v>
      </c>
      <c r="D8" s="1282">
        <v>0</v>
      </c>
      <c r="E8" s="1282">
        <v>0</v>
      </c>
      <c r="F8" s="1282">
        <v>0</v>
      </c>
      <c r="G8" s="1282">
        <v>0</v>
      </c>
      <c r="H8" s="1282">
        <v>1</v>
      </c>
      <c r="I8" s="1282">
        <v>1</v>
      </c>
      <c r="J8" s="1282">
        <v>2</v>
      </c>
      <c r="K8" s="1282">
        <v>0</v>
      </c>
      <c r="L8" s="1147" t="s">
        <v>536</v>
      </c>
    </row>
    <row r="9" spans="1:12" ht="20.100000000000001" customHeight="1" thickTop="1" thickBot="1" x14ac:dyDescent="0.25">
      <c r="A9" s="1085" t="s">
        <v>94</v>
      </c>
      <c r="B9" s="1281">
        <f t="shared" si="0"/>
        <v>5</v>
      </c>
      <c r="C9" s="225">
        <v>0</v>
      </c>
      <c r="D9" s="225">
        <v>0</v>
      </c>
      <c r="E9" s="225">
        <v>0</v>
      </c>
      <c r="F9" s="225">
        <v>0</v>
      </c>
      <c r="G9" s="225">
        <v>0</v>
      </c>
      <c r="H9" s="225">
        <v>2</v>
      </c>
      <c r="I9" s="225">
        <v>0</v>
      </c>
      <c r="J9" s="225">
        <v>3</v>
      </c>
      <c r="K9" s="225">
        <v>0</v>
      </c>
      <c r="L9" s="1123" t="s">
        <v>1507</v>
      </c>
    </row>
    <row r="10" spans="1:12" ht="20.100000000000001" customHeight="1" thickTop="1" thickBot="1" x14ac:dyDescent="0.25">
      <c r="A10" s="1284" t="s">
        <v>95</v>
      </c>
      <c r="B10" s="1283">
        <f t="shared" si="0"/>
        <v>3</v>
      </c>
      <c r="C10" s="1282">
        <v>0</v>
      </c>
      <c r="D10" s="1282">
        <v>0</v>
      </c>
      <c r="E10" s="1282">
        <v>0</v>
      </c>
      <c r="F10" s="1282">
        <v>0</v>
      </c>
      <c r="G10" s="1282">
        <v>0</v>
      </c>
      <c r="H10" s="1282">
        <v>1</v>
      </c>
      <c r="I10" s="1282">
        <v>0</v>
      </c>
      <c r="J10" s="1282">
        <v>1</v>
      </c>
      <c r="K10" s="1282">
        <v>1</v>
      </c>
      <c r="L10" s="1147" t="s">
        <v>96</v>
      </c>
    </row>
    <row r="11" spans="1:12" ht="20.100000000000001" customHeight="1" thickTop="1" thickBot="1" x14ac:dyDescent="0.25">
      <c r="A11" s="1085" t="s">
        <v>97</v>
      </c>
      <c r="B11" s="1281">
        <f t="shared" si="0"/>
        <v>8</v>
      </c>
      <c r="C11" s="225">
        <v>0</v>
      </c>
      <c r="D11" s="225">
        <v>0</v>
      </c>
      <c r="E11" s="225">
        <v>0</v>
      </c>
      <c r="F11" s="225">
        <v>2</v>
      </c>
      <c r="G11" s="225">
        <v>0</v>
      </c>
      <c r="H11" s="225">
        <v>3</v>
      </c>
      <c r="I11" s="225">
        <v>2</v>
      </c>
      <c r="J11" s="225">
        <v>0</v>
      </c>
      <c r="K11" s="225">
        <v>1</v>
      </c>
      <c r="L11" s="1123" t="s">
        <v>98</v>
      </c>
    </row>
    <row r="12" spans="1:12" ht="20.100000000000001" customHeight="1" thickTop="1" thickBot="1" x14ac:dyDescent="0.25">
      <c r="A12" s="1284" t="s">
        <v>99</v>
      </c>
      <c r="B12" s="1283">
        <f t="shared" si="0"/>
        <v>2</v>
      </c>
      <c r="C12" s="1282">
        <v>0</v>
      </c>
      <c r="D12" s="1282">
        <v>0</v>
      </c>
      <c r="E12" s="1282">
        <v>0</v>
      </c>
      <c r="F12" s="1282">
        <v>0</v>
      </c>
      <c r="G12" s="1282">
        <v>0</v>
      </c>
      <c r="H12" s="1282">
        <v>1</v>
      </c>
      <c r="I12" s="1282">
        <v>1</v>
      </c>
      <c r="J12" s="1282">
        <v>0</v>
      </c>
      <c r="K12" s="1282">
        <v>0</v>
      </c>
      <c r="L12" s="1147" t="s">
        <v>100</v>
      </c>
    </row>
    <row r="13" spans="1:12" ht="20.100000000000001" customHeight="1" thickTop="1" thickBot="1" x14ac:dyDescent="0.25">
      <c r="A13" s="1085" t="s">
        <v>101</v>
      </c>
      <c r="B13" s="1281">
        <f t="shared" si="0"/>
        <v>3</v>
      </c>
      <c r="C13" s="225">
        <v>0</v>
      </c>
      <c r="D13" s="225">
        <v>0</v>
      </c>
      <c r="E13" s="225">
        <v>0</v>
      </c>
      <c r="F13" s="225">
        <v>0</v>
      </c>
      <c r="G13" s="225">
        <v>1</v>
      </c>
      <c r="H13" s="225">
        <v>2</v>
      </c>
      <c r="I13" s="225">
        <v>0</v>
      </c>
      <c r="J13" s="225">
        <v>0</v>
      </c>
      <c r="K13" s="225">
        <v>0</v>
      </c>
      <c r="L13" s="1123" t="s">
        <v>102</v>
      </c>
    </row>
    <row r="14" spans="1:12" ht="20.100000000000001" customHeight="1" thickTop="1" thickBot="1" x14ac:dyDescent="0.25">
      <c r="A14" s="1284" t="s">
        <v>103</v>
      </c>
      <c r="B14" s="1283">
        <f t="shared" si="0"/>
        <v>0</v>
      </c>
      <c r="C14" s="1282">
        <v>0</v>
      </c>
      <c r="D14" s="1282">
        <v>0</v>
      </c>
      <c r="E14" s="1282">
        <v>0</v>
      </c>
      <c r="F14" s="1282">
        <v>0</v>
      </c>
      <c r="G14" s="1282">
        <v>0</v>
      </c>
      <c r="H14" s="1282">
        <v>0</v>
      </c>
      <c r="I14" s="1282">
        <v>0</v>
      </c>
      <c r="J14" s="1282">
        <v>0</v>
      </c>
      <c r="K14" s="1282">
        <v>0</v>
      </c>
      <c r="L14" s="1147" t="s">
        <v>104</v>
      </c>
    </row>
    <row r="15" spans="1:12" ht="20.100000000000001" customHeight="1" thickTop="1" thickBot="1" x14ac:dyDescent="0.25">
      <c r="A15" s="1085" t="s">
        <v>105</v>
      </c>
      <c r="B15" s="1281">
        <f t="shared" si="0"/>
        <v>1</v>
      </c>
      <c r="C15" s="225">
        <v>0</v>
      </c>
      <c r="D15" s="225">
        <v>0</v>
      </c>
      <c r="E15" s="225">
        <v>1</v>
      </c>
      <c r="F15" s="225">
        <v>0</v>
      </c>
      <c r="G15" s="225">
        <v>0</v>
      </c>
      <c r="H15" s="225">
        <v>0</v>
      </c>
      <c r="I15" s="225">
        <v>0</v>
      </c>
      <c r="J15" s="225">
        <v>0</v>
      </c>
      <c r="K15" s="225">
        <v>0</v>
      </c>
      <c r="L15" s="1123" t="s">
        <v>106</v>
      </c>
    </row>
    <row r="16" spans="1:12" ht="20.100000000000001" customHeight="1" thickTop="1" thickBot="1" x14ac:dyDescent="0.25">
      <c r="A16" s="1284" t="s">
        <v>107</v>
      </c>
      <c r="B16" s="1283">
        <f t="shared" si="0"/>
        <v>0</v>
      </c>
      <c r="C16" s="1282">
        <v>0</v>
      </c>
      <c r="D16" s="1282">
        <v>0</v>
      </c>
      <c r="E16" s="1282">
        <v>0</v>
      </c>
      <c r="F16" s="1282">
        <v>0</v>
      </c>
      <c r="G16" s="1282">
        <v>0</v>
      </c>
      <c r="H16" s="1282">
        <v>0</v>
      </c>
      <c r="I16" s="1282">
        <v>0</v>
      </c>
      <c r="J16" s="1282">
        <v>0</v>
      </c>
      <c r="K16" s="1282">
        <v>0</v>
      </c>
      <c r="L16" s="1147" t="s">
        <v>108</v>
      </c>
    </row>
    <row r="17" spans="1:12" ht="20.100000000000001" customHeight="1" thickTop="1" thickBot="1" x14ac:dyDescent="0.25">
      <c r="A17" s="1085" t="s">
        <v>109</v>
      </c>
      <c r="B17" s="1281">
        <f t="shared" si="0"/>
        <v>2</v>
      </c>
      <c r="C17" s="225">
        <v>0</v>
      </c>
      <c r="D17" s="225">
        <v>0</v>
      </c>
      <c r="E17" s="225">
        <v>0</v>
      </c>
      <c r="F17" s="225">
        <v>1</v>
      </c>
      <c r="G17" s="225">
        <v>0</v>
      </c>
      <c r="H17" s="225">
        <v>0</v>
      </c>
      <c r="I17" s="225">
        <v>1</v>
      </c>
      <c r="J17" s="225">
        <v>0</v>
      </c>
      <c r="K17" s="225">
        <v>0</v>
      </c>
      <c r="L17" s="1123" t="s">
        <v>110</v>
      </c>
    </row>
    <row r="18" spans="1:12" ht="20.100000000000001" customHeight="1" thickTop="1" x14ac:dyDescent="0.2">
      <c r="A18" s="1280" t="s">
        <v>71</v>
      </c>
      <c r="B18" s="1279">
        <f t="shared" si="0"/>
        <v>6</v>
      </c>
      <c r="C18" s="1242">
        <v>0</v>
      </c>
      <c r="D18" s="1242">
        <v>0</v>
      </c>
      <c r="E18" s="1242">
        <v>0</v>
      </c>
      <c r="F18" s="1242">
        <v>0</v>
      </c>
      <c r="G18" s="1242">
        <v>2</v>
      </c>
      <c r="H18" s="1242">
        <v>1</v>
      </c>
      <c r="I18" s="1242">
        <v>1</v>
      </c>
      <c r="J18" s="1242">
        <v>2</v>
      </c>
      <c r="K18" s="1242">
        <v>0</v>
      </c>
      <c r="L18" s="1187" t="s">
        <v>72</v>
      </c>
    </row>
    <row r="19" spans="1:12" ht="20.100000000000001" customHeight="1" x14ac:dyDescent="0.2">
      <c r="A19" s="1278" t="s">
        <v>44</v>
      </c>
      <c r="B19" s="1277">
        <f>SUM(B8:B18)</f>
        <v>36</v>
      </c>
      <c r="C19" s="1277">
        <f>SUM(C8:C18)</f>
        <v>2</v>
      </c>
      <c r="D19" s="1277">
        <f>SUM(D8:D18)</f>
        <v>0</v>
      </c>
      <c r="E19" s="1277">
        <f>SUM(E8:E18)</f>
        <v>1</v>
      </c>
      <c r="F19" s="1277">
        <f>SUM(F8:F18)</f>
        <v>3</v>
      </c>
      <c r="G19" s="1277">
        <f>G8+G9+G10+G11+G12+G13+G14+G15+G16+G17+G18</f>
        <v>3</v>
      </c>
      <c r="H19" s="1277">
        <f>SUM(H8:H18)</f>
        <v>11</v>
      </c>
      <c r="I19" s="1277">
        <f>SUM(I8:I18)</f>
        <v>6</v>
      </c>
      <c r="J19" s="1277">
        <f>SUM(J8:J18)</f>
        <v>8</v>
      </c>
      <c r="K19" s="1277">
        <f>SUM(K8:K18)</f>
        <v>2</v>
      </c>
      <c r="L19" s="1276" t="s">
        <v>45</v>
      </c>
    </row>
    <row r="20" spans="1:12" ht="20.100000000000001" customHeight="1" x14ac:dyDescent="0.25">
      <c r="A20" s="1656">
        <v>2013</v>
      </c>
      <c r="B20" s="1656"/>
      <c r="C20" s="1656"/>
      <c r="D20" s="1656"/>
      <c r="E20" s="1656"/>
      <c r="F20" s="1656"/>
      <c r="G20" s="1656"/>
      <c r="H20" s="1656"/>
      <c r="I20" s="1656"/>
      <c r="J20" s="1656"/>
      <c r="K20" s="1656"/>
      <c r="L20" s="1656"/>
    </row>
    <row r="21" spans="1:12" ht="20.100000000000001" customHeight="1" thickBot="1" x14ac:dyDescent="0.25">
      <c r="A21" s="1293" t="s">
        <v>93</v>
      </c>
      <c r="B21" s="1292">
        <f t="shared" ref="B21:B31" si="1">SUM(C21:K21)</f>
        <v>9</v>
      </c>
      <c r="C21" s="1130">
        <v>1</v>
      </c>
      <c r="D21" s="1130">
        <v>0</v>
      </c>
      <c r="E21" s="1130">
        <v>0</v>
      </c>
      <c r="F21" s="1130">
        <v>0</v>
      </c>
      <c r="G21" s="1130">
        <v>0</v>
      </c>
      <c r="H21" s="1130">
        <v>1</v>
      </c>
      <c r="I21" s="1130">
        <v>2</v>
      </c>
      <c r="J21" s="1130">
        <v>5</v>
      </c>
      <c r="K21" s="1130">
        <v>0</v>
      </c>
      <c r="L21" s="1129" t="s">
        <v>1508</v>
      </c>
    </row>
    <row r="22" spans="1:12" ht="20.100000000000001" customHeight="1" thickTop="1" thickBot="1" x14ac:dyDescent="0.25">
      <c r="A22" s="1291" t="s">
        <v>94</v>
      </c>
      <c r="B22" s="1290">
        <f t="shared" si="1"/>
        <v>3</v>
      </c>
      <c r="C22" s="227">
        <v>0</v>
      </c>
      <c r="D22" s="227">
        <v>0</v>
      </c>
      <c r="E22" s="227">
        <v>0</v>
      </c>
      <c r="F22" s="227">
        <v>0</v>
      </c>
      <c r="G22" s="227">
        <v>0</v>
      </c>
      <c r="H22" s="227">
        <v>0</v>
      </c>
      <c r="I22" s="227">
        <v>2</v>
      </c>
      <c r="J22" s="227">
        <v>1</v>
      </c>
      <c r="K22" s="227">
        <v>0</v>
      </c>
      <c r="L22" s="1142" t="s">
        <v>1507</v>
      </c>
    </row>
    <row r="23" spans="1:12" ht="20.100000000000001" customHeight="1" thickTop="1" thickBot="1" x14ac:dyDescent="0.25">
      <c r="A23" s="1293" t="s">
        <v>95</v>
      </c>
      <c r="B23" s="1292">
        <f t="shared" si="1"/>
        <v>5</v>
      </c>
      <c r="C23" s="1130">
        <v>0</v>
      </c>
      <c r="D23" s="1130">
        <v>0</v>
      </c>
      <c r="E23" s="1130">
        <v>0</v>
      </c>
      <c r="F23" s="1130">
        <v>0</v>
      </c>
      <c r="G23" s="1130">
        <v>0</v>
      </c>
      <c r="H23" s="1130">
        <v>3</v>
      </c>
      <c r="I23" s="1130">
        <v>2</v>
      </c>
      <c r="J23" s="1130">
        <v>0</v>
      </c>
      <c r="K23" s="1130">
        <v>0</v>
      </c>
      <c r="L23" s="1129" t="s">
        <v>96</v>
      </c>
    </row>
    <row r="24" spans="1:12" ht="20.100000000000001" customHeight="1" thickTop="1" thickBot="1" x14ac:dyDescent="0.25">
      <c r="A24" s="1291" t="s">
        <v>97</v>
      </c>
      <c r="B24" s="1290">
        <f t="shared" si="1"/>
        <v>5</v>
      </c>
      <c r="C24" s="227">
        <v>1</v>
      </c>
      <c r="D24" s="227">
        <v>0</v>
      </c>
      <c r="E24" s="227">
        <v>0</v>
      </c>
      <c r="F24" s="227">
        <v>1</v>
      </c>
      <c r="G24" s="227">
        <v>0</v>
      </c>
      <c r="H24" s="227">
        <v>1</v>
      </c>
      <c r="I24" s="227">
        <v>2</v>
      </c>
      <c r="J24" s="227">
        <v>0</v>
      </c>
      <c r="K24" s="227">
        <v>0</v>
      </c>
      <c r="L24" s="1142" t="s">
        <v>98</v>
      </c>
    </row>
    <row r="25" spans="1:12" ht="20.100000000000001" customHeight="1" thickTop="1" thickBot="1" x14ac:dyDescent="0.25">
      <c r="A25" s="1293" t="s">
        <v>99</v>
      </c>
      <c r="B25" s="1292">
        <f t="shared" si="1"/>
        <v>3</v>
      </c>
      <c r="C25" s="1130">
        <v>1</v>
      </c>
      <c r="D25" s="1130">
        <v>0</v>
      </c>
      <c r="E25" s="1130">
        <v>0</v>
      </c>
      <c r="F25" s="1130">
        <v>0</v>
      </c>
      <c r="G25" s="1130">
        <v>0</v>
      </c>
      <c r="H25" s="1130">
        <v>2</v>
      </c>
      <c r="I25" s="1130">
        <v>0</v>
      </c>
      <c r="J25" s="1130">
        <v>0</v>
      </c>
      <c r="K25" s="1130">
        <v>0</v>
      </c>
      <c r="L25" s="1129" t="s">
        <v>100</v>
      </c>
    </row>
    <row r="26" spans="1:12" ht="20.100000000000001" customHeight="1" thickTop="1" thickBot="1" x14ac:dyDescent="0.25">
      <c r="A26" s="1291" t="s">
        <v>101</v>
      </c>
      <c r="B26" s="1290">
        <f t="shared" si="1"/>
        <v>8</v>
      </c>
      <c r="C26" s="227">
        <v>0</v>
      </c>
      <c r="D26" s="227">
        <v>0</v>
      </c>
      <c r="E26" s="227">
        <v>0</v>
      </c>
      <c r="F26" s="227">
        <v>1</v>
      </c>
      <c r="G26" s="227">
        <v>2</v>
      </c>
      <c r="H26" s="227">
        <v>4</v>
      </c>
      <c r="I26" s="227">
        <v>1</v>
      </c>
      <c r="J26" s="227">
        <v>0</v>
      </c>
      <c r="K26" s="227">
        <v>0</v>
      </c>
      <c r="L26" s="1142" t="s">
        <v>102</v>
      </c>
    </row>
    <row r="27" spans="1:12" ht="20.100000000000001" customHeight="1" thickTop="1" thickBot="1" x14ac:dyDescent="0.25">
      <c r="A27" s="1293" t="s">
        <v>103</v>
      </c>
      <c r="B27" s="1292">
        <f t="shared" si="1"/>
        <v>3</v>
      </c>
      <c r="C27" s="1130">
        <v>0</v>
      </c>
      <c r="D27" s="1130">
        <v>0</v>
      </c>
      <c r="E27" s="1130">
        <v>0</v>
      </c>
      <c r="F27" s="1130">
        <v>1</v>
      </c>
      <c r="G27" s="1130">
        <v>2</v>
      </c>
      <c r="H27" s="1130">
        <v>0</v>
      </c>
      <c r="I27" s="1130">
        <v>0</v>
      </c>
      <c r="J27" s="1130">
        <v>0</v>
      </c>
      <c r="K27" s="1130">
        <v>0</v>
      </c>
      <c r="L27" s="1129" t="s">
        <v>104</v>
      </c>
    </row>
    <row r="28" spans="1:12" ht="20.100000000000001" customHeight="1" thickTop="1" thickBot="1" x14ac:dyDescent="0.25">
      <c r="A28" s="1291" t="s">
        <v>105</v>
      </c>
      <c r="B28" s="1290">
        <f t="shared" si="1"/>
        <v>0</v>
      </c>
      <c r="C28" s="227">
        <v>0</v>
      </c>
      <c r="D28" s="227">
        <v>0</v>
      </c>
      <c r="E28" s="227">
        <v>0</v>
      </c>
      <c r="F28" s="227">
        <v>0</v>
      </c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1142" t="s">
        <v>106</v>
      </c>
    </row>
    <row r="29" spans="1:12" ht="20.100000000000001" customHeight="1" thickTop="1" thickBot="1" x14ac:dyDescent="0.25">
      <c r="A29" s="1293" t="s">
        <v>107</v>
      </c>
      <c r="B29" s="1292">
        <f t="shared" si="1"/>
        <v>0</v>
      </c>
      <c r="C29" s="1130">
        <v>0</v>
      </c>
      <c r="D29" s="1130">
        <v>0</v>
      </c>
      <c r="E29" s="1130">
        <v>0</v>
      </c>
      <c r="F29" s="1130">
        <v>0</v>
      </c>
      <c r="G29" s="1130">
        <v>0</v>
      </c>
      <c r="H29" s="1130">
        <v>0</v>
      </c>
      <c r="I29" s="1130">
        <v>0</v>
      </c>
      <c r="J29" s="1130">
        <v>0</v>
      </c>
      <c r="K29" s="1130">
        <v>0</v>
      </c>
      <c r="L29" s="1129" t="s">
        <v>108</v>
      </c>
    </row>
    <row r="30" spans="1:12" ht="20.100000000000001" customHeight="1" thickTop="1" thickBot="1" x14ac:dyDescent="0.25">
      <c r="A30" s="1291" t="s">
        <v>109</v>
      </c>
      <c r="B30" s="1290">
        <f t="shared" si="1"/>
        <v>0</v>
      </c>
      <c r="C30" s="227">
        <v>0</v>
      </c>
      <c r="D30" s="227">
        <v>0</v>
      </c>
      <c r="E30" s="227">
        <v>0</v>
      </c>
      <c r="F30" s="227">
        <v>0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1142" t="s">
        <v>110</v>
      </c>
    </row>
    <row r="31" spans="1:12" ht="20.100000000000001" customHeight="1" thickTop="1" x14ac:dyDescent="0.2">
      <c r="A31" s="1289" t="s">
        <v>71</v>
      </c>
      <c r="B31" s="1288">
        <f t="shared" si="1"/>
        <v>3</v>
      </c>
      <c r="C31" s="229">
        <v>1</v>
      </c>
      <c r="D31" s="229">
        <v>0</v>
      </c>
      <c r="E31" s="229">
        <v>0</v>
      </c>
      <c r="F31" s="229">
        <v>0</v>
      </c>
      <c r="G31" s="229">
        <v>0</v>
      </c>
      <c r="H31" s="229">
        <v>1</v>
      </c>
      <c r="I31" s="229">
        <v>1</v>
      </c>
      <c r="J31" s="229">
        <v>0</v>
      </c>
      <c r="K31" s="229">
        <v>0</v>
      </c>
      <c r="L31" s="1177" t="s">
        <v>72</v>
      </c>
    </row>
    <row r="32" spans="1:12" ht="20.100000000000001" customHeight="1" x14ac:dyDescent="0.2">
      <c r="A32" s="1286" t="s">
        <v>44</v>
      </c>
      <c r="B32" s="1287">
        <f>SUM(B21:B31)</f>
        <v>39</v>
      </c>
      <c r="C32" s="1287">
        <f>SUM(C21:C31)</f>
        <v>4</v>
      </c>
      <c r="D32" s="1287">
        <f>SUM(D21:D31)</f>
        <v>0</v>
      </c>
      <c r="E32" s="1287">
        <f>SUM(E21:E31)</f>
        <v>0</v>
      </c>
      <c r="F32" s="1287">
        <f>SUM(F21:F31)</f>
        <v>3</v>
      </c>
      <c r="G32" s="1287">
        <f>G21+G22+G23+G24+G25+G26+G27+G28+G29+G30+G31</f>
        <v>4</v>
      </c>
      <c r="H32" s="1287">
        <f>SUM(H21:H31)</f>
        <v>12</v>
      </c>
      <c r="I32" s="1287">
        <f>SUM(I21:I31)</f>
        <v>10</v>
      </c>
      <c r="J32" s="1287">
        <f>SUM(J21:J31)</f>
        <v>6</v>
      </c>
      <c r="K32" s="1287">
        <f>SUM(K21:K31)</f>
        <v>0</v>
      </c>
      <c r="L32" s="1286" t="s">
        <v>45</v>
      </c>
    </row>
    <row r="33" spans="1:12" ht="20.100000000000001" customHeight="1" x14ac:dyDescent="0.25">
      <c r="A33" s="1656">
        <v>2014</v>
      </c>
      <c r="B33" s="1656"/>
      <c r="C33" s="1656"/>
      <c r="D33" s="1656"/>
      <c r="E33" s="1656"/>
      <c r="F33" s="1656"/>
      <c r="G33" s="1656"/>
      <c r="H33" s="1656"/>
      <c r="I33" s="1656"/>
      <c r="J33" s="1656"/>
      <c r="K33" s="1656"/>
      <c r="L33" s="1656"/>
    </row>
    <row r="34" spans="1:12" ht="20.100000000000001" customHeight="1" thickBot="1" x14ac:dyDescent="0.25">
      <c r="A34" s="1293" t="s">
        <v>93</v>
      </c>
      <c r="B34" s="1292">
        <f t="shared" ref="B34:B44" si="2">SUM(C34:K34)</f>
        <v>8</v>
      </c>
      <c r="C34" s="1130">
        <v>1</v>
      </c>
      <c r="D34" s="1130">
        <v>0</v>
      </c>
      <c r="E34" s="1130">
        <v>0</v>
      </c>
      <c r="F34" s="1130">
        <v>0</v>
      </c>
      <c r="G34" s="1130">
        <v>0</v>
      </c>
      <c r="H34" s="1130">
        <v>0</v>
      </c>
      <c r="I34" s="1130">
        <v>1</v>
      </c>
      <c r="J34" s="1130">
        <v>6</v>
      </c>
      <c r="K34" s="1130">
        <v>0</v>
      </c>
      <c r="L34" s="1129" t="s">
        <v>1508</v>
      </c>
    </row>
    <row r="35" spans="1:12" ht="20.100000000000001" customHeight="1" thickTop="1" thickBot="1" x14ac:dyDescent="0.25">
      <c r="A35" s="1291" t="s">
        <v>94</v>
      </c>
      <c r="B35" s="1290">
        <f t="shared" si="2"/>
        <v>7</v>
      </c>
      <c r="C35" s="227">
        <v>1</v>
      </c>
      <c r="D35" s="227">
        <v>0</v>
      </c>
      <c r="E35" s="227">
        <v>0</v>
      </c>
      <c r="F35" s="227">
        <v>0</v>
      </c>
      <c r="G35" s="227">
        <v>1</v>
      </c>
      <c r="H35" s="227">
        <v>1</v>
      </c>
      <c r="I35" s="227">
        <v>3</v>
      </c>
      <c r="J35" s="227">
        <v>1</v>
      </c>
      <c r="K35" s="227">
        <v>0</v>
      </c>
      <c r="L35" s="1142" t="s">
        <v>1507</v>
      </c>
    </row>
    <row r="36" spans="1:12" ht="20.100000000000001" customHeight="1" thickTop="1" thickBot="1" x14ac:dyDescent="0.25">
      <c r="A36" s="1293" t="s">
        <v>95</v>
      </c>
      <c r="B36" s="1292">
        <f t="shared" si="2"/>
        <v>5</v>
      </c>
      <c r="C36" s="1130">
        <v>0</v>
      </c>
      <c r="D36" s="1130">
        <v>0</v>
      </c>
      <c r="E36" s="1130">
        <v>0</v>
      </c>
      <c r="F36" s="1130">
        <v>1</v>
      </c>
      <c r="G36" s="1130">
        <v>0</v>
      </c>
      <c r="H36" s="1130">
        <v>0</v>
      </c>
      <c r="I36" s="1130">
        <v>1</v>
      </c>
      <c r="J36" s="1130">
        <v>3</v>
      </c>
      <c r="K36" s="1130">
        <v>0</v>
      </c>
      <c r="L36" s="1129" t="s">
        <v>96</v>
      </c>
    </row>
    <row r="37" spans="1:12" ht="20.100000000000001" customHeight="1" thickTop="1" thickBot="1" x14ac:dyDescent="0.25">
      <c r="A37" s="1291" t="s">
        <v>97</v>
      </c>
      <c r="B37" s="1290">
        <f t="shared" si="2"/>
        <v>2</v>
      </c>
      <c r="C37" s="227">
        <v>0</v>
      </c>
      <c r="D37" s="227">
        <v>0</v>
      </c>
      <c r="E37" s="227">
        <v>0</v>
      </c>
      <c r="F37" s="227">
        <v>0</v>
      </c>
      <c r="G37" s="227">
        <v>0</v>
      </c>
      <c r="H37" s="227">
        <v>0</v>
      </c>
      <c r="I37" s="227">
        <v>2</v>
      </c>
      <c r="J37" s="227">
        <v>0</v>
      </c>
      <c r="K37" s="227">
        <v>0</v>
      </c>
      <c r="L37" s="1142" t="s">
        <v>98</v>
      </c>
    </row>
    <row r="38" spans="1:12" ht="20.100000000000001" customHeight="1" thickTop="1" thickBot="1" x14ac:dyDescent="0.25">
      <c r="A38" s="1293" t="s">
        <v>99</v>
      </c>
      <c r="B38" s="1292">
        <f t="shared" si="2"/>
        <v>4</v>
      </c>
      <c r="C38" s="1130">
        <v>0</v>
      </c>
      <c r="D38" s="1130">
        <v>0</v>
      </c>
      <c r="E38" s="1130">
        <v>0</v>
      </c>
      <c r="F38" s="1130">
        <v>0</v>
      </c>
      <c r="G38" s="1130">
        <v>1</v>
      </c>
      <c r="H38" s="1130">
        <v>0</v>
      </c>
      <c r="I38" s="1130">
        <v>1</v>
      </c>
      <c r="J38" s="1130">
        <v>2</v>
      </c>
      <c r="K38" s="1130">
        <v>0</v>
      </c>
      <c r="L38" s="1129" t="s">
        <v>100</v>
      </c>
    </row>
    <row r="39" spans="1:12" ht="20.100000000000001" customHeight="1" thickTop="1" thickBot="1" x14ac:dyDescent="0.25">
      <c r="A39" s="1291" t="s">
        <v>101</v>
      </c>
      <c r="B39" s="1290">
        <f t="shared" si="2"/>
        <v>0</v>
      </c>
      <c r="C39" s="227">
        <v>0</v>
      </c>
      <c r="D39" s="227">
        <v>0</v>
      </c>
      <c r="E39" s="227">
        <v>0</v>
      </c>
      <c r="F39" s="227">
        <v>0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1142" t="s">
        <v>102</v>
      </c>
    </row>
    <row r="40" spans="1:12" ht="20.100000000000001" customHeight="1" thickTop="1" thickBot="1" x14ac:dyDescent="0.25">
      <c r="A40" s="1293" t="s">
        <v>103</v>
      </c>
      <c r="B40" s="1292">
        <f t="shared" si="2"/>
        <v>2</v>
      </c>
      <c r="C40" s="1130">
        <v>1</v>
      </c>
      <c r="D40" s="1130">
        <v>0</v>
      </c>
      <c r="E40" s="1130">
        <v>0</v>
      </c>
      <c r="F40" s="1130">
        <v>1</v>
      </c>
      <c r="G40" s="1130">
        <v>0</v>
      </c>
      <c r="H40" s="1130">
        <v>0</v>
      </c>
      <c r="I40" s="1130">
        <v>0</v>
      </c>
      <c r="J40" s="1130">
        <v>0</v>
      </c>
      <c r="K40" s="1130">
        <v>0</v>
      </c>
      <c r="L40" s="1129" t="s">
        <v>104</v>
      </c>
    </row>
    <row r="41" spans="1:12" ht="20.100000000000001" customHeight="1" thickTop="1" thickBot="1" x14ac:dyDescent="0.25">
      <c r="A41" s="1291" t="s">
        <v>105</v>
      </c>
      <c r="B41" s="1290">
        <f t="shared" si="2"/>
        <v>1</v>
      </c>
      <c r="C41" s="227">
        <v>0</v>
      </c>
      <c r="D41" s="227">
        <v>0</v>
      </c>
      <c r="E41" s="227">
        <v>0</v>
      </c>
      <c r="F41" s="227">
        <v>1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1142" t="s">
        <v>106</v>
      </c>
    </row>
    <row r="42" spans="1:12" ht="20.100000000000001" customHeight="1" thickTop="1" thickBot="1" x14ac:dyDescent="0.25">
      <c r="A42" s="1293" t="s">
        <v>107</v>
      </c>
      <c r="B42" s="1292">
        <f t="shared" si="2"/>
        <v>1</v>
      </c>
      <c r="C42" s="1130">
        <v>0</v>
      </c>
      <c r="D42" s="1130">
        <v>0</v>
      </c>
      <c r="E42" s="1130">
        <v>0</v>
      </c>
      <c r="F42" s="1130">
        <v>1</v>
      </c>
      <c r="G42" s="1130">
        <v>0</v>
      </c>
      <c r="H42" s="1130">
        <v>0</v>
      </c>
      <c r="I42" s="1130">
        <v>0</v>
      </c>
      <c r="J42" s="1130">
        <v>0</v>
      </c>
      <c r="K42" s="1130">
        <v>0</v>
      </c>
      <c r="L42" s="1129" t="s">
        <v>108</v>
      </c>
    </row>
    <row r="43" spans="1:12" ht="20.100000000000001" customHeight="1" thickTop="1" thickBot="1" x14ac:dyDescent="0.25">
      <c r="A43" s="1291" t="s">
        <v>109</v>
      </c>
      <c r="B43" s="1290">
        <f t="shared" si="2"/>
        <v>3</v>
      </c>
      <c r="C43" s="227">
        <v>0</v>
      </c>
      <c r="D43" s="227">
        <v>0</v>
      </c>
      <c r="E43" s="227">
        <v>0</v>
      </c>
      <c r="F43" s="227">
        <v>3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1142" t="s">
        <v>110</v>
      </c>
    </row>
    <row r="44" spans="1:12" ht="20.100000000000001" customHeight="1" thickTop="1" x14ac:dyDescent="0.2">
      <c r="A44" s="1289" t="s">
        <v>71</v>
      </c>
      <c r="B44" s="1288">
        <f t="shared" si="2"/>
        <v>5</v>
      </c>
      <c r="C44" s="229">
        <v>2</v>
      </c>
      <c r="D44" s="229">
        <v>0</v>
      </c>
      <c r="E44" s="229">
        <v>0</v>
      </c>
      <c r="F44" s="229">
        <v>0</v>
      </c>
      <c r="G44" s="229">
        <v>1</v>
      </c>
      <c r="H44" s="229">
        <v>0</v>
      </c>
      <c r="I44" s="229">
        <v>2</v>
      </c>
      <c r="J44" s="229">
        <v>0</v>
      </c>
      <c r="K44" s="229">
        <v>0</v>
      </c>
      <c r="L44" s="1177" t="s">
        <v>72</v>
      </c>
    </row>
    <row r="45" spans="1:12" ht="20.100000000000001" customHeight="1" x14ac:dyDescent="0.2">
      <c r="A45" s="1286" t="s">
        <v>44</v>
      </c>
      <c r="B45" s="1287">
        <f>SUM(B34:B44)</f>
        <v>38</v>
      </c>
      <c r="C45" s="1287">
        <f>SUM(C34:C44)</f>
        <v>5</v>
      </c>
      <c r="D45" s="1287">
        <f>SUM(D34:D44)</f>
        <v>0</v>
      </c>
      <c r="E45" s="1287">
        <f>SUM(E34:E44)</f>
        <v>0</v>
      </c>
      <c r="F45" s="1287">
        <f>SUM(F34:F44)</f>
        <v>7</v>
      </c>
      <c r="G45" s="1287">
        <f>G34+G35+G36+G37+G38+G39+G40+G41+G42+G43+G44</f>
        <v>3</v>
      </c>
      <c r="H45" s="1287">
        <f>SUM(H34:H44)</f>
        <v>1</v>
      </c>
      <c r="I45" s="1287">
        <f>SUM(I34:I44)</f>
        <v>10</v>
      </c>
      <c r="J45" s="1287">
        <f>SUM(J34:J44)</f>
        <v>12</v>
      </c>
      <c r="K45" s="1287">
        <f>SUM(K34:K44)</f>
        <v>0</v>
      </c>
      <c r="L45" s="1286" t="s">
        <v>45</v>
      </c>
    </row>
    <row r="46" spans="1:12" ht="20.100000000000001" customHeight="1" x14ac:dyDescent="0.2">
      <c r="A46" s="1429">
        <v>2015</v>
      </c>
      <c r="B46" s="1429"/>
      <c r="C46" s="1429"/>
      <c r="D46" s="1429"/>
      <c r="E46" s="1429"/>
      <c r="F46" s="1429"/>
      <c r="G46" s="1429"/>
      <c r="H46" s="1429"/>
      <c r="I46" s="1429"/>
      <c r="J46" s="1429"/>
      <c r="K46" s="1429"/>
      <c r="L46" s="1429"/>
    </row>
    <row r="47" spans="1:12" ht="21" customHeight="1" thickBot="1" x14ac:dyDescent="0.25">
      <c r="A47" s="1657" t="s">
        <v>91</v>
      </c>
      <c r="B47" s="1659" t="s">
        <v>1509</v>
      </c>
      <c r="C47" s="1660"/>
      <c r="D47" s="1660"/>
      <c r="E47" s="1660"/>
      <c r="F47" s="1660"/>
      <c r="G47" s="1660"/>
      <c r="H47" s="1660"/>
      <c r="I47" s="1660"/>
      <c r="J47" s="1660"/>
      <c r="K47" s="1660"/>
      <c r="L47" s="1661" t="s">
        <v>92</v>
      </c>
    </row>
    <row r="48" spans="1:12" ht="39.950000000000003" customHeight="1" thickTop="1" x14ac:dyDescent="0.2">
      <c r="A48" s="1658"/>
      <c r="B48" s="1285" t="s">
        <v>394</v>
      </c>
      <c r="C48" s="63" t="s">
        <v>345</v>
      </c>
      <c r="D48" s="253" t="s">
        <v>197</v>
      </c>
      <c r="E48" s="1087" t="s">
        <v>161</v>
      </c>
      <c r="F48" s="1087" t="s">
        <v>69</v>
      </c>
      <c r="G48" s="1087" t="s">
        <v>67</v>
      </c>
      <c r="H48" s="1087" t="s">
        <v>65</v>
      </c>
      <c r="I48" s="1087" t="s">
        <v>63</v>
      </c>
      <c r="J48" s="1087" t="s">
        <v>61</v>
      </c>
      <c r="K48" s="138" t="s">
        <v>59</v>
      </c>
      <c r="L48" s="1662"/>
    </row>
    <row r="49" spans="1:12" ht="20.100000000000001" customHeight="1" thickBot="1" x14ac:dyDescent="0.25">
      <c r="A49" s="1284" t="s">
        <v>93</v>
      </c>
      <c r="B49" s="1283">
        <f t="shared" ref="B49:B59" si="3">SUM(C49:K49)</f>
        <v>0</v>
      </c>
      <c r="C49" s="1282">
        <v>0</v>
      </c>
      <c r="D49" s="1282">
        <v>0</v>
      </c>
      <c r="E49" s="1282">
        <v>0</v>
      </c>
      <c r="F49" s="1282">
        <v>0</v>
      </c>
      <c r="G49" s="1282">
        <v>0</v>
      </c>
      <c r="H49" s="1282">
        <v>0</v>
      </c>
      <c r="I49" s="1282">
        <v>0</v>
      </c>
      <c r="J49" s="1282">
        <v>0</v>
      </c>
      <c r="K49" s="1282">
        <v>0</v>
      </c>
      <c r="L49" s="1147" t="s">
        <v>1508</v>
      </c>
    </row>
    <row r="50" spans="1:12" ht="20.100000000000001" customHeight="1" thickTop="1" thickBot="1" x14ac:dyDescent="0.25">
      <c r="A50" s="1085" t="s">
        <v>94</v>
      </c>
      <c r="B50" s="1281">
        <f t="shared" si="3"/>
        <v>5</v>
      </c>
      <c r="C50" s="225">
        <v>0</v>
      </c>
      <c r="D50" s="225">
        <v>0</v>
      </c>
      <c r="E50" s="225">
        <v>0</v>
      </c>
      <c r="F50" s="225">
        <v>0</v>
      </c>
      <c r="G50" s="225">
        <v>0</v>
      </c>
      <c r="H50" s="225">
        <v>1</v>
      </c>
      <c r="I50" s="225">
        <v>2</v>
      </c>
      <c r="J50" s="225">
        <v>2</v>
      </c>
      <c r="K50" s="225">
        <v>0</v>
      </c>
      <c r="L50" s="1123" t="s">
        <v>1507</v>
      </c>
    </row>
    <row r="51" spans="1:12" ht="20.100000000000001" customHeight="1" thickTop="1" thickBot="1" x14ac:dyDescent="0.25">
      <c r="A51" s="1284" t="s">
        <v>95</v>
      </c>
      <c r="B51" s="1283">
        <f t="shared" si="3"/>
        <v>2</v>
      </c>
      <c r="C51" s="1282">
        <v>0</v>
      </c>
      <c r="D51" s="1282">
        <v>0</v>
      </c>
      <c r="E51" s="1282">
        <v>0</v>
      </c>
      <c r="F51" s="1282">
        <v>0</v>
      </c>
      <c r="G51" s="1282">
        <v>0</v>
      </c>
      <c r="H51" s="1282">
        <v>1</v>
      </c>
      <c r="I51" s="1282">
        <v>1</v>
      </c>
      <c r="J51" s="1282">
        <v>0</v>
      </c>
      <c r="K51" s="1282">
        <v>0</v>
      </c>
      <c r="L51" s="1147" t="s">
        <v>96</v>
      </c>
    </row>
    <row r="52" spans="1:12" ht="20.100000000000001" customHeight="1" thickTop="1" thickBot="1" x14ac:dyDescent="0.25">
      <c r="A52" s="1085" t="s">
        <v>97</v>
      </c>
      <c r="B52" s="1281">
        <f t="shared" si="3"/>
        <v>1</v>
      </c>
      <c r="C52" s="225">
        <v>0</v>
      </c>
      <c r="D52" s="225">
        <v>0</v>
      </c>
      <c r="E52" s="225">
        <v>0</v>
      </c>
      <c r="F52" s="225">
        <v>0</v>
      </c>
      <c r="G52" s="225">
        <v>0</v>
      </c>
      <c r="H52" s="225">
        <v>0</v>
      </c>
      <c r="I52" s="225">
        <v>0</v>
      </c>
      <c r="J52" s="225">
        <v>1</v>
      </c>
      <c r="K52" s="225">
        <v>0</v>
      </c>
      <c r="L52" s="1123" t="s">
        <v>98</v>
      </c>
    </row>
    <row r="53" spans="1:12" ht="20.100000000000001" customHeight="1" thickTop="1" thickBot="1" x14ac:dyDescent="0.25">
      <c r="A53" s="1284" t="s">
        <v>99</v>
      </c>
      <c r="B53" s="1283">
        <f t="shared" si="3"/>
        <v>1</v>
      </c>
      <c r="C53" s="1282">
        <v>0</v>
      </c>
      <c r="D53" s="1282">
        <v>0</v>
      </c>
      <c r="E53" s="1282">
        <v>0</v>
      </c>
      <c r="F53" s="1282">
        <v>0</v>
      </c>
      <c r="G53" s="1282">
        <v>0</v>
      </c>
      <c r="H53" s="1282">
        <v>1</v>
      </c>
      <c r="I53" s="1282">
        <v>0</v>
      </c>
      <c r="J53" s="1282">
        <v>0</v>
      </c>
      <c r="K53" s="1282">
        <v>0</v>
      </c>
      <c r="L53" s="1147" t="s">
        <v>100</v>
      </c>
    </row>
    <row r="54" spans="1:12" ht="20.100000000000001" customHeight="1" thickTop="1" thickBot="1" x14ac:dyDescent="0.25">
      <c r="A54" s="1085" t="s">
        <v>101</v>
      </c>
      <c r="B54" s="1281">
        <f t="shared" si="3"/>
        <v>2</v>
      </c>
      <c r="C54" s="225">
        <v>0</v>
      </c>
      <c r="D54" s="225">
        <v>0</v>
      </c>
      <c r="E54" s="225">
        <v>0</v>
      </c>
      <c r="F54" s="225">
        <v>0</v>
      </c>
      <c r="G54" s="225">
        <v>0</v>
      </c>
      <c r="H54" s="225">
        <v>2</v>
      </c>
      <c r="I54" s="225">
        <v>0</v>
      </c>
      <c r="J54" s="225">
        <v>0</v>
      </c>
      <c r="K54" s="225">
        <v>0</v>
      </c>
      <c r="L54" s="1123" t="s">
        <v>102</v>
      </c>
    </row>
    <row r="55" spans="1:12" ht="20.100000000000001" customHeight="1" thickTop="1" thickBot="1" x14ac:dyDescent="0.25">
      <c r="A55" s="1284" t="s">
        <v>103</v>
      </c>
      <c r="B55" s="1283">
        <f t="shared" si="3"/>
        <v>1</v>
      </c>
      <c r="C55" s="1282">
        <v>0</v>
      </c>
      <c r="D55" s="1282">
        <v>0</v>
      </c>
      <c r="E55" s="1282">
        <v>0</v>
      </c>
      <c r="F55" s="1282">
        <v>0</v>
      </c>
      <c r="G55" s="1282">
        <v>0</v>
      </c>
      <c r="H55" s="1282">
        <v>1</v>
      </c>
      <c r="I55" s="1282">
        <v>0</v>
      </c>
      <c r="J55" s="1282">
        <v>0</v>
      </c>
      <c r="K55" s="1282">
        <v>0</v>
      </c>
      <c r="L55" s="1147" t="s">
        <v>104</v>
      </c>
    </row>
    <row r="56" spans="1:12" ht="20.100000000000001" customHeight="1" thickTop="1" thickBot="1" x14ac:dyDescent="0.25">
      <c r="A56" s="1085" t="s">
        <v>105</v>
      </c>
      <c r="B56" s="1281">
        <f t="shared" si="3"/>
        <v>1</v>
      </c>
      <c r="C56" s="225">
        <v>0</v>
      </c>
      <c r="D56" s="225">
        <v>0</v>
      </c>
      <c r="E56" s="225">
        <v>0</v>
      </c>
      <c r="F56" s="225">
        <v>1</v>
      </c>
      <c r="G56" s="225">
        <v>0</v>
      </c>
      <c r="H56" s="225">
        <v>0</v>
      </c>
      <c r="I56" s="225">
        <v>0</v>
      </c>
      <c r="J56" s="225">
        <v>0</v>
      </c>
      <c r="K56" s="225">
        <v>0</v>
      </c>
      <c r="L56" s="1123" t="s">
        <v>106</v>
      </c>
    </row>
    <row r="57" spans="1:12" ht="20.100000000000001" customHeight="1" thickTop="1" thickBot="1" x14ac:dyDescent="0.25">
      <c r="A57" s="1284" t="s">
        <v>107</v>
      </c>
      <c r="B57" s="1283">
        <f t="shared" si="3"/>
        <v>0</v>
      </c>
      <c r="C57" s="1282">
        <v>0</v>
      </c>
      <c r="D57" s="1282">
        <v>0</v>
      </c>
      <c r="E57" s="1282">
        <v>0</v>
      </c>
      <c r="F57" s="1282">
        <v>0</v>
      </c>
      <c r="G57" s="1282">
        <v>0</v>
      </c>
      <c r="H57" s="1282">
        <v>0</v>
      </c>
      <c r="I57" s="1282">
        <v>0</v>
      </c>
      <c r="J57" s="1282">
        <v>0</v>
      </c>
      <c r="K57" s="1282">
        <v>0</v>
      </c>
      <c r="L57" s="1147" t="s">
        <v>108</v>
      </c>
    </row>
    <row r="58" spans="1:12" ht="20.100000000000001" customHeight="1" thickTop="1" thickBot="1" x14ac:dyDescent="0.25">
      <c r="A58" s="1085" t="s">
        <v>109</v>
      </c>
      <c r="B58" s="1281">
        <f t="shared" si="3"/>
        <v>1</v>
      </c>
      <c r="C58" s="225">
        <v>0</v>
      </c>
      <c r="D58" s="225">
        <v>0</v>
      </c>
      <c r="E58" s="225">
        <v>0</v>
      </c>
      <c r="F58" s="225">
        <v>0</v>
      </c>
      <c r="G58" s="225">
        <v>0</v>
      </c>
      <c r="H58" s="225">
        <v>0</v>
      </c>
      <c r="I58" s="225">
        <v>1</v>
      </c>
      <c r="J58" s="225">
        <v>0</v>
      </c>
      <c r="K58" s="225">
        <v>0</v>
      </c>
      <c r="L58" s="1123" t="s">
        <v>110</v>
      </c>
    </row>
    <row r="59" spans="1:12" ht="20.100000000000001" customHeight="1" thickTop="1" x14ac:dyDescent="0.2">
      <c r="A59" s="1280" t="s">
        <v>71</v>
      </c>
      <c r="B59" s="1279">
        <f t="shared" si="3"/>
        <v>24</v>
      </c>
      <c r="C59" s="1242">
        <v>10</v>
      </c>
      <c r="D59" s="1242">
        <v>0</v>
      </c>
      <c r="E59" s="1242">
        <v>1</v>
      </c>
      <c r="F59" s="1242">
        <v>1</v>
      </c>
      <c r="G59" s="1242">
        <v>1</v>
      </c>
      <c r="H59" s="1242">
        <v>6</v>
      </c>
      <c r="I59" s="1242">
        <v>1</v>
      </c>
      <c r="J59" s="1242">
        <v>4</v>
      </c>
      <c r="K59" s="1242">
        <v>0</v>
      </c>
      <c r="L59" s="1187" t="s">
        <v>72</v>
      </c>
    </row>
    <row r="60" spans="1:12" ht="20.100000000000001" customHeight="1" x14ac:dyDescent="0.2">
      <c r="A60" s="1278" t="s">
        <v>44</v>
      </c>
      <c r="B60" s="1277">
        <f>SUM(B49:B59)</f>
        <v>38</v>
      </c>
      <c r="C60" s="1277">
        <f>SUM(C49:C59)</f>
        <v>10</v>
      </c>
      <c r="D60" s="1277">
        <f>SUM(D49:D59)</f>
        <v>0</v>
      </c>
      <c r="E60" s="1277">
        <f>SUM(E49:E59)</f>
        <v>1</v>
      </c>
      <c r="F60" s="1277">
        <f>SUM(F49:F59)</f>
        <v>2</v>
      </c>
      <c r="G60" s="1277">
        <f>G49+G50+G51+G52+G53+G54+G55+G56+G57+G58+G59</f>
        <v>1</v>
      </c>
      <c r="H60" s="1277">
        <f>SUM(H49:H59)</f>
        <v>12</v>
      </c>
      <c r="I60" s="1277">
        <f>SUM(I49:I59)</f>
        <v>5</v>
      </c>
      <c r="J60" s="1277">
        <f>SUM(J49:J59)</f>
        <v>7</v>
      </c>
      <c r="K60" s="1277">
        <f>SUM(K49:K59)</f>
        <v>0</v>
      </c>
      <c r="L60" s="1276" t="s">
        <v>45</v>
      </c>
    </row>
    <row r="61" spans="1:12" ht="20.100000000000001" customHeight="1" x14ac:dyDescent="0.25">
      <c r="A61" s="1656">
        <v>2016</v>
      </c>
      <c r="B61" s="1656"/>
      <c r="C61" s="1656"/>
      <c r="D61" s="1656"/>
      <c r="E61" s="1656"/>
      <c r="F61" s="1656"/>
      <c r="G61" s="1656"/>
      <c r="H61" s="1656"/>
      <c r="I61" s="1656"/>
      <c r="J61" s="1656"/>
      <c r="K61" s="1656"/>
      <c r="L61" s="1656"/>
    </row>
    <row r="62" spans="1:12" ht="20.100000000000001" customHeight="1" thickBot="1" x14ac:dyDescent="0.25">
      <c r="A62" s="1293" t="s">
        <v>93</v>
      </c>
      <c r="B62" s="1292">
        <f t="shared" ref="B62:B72" si="4">SUM(C62:K62)</f>
        <v>1</v>
      </c>
      <c r="C62" s="1130">
        <v>0</v>
      </c>
      <c r="D62" s="1130">
        <v>0</v>
      </c>
      <c r="E62" s="1130">
        <v>0</v>
      </c>
      <c r="F62" s="1130">
        <v>0</v>
      </c>
      <c r="G62" s="1130">
        <v>0</v>
      </c>
      <c r="H62" s="1130">
        <v>1</v>
      </c>
      <c r="I62" s="1130">
        <v>0</v>
      </c>
      <c r="J62" s="1130">
        <v>0</v>
      </c>
      <c r="K62" s="1130">
        <v>0</v>
      </c>
      <c r="L62" s="1129" t="s">
        <v>1508</v>
      </c>
    </row>
    <row r="63" spans="1:12" ht="20.100000000000001" customHeight="1" thickTop="1" thickBot="1" x14ac:dyDescent="0.25">
      <c r="A63" s="1291" t="s">
        <v>94</v>
      </c>
      <c r="B63" s="1290">
        <f t="shared" si="4"/>
        <v>1</v>
      </c>
      <c r="C63" s="227">
        <v>0</v>
      </c>
      <c r="D63" s="227">
        <v>0</v>
      </c>
      <c r="E63" s="227">
        <v>0</v>
      </c>
      <c r="F63" s="227">
        <v>0</v>
      </c>
      <c r="G63" s="227">
        <v>0</v>
      </c>
      <c r="H63" s="227">
        <v>1</v>
      </c>
      <c r="I63" s="227">
        <v>0</v>
      </c>
      <c r="J63" s="227">
        <v>0</v>
      </c>
      <c r="K63" s="227">
        <v>0</v>
      </c>
      <c r="L63" s="1142" t="s">
        <v>1507</v>
      </c>
    </row>
    <row r="64" spans="1:12" ht="20.100000000000001" customHeight="1" thickTop="1" thickBot="1" x14ac:dyDescent="0.25">
      <c r="A64" s="1293" t="s">
        <v>95</v>
      </c>
      <c r="B64" s="1292">
        <f t="shared" si="4"/>
        <v>2</v>
      </c>
      <c r="C64" s="1130">
        <v>0</v>
      </c>
      <c r="D64" s="1130">
        <v>0</v>
      </c>
      <c r="E64" s="1130">
        <v>0</v>
      </c>
      <c r="F64" s="1130">
        <v>0</v>
      </c>
      <c r="G64" s="1130">
        <v>0</v>
      </c>
      <c r="H64" s="1130">
        <v>1</v>
      </c>
      <c r="I64" s="1130">
        <v>1</v>
      </c>
      <c r="J64" s="1130">
        <v>0</v>
      </c>
      <c r="K64" s="1130">
        <v>0</v>
      </c>
      <c r="L64" s="1129" t="s">
        <v>96</v>
      </c>
    </row>
    <row r="65" spans="1:12" ht="20.100000000000001" customHeight="1" thickTop="1" thickBot="1" x14ac:dyDescent="0.25">
      <c r="A65" s="1291" t="s">
        <v>97</v>
      </c>
      <c r="B65" s="1290">
        <f t="shared" si="4"/>
        <v>4</v>
      </c>
      <c r="C65" s="227">
        <v>0</v>
      </c>
      <c r="D65" s="227">
        <v>0</v>
      </c>
      <c r="E65" s="227">
        <v>0</v>
      </c>
      <c r="F65" s="227">
        <v>0</v>
      </c>
      <c r="G65" s="227">
        <v>1</v>
      </c>
      <c r="H65" s="227">
        <v>1</v>
      </c>
      <c r="I65" s="227">
        <v>1</v>
      </c>
      <c r="J65" s="227">
        <v>1</v>
      </c>
      <c r="K65" s="227">
        <v>0</v>
      </c>
      <c r="L65" s="1142" t="s">
        <v>98</v>
      </c>
    </row>
    <row r="66" spans="1:12" ht="20.100000000000001" customHeight="1" thickTop="1" thickBot="1" x14ac:dyDescent="0.25">
      <c r="A66" s="1293" t="s">
        <v>99</v>
      </c>
      <c r="B66" s="1292">
        <f t="shared" si="4"/>
        <v>1</v>
      </c>
      <c r="C66" s="1130">
        <v>0</v>
      </c>
      <c r="D66" s="1130">
        <v>0</v>
      </c>
      <c r="E66" s="1130">
        <v>0</v>
      </c>
      <c r="F66" s="1130">
        <v>0</v>
      </c>
      <c r="G66" s="1130">
        <v>0</v>
      </c>
      <c r="H66" s="1130">
        <v>1</v>
      </c>
      <c r="I66" s="1130">
        <v>0</v>
      </c>
      <c r="J66" s="1130">
        <v>0</v>
      </c>
      <c r="K66" s="1130">
        <v>0</v>
      </c>
      <c r="L66" s="1129" t="s">
        <v>100</v>
      </c>
    </row>
    <row r="67" spans="1:12" ht="20.100000000000001" customHeight="1" thickTop="1" thickBot="1" x14ac:dyDescent="0.25">
      <c r="A67" s="1291" t="s">
        <v>101</v>
      </c>
      <c r="B67" s="1290">
        <f t="shared" si="4"/>
        <v>1</v>
      </c>
      <c r="C67" s="227">
        <v>0</v>
      </c>
      <c r="D67" s="227">
        <v>0</v>
      </c>
      <c r="E67" s="227">
        <v>0</v>
      </c>
      <c r="F67" s="227">
        <v>0</v>
      </c>
      <c r="G67" s="227">
        <v>0</v>
      </c>
      <c r="H67" s="227">
        <v>1</v>
      </c>
      <c r="I67" s="227">
        <v>0</v>
      </c>
      <c r="J67" s="227">
        <v>0</v>
      </c>
      <c r="K67" s="227">
        <v>0</v>
      </c>
      <c r="L67" s="1142" t="s">
        <v>102</v>
      </c>
    </row>
    <row r="68" spans="1:12" ht="20.100000000000001" customHeight="1" thickTop="1" thickBot="1" x14ac:dyDescent="0.25">
      <c r="A68" s="1293" t="s">
        <v>103</v>
      </c>
      <c r="B68" s="1292">
        <f t="shared" si="4"/>
        <v>0</v>
      </c>
      <c r="C68" s="1130">
        <v>0</v>
      </c>
      <c r="D68" s="1130">
        <v>0</v>
      </c>
      <c r="E68" s="1130">
        <v>0</v>
      </c>
      <c r="F68" s="1130">
        <v>0</v>
      </c>
      <c r="G68" s="1130">
        <v>0</v>
      </c>
      <c r="H68" s="1130">
        <v>0</v>
      </c>
      <c r="I68" s="1130">
        <v>0</v>
      </c>
      <c r="J68" s="1130">
        <v>0</v>
      </c>
      <c r="K68" s="1130">
        <v>0</v>
      </c>
      <c r="L68" s="1129" t="s">
        <v>104</v>
      </c>
    </row>
    <row r="69" spans="1:12" ht="20.100000000000001" customHeight="1" thickTop="1" thickBot="1" x14ac:dyDescent="0.25">
      <c r="A69" s="1291" t="s">
        <v>105</v>
      </c>
      <c r="B69" s="1290">
        <f t="shared" si="4"/>
        <v>0</v>
      </c>
      <c r="C69" s="227">
        <v>0</v>
      </c>
      <c r="D69" s="227">
        <v>0</v>
      </c>
      <c r="E69" s="227">
        <v>0</v>
      </c>
      <c r="F69" s="227">
        <v>0</v>
      </c>
      <c r="G69" s="227">
        <v>0</v>
      </c>
      <c r="H69" s="227">
        <v>0</v>
      </c>
      <c r="I69" s="227">
        <v>0</v>
      </c>
      <c r="J69" s="227">
        <v>0</v>
      </c>
      <c r="K69" s="227">
        <v>0</v>
      </c>
      <c r="L69" s="1142" t="s">
        <v>106</v>
      </c>
    </row>
    <row r="70" spans="1:12" ht="20.100000000000001" customHeight="1" thickTop="1" thickBot="1" x14ac:dyDescent="0.25">
      <c r="A70" s="1293" t="s">
        <v>107</v>
      </c>
      <c r="B70" s="1292">
        <f t="shared" si="4"/>
        <v>0</v>
      </c>
      <c r="C70" s="1130">
        <v>0</v>
      </c>
      <c r="D70" s="1130">
        <v>0</v>
      </c>
      <c r="E70" s="1130">
        <v>0</v>
      </c>
      <c r="F70" s="1130">
        <v>0</v>
      </c>
      <c r="G70" s="1130">
        <v>0</v>
      </c>
      <c r="H70" s="1130">
        <v>0</v>
      </c>
      <c r="I70" s="1130">
        <v>0</v>
      </c>
      <c r="J70" s="1130">
        <v>0</v>
      </c>
      <c r="K70" s="1130">
        <v>0</v>
      </c>
      <c r="L70" s="1129" t="s">
        <v>108</v>
      </c>
    </row>
    <row r="71" spans="1:12" ht="20.100000000000001" customHeight="1" thickTop="1" thickBot="1" x14ac:dyDescent="0.25">
      <c r="A71" s="1291" t="s">
        <v>109</v>
      </c>
      <c r="B71" s="1290">
        <f t="shared" si="4"/>
        <v>0</v>
      </c>
      <c r="C71" s="227">
        <v>0</v>
      </c>
      <c r="D71" s="227">
        <v>0</v>
      </c>
      <c r="E71" s="227">
        <v>0</v>
      </c>
      <c r="F71" s="227">
        <v>0</v>
      </c>
      <c r="G71" s="227">
        <v>0</v>
      </c>
      <c r="H71" s="227">
        <v>0</v>
      </c>
      <c r="I71" s="227">
        <v>0</v>
      </c>
      <c r="J71" s="227">
        <v>0</v>
      </c>
      <c r="K71" s="227">
        <v>0</v>
      </c>
      <c r="L71" s="1142" t="s">
        <v>110</v>
      </c>
    </row>
    <row r="72" spans="1:12" ht="20.100000000000001" customHeight="1" thickTop="1" x14ac:dyDescent="0.2">
      <c r="A72" s="1289" t="s">
        <v>71</v>
      </c>
      <c r="B72" s="1288">
        <f t="shared" si="4"/>
        <v>22</v>
      </c>
      <c r="C72" s="229">
        <v>18</v>
      </c>
      <c r="D72" s="229">
        <v>0</v>
      </c>
      <c r="E72" s="229">
        <v>0</v>
      </c>
      <c r="F72" s="229">
        <v>0</v>
      </c>
      <c r="G72" s="229">
        <v>3</v>
      </c>
      <c r="H72" s="229">
        <v>1</v>
      </c>
      <c r="I72" s="229">
        <v>0</v>
      </c>
      <c r="J72" s="229">
        <v>0</v>
      </c>
      <c r="K72" s="229">
        <v>0</v>
      </c>
      <c r="L72" s="1177" t="s">
        <v>72</v>
      </c>
    </row>
    <row r="73" spans="1:12" ht="20.100000000000001" customHeight="1" x14ac:dyDescent="0.2">
      <c r="A73" s="1286" t="s">
        <v>44</v>
      </c>
      <c r="B73" s="1287">
        <f>SUM(B62:B72)</f>
        <v>32</v>
      </c>
      <c r="C73" s="1287">
        <f>SUM(C62:C72)</f>
        <v>18</v>
      </c>
      <c r="D73" s="1287">
        <f>SUM(D62:D72)</f>
        <v>0</v>
      </c>
      <c r="E73" s="1287">
        <f>SUM(E62:E72)</f>
        <v>0</v>
      </c>
      <c r="F73" s="1287">
        <f>SUM(F62:F72)</f>
        <v>0</v>
      </c>
      <c r="G73" s="1287">
        <f>G62+G63+G64+G65+G66+G67+G68+G69+G70+G71+G72</f>
        <v>4</v>
      </c>
      <c r="H73" s="1287">
        <f>SUM(H62:H72)</f>
        <v>7</v>
      </c>
      <c r="I73" s="1287">
        <f>SUM(I62:I72)</f>
        <v>2</v>
      </c>
      <c r="J73" s="1287">
        <f>SUM(J62:J72)</f>
        <v>1</v>
      </c>
      <c r="K73" s="1287">
        <f>SUM(K62:K72)</f>
        <v>0</v>
      </c>
      <c r="L73" s="1286" t="s">
        <v>45</v>
      </c>
    </row>
    <row r="74" spans="1:12" ht="20.100000000000001" customHeight="1" x14ac:dyDescent="0.25">
      <c r="A74" s="1656">
        <v>2017</v>
      </c>
      <c r="B74" s="1656"/>
      <c r="C74" s="1656"/>
      <c r="D74" s="1656"/>
      <c r="E74" s="1656"/>
      <c r="F74" s="1656"/>
      <c r="G74" s="1656"/>
      <c r="H74" s="1656"/>
      <c r="I74" s="1656"/>
      <c r="J74" s="1656"/>
      <c r="K74" s="1656"/>
      <c r="L74" s="1656"/>
    </row>
    <row r="75" spans="1:12" ht="20.100000000000001" customHeight="1" thickBot="1" x14ac:dyDescent="0.25">
      <c r="A75" s="1293" t="s">
        <v>93</v>
      </c>
      <c r="B75" s="1292">
        <f t="shared" ref="B75:B85" si="5">SUM(C75:K75)</f>
        <v>0</v>
      </c>
      <c r="C75" s="1130">
        <v>0</v>
      </c>
      <c r="D75" s="1130">
        <v>0</v>
      </c>
      <c r="E75" s="1130">
        <v>0</v>
      </c>
      <c r="F75" s="1130">
        <v>0</v>
      </c>
      <c r="G75" s="1130">
        <v>0</v>
      </c>
      <c r="H75" s="1130">
        <v>0</v>
      </c>
      <c r="I75" s="1130">
        <v>0</v>
      </c>
      <c r="J75" s="1130">
        <v>0</v>
      </c>
      <c r="K75" s="1130">
        <v>0</v>
      </c>
      <c r="L75" s="1129" t="s">
        <v>1508</v>
      </c>
    </row>
    <row r="76" spans="1:12" ht="20.100000000000001" customHeight="1" thickTop="1" thickBot="1" x14ac:dyDescent="0.25">
      <c r="A76" s="1291" t="s">
        <v>94</v>
      </c>
      <c r="B76" s="1290">
        <f t="shared" si="5"/>
        <v>0</v>
      </c>
      <c r="C76" s="227">
        <v>0</v>
      </c>
      <c r="D76" s="227">
        <v>0</v>
      </c>
      <c r="E76" s="227">
        <v>0</v>
      </c>
      <c r="F76" s="227">
        <v>0</v>
      </c>
      <c r="G76" s="227">
        <v>0</v>
      </c>
      <c r="H76" s="227">
        <v>0</v>
      </c>
      <c r="I76" s="227">
        <v>0</v>
      </c>
      <c r="J76" s="227">
        <v>0</v>
      </c>
      <c r="K76" s="227">
        <v>0</v>
      </c>
      <c r="L76" s="1142" t="s">
        <v>1507</v>
      </c>
    </row>
    <row r="77" spans="1:12" ht="20.100000000000001" customHeight="1" thickTop="1" thickBot="1" x14ac:dyDescent="0.25">
      <c r="A77" s="1293" t="s">
        <v>95</v>
      </c>
      <c r="B77" s="1292">
        <f t="shared" si="5"/>
        <v>2</v>
      </c>
      <c r="C77" s="1130">
        <v>0</v>
      </c>
      <c r="D77" s="1130">
        <v>0</v>
      </c>
      <c r="E77" s="1130">
        <v>0</v>
      </c>
      <c r="F77" s="1130">
        <v>0</v>
      </c>
      <c r="G77" s="1130">
        <v>0</v>
      </c>
      <c r="H77" s="1130">
        <v>1</v>
      </c>
      <c r="I77" s="1130">
        <v>1</v>
      </c>
      <c r="J77" s="1130">
        <v>0</v>
      </c>
      <c r="K77" s="1130">
        <v>0</v>
      </c>
      <c r="L77" s="1129" t="s">
        <v>96</v>
      </c>
    </row>
    <row r="78" spans="1:12" ht="20.100000000000001" customHeight="1" thickTop="1" thickBot="1" x14ac:dyDescent="0.25">
      <c r="A78" s="1291" t="s">
        <v>97</v>
      </c>
      <c r="B78" s="1290">
        <f t="shared" si="5"/>
        <v>0</v>
      </c>
      <c r="C78" s="227">
        <v>0</v>
      </c>
      <c r="D78" s="227">
        <v>0</v>
      </c>
      <c r="E78" s="227">
        <v>0</v>
      </c>
      <c r="F78" s="227">
        <v>0</v>
      </c>
      <c r="G78" s="227">
        <v>0</v>
      </c>
      <c r="H78" s="227">
        <v>0</v>
      </c>
      <c r="I78" s="227">
        <v>0</v>
      </c>
      <c r="J78" s="227">
        <v>0</v>
      </c>
      <c r="K78" s="227">
        <v>0</v>
      </c>
      <c r="L78" s="1142" t="s">
        <v>98</v>
      </c>
    </row>
    <row r="79" spans="1:12" ht="20.100000000000001" customHeight="1" thickTop="1" thickBot="1" x14ac:dyDescent="0.25">
      <c r="A79" s="1293" t="s">
        <v>99</v>
      </c>
      <c r="B79" s="1292">
        <f t="shared" si="5"/>
        <v>0</v>
      </c>
      <c r="C79" s="1130">
        <v>0</v>
      </c>
      <c r="D79" s="1130">
        <v>0</v>
      </c>
      <c r="E79" s="1130">
        <v>0</v>
      </c>
      <c r="F79" s="1130">
        <v>0</v>
      </c>
      <c r="G79" s="1130">
        <v>0</v>
      </c>
      <c r="H79" s="1130">
        <v>0</v>
      </c>
      <c r="I79" s="1130">
        <v>0</v>
      </c>
      <c r="J79" s="1130">
        <v>0</v>
      </c>
      <c r="K79" s="1130">
        <v>0</v>
      </c>
      <c r="L79" s="1129" t="s">
        <v>100</v>
      </c>
    </row>
    <row r="80" spans="1:12" ht="20.100000000000001" customHeight="1" thickTop="1" thickBot="1" x14ac:dyDescent="0.25">
      <c r="A80" s="1291" t="s">
        <v>101</v>
      </c>
      <c r="B80" s="1290">
        <f t="shared" si="5"/>
        <v>0</v>
      </c>
      <c r="C80" s="227">
        <v>0</v>
      </c>
      <c r="D80" s="227">
        <v>0</v>
      </c>
      <c r="E80" s="227">
        <v>0</v>
      </c>
      <c r="F80" s="227">
        <v>0</v>
      </c>
      <c r="G80" s="227">
        <v>0</v>
      </c>
      <c r="H80" s="227">
        <v>0</v>
      </c>
      <c r="I80" s="227">
        <v>0</v>
      </c>
      <c r="J80" s="227">
        <v>0</v>
      </c>
      <c r="K80" s="227">
        <v>0</v>
      </c>
      <c r="L80" s="1142" t="s">
        <v>102</v>
      </c>
    </row>
    <row r="81" spans="1:12" ht="20.100000000000001" customHeight="1" thickTop="1" thickBot="1" x14ac:dyDescent="0.25">
      <c r="A81" s="1293" t="s">
        <v>103</v>
      </c>
      <c r="B81" s="1292">
        <f t="shared" si="5"/>
        <v>0</v>
      </c>
      <c r="C81" s="1130">
        <v>0</v>
      </c>
      <c r="D81" s="1130">
        <v>0</v>
      </c>
      <c r="E81" s="1130">
        <v>0</v>
      </c>
      <c r="F81" s="1130">
        <v>0</v>
      </c>
      <c r="G81" s="1130">
        <v>0</v>
      </c>
      <c r="H81" s="1130">
        <v>0</v>
      </c>
      <c r="I81" s="1130">
        <v>0</v>
      </c>
      <c r="J81" s="1130">
        <v>0</v>
      </c>
      <c r="K81" s="1130">
        <v>0</v>
      </c>
      <c r="L81" s="1129" t="s">
        <v>104</v>
      </c>
    </row>
    <row r="82" spans="1:12" ht="20.100000000000001" customHeight="1" thickTop="1" thickBot="1" x14ac:dyDescent="0.25">
      <c r="A82" s="1291" t="s">
        <v>105</v>
      </c>
      <c r="B82" s="1290">
        <f t="shared" si="5"/>
        <v>0</v>
      </c>
      <c r="C82" s="227">
        <v>0</v>
      </c>
      <c r="D82" s="227">
        <v>0</v>
      </c>
      <c r="E82" s="227">
        <v>0</v>
      </c>
      <c r="F82" s="227">
        <v>0</v>
      </c>
      <c r="G82" s="227">
        <v>0</v>
      </c>
      <c r="H82" s="227">
        <v>0</v>
      </c>
      <c r="I82" s="227">
        <v>0</v>
      </c>
      <c r="J82" s="227">
        <v>0</v>
      </c>
      <c r="K82" s="227">
        <v>0</v>
      </c>
      <c r="L82" s="1142" t="s">
        <v>106</v>
      </c>
    </row>
    <row r="83" spans="1:12" ht="20.100000000000001" customHeight="1" thickTop="1" thickBot="1" x14ac:dyDescent="0.25">
      <c r="A83" s="1293" t="s">
        <v>107</v>
      </c>
      <c r="B83" s="1292">
        <f t="shared" si="5"/>
        <v>1</v>
      </c>
      <c r="C83" s="1130">
        <v>0</v>
      </c>
      <c r="D83" s="1130">
        <v>0</v>
      </c>
      <c r="E83" s="1130">
        <v>0</v>
      </c>
      <c r="F83" s="1130">
        <v>0</v>
      </c>
      <c r="G83" s="1130">
        <v>1</v>
      </c>
      <c r="H83" s="1130">
        <v>0</v>
      </c>
      <c r="I83" s="1130">
        <v>0</v>
      </c>
      <c r="J83" s="1130">
        <v>0</v>
      </c>
      <c r="K83" s="1130">
        <v>0</v>
      </c>
      <c r="L83" s="1129" t="s">
        <v>108</v>
      </c>
    </row>
    <row r="84" spans="1:12" ht="20.100000000000001" customHeight="1" thickTop="1" thickBot="1" x14ac:dyDescent="0.25">
      <c r="A84" s="1291" t="s">
        <v>109</v>
      </c>
      <c r="B84" s="1290">
        <f t="shared" si="5"/>
        <v>1</v>
      </c>
      <c r="C84" s="227">
        <v>0</v>
      </c>
      <c r="D84" s="227">
        <v>0</v>
      </c>
      <c r="E84" s="227">
        <v>0</v>
      </c>
      <c r="F84" s="227">
        <v>0</v>
      </c>
      <c r="G84" s="227">
        <v>1</v>
      </c>
      <c r="H84" s="227">
        <v>0</v>
      </c>
      <c r="I84" s="227">
        <v>0</v>
      </c>
      <c r="J84" s="227">
        <v>0</v>
      </c>
      <c r="K84" s="227">
        <v>0</v>
      </c>
      <c r="L84" s="1142" t="s">
        <v>110</v>
      </c>
    </row>
    <row r="85" spans="1:12" ht="20.100000000000001" customHeight="1" thickTop="1" x14ac:dyDescent="0.2">
      <c r="A85" s="1289" t="s">
        <v>71</v>
      </c>
      <c r="B85" s="1288">
        <f t="shared" si="5"/>
        <v>25</v>
      </c>
      <c r="C85" s="229">
        <v>24</v>
      </c>
      <c r="D85" s="229">
        <v>0</v>
      </c>
      <c r="E85" s="229">
        <v>0</v>
      </c>
      <c r="F85" s="229">
        <v>0</v>
      </c>
      <c r="G85" s="229">
        <v>0</v>
      </c>
      <c r="H85" s="229">
        <v>0</v>
      </c>
      <c r="I85" s="229">
        <v>0</v>
      </c>
      <c r="J85" s="229">
        <v>1</v>
      </c>
      <c r="K85" s="229">
        <v>0</v>
      </c>
      <c r="L85" s="1177" t="s">
        <v>72</v>
      </c>
    </row>
    <row r="86" spans="1:12" ht="20.100000000000001" customHeight="1" x14ac:dyDescent="0.2">
      <c r="A86" s="1286" t="s">
        <v>44</v>
      </c>
      <c r="B86" s="1287">
        <f>SUM(B75:B85)</f>
        <v>29</v>
      </c>
      <c r="C86" s="1287">
        <f>SUM(C75:C85)</f>
        <v>24</v>
      </c>
      <c r="D86" s="1287">
        <f>SUM(D75:D85)</f>
        <v>0</v>
      </c>
      <c r="E86" s="1287">
        <f>SUM(E75:E85)</f>
        <v>0</v>
      </c>
      <c r="F86" s="1287">
        <f>SUM(F75:F85)</f>
        <v>0</v>
      </c>
      <c r="G86" s="1287">
        <f>G75+G76+G77+G78+G79+G80+G81+G82+G83+G84+G85</f>
        <v>2</v>
      </c>
      <c r="H86" s="1287">
        <f>SUM(H75:H85)</f>
        <v>1</v>
      </c>
      <c r="I86" s="1287">
        <f>SUM(I75:I85)</f>
        <v>1</v>
      </c>
      <c r="J86" s="1287">
        <f>SUM(J75:J85)</f>
        <v>1</v>
      </c>
      <c r="K86" s="1287">
        <f>SUM(K75:K85)</f>
        <v>0</v>
      </c>
      <c r="L86" s="1286" t="s">
        <v>45</v>
      </c>
    </row>
    <row r="87" spans="1:12" ht="20.100000000000001" customHeight="1" x14ac:dyDescent="0.2">
      <c r="A87" s="1429">
        <v>2018</v>
      </c>
      <c r="B87" s="1429"/>
      <c r="C87" s="1429"/>
      <c r="D87" s="1429"/>
      <c r="E87" s="1429"/>
      <c r="F87" s="1429"/>
      <c r="G87" s="1429"/>
      <c r="H87" s="1429"/>
      <c r="I87" s="1429"/>
      <c r="J87" s="1429"/>
      <c r="K87" s="1429"/>
      <c r="L87" s="1429"/>
    </row>
    <row r="88" spans="1:12" ht="21" customHeight="1" thickBot="1" x14ac:dyDescent="0.25">
      <c r="A88" s="1657" t="s">
        <v>91</v>
      </c>
      <c r="B88" s="1659" t="s">
        <v>1509</v>
      </c>
      <c r="C88" s="1660"/>
      <c r="D88" s="1660"/>
      <c r="E88" s="1660"/>
      <c r="F88" s="1660"/>
      <c r="G88" s="1660"/>
      <c r="H88" s="1660"/>
      <c r="I88" s="1660"/>
      <c r="J88" s="1660"/>
      <c r="K88" s="1660"/>
      <c r="L88" s="1661" t="s">
        <v>92</v>
      </c>
    </row>
    <row r="89" spans="1:12" ht="39.950000000000003" customHeight="1" thickTop="1" x14ac:dyDescent="0.2">
      <c r="A89" s="1658"/>
      <c r="B89" s="1285" t="s">
        <v>394</v>
      </c>
      <c r="C89" s="63" t="s">
        <v>345</v>
      </c>
      <c r="D89" s="253" t="s">
        <v>197</v>
      </c>
      <c r="E89" s="1087" t="s">
        <v>161</v>
      </c>
      <c r="F89" s="1087" t="s">
        <v>69</v>
      </c>
      <c r="G89" s="1087" t="s">
        <v>67</v>
      </c>
      <c r="H89" s="1087" t="s">
        <v>65</v>
      </c>
      <c r="I89" s="1087" t="s">
        <v>63</v>
      </c>
      <c r="J89" s="1087" t="s">
        <v>61</v>
      </c>
      <c r="K89" s="138" t="s">
        <v>59</v>
      </c>
      <c r="L89" s="1662"/>
    </row>
    <row r="90" spans="1:12" ht="20.100000000000001" customHeight="1" thickBot="1" x14ac:dyDescent="0.25">
      <c r="A90" s="1284" t="s">
        <v>93</v>
      </c>
      <c r="B90" s="1283">
        <f t="shared" ref="B90:B100" si="6">SUM(C90:K90)</f>
        <v>1</v>
      </c>
      <c r="C90" s="1282">
        <v>0</v>
      </c>
      <c r="D90" s="1282">
        <v>0</v>
      </c>
      <c r="E90" s="1282">
        <v>0</v>
      </c>
      <c r="F90" s="1282">
        <v>0</v>
      </c>
      <c r="G90" s="1282">
        <v>0</v>
      </c>
      <c r="H90" s="1282">
        <v>1</v>
      </c>
      <c r="I90" s="1282">
        <v>0</v>
      </c>
      <c r="J90" s="1282">
        <v>0</v>
      </c>
      <c r="K90" s="1282">
        <v>0</v>
      </c>
      <c r="L90" s="1147" t="s">
        <v>1508</v>
      </c>
    </row>
    <row r="91" spans="1:12" ht="20.100000000000001" customHeight="1" thickTop="1" thickBot="1" x14ac:dyDescent="0.25">
      <c r="A91" s="1085" t="s">
        <v>94</v>
      </c>
      <c r="B91" s="1281">
        <f t="shared" si="6"/>
        <v>2</v>
      </c>
      <c r="C91" s="225">
        <v>0</v>
      </c>
      <c r="D91" s="225">
        <v>0</v>
      </c>
      <c r="E91" s="225">
        <v>0</v>
      </c>
      <c r="F91" s="225">
        <v>0</v>
      </c>
      <c r="G91" s="225">
        <v>0</v>
      </c>
      <c r="H91" s="225">
        <v>0</v>
      </c>
      <c r="I91" s="225">
        <v>1</v>
      </c>
      <c r="J91" s="225">
        <v>1</v>
      </c>
      <c r="K91" s="225">
        <v>0</v>
      </c>
      <c r="L91" s="1123" t="s">
        <v>1507</v>
      </c>
    </row>
    <row r="92" spans="1:12" ht="20.100000000000001" customHeight="1" thickTop="1" thickBot="1" x14ac:dyDescent="0.25">
      <c r="A92" s="1284" t="s">
        <v>95</v>
      </c>
      <c r="B92" s="1283">
        <f t="shared" si="6"/>
        <v>0</v>
      </c>
      <c r="C92" s="1282">
        <v>0</v>
      </c>
      <c r="D92" s="1282">
        <v>0</v>
      </c>
      <c r="E92" s="1282">
        <v>0</v>
      </c>
      <c r="F92" s="1282">
        <v>0</v>
      </c>
      <c r="G92" s="1282">
        <v>0</v>
      </c>
      <c r="H92" s="1282">
        <v>0</v>
      </c>
      <c r="I92" s="1282">
        <v>0</v>
      </c>
      <c r="J92" s="1282">
        <v>0</v>
      </c>
      <c r="K92" s="1282">
        <v>0</v>
      </c>
      <c r="L92" s="1147" t="s">
        <v>96</v>
      </c>
    </row>
    <row r="93" spans="1:12" ht="20.100000000000001" customHeight="1" thickTop="1" thickBot="1" x14ac:dyDescent="0.25">
      <c r="A93" s="1085" t="s">
        <v>97</v>
      </c>
      <c r="B93" s="1281">
        <f t="shared" si="6"/>
        <v>0</v>
      </c>
      <c r="C93" s="225">
        <v>0</v>
      </c>
      <c r="D93" s="225">
        <v>0</v>
      </c>
      <c r="E93" s="225">
        <v>0</v>
      </c>
      <c r="F93" s="225">
        <v>0</v>
      </c>
      <c r="G93" s="225">
        <v>0</v>
      </c>
      <c r="H93" s="225">
        <v>0</v>
      </c>
      <c r="I93" s="225">
        <v>0</v>
      </c>
      <c r="J93" s="225">
        <v>0</v>
      </c>
      <c r="K93" s="225">
        <v>0</v>
      </c>
      <c r="L93" s="1123" t="s">
        <v>98</v>
      </c>
    </row>
    <row r="94" spans="1:12" ht="20.100000000000001" customHeight="1" thickTop="1" thickBot="1" x14ac:dyDescent="0.25">
      <c r="A94" s="1284" t="s">
        <v>99</v>
      </c>
      <c r="B94" s="1283">
        <f t="shared" si="6"/>
        <v>0</v>
      </c>
      <c r="C94" s="1282">
        <v>0</v>
      </c>
      <c r="D94" s="1282">
        <v>0</v>
      </c>
      <c r="E94" s="1282">
        <v>0</v>
      </c>
      <c r="F94" s="1282">
        <v>0</v>
      </c>
      <c r="G94" s="1282">
        <v>0</v>
      </c>
      <c r="H94" s="1282">
        <v>0</v>
      </c>
      <c r="I94" s="1282">
        <v>0</v>
      </c>
      <c r="J94" s="1282">
        <v>0</v>
      </c>
      <c r="K94" s="1282">
        <v>0</v>
      </c>
      <c r="L94" s="1147" t="s">
        <v>100</v>
      </c>
    </row>
    <row r="95" spans="1:12" ht="20.100000000000001" customHeight="1" thickTop="1" thickBot="1" x14ac:dyDescent="0.25">
      <c r="A95" s="1085" t="s">
        <v>101</v>
      </c>
      <c r="B95" s="1281">
        <f t="shared" si="6"/>
        <v>0</v>
      </c>
      <c r="C95" s="225">
        <v>0</v>
      </c>
      <c r="D95" s="225">
        <v>0</v>
      </c>
      <c r="E95" s="225">
        <v>0</v>
      </c>
      <c r="F95" s="225">
        <v>0</v>
      </c>
      <c r="G95" s="225">
        <v>0</v>
      </c>
      <c r="H95" s="225">
        <v>0</v>
      </c>
      <c r="I95" s="225">
        <v>0</v>
      </c>
      <c r="J95" s="225">
        <v>0</v>
      </c>
      <c r="K95" s="225">
        <v>0</v>
      </c>
      <c r="L95" s="1123" t="s">
        <v>102</v>
      </c>
    </row>
    <row r="96" spans="1:12" ht="20.100000000000001" customHeight="1" thickTop="1" thickBot="1" x14ac:dyDescent="0.25">
      <c r="A96" s="1284" t="s">
        <v>103</v>
      </c>
      <c r="B96" s="1283">
        <f t="shared" si="6"/>
        <v>0</v>
      </c>
      <c r="C96" s="1282">
        <v>0</v>
      </c>
      <c r="D96" s="1282">
        <v>0</v>
      </c>
      <c r="E96" s="1282">
        <v>0</v>
      </c>
      <c r="F96" s="1282">
        <v>0</v>
      </c>
      <c r="G96" s="1282">
        <v>0</v>
      </c>
      <c r="H96" s="1282">
        <v>0</v>
      </c>
      <c r="I96" s="1282">
        <v>0</v>
      </c>
      <c r="J96" s="1282">
        <v>0</v>
      </c>
      <c r="K96" s="1282">
        <v>0</v>
      </c>
      <c r="L96" s="1147" t="s">
        <v>104</v>
      </c>
    </row>
    <row r="97" spans="1:12" ht="20.100000000000001" customHeight="1" thickTop="1" thickBot="1" x14ac:dyDescent="0.25">
      <c r="A97" s="1085" t="s">
        <v>105</v>
      </c>
      <c r="B97" s="1281">
        <f t="shared" si="6"/>
        <v>0</v>
      </c>
      <c r="C97" s="225">
        <v>0</v>
      </c>
      <c r="D97" s="225">
        <v>0</v>
      </c>
      <c r="E97" s="225">
        <v>0</v>
      </c>
      <c r="F97" s="225">
        <v>0</v>
      </c>
      <c r="G97" s="225">
        <v>0</v>
      </c>
      <c r="H97" s="225">
        <v>0</v>
      </c>
      <c r="I97" s="225">
        <v>0</v>
      </c>
      <c r="J97" s="225">
        <v>0</v>
      </c>
      <c r="K97" s="225">
        <v>0</v>
      </c>
      <c r="L97" s="1123" t="s">
        <v>106</v>
      </c>
    </row>
    <row r="98" spans="1:12" ht="20.100000000000001" customHeight="1" thickTop="1" thickBot="1" x14ac:dyDescent="0.25">
      <c r="A98" s="1284" t="s">
        <v>107</v>
      </c>
      <c r="B98" s="1283">
        <f t="shared" si="6"/>
        <v>0</v>
      </c>
      <c r="C98" s="1282">
        <v>0</v>
      </c>
      <c r="D98" s="1282">
        <v>0</v>
      </c>
      <c r="E98" s="1282">
        <v>0</v>
      </c>
      <c r="F98" s="1282">
        <v>0</v>
      </c>
      <c r="G98" s="1282">
        <v>0</v>
      </c>
      <c r="H98" s="1282">
        <v>0</v>
      </c>
      <c r="I98" s="1282">
        <v>0</v>
      </c>
      <c r="J98" s="1282">
        <v>0</v>
      </c>
      <c r="K98" s="1282">
        <v>0</v>
      </c>
      <c r="L98" s="1147" t="s">
        <v>108</v>
      </c>
    </row>
    <row r="99" spans="1:12" ht="20.100000000000001" customHeight="1" thickTop="1" thickBot="1" x14ac:dyDescent="0.25">
      <c r="A99" s="1085" t="s">
        <v>109</v>
      </c>
      <c r="B99" s="1281">
        <f t="shared" si="6"/>
        <v>0</v>
      </c>
      <c r="C99" s="225">
        <v>0</v>
      </c>
      <c r="D99" s="225">
        <v>0</v>
      </c>
      <c r="E99" s="225">
        <v>0</v>
      </c>
      <c r="F99" s="225">
        <v>0</v>
      </c>
      <c r="G99" s="225">
        <v>0</v>
      </c>
      <c r="H99" s="225">
        <v>0</v>
      </c>
      <c r="I99" s="225">
        <v>0</v>
      </c>
      <c r="J99" s="225">
        <v>0</v>
      </c>
      <c r="K99" s="225">
        <v>0</v>
      </c>
      <c r="L99" s="1123" t="s">
        <v>110</v>
      </c>
    </row>
    <row r="100" spans="1:12" ht="20.100000000000001" customHeight="1" thickTop="1" x14ac:dyDescent="0.2">
      <c r="A100" s="1280" t="s">
        <v>71</v>
      </c>
      <c r="B100" s="1279">
        <f t="shared" si="6"/>
        <v>19</v>
      </c>
      <c r="C100" s="1242">
        <v>19</v>
      </c>
      <c r="D100" s="1242">
        <v>0</v>
      </c>
      <c r="E100" s="1242">
        <v>0</v>
      </c>
      <c r="F100" s="1242">
        <v>0</v>
      </c>
      <c r="G100" s="1242">
        <v>0</v>
      </c>
      <c r="H100" s="1242">
        <v>0</v>
      </c>
      <c r="I100" s="1242">
        <v>0</v>
      </c>
      <c r="J100" s="1242">
        <v>0</v>
      </c>
      <c r="K100" s="1242">
        <v>0</v>
      </c>
      <c r="L100" s="1187" t="s">
        <v>72</v>
      </c>
    </row>
    <row r="101" spans="1:12" ht="20.100000000000001" customHeight="1" x14ac:dyDescent="0.2">
      <c r="A101" s="1278" t="s">
        <v>44</v>
      </c>
      <c r="B101" s="1277">
        <f>SUM(B90:B100)</f>
        <v>22</v>
      </c>
      <c r="C101" s="1277">
        <f>SUM(C90:C100)</f>
        <v>19</v>
      </c>
      <c r="D101" s="1277">
        <f>SUM(D90:D100)</f>
        <v>0</v>
      </c>
      <c r="E101" s="1277">
        <f>SUM(E90:E100)</f>
        <v>0</v>
      </c>
      <c r="F101" s="1277">
        <f>SUM(F90:F100)</f>
        <v>0</v>
      </c>
      <c r="G101" s="1277">
        <f>G90+G91+G92+G93+G94+G95+G96+G97+G98+G99+G100</f>
        <v>0</v>
      </c>
      <c r="H101" s="1277">
        <f>SUM(H90:H100)</f>
        <v>1</v>
      </c>
      <c r="I101" s="1277">
        <f>SUM(I90:I100)</f>
        <v>1</v>
      </c>
      <c r="J101" s="1277">
        <f>SUM(J90:J100)</f>
        <v>1</v>
      </c>
      <c r="K101" s="1277">
        <f>SUM(K90:K100)</f>
        <v>0</v>
      </c>
      <c r="L101" s="1276" t="s">
        <v>45</v>
      </c>
    </row>
    <row r="102" spans="1:12" ht="20.100000000000001" customHeight="1" x14ac:dyDescent="0.25">
      <c r="A102" s="1656">
        <v>2019</v>
      </c>
      <c r="B102" s="1656"/>
      <c r="C102" s="1656"/>
      <c r="D102" s="1656"/>
      <c r="E102" s="1656"/>
      <c r="F102" s="1656"/>
      <c r="G102" s="1656"/>
      <c r="H102" s="1656"/>
      <c r="I102" s="1656"/>
      <c r="J102" s="1656"/>
      <c r="K102" s="1656"/>
      <c r="L102" s="1656"/>
    </row>
    <row r="103" spans="1:12" ht="20.100000000000001" customHeight="1" thickBot="1" x14ac:dyDescent="0.25">
      <c r="A103" s="1293" t="s">
        <v>93</v>
      </c>
      <c r="B103" s="1292">
        <f t="shared" ref="B103:B113" si="7">SUM(C103:K103)</f>
        <v>2</v>
      </c>
      <c r="C103" s="1130">
        <v>2</v>
      </c>
      <c r="D103" s="1130">
        <v>0</v>
      </c>
      <c r="E103" s="1130">
        <v>0</v>
      </c>
      <c r="F103" s="1130">
        <v>0</v>
      </c>
      <c r="G103" s="1130">
        <v>0</v>
      </c>
      <c r="H103" s="1130">
        <v>0</v>
      </c>
      <c r="I103" s="1130">
        <v>0</v>
      </c>
      <c r="J103" s="1130">
        <v>0</v>
      </c>
      <c r="K103" s="1130">
        <v>0</v>
      </c>
      <c r="L103" s="1129" t="s">
        <v>1508</v>
      </c>
    </row>
    <row r="104" spans="1:12" ht="20.100000000000001" customHeight="1" thickTop="1" thickBot="1" x14ac:dyDescent="0.25">
      <c r="A104" s="1291" t="s">
        <v>94</v>
      </c>
      <c r="B104" s="1290">
        <f t="shared" si="7"/>
        <v>0</v>
      </c>
      <c r="C104" s="227">
        <v>0</v>
      </c>
      <c r="D104" s="227">
        <v>0</v>
      </c>
      <c r="E104" s="227">
        <v>0</v>
      </c>
      <c r="F104" s="227">
        <v>0</v>
      </c>
      <c r="G104" s="227">
        <v>0</v>
      </c>
      <c r="H104" s="227">
        <v>0</v>
      </c>
      <c r="I104" s="227">
        <v>0</v>
      </c>
      <c r="J104" s="227">
        <v>0</v>
      </c>
      <c r="K104" s="227">
        <v>0</v>
      </c>
      <c r="L104" s="1142" t="s">
        <v>1507</v>
      </c>
    </row>
    <row r="105" spans="1:12" ht="20.100000000000001" customHeight="1" thickTop="1" thickBot="1" x14ac:dyDescent="0.25">
      <c r="A105" s="1293" t="s">
        <v>95</v>
      </c>
      <c r="B105" s="1292">
        <f t="shared" si="7"/>
        <v>0</v>
      </c>
      <c r="C105" s="1130">
        <v>0</v>
      </c>
      <c r="D105" s="1130">
        <v>0</v>
      </c>
      <c r="E105" s="1130">
        <v>0</v>
      </c>
      <c r="F105" s="1130">
        <v>0</v>
      </c>
      <c r="G105" s="1130">
        <v>0</v>
      </c>
      <c r="H105" s="1130">
        <v>0</v>
      </c>
      <c r="I105" s="1130">
        <v>0</v>
      </c>
      <c r="J105" s="1130">
        <v>0</v>
      </c>
      <c r="K105" s="1130">
        <v>0</v>
      </c>
      <c r="L105" s="1129" t="s">
        <v>96</v>
      </c>
    </row>
    <row r="106" spans="1:12" ht="20.100000000000001" customHeight="1" thickTop="1" thickBot="1" x14ac:dyDescent="0.25">
      <c r="A106" s="1291" t="s">
        <v>97</v>
      </c>
      <c r="B106" s="1290">
        <f t="shared" si="7"/>
        <v>0</v>
      </c>
      <c r="C106" s="227">
        <v>0</v>
      </c>
      <c r="D106" s="227">
        <v>0</v>
      </c>
      <c r="E106" s="227">
        <v>0</v>
      </c>
      <c r="F106" s="227">
        <v>0</v>
      </c>
      <c r="G106" s="227">
        <v>0</v>
      </c>
      <c r="H106" s="227">
        <v>0</v>
      </c>
      <c r="I106" s="227">
        <v>0</v>
      </c>
      <c r="J106" s="227">
        <v>0</v>
      </c>
      <c r="K106" s="227">
        <v>0</v>
      </c>
      <c r="L106" s="1142" t="s">
        <v>98</v>
      </c>
    </row>
    <row r="107" spans="1:12" ht="20.100000000000001" customHeight="1" thickTop="1" thickBot="1" x14ac:dyDescent="0.25">
      <c r="A107" s="1293" t="s">
        <v>99</v>
      </c>
      <c r="B107" s="1292">
        <f t="shared" si="7"/>
        <v>0</v>
      </c>
      <c r="C107" s="1130">
        <v>0</v>
      </c>
      <c r="D107" s="1130">
        <v>0</v>
      </c>
      <c r="E107" s="1130">
        <v>0</v>
      </c>
      <c r="F107" s="1130">
        <v>0</v>
      </c>
      <c r="G107" s="1130">
        <v>0</v>
      </c>
      <c r="H107" s="1130">
        <v>0</v>
      </c>
      <c r="I107" s="1130">
        <v>0</v>
      </c>
      <c r="J107" s="1130">
        <v>0</v>
      </c>
      <c r="K107" s="1130">
        <v>0</v>
      </c>
      <c r="L107" s="1129" t="s">
        <v>100</v>
      </c>
    </row>
    <row r="108" spans="1:12" ht="20.100000000000001" customHeight="1" thickTop="1" thickBot="1" x14ac:dyDescent="0.25">
      <c r="A108" s="1291" t="s">
        <v>101</v>
      </c>
      <c r="B108" s="1290">
        <f t="shared" si="7"/>
        <v>1</v>
      </c>
      <c r="C108" s="227">
        <v>0</v>
      </c>
      <c r="D108" s="227">
        <v>0</v>
      </c>
      <c r="E108" s="227">
        <v>0</v>
      </c>
      <c r="F108" s="227">
        <v>1</v>
      </c>
      <c r="G108" s="227">
        <v>0</v>
      </c>
      <c r="H108" s="227">
        <v>0</v>
      </c>
      <c r="I108" s="227">
        <v>0</v>
      </c>
      <c r="J108" s="227">
        <v>0</v>
      </c>
      <c r="K108" s="227">
        <v>0</v>
      </c>
      <c r="L108" s="1142" t="s">
        <v>102</v>
      </c>
    </row>
    <row r="109" spans="1:12" ht="20.100000000000001" customHeight="1" thickTop="1" thickBot="1" x14ac:dyDescent="0.25">
      <c r="A109" s="1293" t="s">
        <v>103</v>
      </c>
      <c r="B109" s="1292">
        <f t="shared" si="7"/>
        <v>0</v>
      </c>
      <c r="C109" s="1130">
        <v>0</v>
      </c>
      <c r="D109" s="1130">
        <v>0</v>
      </c>
      <c r="E109" s="1130">
        <v>0</v>
      </c>
      <c r="F109" s="1130">
        <v>0</v>
      </c>
      <c r="G109" s="1130">
        <v>0</v>
      </c>
      <c r="H109" s="1130">
        <v>0</v>
      </c>
      <c r="I109" s="1130">
        <v>0</v>
      </c>
      <c r="J109" s="1130">
        <v>0</v>
      </c>
      <c r="K109" s="1130">
        <v>0</v>
      </c>
      <c r="L109" s="1129" t="s">
        <v>104</v>
      </c>
    </row>
    <row r="110" spans="1:12" ht="20.100000000000001" customHeight="1" thickTop="1" thickBot="1" x14ac:dyDescent="0.25">
      <c r="A110" s="1291" t="s">
        <v>105</v>
      </c>
      <c r="B110" s="1290">
        <f t="shared" si="7"/>
        <v>0</v>
      </c>
      <c r="C110" s="227">
        <v>0</v>
      </c>
      <c r="D110" s="227">
        <v>0</v>
      </c>
      <c r="E110" s="227">
        <v>0</v>
      </c>
      <c r="F110" s="227">
        <v>0</v>
      </c>
      <c r="G110" s="227">
        <v>0</v>
      </c>
      <c r="H110" s="227">
        <v>0</v>
      </c>
      <c r="I110" s="227">
        <v>0</v>
      </c>
      <c r="J110" s="227">
        <v>0</v>
      </c>
      <c r="K110" s="227">
        <v>0</v>
      </c>
      <c r="L110" s="1142" t="s">
        <v>106</v>
      </c>
    </row>
    <row r="111" spans="1:12" ht="20.100000000000001" customHeight="1" thickTop="1" thickBot="1" x14ac:dyDescent="0.25">
      <c r="A111" s="1293" t="s">
        <v>107</v>
      </c>
      <c r="B111" s="1292">
        <f t="shared" si="7"/>
        <v>0</v>
      </c>
      <c r="C111" s="1130">
        <v>0</v>
      </c>
      <c r="D111" s="1130">
        <v>0</v>
      </c>
      <c r="E111" s="1130">
        <v>0</v>
      </c>
      <c r="F111" s="1130">
        <v>0</v>
      </c>
      <c r="G111" s="1130">
        <v>0</v>
      </c>
      <c r="H111" s="1130">
        <v>0</v>
      </c>
      <c r="I111" s="1130">
        <v>0</v>
      </c>
      <c r="J111" s="1130">
        <v>0</v>
      </c>
      <c r="K111" s="1130">
        <v>0</v>
      </c>
      <c r="L111" s="1129" t="s">
        <v>108</v>
      </c>
    </row>
    <row r="112" spans="1:12" ht="20.100000000000001" customHeight="1" thickTop="1" thickBot="1" x14ac:dyDescent="0.25">
      <c r="A112" s="1291" t="s">
        <v>109</v>
      </c>
      <c r="B112" s="1290">
        <f t="shared" si="7"/>
        <v>0</v>
      </c>
      <c r="C112" s="227">
        <v>0</v>
      </c>
      <c r="D112" s="227">
        <v>0</v>
      </c>
      <c r="E112" s="227">
        <v>0</v>
      </c>
      <c r="F112" s="227">
        <v>0</v>
      </c>
      <c r="G112" s="227">
        <v>0</v>
      </c>
      <c r="H112" s="227">
        <v>0</v>
      </c>
      <c r="I112" s="227">
        <v>0</v>
      </c>
      <c r="J112" s="227">
        <v>0</v>
      </c>
      <c r="K112" s="227">
        <v>0</v>
      </c>
      <c r="L112" s="1142" t="s">
        <v>110</v>
      </c>
    </row>
    <row r="113" spans="1:12" ht="20.100000000000001" customHeight="1" thickTop="1" x14ac:dyDescent="0.2">
      <c r="A113" s="1289" t="s">
        <v>71</v>
      </c>
      <c r="B113" s="1288">
        <f t="shared" si="7"/>
        <v>24</v>
      </c>
      <c r="C113" s="229">
        <v>24</v>
      </c>
      <c r="D113" s="229">
        <v>0</v>
      </c>
      <c r="E113" s="229">
        <v>0</v>
      </c>
      <c r="F113" s="229">
        <v>0</v>
      </c>
      <c r="G113" s="229">
        <v>0</v>
      </c>
      <c r="H113" s="229">
        <v>0</v>
      </c>
      <c r="I113" s="229">
        <v>0</v>
      </c>
      <c r="J113" s="229">
        <v>0</v>
      </c>
      <c r="K113" s="229">
        <v>0</v>
      </c>
      <c r="L113" s="1177" t="s">
        <v>72</v>
      </c>
    </row>
    <row r="114" spans="1:12" ht="20.100000000000001" customHeight="1" x14ac:dyDescent="0.2">
      <c r="A114" s="1286" t="s">
        <v>44</v>
      </c>
      <c r="B114" s="1287">
        <f>SUM(B103:B113)</f>
        <v>27</v>
      </c>
      <c r="C114" s="1287">
        <f>SUM(C103:C113)</f>
        <v>26</v>
      </c>
      <c r="D114" s="1287">
        <f>SUM(D103:D113)</f>
        <v>0</v>
      </c>
      <c r="E114" s="1287">
        <f>SUM(E103:E113)</f>
        <v>0</v>
      </c>
      <c r="F114" s="1287">
        <f>SUM(F103:F113)</f>
        <v>1</v>
      </c>
      <c r="G114" s="1287">
        <f>G103+G104+G105+G106+G107+G108+G109+G110+G111+G112+G113</f>
        <v>0</v>
      </c>
      <c r="H114" s="1287">
        <f>SUM(H103:H113)</f>
        <v>0</v>
      </c>
      <c r="I114" s="1287">
        <f>SUM(I103:I113)</f>
        <v>0</v>
      </c>
      <c r="J114" s="1287">
        <f>SUM(J103:J113)</f>
        <v>0</v>
      </c>
      <c r="K114" s="1287">
        <f>SUM(K103:K113)</f>
        <v>0</v>
      </c>
      <c r="L114" s="1286" t="s">
        <v>45</v>
      </c>
    </row>
    <row r="115" spans="1:12" ht="20.100000000000001" customHeight="1" x14ac:dyDescent="0.25">
      <c r="A115" s="1656">
        <v>2020</v>
      </c>
      <c r="B115" s="1656"/>
      <c r="C115" s="1656"/>
      <c r="D115" s="1656"/>
      <c r="E115" s="1656"/>
      <c r="F115" s="1656"/>
      <c r="G115" s="1656"/>
      <c r="H115" s="1656"/>
      <c r="I115" s="1656"/>
      <c r="J115" s="1656"/>
      <c r="K115" s="1656"/>
      <c r="L115" s="1656"/>
    </row>
    <row r="116" spans="1:12" ht="20.100000000000001" customHeight="1" thickBot="1" x14ac:dyDescent="0.25">
      <c r="A116" s="1293" t="s">
        <v>93</v>
      </c>
      <c r="B116" s="1292">
        <f t="shared" ref="B116:B126" si="8">SUM(C116:K116)</f>
        <v>0</v>
      </c>
      <c r="C116" s="1130">
        <v>0</v>
      </c>
      <c r="D116" s="1130">
        <v>0</v>
      </c>
      <c r="E116" s="1130">
        <v>0</v>
      </c>
      <c r="F116" s="1130">
        <v>0</v>
      </c>
      <c r="G116" s="1130">
        <v>0</v>
      </c>
      <c r="H116" s="1130">
        <v>0</v>
      </c>
      <c r="I116" s="1130">
        <v>0</v>
      </c>
      <c r="J116" s="1130">
        <v>0</v>
      </c>
      <c r="K116" s="1130">
        <v>0</v>
      </c>
      <c r="L116" s="1129" t="s">
        <v>1508</v>
      </c>
    </row>
    <row r="117" spans="1:12" ht="20.100000000000001" customHeight="1" thickTop="1" thickBot="1" x14ac:dyDescent="0.25">
      <c r="A117" s="1291" t="s">
        <v>94</v>
      </c>
      <c r="B117" s="1290">
        <f t="shared" si="8"/>
        <v>1</v>
      </c>
      <c r="C117" s="227">
        <v>1</v>
      </c>
      <c r="D117" s="227">
        <v>0</v>
      </c>
      <c r="E117" s="227">
        <v>0</v>
      </c>
      <c r="F117" s="227">
        <v>0</v>
      </c>
      <c r="G117" s="227">
        <v>0</v>
      </c>
      <c r="H117" s="227">
        <v>0</v>
      </c>
      <c r="I117" s="227">
        <v>0</v>
      </c>
      <c r="J117" s="227">
        <v>0</v>
      </c>
      <c r="K117" s="227">
        <v>0</v>
      </c>
      <c r="L117" s="1142" t="s">
        <v>1507</v>
      </c>
    </row>
    <row r="118" spans="1:12" ht="20.100000000000001" customHeight="1" thickTop="1" thickBot="1" x14ac:dyDescent="0.25">
      <c r="A118" s="1293" t="s">
        <v>95</v>
      </c>
      <c r="B118" s="1292">
        <f t="shared" si="8"/>
        <v>2</v>
      </c>
      <c r="C118" s="1130">
        <v>0</v>
      </c>
      <c r="D118" s="1130">
        <v>0</v>
      </c>
      <c r="E118" s="1130">
        <v>0</v>
      </c>
      <c r="F118" s="1130">
        <v>0</v>
      </c>
      <c r="G118" s="1130">
        <v>1</v>
      </c>
      <c r="H118" s="1130">
        <v>1</v>
      </c>
      <c r="I118" s="1130">
        <v>0</v>
      </c>
      <c r="J118" s="1130">
        <v>0</v>
      </c>
      <c r="K118" s="1130">
        <v>0</v>
      </c>
      <c r="L118" s="1129" t="s">
        <v>96</v>
      </c>
    </row>
    <row r="119" spans="1:12" ht="20.100000000000001" customHeight="1" thickTop="1" thickBot="1" x14ac:dyDescent="0.25">
      <c r="A119" s="1291" t="s">
        <v>97</v>
      </c>
      <c r="B119" s="1290">
        <f t="shared" si="8"/>
        <v>0</v>
      </c>
      <c r="C119" s="227">
        <v>0</v>
      </c>
      <c r="D119" s="227">
        <v>0</v>
      </c>
      <c r="E119" s="227">
        <v>0</v>
      </c>
      <c r="F119" s="227">
        <v>0</v>
      </c>
      <c r="G119" s="227">
        <v>0</v>
      </c>
      <c r="H119" s="227">
        <v>0</v>
      </c>
      <c r="I119" s="227">
        <v>0</v>
      </c>
      <c r="J119" s="227">
        <v>0</v>
      </c>
      <c r="K119" s="227">
        <v>0</v>
      </c>
      <c r="L119" s="1142" t="s">
        <v>98</v>
      </c>
    </row>
    <row r="120" spans="1:12" ht="20.100000000000001" customHeight="1" thickTop="1" thickBot="1" x14ac:dyDescent="0.25">
      <c r="A120" s="1293" t="s">
        <v>99</v>
      </c>
      <c r="B120" s="1292">
        <f t="shared" si="8"/>
        <v>0</v>
      </c>
      <c r="C120" s="1130">
        <v>0</v>
      </c>
      <c r="D120" s="1130">
        <v>0</v>
      </c>
      <c r="E120" s="1130">
        <v>0</v>
      </c>
      <c r="F120" s="1130">
        <v>0</v>
      </c>
      <c r="G120" s="1130">
        <v>0</v>
      </c>
      <c r="H120" s="1130">
        <v>0</v>
      </c>
      <c r="I120" s="1130">
        <v>0</v>
      </c>
      <c r="J120" s="1130">
        <v>0</v>
      </c>
      <c r="K120" s="1130">
        <v>0</v>
      </c>
      <c r="L120" s="1129" t="s">
        <v>100</v>
      </c>
    </row>
    <row r="121" spans="1:12" ht="20.100000000000001" customHeight="1" thickTop="1" thickBot="1" x14ac:dyDescent="0.25">
      <c r="A121" s="1291" t="s">
        <v>101</v>
      </c>
      <c r="B121" s="1290">
        <f t="shared" si="8"/>
        <v>0</v>
      </c>
      <c r="C121" s="227">
        <v>0</v>
      </c>
      <c r="D121" s="227">
        <v>0</v>
      </c>
      <c r="E121" s="227">
        <v>0</v>
      </c>
      <c r="F121" s="227">
        <v>0</v>
      </c>
      <c r="G121" s="227">
        <v>0</v>
      </c>
      <c r="H121" s="227">
        <v>0</v>
      </c>
      <c r="I121" s="227">
        <v>0</v>
      </c>
      <c r="J121" s="227">
        <v>0</v>
      </c>
      <c r="K121" s="227">
        <v>0</v>
      </c>
      <c r="L121" s="1142" t="s">
        <v>102</v>
      </c>
    </row>
    <row r="122" spans="1:12" ht="20.100000000000001" customHeight="1" thickTop="1" thickBot="1" x14ac:dyDescent="0.25">
      <c r="A122" s="1293" t="s">
        <v>103</v>
      </c>
      <c r="B122" s="1292">
        <f t="shared" si="8"/>
        <v>0</v>
      </c>
      <c r="C122" s="1130">
        <v>0</v>
      </c>
      <c r="D122" s="1130">
        <v>0</v>
      </c>
      <c r="E122" s="1130">
        <v>0</v>
      </c>
      <c r="F122" s="1130">
        <v>0</v>
      </c>
      <c r="G122" s="1130">
        <v>0</v>
      </c>
      <c r="H122" s="1130">
        <v>0</v>
      </c>
      <c r="I122" s="1130">
        <v>0</v>
      </c>
      <c r="J122" s="1130">
        <v>0</v>
      </c>
      <c r="K122" s="1130">
        <v>0</v>
      </c>
      <c r="L122" s="1129" t="s">
        <v>104</v>
      </c>
    </row>
    <row r="123" spans="1:12" ht="20.100000000000001" customHeight="1" thickTop="1" thickBot="1" x14ac:dyDescent="0.25">
      <c r="A123" s="1291" t="s">
        <v>105</v>
      </c>
      <c r="B123" s="1290">
        <f t="shared" si="8"/>
        <v>0</v>
      </c>
      <c r="C123" s="227">
        <v>0</v>
      </c>
      <c r="D123" s="227">
        <v>0</v>
      </c>
      <c r="E123" s="227">
        <v>0</v>
      </c>
      <c r="F123" s="227">
        <v>0</v>
      </c>
      <c r="G123" s="227">
        <v>0</v>
      </c>
      <c r="H123" s="227">
        <v>0</v>
      </c>
      <c r="I123" s="227">
        <v>0</v>
      </c>
      <c r="J123" s="227">
        <v>0</v>
      </c>
      <c r="K123" s="227">
        <v>0</v>
      </c>
      <c r="L123" s="1142" t="s">
        <v>106</v>
      </c>
    </row>
    <row r="124" spans="1:12" ht="20.100000000000001" customHeight="1" thickTop="1" thickBot="1" x14ac:dyDescent="0.25">
      <c r="A124" s="1293" t="s">
        <v>107</v>
      </c>
      <c r="B124" s="1292">
        <f t="shared" si="8"/>
        <v>0</v>
      </c>
      <c r="C124" s="1130">
        <v>0</v>
      </c>
      <c r="D124" s="1130">
        <v>0</v>
      </c>
      <c r="E124" s="1130">
        <v>0</v>
      </c>
      <c r="F124" s="1130">
        <v>0</v>
      </c>
      <c r="G124" s="1130">
        <v>0</v>
      </c>
      <c r="H124" s="1130">
        <v>0</v>
      </c>
      <c r="I124" s="1130">
        <v>0</v>
      </c>
      <c r="J124" s="1130">
        <v>0</v>
      </c>
      <c r="K124" s="1130">
        <v>0</v>
      </c>
      <c r="L124" s="1129" t="s">
        <v>108</v>
      </c>
    </row>
    <row r="125" spans="1:12" ht="20.100000000000001" customHeight="1" thickTop="1" thickBot="1" x14ac:dyDescent="0.25">
      <c r="A125" s="1291" t="s">
        <v>109</v>
      </c>
      <c r="B125" s="1290">
        <f t="shared" si="8"/>
        <v>0</v>
      </c>
      <c r="C125" s="227">
        <v>0</v>
      </c>
      <c r="D125" s="227">
        <v>0</v>
      </c>
      <c r="E125" s="227">
        <v>0</v>
      </c>
      <c r="F125" s="227">
        <v>0</v>
      </c>
      <c r="G125" s="227">
        <v>0</v>
      </c>
      <c r="H125" s="227">
        <v>0</v>
      </c>
      <c r="I125" s="227">
        <v>0</v>
      </c>
      <c r="J125" s="227">
        <v>0</v>
      </c>
      <c r="K125" s="227">
        <v>0</v>
      </c>
      <c r="L125" s="1142" t="s">
        <v>110</v>
      </c>
    </row>
    <row r="126" spans="1:12" ht="20.100000000000001" customHeight="1" thickTop="1" x14ac:dyDescent="0.2">
      <c r="A126" s="1289" t="s">
        <v>71</v>
      </c>
      <c r="B126" s="1288">
        <f t="shared" si="8"/>
        <v>26</v>
      </c>
      <c r="C126" s="229">
        <v>25</v>
      </c>
      <c r="D126" s="229">
        <v>0</v>
      </c>
      <c r="E126" s="229">
        <v>0</v>
      </c>
      <c r="F126" s="229">
        <v>1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1177" t="s">
        <v>72</v>
      </c>
    </row>
    <row r="127" spans="1:12" ht="20.100000000000001" customHeight="1" x14ac:dyDescent="0.2">
      <c r="A127" s="1286" t="s">
        <v>44</v>
      </c>
      <c r="B127" s="1287">
        <f>SUM(B116:B126)</f>
        <v>29</v>
      </c>
      <c r="C127" s="1287">
        <f>SUM(C116:C126)</f>
        <v>26</v>
      </c>
      <c r="D127" s="1287">
        <f>SUM(D116:D126)</f>
        <v>0</v>
      </c>
      <c r="E127" s="1287">
        <f>SUM(E116:E126)</f>
        <v>0</v>
      </c>
      <c r="F127" s="1287">
        <f>SUM(F116:F126)</f>
        <v>1</v>
      </c>
      <c r="G127" s="1287">
        <f>G116+G117+G118+G119+G120+G121+G122+G123+G124+G125+G126</f>
        <v>1</v>
      </c>
      <c r="H127" s="1287">
        <f>SUM(H116:H126)</f>
        <v>1</v>
      </c>
      <c r="I127" s="1287">
        <f>SUM(I116:I126)</f>
        <v>0</v>
      </c>
      <c r="J127" s="1287">
        <f>SUM(J116:J126)</f>
        <v>0</v>
      </c>
      <c r="K127" s="1287">
        <f>SUM(K116:K126)</f>
        <v>0</v>
      </c>
      <c r="L127" s="1286" t="s">
        <v>45</v>
      </c>
    </row>
    <row r="128" spans="1:12" ht="20.100000000000001" customHeight="1" x14ac:dyDescent="0.2">
      <c r="A128" s="1429">
        <v>2021</v>
      </c>
      <c r="B128" s="1429"/>
      <c r="C128" s="1429"/>
      <c r="D128" s="1429"/>
      <c r="E128" s="1429"/>
      <c r="F128" s="1429"/>
      <c r="G128" s="1429"/>
      <c r="H128" s="1429"/>
      <c r="I128" s="1429"/>
      <c r="J128" s="1429"/>
      <c r="K128" s="1429"/>
      <c r="L128" s="1429"/>
    </row>
    <row r="129" spans="1:12" ht="21" customHeight="1" thickBot="1" x14ac:dyDescent="0.25">
      <c r="A129" s="1657" t="s">
        <v>91</v>
      </c>
      <c r="B129" s="1659" t="s">
        <v>1509</v>
      </c>
      <c r="C129" s="1660"/>
      <c r="D129" s="1660"/>
      <c r="E129" s="1660"/>
      <c r="F129" s="1660"/>
      <c r="G129" s="1660"/>
      <c r="H129" s="1660"/>
      <c r="I129" s="1660"/>
      <c r="J129" s="1660"/>
      <c r="K129" s="1660"/>
      <c r="L129" s="1661" t="s">
        <v>92</v>
      </c>
    </row>
    <row r="130" spans="1:12" ht="39.950000000000003" customHeight="1" thickTop="1" x14ac:dyDescent="0.2">
      <c r="A130" s="1658"/>
      <c r="B130" s="1285" t="s">
        <v>394</v>
      </c>
      <c r="C130" s="63" t="s">
        <v>345</v>
      </c>
      <c r="D130" s="253" t="s">
        <v>197</v>
      </c>
      <c r="E130" s="1087" t="s">
        <v>161</v>
      </c>
      <c r="F130" s="1087" t="s">
        <v>69</v>
      </c>
      <c r="G130" s="1087" t="s">
        <v>67</v>
      </c>
      <c r="H130" s="1087" t="s">
        <v>65</v>
      </c>
      <c r="I130" s="1087" t="s">
        <v>63</v>
      </c>
      <c r="J130" s="1087" t="s">
        <v>61</v>
      </c>
      <c r="K130" s="138" t="s">
        <v>59</v>
      </c>
      <c r="L130" s="1662"/>
    </row>
    <row r="131" spans="1:12" ht="20.100000000000001" customHeight="1" thickBot="1" x14ac:dyDescent="0.25">
      <c r="A131" s="1284" t="s">
        <v>93</v>
      </c>
      <c r="B131" s="1283">
        <f t="shared" ref="B131:B141" si="9">SUM(C131:K131)</f>
        <v>0</v>
      </c>
      <c r="C131" s="1282">
        <v>0</v>
      </c>
      <c r="D131" s="1282">
        <v>0</v>
      </c>
      <c r="E131" s="1282">
        <v>0</v>
      </c>
      <c r="F131" s="1282">
        <v>0</v>
      </c>
      <c r="G131" s="1282">
        <v>0</v>
      </c>
      <c r="H131" s="1282">
        <v>0</v>
      </c>
      <c r="I131" s="1282">
        <v>0</v>
      </c>
      <c r="J131" s="1282">
        <v>0</v>
      </c>
      <c r="K131" s="1282">
        <v>0</v>
      </c>
      <c r="L131" s="1147" t="s">
        <v>1508</v>
      </c>
    </row>
    <row r="132" spans="1:12" ht="20.100000000000001" customHeight="1" thickTop="1" thickBot="1" x14ac:dyDescent="0.25">
      <c r="A132" s="1085" t="s">
        <v>94</v>
      </c>
      <c r="B132" s="1281">
        <f t="shared" si="9"/>
        <v>0</v>
      </c>
      <c r="C132" s="225">
        <v>0</v>
      </c>
      <c r="D132" s="225">
        <v>0</v>
      </c>
      <c r="E132" s="225">
        <v>0</v>
      </c>
      <c r="F132" s="225">
        <v>0</v>
      </c>
      <c r="G132" s="225">
        <v>0</v>
      </c>
      <c r="H132" s="225">
        <v>0</v>
      </c>
      <c r="I132" s="225">
        <v>0</v>
      </c>
      <c r="J132" s="225">
        <v>0</v>
      </c>
      <c r="K132" s="225">
        <v>0</v>
      </c>
      <c r="L132" s="1123" t="s">
        <v>1507</v>
      </c>
    </row>
    <row r="133" spans="1:12" ht="20.100000000000001" customHeight="1" thickTop="1" thickBot="1" x14ac:dyDescent="0.25">
      <c r="A133" s="1284" t="s">
        <v>95</v>
      </c>
      <c r="B133" s="1283">
        <f t="shared" si="9"/>
        <v>0</v>
      </c>
      <c r="C133" s="1282">
        <v>0</v>
      </c>
      <c r="D133" s="1282">
        <v>0</v>
      </c>
      <c r="E133" s="1282">
        <v>0</v>
      </c>
      <c r="F133" s="1282">
        <v>0</v>
      </c>
      <c r="G133" s="1282">
        <v>0</v>
      </c>
      <c r="H133" s="1282">
        <v>0</v>
      </c>
      <c r="I133" s="1282">
        <v>0</v>
      </c>
      <c r="J133" s="1282">
        <v>0</v>
      </c>
      <c r="K133" s="1282">
        <v>0</v>
      </c>
      <c r="L133" s="1147" t="s">
        <v>96</v>
      </c>
    </row>
    <row r="134" spans="1:12" ht="20.100000000000001" customHeight="1" thickTop="1" thickBot="1" x14ac:dyDescent="0.25">
      <c r="A134" s="1085" t="s">
        <v>97</v>
      </c>
      <c r="B134" s="1281">
        <f t="shared" si="9"/>
        <v>0</v>
      </c>
      <c r="C134" s="225">
        <v>0</v>
      </c>
      <c r="D134" s="225">
        <v>0</v>
      </c>
      <c r="E134" s="225">
        <v>0</v>
      </c>
      <c r="F134" s="225">
        <v>0</v>
      </c>
      <c r="G134" s="225">
        <v>0</v>
      </c>
      <c r="H134" s="225">
        <v>0</v>
      </c>
      <c r="I134" s="225">
        <v>0</v>
      </c>
      <c r="J134" s="225">
        <v>0</v>
      </c>
      <c r="K134" s="225">
        <v>0</v>
      </c>
      <c r="L134" s="1123" t="s">
        <v>98</v>
      </c>
    </row>
    <row r="135" spans="1:12" ht="20.100000000000001" customHeight="1" thickTop="1" thickBot="1" x14ac:dyDescent="0.25">
      <c r="A135" s="1284" t="s">
        <v>99</v>
      </c>
      <c r="B135" s="1283">
        <f t="shared" si="9"/>
        <v>0</v>
      </c>
      <c r="C135" s="1282">
        <v>0</v>
      </c>
      <c r="D135" s="1282">
        <v>0</v>
      </c>
      <c r="E135" s="1282">
        <v>0</v>
      </c>
      <c r="F135" s="1282">
        <v>0</v>
      </c>
      <c r="G135" s="1282">
        <v>0</v>
      </c>
      <c r="H135" s="1282">
        <v>0</v>
      </c>
      <c r="I135" s="1282">
        <v>0</v>
      </c>
      <c r="J135" s="1282">
        <v>0</v>
      </c>
      <c r="K135" s="1282">
        <v>0</v>
      </c>
      <c r="L135" s="1147" t="s">
        <v>100</v>
      </c>
    </row>
    <row r="136" spans="1:12" ht="20.100000000000001" customHeight="1" thickTop="1" thickBot="1" x14ac:dyDescent="0.25">
      <c r="A136" s="1085" t="s">
        <v>101</v>
      </c>
      <c r="B136" s="1281">
        <f t="shared" si="9"/>
        <v>0</v>
      </c>
      <c r="C136" s="225">
        <v>0</v>
      </c>
      <c r="D136" s="225">
        <v>0</v>
      </c>
      <c r="E136" s="225">
        <v>0</v>
      </c>
      <c r="F136" s="225">
        <v>0</v>
      </c>
      <c r="G136" s="225">
        <v>0</v>
      </c>
      <c r="H136" s="225">
        <v>0</v>
      </c>
      <c r="I136" s="225">
        <v>0</v>
      </c>
      <c r="J136" s="225">
        <v>0</v>
      </c>
      <c r="K136" s="225">
        <v>0</v>
      </c>
      <c r="L136" s="1123" t="s">
        <v>102</v>
      </c>
    </row>
    <row r="137" spans="1:12" ht="20.100000000000001" customHeight="1" thickTop="1" thickBot="1" x14ac:dyDescent="0.25">
      <c r="A137" s="1284" t="s">
        <v>103</v>
      </c>
      <c r="B137" s="1283">
        <f t="shared" si="9"/>
        <v>0</v>
      </c>
      <c r="C137" s="1282">
        <v>0</v>
      </c>
      <c r="D137" s="1282">
        <v>0</v>
      </c>
      <c r="E137" s="1282">
        <v>0</v>
      </c>
      <c r="F137" s="1282">
        <v>0</v>
      </c>
      <c r="G137" s="1282">
        <v>0</v>
      </c>
      <c r="H137" s="1282">
        <v>0</v>
      </c>
      <c r="I137" s="1282">
        <v>0</v>
      </c>
      <c r="J137" s="1282">
        <v>0</v>
      </c>
      <c r="K137" s="1282">
        <v>0</v>
      </c>
      <c r="L137" s="1147" t="s">
        <v>104</v>
      </c>
    </row>
    <row r="138" spans="1:12" ht="20.100000000000001" customHeight="1" thickTop="1" thickBot="1" x14ac:dyDescent="0.25">
      <c r="A138" s="1085" t="s">
        <v>105</v>
      </c>
      <c r="B138" s="1281">
        <f t="shared" si="9"/>
        <v>0</v>
      </c>
      <c r="C138" s="225">
        <v>0</v>
      </c>
      <c r="D138" s="225">
        <v>0</v>
      </c>
      <c r="E138" s="225">
        <v>0</v>
      </c>
      <c r="F138" s="225">
        <v>0</v>
      </c>
      <c r="G138" s="225">
        <v>0</v>
      </c>
      <c r="H138" s="225">
        <v>0</v>
      </c>
      <c r="I138" s="225">
        <v>0</v>
      </c>
      <c r="J138" s="225">
        <v>0</v>
      </c>
      <c r="K138" s="225">
        <v>0</v>
      </c>
      <c r="L138" s="1123" t="s">
        <v>106</v>
      </c>
    </row>
    <row r="139" spans="1:12" ht="20.100000000000001" customHeight="1" thickTop="1" thickBot="1" x14ac:dyDescent="0.25">
      <c r="A139" s="1284" t="s">
        <v>107</v>
      </c>
      <c r="B139" s="1283">
        <f t="shared" si="9"/>
        <v>0</v>
      </c>
      <c r="C139" s="1282">
        <v>0</v>
      </c>
      <c r="D139" s="1282">
        <v>0</v>
      </c>
      <c r="E139" s="1282">
        <v>0</v>
      </c>
      <c r="F139" s="1282">
        <v>0</v>
      </c>
      <c r="G139" s="1282">
        <v>0</v>
      </c>
      <c r="H139" s="1282">
        <v>0</v>
      </c>
      <c r="I139" s="1282">
        <v>0</v>
      </c>
      <c r="J139" s="1282">
        <v>0</v>
      </c>
      <c r="K139" s="1282">
        <v>0</v>
      </c>
      <c r="L139" s="1147" t="s">
        <v>108</v>
      </c>
    </row>
    <row r="140" spans="1:12" ht="20.100000000000001" customHeight="1" thickTop="1" thickBot="1" x14ac:dyDescent="0.25">
      <c r="A140" s="1085" t="s">
        <v>109</v>
      </c>
      <c r="B140" s="1281">
        <f t="shared" si="9"/>
        <v>0</v>
      </c>
      <c r="C140" s="225">
        <v>0</v>
      </c>
      <c r="D140" s="225">
        <v>0</v>
      </c>
      <c r="E140" s="225">
        <v>0</v>
      </c>
      <c r="F140" s="225">
        <v>0</v>
      </c>
      <c r="G140" s="225">
        <v>0</v>
      </c>
      <c r="H140" s="225">
        <v>0</v>
      </c>
      <c r="I140" s="225">
        <v>0</v>
      </c>
      <c r="J140" s="225">
        <v>0</v>
      </c>
      <c r="K140" s="225">
        <v>0</v>
      </c>
      <c r="L140" s="1123" t="s">
        <v>110</v>
      </c>
    </row>
    <row r="141" spans="1:12" ht="20.100000000000001" customHeight="1" thickTop="1" x14ac:dyDescent="0.2">
      <c r="A141" s="1280" t="s">
        <v>71</v>
      </c>
      <c r="B141" s="1279">
        <f t="shared" si="9"/>
        <v>27</v>
      </c>
      <c r="C141" s="1242">
        <v>26</v>
      </c>
      <c r="D141" s="1242">
        <v>0</v>
      </c>
      <c r="E141" s="1242">
        <v>0</v>
      </c>
      <c r="F141" s="1242">
        <v>0</v>
      </c>
      <c r="G141" s="1242">
        <v>0</v>
      </c>
      <c r="H141" s="1242">
        <v>0</v>
      </c>
      <c r="I141" s="1242">
        <v>1</v>
      </c>
      <c r="J141" s="1242">
        <v>0</v>
      </c>
      <c r="K141" s="1242">
        <v>0</v>
      </c>
      <c r="L141" s="1187" t="s">
        <v>72</v>
      </c>
    </row>
    <row r="142" spans="1:12" ht="20.100000000000001" customHeight="1" x14ac:dyDescent="0.2">
      <c r="A142" s="1278" t="s">
        <v>44</v>
      </c>
      <c r="B142" s="1277">
        <f>SUM(B131:B141)</f>
        <v>27</v>
      </c>
      <c r="C142" s="1277">
        <f>SUM(C131:C141)</f>
        <v>26</v>
      </c>
      <c r="D142" s="1277">
        <f>SUM(D131:D141)</f>
        <v>0</v>
      </c>
      <c r="E142" s="1277">
        <f>SUM(E131:E141)</f>
        <v>0</v>
      </c>
      <c r="F142" s="1277">
        <f>SUM(F131:F141)</f>
        <v>0</v>
      </c>
      <c r="G142" s="1277">
        <f>G131+G132+G133+G134+G135+G136+G137+G138+G139+G140+G141</f>
        <v>0</v>
      </c>
      <c r="H142" s="1277">
        <f>SUM(H131:H141)</f>
        <v>0</v>
      </c>
      <c r="I142" s="1277">
        <f>SUM(I131:I141)</f>
        <v>1</v>
      </c>
      <c r="J142" s="1277">
        <f>SUM(J131:J141)</f>
        <v>0</v>
      </c>
      <c r="K142" s="1277">
        <f>SUM(K131:K141)</f>
        <v>0</v>
      </c>
      <c r="L142" s="1276" t="s">
        <v>45</v>
      </c>
    </row>
    <row r="143" spans="1:12" ht="24.95" customHeight="1" x14ac:dyDescent="0.2"/>
    <row r="144" spans="1:12" ht="24.95" customHeight="1" x14ac:dyDescent="0.2"/>
    <row r="145" spans="1:12" ht="24.95" customHeight="1" x14ac:dyDescent="0.2"/>
    <row r="146" spans="1:12" ht="20.100000000000001" customHeight="1" x14ac:dyDescent="0.2">
      <c r="A146" s="1274"/>
      <c r="B146" s="1275"/>
      <c r="C146" s="1275"/>
      <c r="D146" s="1275"/>
      <c r="E146" s="1275"/>
      <c r="F146" s="1275"/>
      <c r="G146" s="1275"/>
      <c r="H146" s="1275"/>
      <c r="I146" s="1275"/>
      <c r="J146" s="1275"/>
      <c r="K146" s="1275"/>
      <c r="L146" s="1274"/>
    </row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</sheetData>
  <mergeCells count="25">
    <mergeCell ref="A1:L1"/>
    <mergeCell ref="A2:L2"/>
    <mergeCell ref="A5:L5"/>
    <mergeCell ref="A3:L3"/>
    <mergeCell ref="A6:A7"/>
    <mergeCell ref="B6:K6"/>
    <mergeCell ref="L6:L7"/>
    <mergeCell ref="A20:L20"/>
    <mergeCell ref="A33:L33"/>
    <mergeCell ref="A46:L46"/>
    <mergeCell ref="A47:A48"/>
    <mergeCell ref="B47:K47"/>
    <mergeCell ref="L47:L48"/>
    <mergeCell ref="A61:L61"/>
    <mergeCell ref="A74:L74"/>
    <mergeCell ref="A87:L87"/>
    <mergeCell ref="A88:A89"/>
    <mergeCell ref="B88:K88"/>
    <mergeCell ref="L88:L89"/>
    <mergeCell ref="A102:L102"/>
    <mergeCell ref="A115:L115"/>
    <mergeCell ref="A128:L128"/>
    <mergeCell ref="A129:A130"/>
    <mergeCell ref="B129:K129"/>
    <mergeCell ref="L129:L130"/>
  </mergeCells>
  <printOptions horizontalCentered="1"/>
  <pageMargins left="0" right="0" top="0.59055118110236227" bottom="0" header="0" footer="0"/>
  <pageSetup paperSize="9" scale="8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7A68-8C2C-4277-B434-44B7D8BE3772}">
  <dimension ref="A1:L146"/>
  <sheetViews>
    <sheetView view="pageBreakPreview" zoomScaleNormal="80" zoomScaleSheetLayoutView="100" workbookViewId="0">
      <selection activeCell="Q11" sqref="Q11"/>
    </sheetView>
  </sheetViews>
  <sheetFormatPr defaultRowHeight="12.75" x14ac:dyDescent="0.2"/>
  <cols>
    <col min="1" max="1" width="16" customWidth="1"/>
    <col min="2" max="11" width="7.7109375" customWidth="1"/>
    <col min="12" max="12" width="14.85546875" customWidth="1"/>
    <col min="14" max="14" width="12.140625" bestFit="1" customWidth="1"/>
    <col min="24" max="24" width="10.140625" bestFit="1" customWidth="1"/>
    <col min="27" max="27" width="12.7109375" bestFit="1" customWidth="1"/>
  </cols>
  <sheetData>
    <row r="1" spans="1:12" ht="20.100000000000001" customHeight="1" x14ac:dyDescent="0.5">
      <c r="A1" s="1663" t="s">
        <v>1513</v>
      </c>
      <c r="B1" s="1663"/>
      <c r="C1" s="1663"/>
      <c r="D1" s="1663"/>
      <c r="E1" s="1663"/>
      <c r="F1" s="1663"/>
      <c r="G1" s="1663"/>
      <c r="H1" s="1663"/>
      <c r="I1" s="1663"/>
      <c r="J1" s="1663"/>
      <c r="K1" s="1663"/>
      <c r="L1" s="1663"/>
    </row>
    <row r="2" spans="1:12" ht="15.75" customHeight="1" x14ac:dyDescent="0.25">
      <c r="A2" s="1574" t="s">
        <v>1512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</row>
    <row r="3" spans="1:12" s="1298" customFormat="1" ht="18" customHeight="1" x14ac:dyDescent="0.2">
      <c r="A3" s="1664" t="s">
        <v>1551</v>
      </c>
      <c r="B3" s="1665"/>
      <c r="C3" s="1665"/>
      <c r="D3" s="1665"/>
      <c r="E3" s="1665"/>
      <c r="F3" s="1665"/>
      <c r="G3" s="1665"/>
      <c r="H3" s="1665"/>
      <c r="I3" s="1665"/>
      <c r="J3" s="1665"/>
      <c r="K3" s="1665"/>
      <c r="L3" s="1665"/>
    </row>
    <row r="4" spans="1:12" ht="16.5" customHeight="1" x14ac:dyDescent="0.3">
      <c r="A4" s="1089" t="s">
        <v>1515</v>
      </c>
      <c r="B4" s="1295"/>
      <c r="C4" s="1295"/>
      <c r="D4" s="1297"/>
      <c r="E4" s="1297"/>
      <c r="F4" s="1297"/>
      <c r="G4" s="1297"/>
      <c r="H4" s="1297"/>
      <c r="I4" s="1296"/>
      <c r="J4" s="1295"/>
      <c r="K4" s="1295"/>
      <c r="L4" s="1294" t="s">
        <v>1514</v>
      </c>
    </row>
    <row r="5" spans="1:12" ht="20.100000000000001" customHeight="1" x14ac:dyDescent="0.2">
      <c r="A5" s="1429">
        <v>2012</v>
      </c>
      <c r="B5" s="1429"/>
      <c r="C5" s="1429"/>
      <c r="D5" s="1429"/>
      <c r="E5" s="1429"/>
      <c r="F5" s="1429"/>
      <c r="G5" s="1429"/>
      <c r="H5" s="1429"/>
      <c r="I5" s="1429"/>
      <c r="J5" s="1429"/>
      <c r="K5" s="1429"/>
      <c r="L5" s="1429"/>
    </row>
    <row r="6" spans="1:12" ht="21" customHeight="1" thickBot="1" x14ac:dyDescent="0.25">
      <c r="A6" s="1657" t="s">
        <v>91</v>
      </c>
      <c r="B6" s="1659" t="s">
        <v>1509</v>
      </c>
      <c r="C6" s="1660"/>
      <c r="D6" s="1660"/>
      <c r="E6" s="1660"/>
      <c r="F6" s="1660"/>
      <c r="G6" s="1660"/>
      <c r="H6" s="1660"/>
      <c r="I6" s="1660"/>
      <c r="J6" s="1660"/>
      <c r="K6" s="1660"/>
      <c r="L6" s="1661" t="s">
        <v>92</v>
      </c>
    </row>
    <row r="7" spans="1:12" ht="39.950000000000003" customHeight="1" thickTop="1" x14ac:dyDescent="0.2">
      <c r="A7" s="1658"/>
      <c r="B7" s="1285" t="s">
        <v>394</v>
      </c>
      <c r="C7" s="63" t="s">
        <v>345</v>
      </c>
      <c r="D7" s="253" t="s">
        <v>197</v>
      </c>
      <c r="E7" s="1087" t="s">
        <v>161</v>
      </c>
      <c r="F7" s="1087" t="s">
        <v>69</v>
      </c>
      <c r="G7" s="1087" t="s">
        <v>67</v>
      </c>
      <c r="H7" s="1087" t="s">
        <v>65</v>
      </c>
      <c r="I7" s="1087" t="s">
        <v>63</v>
      </c>
      <c r="J7" s="1087" t="s">
        <v>61</v>
      </c>
      <c r="K7" s="138" t="s">
        <v>59</v>
      </c>
      <c r="L7" s="1662"/>
    </row>
    <row r="8" spans="1:12" ht="20.100000000000001" customHeight="1" thickBot="1" x14ac:dyDescent="0.25">
      <c r="A8" s="1284" t="s">
        <v>93</v>
      </c>
      <c r="B8" s="1283">
        <f t="shared" ref="B8:B18" si="0">SUM(C8:K8)</f>
        <v>11</v>
      </c>
      <c r="C8" s="1282">
        <v>1</v>
      </c>
      <c r="D8" s="1282">
        <v>0</v>
      </c>
      <c r="E8" s="1282">
        <v>0</v>
      </c>
      <c r="F8" s="1282">
        <v>0</v>
      </c>
      <c r="G8" s="1282">
        <v>0</v>
      </c>
      <c r="H8" s="1282">
        <v>1</v>
      </c>
      <c r="I8" s="1282">
        <v>4</v>
      </c>
      <c r="J8" s="1282">
        <v>3</v>
      </c>
      <c r="K8" s="1282">
        <v>2</v>
      </c>
      <c r="L8" s="1147" t="s">
        <v>1508</v>
      </c>
    </row>
    <row r="9" spans="1:12" ht="20.100000000000001" customHeight="1" thickTop="1" thickBot="1" x14ac:dyDescent="0.25">
      <c r="A9" s="1085" t="s">
        <v>94</v>
      </c>
      <c r="B9" s="1281">
        <f t="shared" si="0"/>
        <v>10</v>
      </c>
      <c r="C9" s="225">
        <v>0</v>
      </c>
      <c r="D9" s="225">
        <v>0</v>
      </c>
      <c r="E9" s="225">
        <v>0</v>
      </c>
      <c r="F9" s="225">
        <v>0</v>
      </c>
      <c r="G9" s="225">
        <v>1</v>
      </c>
      <c r="H9" s="225">
        <v>4</v>
      </c>
      <c r="I9" s="225">
        <v>3</v>
      </c>
      <c r="J9" s="225">
        <v>2</v>
      </c>
      <c r="K9" s="225">
        <v>0</v>
      </c>
      <c r="L9" s="1123" t="s">
        <v>1507</v>
      </c>
    </row>
    <row r="10" spans="1:12" ht="20.100000000000001" customHeight="1" thickTop="1" thickBot="1" x14ac:dyDescent="0.25">
      <c r="A10" s="1284" t="s">
        <v>95</v>
      </c>
      <c r="B10" s="1283">
        <f t="shared" si="0"/>
        <v>10</v>
      </c>
      <c r="C10" s="1282">
        <v>1</v>
      </c>
      <c r="D10" s="1282">
        <v>0</v>
      </c>
      <c r="E10" s="1282">
        <v>0</v>
      </c>
      <c r="F10" s="1282">
        <v>1</v>
      </c>
      <c r="G10" s="1282">
        <v>3</v>
      </c>
      <c r="H10" s="1282">
        <v>2</v>
      </c>
      <c r="I10" s="1282">
        <v>1</v>
      </c>
      <c r="J10" s="1282">
        <v>2</v>
      </c>
      <c r="K10" s="1282">
        <v>0</v>
      </c>
      <c r="L10" s="1147" t="s">
        <v>96</v>
      </c>
    </row>
    <row r="11" spans="1:12" ht="20.100000000000001" customHeight="1" thickTop="1" thickBot="1" x14ac:dyDescent="0.25">
      <c r="A11" s="1085" t="s">
        <v>97</v>
      </c>
      <c r="B11" s="1281">
        <f t="shared" si="0"/>
        <v>6</v>
      </c>
      <c r="C11" s="225">
        <v>1</v>
      </c>
      <c r="D11" s="225">
        <v>0</v>
      </c>
      <c r="E11" s="225">
        <v>0</v>
      </c>
      <c r="F11" s="225">
        <v>1</v>
      </c>
      <c r="G11" s="225">
        <v>3</v>
      </c>
      <c r="H11" s="225">
        <v>0</v>
      </c>
      <c r="I11" s="225">
        <v>0</v>
      </c>
      <c r="J11" s="225">
        <v>1</v>
      </c>
      <c r="K11" s="225">
        <v>0</v>
      </c>
      <c r="L11" s="1123" t="s">
        <v>98</v>
      </c>
    </row>
    <row r="12" spans="1:12" ht="20.100000000000001" customHeight="1" thickTop="1" thickBot="1" x14ac:dyDescent="0.25">
      <c r="A12" s="1284" t="s">
        <v>99</v>
      </c>
      <c r="B12" s="1283">
        <f t="shared" si="0"/>
        <v>5</v>
      </c>
      <c r="C12" s="1282">
        <v>1</v>
      </c>
      <c r="D12" s="1282">
        <v>0</v>
      </c>
      <c r="E12" s="1282">
        <v>0</v>
      </c>
      <c r="F12" s="1282">
        <v>1</v>
      </c>
      <c r="G12" s="1282">
        <v>1</v>
      </c>
      <c r="H12" s="1282">
        <v>1</v>
      </c>
      <c r="I12" s="1282">
        <v>1</v>
      </c>
      <c r="J12" s="1282">
        <v>0</v>
      </c>
      <c r="K12" s="1282">
        <v>0</v>
      </c>
      <c r="L12" s="1147" t="s">
        <v>100</v>
      </c>
    </row>
    <row r="13" spans="1:12" ht="20.100000000000001" customHeight="1" thickTop="1" thickBot="1" x14ac:dyDescent="0.25">
      <c r="A13" s="1085" t="s">
        <v>101</v>
      </c>
      <c r="B13" s="1281">
        <f t="shared" si="0"/>
        <v>1</v>
      </c>
      <c r="C13" s="225">
        <v>0</v>
      </c>
      <c r="D13" s="225">
        <v>0</v>
      </c>
      <c r="E13" s="225">
        <v>0</v>
      </c>
      <c r="F13" s="225">
        <v>0</v>
      </c>
      <c r="G13" s="225">
        <v>0</v>
      </c>
      <c r="H13" s="225">
        <v>0</v>
      </c>
      <c r="I13" s="225">
        <v>1</v>
      </c>
      <c r="J13" s="225">
        <v>0</v>
      </c>
      <c r="K13" s="225">
        <v>0</v>
      </c>
      <c r="L13" s="1123" t="s">
        <v>102</v>
      </c>
    </row>
    <row r="14" spans="1:12" ht="20.100000000000001" customHeight="1" thickTop="1" thickBot="1" x14ac:dyDescent="0.25">
      <c r="A14" s="1284" t="s">
        <v>103</v>
      </c>
      <c r="B14" s="1283">
        <f t="shared" si="0"/>
        <v>3</v>
      </c>
      <c r="C14" s="1282">
        <v>0</v>
      </c>
      <c r="D14" s="1282">
        <v>0</v>
      </c>
      <c r="E14" s="1282">
        <v>0</v>
      </c>
      <c r="F14" s="1282">
        <v>0</v>
      </c>
      <c r="G14" s="1282">
        <v>1</v>
      </c>
      <c r="H14" s="1282">
        <v>2</v>
      </c>
      <c r="I14" s="1282">
        <v>0</v>
      </c>
      <c r="J14" s="1282">
        <v>0</v>
      </c>
      <c r="K14" s="1282">
        <v>0</v>
      </c>
      <c r="L14" s="1147" t="s">
        <v>104</v>
      </c>
    </row>
    <row r="15" spans="1:12" ht="20.100000000000001" customHeight="1" thickTop="1" thickBot="1" x14ac:dyDescent="0.25">
      <c r="A15" s="1085" t="s">
        <v>105</v>
      </c>
      <c r="B15" s="1281">
        <f t="shared" si="0"/>
        <v>1</v>
      </c>
      <c r="C15" s="225">
        <v>0</v>
      </c>
      <c r="D15" s="225">
        <v>0</v>
      </c>
      <c r="E15" s="225">
        <v>0</v>
      </c>
      <c r="F15" s="225">
        <v>0</v>
      </c>
      <c r="G15" s="225">
        <v>1</v>
      </c>
      <c r="H15" s="225">
        <v>0</v>
      </c>
      <c r="I15" s="225">
        <v>0</v>
      </c>
      <c r="J15" s="225">
        <v>0</v>
      </c>
      <c r="K15" s="225">
        <v>0</v>
      </c>
      <c r="L15" s="1123" t="s">
        <v>106</v>
      </c>
    </row>
    <row r="16" spans="1:12" ht="20.100000000000001" customHeight="1" thickTop="1" thickBot="1" x14ac:dyDescent="0.25">
      <c r="A16" s="1284" t="s">
        <v>107</v>
      </c>
      <c r="B16" s="1283">
        <f t="shared" si="0"/>
        <v>1</v>
      </c>
      <c r="C16" s="1282">
        <v>0</v>
      </c>
      <c r="D16" s="1282">
        <v>0</v>
      </c>
      <c r="E16" s="1282">
        <v>0</v>
      </c>
      <c r="F16" s="1282">
        <v>0</v>
      </c>
      <c r="G16" s="1282">
        <v>0</v>
      </c>
      <c r="H16" s="1282">
        <v>0</v>
      </c>
      <c r="I16" s="1282">
        <v>1</v>
      </c>
      <c r="J16" s="1282">
        <v>0</v>
      </c>
      <c r="K16" s="1282">
        <v>0</v>
      </c>
      <c r="L16" s="1147" t="s">
        <v>108</v>
      </c>
    </row>
    <row r="17" spans="1:12" ht="20.100000000000001" customHeight="1" thickTop="1" thickBot="1" x14ac:dyDescent="0.25">
      <c r="A17" s="1085" t="s">
        <v>109</v>
      </c>
      <c r="B17" s="1281">
        <f t="shared" si="0"/>
        <v>1</v>
      </c>
      <c r="C17" s="225">
        <v>0</v>
      </c>
      <c r="D17" s="225">
        <v>0</v>
      </c>
      <c r="E17" s="225">
        <v>0</v>
      </c>
      <c r="F17" s="225">
        <v>0</v>
      </c>
      <c r="G17" s="225">
        <v>1</v>
      </c>
      <c r="H17" s="225">
        <v>0</v>
      </c>
      <c r="I17" s="225">
        <v>0</v>
      </c>
      <c r="J17" s="225">
        <v>0</v>
      </c>
      <c r="K17" s="225">
        <v>0</v>
      </c>
      <c r="L17" s="1123" t="s">
        <v>110</v>
      </c>
    </row>
    <row r="18" spans="1:12" ht="20.100000000000001" customHeight="1" thickTop="1" x14ac:dyDescent="0.2">
      <c r="A18" s="1280" t="s">
        <v>71</v>
      </c>
      <c r="B18" s="1279">
        <f t="shared" si="0"/>
        <v>9</v>
      </c>
      <c r="C18" s="1242">
        <v>3</v>
      </c>
      <c r="D18" s="1242">
        <v>0</v>
      </c>
      <c r="E18" s="1242">
        <v>0</v>
      </c>
      <c r="F18" s="1242">
        <v>1</v>
      </c>
      <c r="G18" s="1242">
        <v>0</v>
      </c>
      <c r="H18" s="1242">
        <v>3</v>
      </c>
      <c r="I18" s="1242">
        <v>1</v>
      </c>
      <c r="J18" s="1242">
        <v>1</v>
      </c>
      <c r="K18" s="1242">
        <v>0</v>
      </c>
      <c r="L18" s="1187" t="s">
        <v>72</v>
      </c>
    </row>
    <row r="19" spans="1:12" ht="20.100000000000001" customHeight="1" x14ac:dyDescent="0.2">
      <c r="A19" s="1278" t="s">
        <v>44</v>
      </c>
      <c r="B19" s="1277">
        <f>SUM(B8:B18)</f>
        <v>58</v>
      </c>
      <c r="C19" s="1277">
        <f>SUM(C8:C18)</f>
        <v>7</v>
      </c>
      <c r="D19" s="1277">
        <f>SUM(D8:D18)</f>
        <v>0</v>
      </c>
      <c r="E19" s="1277">
        <f>SUM(E8:E18)</f>
        <v>0</v>
      </c>
      <c r="F19" s="1277">
        <f>SUM(F8:F18)</f>
        <v>4</v>
      </c>
      <c r="G19" s="1277">
        <f>G8+G9+G10+G11+G12+G13+G14+G15+G16+G17+G18</f>
        <v>11</v>
      </c>
      <c r="H19" s="1277">
        <f>SUM(H8:H18)</f>
        <v>13</v>
      </c>
      <c r="I19" s="1277">
        <f>SUM(I8:I18)</f>
        <v>12</v>
      </c>
      <c r="J19" s="1277">
        <f>SUM(J8:J18)</f>
        <v>9</v>
      </c>
      <c r="K19" s="1277">
        <f>SUM(K8:K18)</f>
        <v>2</v>
      </c>
      <c r="L19" s="1276" t="s">
        <v>45</v>
      </c>
    </row>
    <row r="20" spans="1:12" ht="20.100000000000001" customHeight="1" x14ac:dyDescent="0.25">
      <c r="A20" s="1656">
        <v>2013</v>
      </c>
      <c r="B20" s="1656"/>
      <c r="C20" s="1656"/>
      <c r="D20" s="1656"/>
      <c r="E20" s="1656"/>
      <c r="F20" s="1656"/>
      <c r="G20" s="1656"/>
      <c r="H20" s="1656"/>
      <c r="I20" s="1656"/>
      <c r="J20" s="1656"/>
      <c r="K20" s="1656"/>
      <c r="L20" s="1656"/>
    </row>
    <row r="21" spans="1:12" ht="20.100000000000001" customHeight="1" thickBot="1" x14ac:dyDescent="0.25">
      <c r="A21" s="1293" t="s">
        <v>93</v>
      </c>
      <c r="B21" s="1292">
        <f t="shared" ref="B21:B31" si="1">SUM(C21:K21)</f>
        <v>13</v>
      </c>
      <c r="C21" s="1130">
        <v>4</v>
      </c>
      <c r="D21" s="1130">
        <v>0</v>
      </c>
      <c r="E21" s="1130">
        <v>0</v>
      </c>
      <c r="F21" s="1130">
        <v>0</v>
      </c>
      <c r="G21" s="1130">
        <v>0</v>
      </c>
      <c r="H21" s="1130">
        <v>2</v>
      </c>
      <c r="I21" s="1130">
        <v>5</v>
      </c>
      <c r="J21" s="1130">
        <v>1</v>
      </c>
      <c r="K21" s="1130">
        <v>1</v>
      </c>
      <c r="L21" s="1129" t="s">
        <v>1508</v>
      </c>
    </row>
    <row r="22" spans="1:12" ht="20.100000000000001" customHeight="1" thickTop="1" thickBot="1" x14ac:dyDescent="0.25">
      <c r="A22" s="1291" t="s">
        <v>94</v>
      </c>
      <c r="B22" s="1290">
        <f t="shared" si="1"/>
        <v>11</v>
      </c>
      <c r="C22" s="227">
        <v>6</v>
      </c>
      <c r="D22" s="227">
        <v>0</v>
      </c>
      <c r="E22" s="227">
        <v>0</v>
      </c>
      <c r="F22" s="227">
        <v>0</v>
      </c>
      <c r="G22" s="227">
        <v>0</v>
      </c>
      <c r="H22" s="227">
        <v>3</v>
      </c>
      <c r="I22" s="227">
        <v>2</v>
      </c>
      <c r="J22" s="227">
        <v>0</v>
      </c>
      <c r="K22" s="227">
        <v>0</v>
      </c>
      <c r="L22" s="1142" t="s">
        <v>1507</v>
      </c>
    </row>
    <row r="23" spans="1:12" ht="20.100000000000001" customHeight="1" thickTop="1" thickBot="1" x14ac:dyDescent="0.25">
      <c r="A23" s="1293" t="s">
        <v>95</v>
      </c>
      <c r="B23" s="1292">
        <f t="shared" si="1"/>
        <v>10</v>
      </c>
      <c r="C23" s="1130">
        <v>4</v>
      </c>
      <c r="D23" s="1130">
        <v>0</v>
      </c>
      <c r="E23" s="1130">
        <v>0</v>
      </c>
      <c r="F23" s="1130">
        <v>0</v>
      </c>
      <c r="G23" s="1130">
        <v>1</v>
      </c>
      <c r="H23" s="1130">
        <v>2</v>
      </c>
      <c r="I23" s="1130">
        <v>2</v>
      </c>
      <c r="J23" s="1130">
        <v>1</v>
      </c>
      <c r="K23" s="1130">
        <v>0</v>
      </c>
      <c r="L23" s="1129" t="s">
        <v>96</v>
      </c>
    </row>
    <row r="24" spans="1:12" ht="20.100000000000001" customHeight="1" thickTop="1" thickBot="1" x14ac:dyDescent="0.25">
      <c r="A24" s="1291" t="s">
        <v>97</v>
      </c>
      <c r="B24" s="1290">
        <f t="shared" si="1"/>
        <v>7</v>
      </c>
      <c r="C24" s="227">
        <v>1</v>
      </c>
      <c r="D24" s="227">
        <v>0</v>
      </c>
      <c r="E24" s="227">
        <v>0</v>
      </c>
      <c r="F24" s="227">
        <v>0</v>
      </c>
      <c r="G24" s="227">
        <v>3</v>
      </c>
      <c r="H24" s="227">
        <v>1</v>
      </c>
      <c r="I24" s="227">
        <v>1</v>
      </c>
      <c r="J24" s="227">
        <v>1</v>
      </c>
      <c r="K24" s="227">
        <v>0</v>
      </c>
      <c r="L24" s="1142" t="s">
        <v>98</v>
      </c>
    </row>
    <row r="25" spans="1:12" ht="20.100000000000001" customHeight="1" thickTop="1" thickBot="1" x14ac:dyDescent="0.25">
      <c r="A25" s="1293" t="s">
        <v>99</v>
      </c>
      <c r="B25" s="1292">
        <f t="shared" si="1"/>
        <v>5</v>
      </c>
      <c r="C25" s="1130">
        <v>2</v>
      </c>
      <c r="D25" s="1130">
        <v>0</v>
      </c>
      <c r="E25" s="1130">
        <v>0</v>
      </c>
      <c r="F25" s="1130">
        <v>1</v>
      </c>
      <c r="G25" s="1130">
        <v>1</v>
      </c>
      <c r="H25" s="1130">
        <v>1</v>
      </c>
      <c r="I25" s="1130">
        <v>0</v>
      </c>
      <c r="J25" s="1130">
        <v>0</v>
      </c>
      <c r="K25" s="1130">
        <v>0</v>
      </c>
      <c r="L25" s="1129" t="s">
        <v>100</v>
      </c>
    </row>
    <row r="26" spans="1:12" ht="20.100000000000001" customHeight="1" thickTop="1" thickBot="1" x14ac:dyDescent="0.25">
      <c r="A26" s="1291" t="s">
        <v>101</v>
      </c>
      <c r="B26" s="1290">
        <f t="shared" si="1"/>
        <v>4</v>
      </c>
      <c r="C26" s="227">
        <v>2</v>
      </c>
      <c r="D26" s="227">
        <v>0</v>
      </c>
      <c r="E26" s="227">
        <v>0</v>
      </c>
      <c r="F26" s="227">
        <v>0</v>
      </c>
      <c r="G26" s="227">
        <v>1</v>
      </c>
      <c r="H26" s="227">
        <v>1</v>
      </c>
      <c r="I26" s="227">
        <v>0</v>
      </c>
      <c r="J26" s="227">
        <v>0</v>
      </c>
      <c r="K26" s="227">
        <v>0</v>
      </c>
      <c r="L26" s="1142" t="s">
        <v>102</v>
      </c>
    </row>
    <row r="27" spans="1:12" ht="20.100000000000001" customHeight="1" thickTop="1" thickBot="1" x14ac:dyDescent="0.25">
      <c r="A27" s="1293" t="s">
        <v>103</v>
      </c>
      <c r="B27" s="1292">
        <f t="shared" si="1"/>
        <v>3</v>
      </c>
      <c r="C27" s="1130">
        <v>0</v>
      </c>
      <c r="D27" s="1130">
        <v>0</v>
      </c>
      <c r="E27" s="1130">
        <v>0</v>
      </c>
      <c r="F27" s="1130">
        <v>1</v>
      </c>
      <c r="G27" s="1130">
        <v>2</v>
      </c>
      <c r="H27" s="1130">
        <v>0</v>
      </c>
      <c r="I27" s="1130">
        <v>0</v>
      </c>
      <c r="J27" s="1130">
        <v>0</v>
      </c>
      <c r="K27" s="1130">
        <v>0</v>
      </c>
      <c r="L27" s="1129" t="s">
        <v>104</v>
      </c>
    </row>
    <row r="28" spans="1:12" ht="20.100000000000001" customHeight="1" thickTop="1" thickBot="1" x14ac:dyDescent="0.25">
      <c r="A28" s="1291" t="s">
        <v>105</v>
      </c>
      <c r="B28" s="1290">
        <f t="shared" si="1"/>
        <v>2</v>
      </c>
      <c r="C28" s="227">
        <v>1</v>
      </c>
      <c r="D28" s="227">
        <v>0</v>
      </c>
      <c r="E28" s="227">
        <v>0</v>
      </c>
      <c r="F28" s="227">
        <v>0</v>
      </c>
      <c r="G28" s="227">
        <v>1</v>
      </c>
      <c r="H28" s="227">
        <v>0</v>
      </c>
      <c r="I28" s="227">
        <v>0</v>
      </c>
      <c r="J28" s="227">
        <v>0</v>
      </c>
      <c r="K28" s="227">
        <v>0</v>
      </c>
      <c r="L28" s="1142" t="s">
        <v>106</v>
      </c>
    </row>
    <row r="29" spans="1:12" ht="20.100000000000001" customHeight="1" thickTop="1" thickBot="1" x14ac:dyDescent="0.25">
      <c r="A29" s="1293" t="s">
        <v>107</v>
      </c>
      <c r="B29" s="1292">
        <f t="shared" si="1"/>
        <v>2</v>
      </c>
      <c r="C29" s="1130">
        <v>0</v>
      </c>
      <c r="D29" s="1130">
        <v>0</v>
      </c>
      <c r="E29" s="1130">
        <v>0</v>
      </c>
      <c r="F29" s="1130">
        <v>1</v>
      </c>
      <c r="G29" s="1130">
        <v>0</v>
      </c>
      <c r="H29" s="1130">
        <v>1</v>
      </c>
      <c r="I29" s="1130">
        <v>0</v>
      </c>
      <c r="J29" s="1130">
        <v>0</v>
      </c>
      <c r="K29" s="1130">
        <v>0</v>
      </c>
      <c r="L29" s="1129" t="s">
        <v>108</v>
      </c>
    </row>
    <row r="30" spans="1:12" ht="20.100000000000001" customHeight="1" thickTop="1" thickBot="1" x14ac:dyDescent="0.25">
      <c r="A30" s="1291" t="s">
        <v>109</v>
      </c>
      <c r="B30" s="1290">
        <f t="shared" si="1"/>
        <v>1</v>
      </c>
      <c r="C30" s="227">
        <v>1</v>
      </c>
      <c r="D30" s="227">
        <v>0</v>
      </c>
      <c r="E30" s="227">
        <v>0</v>
      </c>
      <c r="F30" s="227">
        <v>0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1142" t="s">
        <v>110</v>
      </c>
    </row>
    <row r="31" spans="1:12" ht="20.100000000000001" customHeight="1" thickTop="1" x14ac:dyDescent="0.2">
      <c r="A31" s="1289" t="s">
        <v>71</v>
      </c>
      <c r="B31" s="1288">
        <f t="shared" si="1"/>
        <v>37</v>
      </c>
      <c r="C31" s="229">
        <v>32</v>
      </c>
      <c r="D31" s="229">
        <v>0</v>
      </c>
      <c r="E31" s="229">
        <v>0</v>
      </c>
      <c r="F31" s="229">
        <v>2</v>
      </c>
      <c r="G31" s="229">
        <v>0</v>
      </c>
      <c r="H31" s="229">
        <v>1</v>
      </c>
      <c r="I31" s="229">
        <v>2</v>
      </c>
      <c r="J31" s="229">
        <v>0</v>
      </c>
      <c r="K31" s="229">
        <v>0</v>
      </c>
      <c r="L31" s="1177" t="s">
        <v>72</v>
      </c>
    </row>
    <row r="32" spans="1:12" ht="20.100000000000001" customHeight="1" x14ac:dyDescent="0.2">
      <c r="A32" s="1286" t="s">
        <v>44</v>
      </c>
      <c r="B32" s="1287">
        <f>SUM(B21:B31)</f>
        <v>95</v>
      </c>
      <c r="C32" s="1287">
        <f>SUM(C21:C31)</f>
        <v>53</v>
      </c>
      <c r="D32" s="1287">
        <f>SUM(D21:D31)</f>
        <v>0</v>
      </c>
      <c r="E32" s="1287">
        <f>SUM(E21:E31)</f>
        <v>0</v>
      </c>
      <c r="F32" s="1287">
        <f>SUM(F21:F31)</f>
        <v>5</v>
      </c>
      <c r="G32" s="1287">
        <f>G21+G22+G23+G24+G25+G26+G27+G28+G29+G30+G31</f>
        <v>9</v>
      </c>
      <c r="H32" s="1287">
        <f>SUM(H21:H31)</f>
        <v>12</v>
      </c>
      <c r="I32" s="1287">
        <f>SUM(I21:I31)</f>
        <v>12</v>
      </c>
      <c r="J32" s="1287">
        <f>SUM(J21:J31)</f>
        <v>3</v>
      </c>
      <c r="K32" s="1287">
        <f>SUM(K21:K31)</f>
        <v>1</v>
      </c>
      <c r="L32" s="1286" t="s">
        <v>45</v>
      </c>
    </row>
    <row r="33" spans="1:12" ht="20.100000000000001" customHeight="1" x14ac:dyDescent="0.25">
      <c r="A33" s="1656">
        <v>2014</v>
      </c>
      <c r="B33" s="1656"/>
      <c r="C33" s="1656"/>
      <c r="D33" s="1656"/>
      <c r="E33" s="1656"/>
      <c r="F33" s="1656"/>
      <c r="G33" s="1656"/>
      <c r="H33" s="1656"/>
      <c r="I33" s="1656"/>
      <c r="J33" s="1656"/>
      <c r="K33" s="1656"/>
      <c r="L33" s="1656"/>
    </row>
    <row r="34" spans="1:12" ht="20.100000000000001" customHeight="1" thickBot="1" x14ac:dyDescent="0.25">
      <c r="A34" s="1293" t="s">
        <v>93</v>
      </c>
      <c r="B34" s="1292">
        <f t="shared" ref="B34:B44" si="2">SUM(C34:K34)</f>
        <v>12</v>
      </c>
      <c r="C34" s="1130">
        <v>4</v>
      </c>
      <c r="D34" s="1130">
        <v>0</v>
      </c>
      <c r="E34" s="1130">
        <v>0</v>
      </c>
      <c r="F34" s="1130">
        <v>1</v>
      </c>
      <c r="G34" s="1130">
        <v>1</v>
      </c>
      <c r="H34" s="1130">
        <v>2</v>
      </c>
      <c r="I34" s="1130">
        <v>1</v>
      </c>
      <c r="J34" s="1130">
        <v>2</v>
      </c>
      <c r="K34" s="1130">
        <v>1</v>
      </c>
      <c r="L34" s="1129" t="s">
        <v>1508</v>
      </c>
    </row>
    <row r="35" spans="1:12" ht="20.100000000000001" customHeight="1" thickTop="1" thickBot="1" x14ac:dyDescent="0.25">
      <c r="A35" s="1291" t="s">
        <v>94</v>
      </c>
      <c r="B35" s="1290">
        <f t="shared" si="2"/>
        <v>10</v>
      </c>
      <c r="C35" s="227">
        <v>2</v>
      </c>
      <c r="D35" s="227">
        <v>0</v>
      </c>
      <c r="E35" s="227">
        <v>0</v>
      </c>
      <c r="F35" s="227">
        <v>0</v>
      </c>
      <c r="G35" s="227">
        <v>2</v>
      </c>
      <c r="H35" s="227">
        <v>0</v>
      </c>
      <c r="I35" s="227">
        <v>4</v>
      </c>
      <c r="J35" s="227">
        <v>2</v>
      </c>
      <c r="K35" s="227">
        <v>0</v>
      </c>
      <c r="L35" s="1142" t="s">
        <v>1507</v>
      </c>
    </row>
    <row r="36" spans="1:12" ht="20.100000000000001" customHeight="1" thickTop="1" thickBot="1" x14ac:dyDescent="0.25">
      <c r="A36" s="1293" t="s">
        <v>95</v>
      </c>
      <c r="B36" s="1292">
        <f t="shared" si="2"/>
        <v>11</v>
      </c>
      <c r="C36" s="1130">
        <v>3</v>
      </c>
      <c r="D36" s="1130">
        <v>0</v>
      </c>
      <c r="E36" s="1130">
        <v>0</v>
      </c>
      <c r="F36" s="1130">
        <v>0</v>
      </c>
      <c r="G36" s="1130">
        <v>2</v>
      </c>
      <c r="H36" s="1130">
        <v>2</v>
      </c>
      <c r="I36" s="1130">
        <v>2</v>
      </c>
      <c r="J36" s="1130">
        <v>1</v>
      </c>
      <c r="K36" s="1130">
        <v>1</v>
      </c>
      <c r="L36" s="1129" t="s">
        <v>96</v>
      </c>
    </row>
    <row r="37" spans="1:12" ht="20.100000000000001" customHeight="1" thickTop="1" thickBot="1" x14ac:dyDescent="0.25">
      <c r="A37" s="1291" t="s">
        <v>97</v>
      </c>
      <c r="B37" s="1290">
        <f t="shared" si="2"/>
        <v>3</v>
      </c>
      <c r="C37" s="227">
        <v>3</v>
      </c>
      <c r="D37" s="227">
        <v>0</v>
      </c>
      <c r="E37" s="227">
        <v>0</v>
      </c>
      <c r="F37" s="227">
        <v>0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1142" t="s">
        <v>98</v>
      </c>
    </row>
    <row r="38" spans="1:12" ht="20.100000000000001" customHeight="1" thickTop="1" thickBot="1" x14ac:dyDescent="0.25">
      <c r="A38" s="1293" t="s">
        <v>99</v>
      </c>
      <c r="B38" s="1292">
        <f t="shared" si="2"/>
        <v>4</v>
      </c>
      <c r="C38" s="1130">
        <v>2</v>
      </c>
      <c r="D38" s="1130">
        <v>0</v>
      </c>
      <c r="E38" s="1130">
        <v>0</v>
      </c>
      <c r="F38" s="1130">
        <v>0</v>
      </c>
      <c r="G38" s="1130">
        <v>1</v>
      </c>
      <c r="H38" s="1130">
        <v>0</v>
      </c>
      <c r="I38" s="1130">
        <v>1</v>
      </c>
      <c r="J38" s="1130">
        <v>0</v>
      </c>
      <c r="K38" s="1130">
        <v>0</v>
      </c>
      <c r="L38" s="1129" t="s">
        <v>100</v>
      </c>
    </row>
    <row r="39" spans="1:12" ht="20.100000000000001" customHeight="1" thickTop="1" thickBot="1" x14ac:dyDescent="0.25">
      <c r="A39" s="1291" t="s">
        <v>101</v>
      </c>
      <c r="B39" s="1290">
        <f t="shared" si="2"/>
        <v>2</v>
      </c>
      <c r="C39" s="227">
        <v>0</v>
      </c>
      <c r="D39" s="227">
        <v>0</v>
      </c>
      <c r="E39" s="227">
        <v>0</v>
      </c>
      <c r="F39" s="227">
        <v>0</v>
      </c>
      <c r="G39" s="227">
        <v>1</v>
      </c>
      <c r="H39" s="227">
        <v>1</v>
      </c>
      <c r="I39" s="227">
        <v>0</v>
      </c>
      <c r="J39" s="227">
        <v>0</v>
      </c>
      <c r="K39" s="227">
        <v>0</v>
      </c>
      <c r="L39" s="1142" t="s">
        <v>102</v>
      </c>
    </row>
    <row r="40" spans="1:12" ht="20.100000000000001" customHeight="1" thickTop="1" thickBot="1" x14ac:dyDescent="0.25">
      <c r="A40" s="1293" t="s">
        <v>103</v>
      </c>
      <c r="B40" s="1292">
        <f t="shared" si="2"/>
        <v>0</v>
      </c>
      <c r="C40" s="1130">
        <v>0</v>
      </c>
      <c r="D40" s="1130">
        <v>0</v>
      </c>
      <c r="E40" s="1130">
        <v>0</v>
      </c>
      <c r="F40" s="1130">
        <v>0</v>
      </c>
      <c r="G40" s="1130">
        <v>0</v>
      </c>
      <c r="H40" s="1130">
        <v>0</v>
      </c>
      <c r="I40" s="1130">
        <v>0</v>
      </c>
      <c r="J40" s="1130">
        <v>0</v>
      </c>
      <c r="K40" s="1130">
        <v>0</v>
      </c>
      <c r="L40" s="1129" t="s">
        <v>104</v>
      </c>
    </row>
    <row r="41" spans="1:12" ht="20.100000000000001" customHeight="1" thickTop="1" thickBot="1" x14ac:dyDescent="0.25">
      <c r="A41" s="1291" t="s">
        <v>105</v>
      </c>
      <c r="B41" s="1290">
        <f t="shared" si="2"/>
        <v>1</v>
      </c>
      <c r="C41" s="227">
        <v>0</v>
      </c>
      <c r="D41" s="227">
        <v>0</v>
      </c>
      <c r="E41" s="227">
        <v>0</v>
      </c>
      <c r="F41" s="227">
        <v>1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1142" t="s">
        <v>106</v>
      </c>
    </row>
    <row r="42" spans="1:12" ht="20.100000000000001" customHeight="1" thickTop="1" thickBot="1" x14ac:dyDescent="0.25">
      <c r="A42" s="1293" t="s">
        <v>107</v>
      </c>
      <c r="B42" s="1292">
        <f t="shared" si="2"/>
        <v>0</v>
      </c>
      <c r="C42" s="1130">
        <v>0</v>
      </c>
      <c r="D42" s="1130">
        <v>0</v>
      </c>
      <c r="E42" s="1130">
        <v>0</v>
      </c>
      <c r="F42" s="1130">
        <v>0</v>
      </c>
      <c r="G42" s="1130">
        <v>0</v>
      </c>
      <c r="H42" s="1130">
        <v>0</v>
      </c>
      <c r="I42" s="1130">
        <v>0</v>
      </c>
      <c r="J42" s="1130">
        <v>0</v>
      </c>
      <c r="K42" s="1130">
        <v>0</v>
      </c>
      <c r="L42" s="1129" t="s">
        <v>108</v>
      </c>
    </row>
    <row r="43" spans="1:12" ht="20.100000000000001" customHeight="1" thickTop="1" thickBot="1" x14ac:dyDescent="0.25">
      <c r="A43" s="1291" t="s">
        <v>109</v>
      </c>
      <c r="B43" s="1290">
        <f t="shared" si="2"/>
        <v>1</v>
      </c>
      <c r="C43" s="227">
        <v>0</v>
      </c>
      <c r="D43" s="227">
        <v>0</v>
      </c>
      <c r="E43" s="227">
        <v>0</v>
      </c>
      <c r="F43" s="227">
        <v>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1142" t="s">
        <v>110</v>
      </c>
    </row>
    <row r="44" spans="1:12" ht="20.100000000000001" customHeight="1" thickTop="1" x14ac:dyDescent="0.2">
      <c r="A44" s="1289" t="s">
        <v>71</v>
      </c>
      <c r="B44" s="1288">
        <f t="shared" si="2"/>
        <v>55</v>
      </c>
      <c r="C44" s="229">
        <v>44</v>
      </c>
      <c r="D44" s="229">
        <v>0</v>
      </c>
      <c r="E44" s="229">
        <v>0</v>
      </c>
      <c r="F44" s="229">
        <v>1</v>
      </c>
      <c r="G44" s="229">
        <v>3</v>
      </c>
      <c r="H44" s="229">
        <v>4</v>
      </c>
      <c r="I44" s="229">
        <v>1</v>
      </c>
      <c r="J44" s="229">
        <v>1</v>
      </c>
      <c r="K44" s="229">
        <v>1</v>
      </c>
      <c r="L44" s="1177" t="s">
        <v>72</v>
      </c>
    </row>
    <row r="45" spans="1:12" ht="20.100000000000001" customHeight="1" x14ac:dyDescent="0.2">
      <c r="A45" s="1286" t="s">
        <v>44</v>
      </c>
      <c r="B45" s="1287">
        <f>SUM(B34:B44)</f>
        <v>99</v>
      </c>
      <c r="C45" s="1287">
        <f>SUM(C34:C44)</f>
        <v>58</v>
      </c>
      <c r="D45" s="1287">
        <f>SUM(D34:D44)</f>
        <v>0</v>
      </c>
      <c r="E45" s="1287">
        <f>SUM(E34:E44)</f>
        <v>0</v>
      </c>
      <c r="F45" s="1287">
        <f>SUM(F34:F44)</f>
        <v>4</v>
      </c>
      <c r="G45" s="1287">
        <f>G34+G35+G36+G37+G38+G39+G40+G41+G42+G43+G44</f>
        <v>10</v>
      </c>
      <c r="H45" s="1287">
        <f>SUM(H34:H44)</f>
        <v>9</v>
      </c>
      <c r="I45" s="1287">
        <f>SUM(I34:I44)</f>
        <v>9</v>
      </c>
      <c r="J45" s="1287">
        <f>SUM(J34:J44)</f>
        <v>6</v>
      </c>
      <c r="K45" s="1287">
        <f>SUM(K34:K44)</f>
        <v>3</v>
      </c>
      <c r="L45" s="1286" t="s">
        <v>45</v>
      </c>
    </row>
    <row r="46" spans="1:12" ht="20.100000000000001" customHeight="1" x14ac:dyDescent="0.2">
      <c r="A46" s="1429">
        <v>2015</v>
      </c>
      <c r="B46" s="1429"/>
      <c r="C46" s="1429"/>
      <c r="D46" s="1429"/>
      <c r="E46" s="1429"/>
      <c r="F46" s="1429"/>
      <c r="G46" s="1429"/>
      <c r="H46" s="1429"/>
      <c r="I46" s="1429"/>
      <c r="J46" s="1429"/>
      <c r="K46" s="1429"/>
      <c r="L46" s="1429"/>
    </row>
    <row r="47" spans="1:12" ht="21" customHeight="1" thickBot="1" x14ac:dyDescent="0.25">
      <c r="A47" s="1657" t="s">
        <v>91</v>
      </c>
      <c r="B47" s="1659" t="s">
        <v>1509</v>
      </c>
      <c r="C47" s="1660"/>
      <c r="D47" s="1660"/>
      <c r="E47" s="1660"/>
      <c r="F47" s="1660"/>
      <c r="G47" s="1660"/>
      <c r="H47" s="1660"/>
      <c r="I47" s="1660"/>
      <c r="J47" s="1660"/>
      <c r="K47" s="1660"/>
      <c r="L47" s="1661" t="s">
        <v>92</v>
      </c>
    </row>
    <row r="48" spans="1:12" ht="39.950000000000003" customHeight="1" thickTop="1" x14ac:dyDescent="0.2">
      <c r="A48" s="1658"/>
      <c r="B48" s="1285" t="s">
        <v>394</v>
      </c>
      <c r="C48" s="63" t="s">
        <v>345</v>
      </c>
      <c r="D48" s="253" t="s">
        <v>197</v>
      </c>
      <c r="E48" s="1087" t="s">
        <v>161</v>
      </c>
      <c r="F48" s="1087" t="s">
        <v>69</v>
      </c>
      <c r="G48" s="1087" t="s">
        <v>67</v>
      </c>
      <c r="H48" s="1087" t="s">
        <v>65</v>
      </c>
      <c r="I48" s="1087" t="s">
        <v>63</v>
      </c>
      <c r="J48" s="1087" t="s">
        <v>61</v>
      </c>
      <c r="K48" s="138" t="s">
        <v>59</v>
      </c>
      <c r="L48" s="1662"/>
    </row>
    <row r="49" spans="1:12" ht="20.100000000000001" customHeight="1" thickBot="1" x14ac:dyDescent="0.25">
      <c r="A49" s="1284" t="s">
        <v>93</v>
      </c>
      <c r="B49" s="1283">
        <f t="shared" ref="B49:B59" si="3">SUM(C49:K49)</f>
        <v>6</v>
      </c>
      <c r="C49" s="1282">
        <v>3</v>
      </c>
      <c r="D49" s="1282">
        <v>0</v>
      </c>
      <c r="E49" s="1282">
        <v>0</v>
      </c>
      <c r="F49" s="1282">
        <v>0</v>
      </c>
      <c r="G49" s="1282">
        <v>0</v>
      </c>
      <c r="H49" s="1282">
        <v>1</v>
      </c>
      <c r="I49" s="1282">
        <v>0</v>
      </c>
      <c r="J49" s="1282">
        <v>2</v>
      </c>
      <c r="K49" s="1282">
        <v>0</v>
      </c>
      <c r="L49" s="1147" t="s">
        <v>1508</v>
      </c>
    </row>
    <row r="50" spans="1:12" ht="20.100000000000001" customHeight="1" thickTop="1" thickBot="1" x14ac:dyDescent="0.25">
      <c r="A50" s="1085" t="s">
        <v>94</v>
      </c>
      <c r="B50" s="1281">
        <f t="shared" si="3"/>
        <v>2</v>
      </c>
      <c r="C50" s="225">
        <v>1</v>
      </c>
      <c r="D50" s="225">
        <v>0</v>
      </c>
      <c r="E50" s="225">
        <v>0</v>
      </c>
      <c r="F50" s="225">
        <v>0</v>
      </c>
      <c r="G50" s="225">
        <v>0</v>
      </c>
      <c r="H50" s="225">
        <v>1</v>
      </c>
      <c r="I50" s="225">
        <v>0</v>
      </c>
      <c r="J50" s="225">
        <v>0</v>
      </c>
      <c r="K50" s="225">
        <v>0</v>
      </c>
      <c r="L50" s="1123" t="s">
        <v>1507</v>
      </c>
    </row>
    <row r="51" spans="1:12" ht="20.100000000000001" customHeight="1" thickTop="1" thickBot="1" x14ac:dyDescent="0.25">
      <c r="A51" s="1284" t="s">
        <v>95</v>
      </c>
      <c r="B51" s="1283">
        <f t="shared" si="3"/>
        <v>1</v>
      </c>
      <c r="C51" s="1282">
        <v>0</v>
      </c>
      <c r="D51" s="1282">
        <v>0</v>
      </c>
      <c r="E51" s="1282">
        <v>0</v>
      </c>
      <c r="F51" s="1282">
        <v>0</v>
      </c>
      <c r="G51" s="1282">
        <v>1</v>
      </c>
      <c r="H51" s="1282">
        <v>0</v>
      </c>
      <c r="I51" s="1282">
        <v>0</v>
      </c>
      <c r="J51" s="1282">
        <v>0</v>
      </c>
      <c r="K51" s="1282">
        <v>0</v>
      </c>
      <c r="L51" s="1147" t="s">
        <v>96</v>
      </c>
    </row>
    <row r="52" spans="1:12" ht="20.100000000000001" customHeight="1" thickTop="1" thickBot="1" x14ac:dyDescent="0.25">
      <c r="A52" s="1085" t="s">
        <v>97</v>
      </c>
      <c r="B52" s="1281">
        <f t="shared" si="3"/>
        <v>0</v>
      </c>
      <c r="C52" s="225">
        <v>0</v>
      </c>
      <c r="D52" s="225">
        <v>0</v>
      </c>
      <c r="E52" s="225">
        <v>0</v>
      </c>
      <c r="F52" s="225">
        <v>0</v>
      </c>
      <c r="G52" s="225">
        <v>0</v>
      </c>
      <c r="H52" s="225">
        <v>0</v>
      </c>
      <c r="I52" s="225">
        <v>0</v>
      </c>
      <c r="J52" s="225">
        <v>0</v>
      </c>
      <c r="K52" s="225">
        <v>0</v>
      </c>
      <c r="L52" s="1123" t="s">
        <v>98</v>
      </c>
    </row>
    <row r="53" spans="1:12" ht="20.100000000000001" customHeight="1" thickTop="1" thickBot="1" x14ac:dyDescent="0.25">
      <c r="A53" s="1284" t="s">
        <v>99</v>
      </c>
      <c r="B53" s="1283">
        <f t="shared" si="3"/>
        <v>1</v>
      </c>
      <c r="C53" s="1282">
        <v>1</v>
      </c>
      <c r="D53" s="1282">
        <v>0</v>
      </c>
      <c r="E53" s="1282">
        <v>0</v>
      </c>
      <c r="F53" s="1282">
        <v>0</v>
      </c>
      <c r="G53" s="1282">
        <v>0</v>
      </c>
      <c r="H53" s="1282">
        <v>0</v>
      </c>
      <c r="I53" s="1282">
        <v>0</v>
      </c>
      <c r="J53" s="1282">
        <v>0</v>
      </c>
      <c r="K53" s="1282">
        <v>0</v>
      </c>
      <c r="L53" s="1147" t="s">
        <v>100</v>
      </c>
    </row>
    <row r="54" spans="1:12" ht="20.100000000000001" customHeight="1" thickTop="1" thickBot="1" x14ac:dyDescent="0.25">
      <c r="A54" s="1085" t="s">
        <v>101</v>
      </c>
      <c r="B54" s="1281">
        <f t="shared" si="3"/>
        <v>1</v>
      </c>
      <c r="C54" s="225">
        <v>1</v>
      </c>
      <c r="D54" s="225">
        <v>0</v>
      </c>
      <c r="E54" s="225">
        <v>0</v>
      </c>
      <c r="F54" s="225">
        <v>0</v>
      </c>
      <c r="G54" s="225">
        <v>0</v>
      </c>
      <c r="H54" s="225">
        <v>0</v>
      </c>
      <c r="I54" s="225">
        <v>0</v>
      </c>
      <c r="J54" s="225">
        <v>0</v>
      </c>
      <c r="K54" s="225">
        <v>0</v>
      </c>
      <c r="L54" s="1123" t="s">
        <v>102</v>
      </c>
    </row>
    <row r="55" spans="1:12" ht="20.100000000000001" customHeight="1" thickTop="1" thickBot="1" x14ac:dyDescent="0.25">
      <c r="A55" s="1284" t="s">
        <v>103</v>
      </c>
      <c r="B55" s="1283">
        <f t="shared" si="3"/>
        <v>0</v>
      </c>
      <c r="C55" s="1282">
        <v>0</v>
      </c>
      <c r="D55" s="1282">
        <v>0</v>
      </c>
      <c r="E55" s="1282">
        <v>0</v>
      </c>
      <c r="F55" s="1282">
        <v>0</v>
      </c>
      <c r="G55" s="1282">
        <v>0</v>
      </c>
      <c r="H55" s="1282">
        <v>0</v>
      </c>
      <c r="I55" s="1282">
        <v>0</v>
      </c>
      <c r="J55" s="1282">
        <v>0</v>
      </c>
      <c r="K55" s="1282">
        <v>0</v>
      </c>
      <c r="L55" s="1147" t="s">
        <v>104</v>
      </c>
    </row>
    <row r="56" spans="1:12" ht="20.100000000000001" customHeight="1" thickTop="1" thickBot="1" x14ac:dyDescent="0.25">
      <c r="A56" s="1085" t="s">
        <v>105</v>
      </c>
      <c r="B56" s="1281">
        <f t="shared" si="3"/>
        <v>0</v>
      </c>
      <c r="C56" s="225">
        <v>0</v>
      </c>
      <c r="D56" s="225">
        <v>0</v>
      </c>
      <c r="E56" s="225">
        <v>0</v>
      </c>
      <c r="F56" s="225">
        <v>0</v>
      </c>
      <c r="G56" s="225">
        <v>0</v>
      </c>
      <c r="H56" s="225">
        <v>0</v>
      </c>
      <c r="I56" s="225">
        <v>0</v>
      </c>
      <c r="J56" s="225">
        <v>0</v>
      </c>
      <c r="K56" s="225">
        <v>0</v>
      </c>
      <c r="L56" s="1123" t="s">
        <v>106</v>
      </c>
    </row>
    <row r="57" spans="1:12" ht="20.100000000000001" customHeight="1" thickTop="1" thickBot="1" x14ac:dyDescent="0.25">
      <c r="A57" s="1284" t="s">
        <v>107</v>
      </c>
      <c r="B57" s="1283">
        <f t="shared" si="3"/>
        <v>1</v>
      </c>
      <c r="C57" s="1282">
        <v>0</v>
      </c>
      <c r="D57" s="1282">
        <v>0</v>
      </c>
      <c r="E57" s="1282">
        <v>0</v>
      </c>
      <c r="F57" s="1282">
        <v>1</v>
      </c>
      <c r="G57" s="1282">
        <v>0</v>
      </c>
      <c r="H57" s="1282">
        <v>0</v>
      </c>
      <c r="I57" s="1282">
        <v>0</v>
      </c>
      <c r="J57" s="1282">
        <v>0</v>
      </c>
      <c r="K57" s="1282">
        <v>0</v>
      </c>
      <c r="L57" s="1147" t="s">
        <v>108</v>
      </c>
    </row>
    <row r="58" spans="1:12" ht="20.100000000000001" customHeight="1" thickTop="1" thickBot="1" x14ac:dyDescent="0.25">
      <c r="A58" s="1085" t="s">
        <v>109</v>
      </c>
      <c r="B58" s="1281">
        <f t="shared" si="3"/>
        <v>1</v>
      </c>
      <c r="C58" s="225">
        <v>1</v>
      </c>
      <c r="D58" s="225">
        <v>0</v>
      </c>
      <c r="E58" s="225">
        <v>0</v>
      </c>
      <c r="F58" s="225">
        <v>0</v>
      </c>
      <c r="G58" s="225">
        <v>0</v>
      </c>
      <c r="H58" s="225">
        <v>0</v>
      </c>
      <c r="I58" s="225">
        <v>0</v>
      </c>
      <c r="J58" s="225">
        <v>0</v>
      </c>
      <c r="K58" s="225">
        <v>0</v>
      </c>
      <c r="L58" s="1123" t="s">
        <v>110</v>
      </c>
    </row>
    <row r="59" spans="1:12" ht="20.100000000000001" customHeight="1" thickTop="1" x14ac:dyDescent="0.2">
      <c r="A59" s="1280" t="s">
        <v>71</v>
      </c>
      <c r="B59" s="1279">
        <f t="shared" si="3"/>
        <v>107</v>
      </c>
      <c r="C59" s="1242">
        <v>70</v>
      </c>
      <c r="D59" s="1242">
        <v>0</v>
      </c>
      <c r="E59" s="1242">
        <v>0</v>
      </c>
      <c r="F59" s="1242">
        <v>2</v>
      </c>
      <c r="G59" s="1242">
        <v>8</v>
      </c>
      <c r="H59" s="1242">
        <v>9</v>
      </c>
      <c r="I59" s="1242">
        <v>10</v>
      </c>
      <c r="J59" s="1242">
        <v>6</v>
      </c>
      <c r="K59" s="1242">
        <v>2</v>
      </c>
      <c r="L59" s="1187" t="s">
        <v>72</v>
      </c>
    </row>
    <row r="60" spans="1:12" ht="20.100000000000001" customHeight="1" x14ac:dyDescent="0.2">
      <c r="A60" s="1278" t="s">
        <v>44</v>
      </c>
      <c r="B60" s="1277">
        <f>SUM(B49:B59)</f>
        <v>120</v>
      </c>
      <c r="C60" s="1277">
        <f>SUM(C49:C59)</f>
        <v>77</v>
      </c>
      <c r="D60" s="1277">
        <f>SUM(D49:D59)</f>
        <v>0</v>
      </c>
      <c r="E60" s="1277">
        <f>SUM(E49:E59)</f>
        <v>0</v>
      </c>
      <c r="F60" s="1277">
        <f>SUM(F49:F59)</f>
        <v>3</v>
      </c>
      <c r="G60" s="1277">
        <f>G49+G50+G51+G52+G53+G54+G55+G56+G57+G58+G59</f>
        <v>9</v>
      </c>
      <c r="H60" s="1277">
        <f>SUM(H49:H59)</f>
        <v>11</v>
      </c>
      <c r="I60" s="1277">
        <f>SUM(I49:I59)</f>
        <v>10</v>
      </c>
      <c r="J60" s="1277">
        <f>SUM(J49:J59)</f>
        <v>8</v>
      </c>
      <c r="K60" s="1277">
        <f>SUM(K49:K59)</f>
        <v>2</v>
      </c>
      <c r="L60" s="1276" t="s">
        <v>45</v>
      </c>
    </row>
    <row r="61" spans="1:12" ht="20.100000000000001" customHeight="1" x14ac:dyDescent="0.25">
      <c r="A61" s="1656">
        <v>2016</v>
      </c>
      <c r="B61" s="1656"/>
      <c r="C61" s="1656"/>
      <c r="D61" s="1656"/>
      <c r="E61" s="1656"/>
      <c r="F61" s="1656"/>
      <c r="G61" s="1656"/>
      <c r="H61" s="1656"/>
      <c r="I61" s="1656"/>
      <c r="J61" s="1656"/>
      <c r="K61" s="1656"/>
      <c r="L61" s="1656"/>
    </row>
    <row r="62" spans="1:12" ht="20.100000000000001" customHeight="1" thickBot="1" x14ac:dyDescent="0.25">
      <c r="A62" s="1293" t="s">
        <v>93</v>
      </c>
      <c r="B62" s="1292">
        <f t="shared" ref="B62:B72" si="4">SUM(C62:K62)</f>
        <v>3</v>
      </c>
      <c r="C62" s="1130">
        <v>0</v>
      </c>
      <c r="D62" s="1130">
        <v>0</v>
      </c>
      <c r="E62" s="1130">
        <v>0</v>
      </c>
      <c r="F62" s="1130">
        <v>0</v>
      </c>
      <c r="G62" s="1130">
        <v>0</v>
      </c>
      <c r="H62" s="1130">
        <v>2</v>
      </c>
      <c r="I62" s="1130">
        <v>0</v>
      </c>
      <c r="J62" s="1130">
        <v>1</v>
      </c>
      <c r="K62" s="1130">
        <v>0</v>
      </c>
      <c r="L62" s="1129" t="s">
        <v>1508</v>
      </c>
    </row>
    <row r="63" spans="1:12" ht="20.100000000000001" customHeight="1" thickTop="1" thickBot="1" x14ac:dyDescent="0.25">
      <c r="A63" s="1291" t="s">
        <v>94</v>
      </c>
      <c r="B63" s="1290">
        <f t="shared" si="4"/>
        <v>1</v>
      </c>
      <c r="C63" s="227">
        <v>0</v>
      </c>
      <c r="D63" s="227">
        <v>0</v>
      </c>
      <c r="E63" s="227">
        <v>0</v>
      </c>
      <c r="F63" s="227">
        <v>0</v>
      </c>
      <c r="G63" s="227">
        <v>0</v>
      </c>
      <c r="H63" s="227">
        <v>0</v>
      </c>
      <c r="I63" s="227">
        <v>0</v>
      </c>
      <c r="J63" s="227">
        <v>1</v>
      </c>
      <c r="K63" s="227">
        <v>0</v>
      </c>
      <c r="L63" s="1142" t="s">
        <v>1507</v>
      </c>
    </row>
    <row r="64" spans="1:12" ht="20.100000000000001" customHeight="1" thickTop="1" thickBot="1" x14ac:dyDescent="0.25">
      <c r="A64" s="1293" t="s">
        <v>95</v>
      </c>
      <c r="B64" s="1292">
        <f t="shared" si="4"/>
        <v>3</v>
      </c>
      <c r="C64" s="1130">
        <v>2</v>
      </c>
      <c r="D64" s="1130">
        <v>0</v>
      </c>
      <c r="E64" s="1130">
        <v>0</v>
      </c>
      <c r="F64" s="1130">
        <v>0</v>
      </c>
      <c r="G64" s="1130">
        <v>0</v>
      </c>
      <c r="H64" s="1130">
        <v>1</v>
      </c>
      <c r="I64" s="1130">
        <v>0</v>
      </c>
      <c r="J64" s="1130">
        <v>0</v>
      </c>
      <c r="K64" s="1130">
        <v>0</v>
      </c>
      <c r="L64" s="1129" t="s">
        <v>96</v>
      </c>
    </row>
    <row r="65" spans="1:12" ht="20.100000000000001" customHeight="1" thickTop="1" thickBot="1" x14ac:dyDescent="0.25">
      <c r="A65" s="1291" t="s">
        <v>97</v>
      </c>
      <c r="B65" s="1290">
        <f t="shared" si="4"/>
        <v>1</v>
      </c>
      <c r="C65" s="227">
        <v>0</v>
      </c>
      <c r="D65" s="227">
        <v>0</v>
      </c>
      <c r="E65" s="227">
        <v>0</v>
      </c>
      <c r="F65" s="227">
        <v>0</v>
      </c>
      <c r="G65" s="227">
        <v>0</v>
      </c>
      <c r="H65" s="227">
        <v>0</v>
      </c>
      <c r="I65" s="227">
        <v>1</v>
      </c>
      <c r="J65" s="227">
        <v>0</v>
      </c>
      <c r="K65" s="227">
        <v>0</v>
      </c>
      <c r="L65" s="1142" t="s">
        <v>98</v>
      </c>
    </row>
    <row r="66" spans="1:12" ht="20.100000000000001" customHeight="1" thickTop="1" thickBot="1" x14ac:dyDescent="0.25">
      <c r="A66" s="1293" t="s">
        <v>99</v>
      </c>
      <c r="B66" s="1292">
        <f t="shared" si="4"/>
        <v>2</v>
      </c>
      <c r="C66" s="1130">
        <v>2</v>
      </c>
      <c r="D66" s="1130">
        <v>0</v>
      </c>
      <c r="E66" s="1130">
        <v>0</v>
      </c>
      <c r="F66" s="1130">
        <v>0</v>
      </c>
      <c r="G66" s="1130">
        <v>0</v>
      </c>
      <c r="H66" s="1130">
        <v>0</v>
      </c>
      <c r="I66" s="1130">
        <v>0</v>
      </c>
      <c r="J66" s="1130">
        <v>0</v>
      </c>
      <c r="K66" s="1130">
        <v>0</v>
      </c>
      <c r="L66" s="1129" t="s">
        <v>100</v>
      </c>
    </row>
    <row r="67" spans="1:12" ht="20.100000000000001" customHeight="1" thickTop="1" thickBot="1" x14ac:dyDescent="0.25">
      <c r="A67" s="1291" t="s">
        <v>101</v>
      </c>
      <c r="B67" s="1290">
        <f t="shared" si="4"/>
        <v>1</v>
      </c>
      <c r="C67" s="227">
        <v>0</v>
      </c>
      <c r="D67" s="227">
        <v>0</v>
      </c>
      <c r="E67" s="227">
        <v>0</v>
      </c>
      <c r="F67" s="227">
        <v>0</v>
      </c>
      <c r="G67" s="227">
        <v>0</v>
      </c>
      <c r="H67" s="227">
        <v>0</v>
      </c>
      <c r="I67" s="227">
        <v>1</v>
      </c>
      <c r="J67" s="227">
        <v>0</v>
      </c>
      <c r="K67" s="227">
        <v>0</v>
      </c>
      <c r="L67" s="1142" t="s">
        <v>102</v>
      </c>
    </row>
    <row r="68" spans="1:12" ht="20.100000000000001" customHeight="1" thickTop="1" thickBot="1" x14ac:dyDescent="0.25">
      <c r="A68" s="1293" t="s">
        <v>103</v>
      </c>
      <c r="B68" s="1292">
        <f t="shared" si="4"/>
        <v>2</v>
      </c>
      <c r="C68" s="1130">
        <v>1</v>
      </c>
      <c r="D68" s="1130">
        <v>0</v>
      </c>
      <c r="E68" s="1130">
        <v>0</v>
      </c>
      <c r="F68" s="1130">
        <v>0</v>
      </c>
      <c r="G68" s="1130">
        <v>0</v>
      </c>
      <c r="H68" s="1130">
        <v>1</v>
      </c>
      <c r="I68" s="1130">
        <v>0</v>
      </c>
      <c r="J68" s="1130">
        <v>0</v>
      </c>
      <c r="K68" s="1130">
        <v>0</v>
      </c>
      <c r="L68" s="1129" t="s">
        <v>104</v>
      </c>
    </row>
    <row r="69" spans="1:12" ht="20.100000000000001" customHeight="1" thickTop="1" thickBot="1" x14ac:dyDescent="0.25">
      <c r="A69" s="1291" t="s">
        <v>105</v>
      </c>
      <c r="B69" s="1290">
        <f t="shared" si="4"/>
        <v>1</v>
      </c>
      <c r="C69" s="227">
        <v>0</v>
      </c>
      <c r="D69" s="227">
        <v>0</v>
      </c>
      <c r="E69" s="227">
        <v>0</v>
      </c>
      <c r="F69" s="227">
        <v>1</v>
      </c>
      <c r="G69" s="227">
        <v>0</v>
      </c>
      <c r="H69" s="227">
        <v>0</v>
      </c>
      <c r="I69" s="227">
        <v>0</v>
      </c>
      <c r="J69" s="227">
        <v>0</v>
      </c>
      <c r="K69" s="227">
        <v>0</v>
      </c>
      <c r="L69" s="1142" t="s">
        <v>106</v>
      </c>
    </row>
    <row r="70" spans="1:12" ht="20.100000000000001" customHeight="1" thickTop="1" thickBot="1" x14ac:dyDescent="0.25">
      <c r="A70" s="1293" t="s">
        <v>107</v>
      </c>
      <c r="B70" s="1292">
        <f t="shared" si="4"/>
        <v>1</v>
      </c>
      <c r="C70" s="1130">
        <v>1</v>
      </c>
      <c r="D70" s="1130">
        <v>0</v>
      </c>
      <c r="E70" s="1130">
        <v>0</v>
      </c>
      <c r="F70" s="1130">
        <v>0</v>
      </c>
      <c r="G70" s="1130">
        <v>0</v>
      </c>
      <c r="H70" s="1130">
        <v>0</v>
      </c>
      <c r="I70" s="1130">
        <v>0</v>
      </c>
      <c r="J70" s="1130">
        <v>0</v>
      </c>
      <c r="K70" s="1130">
        <v>0</v>
      </c>
      <c r="L70" s="1129" t="s">
        <v>108</v>
      </c>
    </row>
    <row r="71" spans="1:12" ht="20.100000000000001" customHeight="1" thickTop="1" thickBot="1" x14ac:dyDescent="0.25">
      <c r="A71" s="1291" t="s">
        <v>109</v>
      </c>
      <c r="B71" s="1290">
        <f t="shared" si="4"/>
        <v>0</v>
      </c>
      <c r="C71" s="227">
        <v>0</v>
      </c>
      <c r="D71" s="227">
        <v>0</v>
      </c>
      <c r="E71" s="227">
        <v>0</v>
      </c>
      <c r="F71" s="227">
        <v>0</v>
      </c>
      <c r="G71" s="227">
        <v>0</v>
      </c>
      <c r="H71" s="227">
        <v>0</v>
      </c>
      <c r="I71" s="227">
        <v>0</v>
      </c>
      <c r="J71" s="227">
        <v>0</v>
      </c>
      <c r="K71" s="227">
        <v>0</v>
      </c>
      <c r="L71" s="1142" t="s">
        <v>110</v>
      </c>
    </row>
    <row r="72" spans="1:12" ht="20.100000000000001" customHeight="1" thickTop="1" x14ac:dyDescent="0.2">
      <c r="A72" s="1289" t="s">
        <v>71</v>
      </c>
      <c r="B72" s="1288">
        <f t="shared" si="4"/>
        <v>56</v>
      </c>
      <c r="C72" s="229">
        <v>56</v>
      </c>
      <c r="D72" s="229">
        <v>0</v>
      </c>
      <c r="E72" s="229">
        <v>0</v>
      </c>
      <c r="F72" s="229">
        <v>0</v>
      </c>
      <c r="G72" s="229">
        <v>0</v>
      </c>
      <c r="H72" s="229">
        <v>0</v>
      </c>
      <c r="I72" s="229">
        <v>0</v>
      </c>
      <c r="J72" s="229">
        <v>0</v>
      </c>
      <c r="K72" s="229">
        <v>0</v>
      </c>
      <c r="L72" s="1177" t="s">
        <v>72</v>
      </c>
    </row>
    <row r="73" spans="1:12" ht="20.100000000000001" customHeight="1" x14ac:dyDescent="0.2">
      <c r="A73" s="1286" t="s">
        <v>44</v>
      </c>
      <c r="B73" s="1287">
        <f>SUM(B62:B72)</f>
        <v>71</v>
      </c>
      <c r="C73" s="1287">
        <f>SUM(C62:C72)</f>
        <v>62</v>
      </c>
      <c r="D73" s="1287">
        <f>SUM(D62:D72)</f>
        <v>0</v>
      </c>
      <c r="E73" s="1287">
        <f>SUM(E62:E72)</f>
        <v>0</v>
      </c>
      <c r="F73" s="1287">
        <f>SUM(F62:F72)</f>
        <v>1</v>
      </c>
      <c r="G73" s="1287">
        <f>G62+G63+G64+G65+G66+G67+G68+G69+G70+G71+G72</f>
        <v>0</v>
      </c>
      <c r="H73" s="1287">
        <f>SUM(H62:H72)</f>
        <v>4</v>
      </c>
      <c r="I73" s="1287">
        <f>SUM(I62:I72)</f>
        <v>2</v>
      </c>
      <c r="J73" s="1287">
        <f>SUM(J62:J72)</f>
        <v>2</v>
      </c>
      <c r="K73" s="1287">
        <f>SUM(K62:K72)</f>
        <v>0</v>
      </c>
      <c r="L73" s="1286" t="s">
        <v>45</v>
      </c>
    </row>
    <row r="74" spans="1:12" ht="20.100000000000001" customHeight="1" x14ac:dyDescent="0.25">
      <c r="A74" s="1656">
        <v>2017</v>
      </c>
      <c r="B74" s="1656"/>
      <c r="C74" s="1656"/>
      <c r="D74" s="1656"/>
      <c r="E74" s="1656"/>
      <c r="F74" s="1656"/>
      <c r="G74" s="1656"/>
      <c r="H74" s="1656"/>
      <c r="I74" s="1656"/>
      <c r="J74" s="1656"/>
      <c r="K74" s="1656"/>
      <c r="L74" s="1656"/>
    </row>
    <row r="75" spans="1:12" ht="20.100000000000001" customHeight="1" thickBot="1" x14ac:dyDescent="0.25">
      <c r="A75" s="1293" t="s">
        <v>93</v>
      </c>
      <c r="B75" s="1292">
        <f t="shared" ref="B75:B85" si="5">SUM(C75:K75)</f>
        <v>4</v>
      </c>
      <c r="C75" s="1130">
        <v>3</v>
      </c>
      <c r="D75" s="1130">
        <v>0</v>
      </c>
      <c r="E75" s="1130">
        <v>0</v>
      </c>
      <c r="F75" s="1130">
        <v>0</v>
      </c>
      <c r="G75" s="1130">
        <v>0</v>
      </c>
      <c r="H75" s="1130">
        <v>1</v>
      </c>
      <c r="I75" s="1130">
        <v>0</v>
      </c>
      <c r="J75" s="1130">
        <v>0</v>
      </c>
      <c r="K75" s="1130">
        <v>0</v>
      </c>
      <c r="L75" s="1129" t="s">
        <v>1508</v>
      </c>
    </row>
    <row r="76" spans="1:12" ht="20.100000000000001" customHeight="1" thickTop="1" thickBot="1" x14ac:dyDescent="0.25">
      <c r="A76" s="1291" t="s">
        <v>94</v>
      </c>
      <c r="B76" s="1290">
        <f t="shared" si="5"/>
        <v>3</v>
      </c>
      <c r="C76" s="227">
        <v>2</v>
      </c>
      <c r="D76" s="227">
        <v>0</v>
      </c>
      <c r="E76" s="227">
        <v>0</v>
      </c>
      <c r="F76" s="227">
        <v>0</v>
      </c>
      <c r="G76" s="227">
        <v>0</v>
      </c>
      <c r="H76" s="227">
        <v>0</v>
      </c>
      <c r="I76" s="227">
        <v>0</v>
      </c>
      <c r="J76" s="227">
        <v>0</v>
      </c>
      <c r="K76" s="227">
        <v>1</v>
      </c>
      <c r="L76" s="1142" t="s">
        <v>1507</v>
      </c>
    </row>
    <row r="77" spans="1:12" ht="20.100000000000001" customHeight="1" thickTop="1" thickBot="1" x14ac:dyDescent="0.25">
      <c r="A77" s="1293" t="s">
        <v>95</v>
      </c>
      <c r="B77" s="1292">
        <f t="shared" si="5"/>
        <v>3</v>
      </c>
      <c r="C77" s="1130">
        <v>3</v>
      </c>
      <c r="D77" s="1130">
        <v>0</v>
      </c>
      <c r="E77" s="1130">
        <v>0</v>
      </c>
      <c r="F77" s="1130">
        <v>0</v>
      </c>
      <c r="G77" s="1130">
        <v>0</v>
      </c>
      <c r="H77" s="1130">
        <v>0</v>
      </c>
      <c r="I77" s="1130">
        <v>0</v>
      </c>
      <c r="J77" s="1130">
        <v>0</v>
      </c>
      <c r="K77" s="1130">
        <v>0</v>
      </c>
      <c r="L77" s="1129" t="s">
        <v>96</v>
      </c>
    </row>
    <row r="78" spans="1:12" ht="20.100000000000001" customHeight="1" thickTop="1" thickBot="1" x14ac:dyDescent="0.25">
      <c r="A78" s="1291" t="s">
        <v>97</v>
      </c>
      <c r="B78" s="1290">
        <f t="shared" si="5"/>
        <v>1</v>
      </c>
      <c r="C78" s="227">
        <v>1</v>
      </c>
      <c r="D78" s="227">
        <v>0</v>
      </c>
      <c r="E78" s="227">
        <v>0</v>
      </c>
      <c r="F78" s="227">
        <v>0</v>
      </c>
      <c r="G78" s="227">
        <v>0</v>
      </c>
      <c r="H78" s="227">
        <v>0</v>
      </c>
      <c r="I78" s="227">
        <v>0</v>
      </c>
      <c r="J78" s="227">
        <v>0</v>
      </c>
      <c r="K78" s="227">
        <v>0</v>
      </c>
      <c r="L78" s="1142" t="s">
        <v>98</v>
      </c>
    </row>
    <row r="79" spans="1:12" ht="20.100000000000001" customHeight="1" thickTop="1" thickBot="1" x14ac:dyDescent="0.25">
      <c r="A79" s="1293" t="s">
        <v>99</v>
      </c>
      <c r="B79" s="1292">
        <f t="shared" si="5"/>
        <v>0</v>
      </c>
      <c r="C79" s="1130">
        <v>0</v>
      </c>
      <c r="D79" s="1130">
        <v>0</v>
      </c>
      <c r="E79" s="1130">
        <v>0</v>
      </c>
      <c r="F79" s="1130">
        <v>0</v>
      </c>
      <c r="G79" s="1130">
        <v>0</v>
      </c>
      <c r="H79" s="1130">
        <v>0</v>
      </c>
      <c r="I79" s="1130">
        <v>0</v>
      </c>
      <c r="J79" s="1130">
        <v>0</v>
      </c>
      <c r="K79" s="1130">
        <v>0</v>
      </c>
      <c r="L79" s="1129" t="s">
        <v>100</v>
      </c>
    </row>
    <row r="80" spans="1:12" ht="20.100000000000001" customHeight="1" thickTop="1" thickBot="1" x14ac:dyDescent="0.25">
      <c r="A80" s="1291" t="s">
        <v>101</v>
      </c>
      <c r="B80" s="1290">
        <f t="shared" si="5"/>
        <v>1</v>
      </c>
      <c r="C80" s="227">
        <v>0</v>
      </c>
      <c r="D80" s="227">
        <v>0</v>
      </c>
      <c r="E80" s="227">
        <v>0</v>
      </c>
      <c r="F80" s="227">
        <v>0</v>
      </c>
      <c r="G80" s="227">
        <v>1</v>
      </c>
      <c r="H80" s="227">
        <v>0</v>
      </c>
      <c r="I80" s="227">
        <v>0</v>
      </c>
      <c r="J80" s="227">
        <v>0</v>
      </c>
      <c r="K80" s="227">
        <v>0</v>
      </c>
      <c r="L80" s="1142" t="s">
        <v>102</v>
      </c>
    </row>
    <row r="81" spans="1:12" ht="20.100000000000001" customHeight="1" thickTop="1" thickBot="1" x14ac:dyDescent="0.25">
      <c r="A81" s="1293" t="s">
        <v>103</v>
      </c>
      <c r="B81" s="1292">
        <f t="shared" si="5"/>
        <v>0</v>
      </c>
      <c r="C81" s="1130">
        <v>0</v>
      </c>
      <c r="D81" s="1130">
        <v>0</v>
      </c>
      <c r="E81" s="1130">
        <v>0</v>
      </c>
      <c r="F81" s="1130">
        <v>0</v>
      </c>
      <c r="G81" s="1130">
        <v>0</v>
      </c>
      <c r="H81" s="1130">
        <v>0</v>
      </c>
      <c r="I81" s="1130">
        <v>0</v>
      </c>
      <c r="J81" s="1130">
        <v>0</v>
      </c>
      <c r="K81" s="1130">
        <v>0</v>
      </c>
      <c r="L81" s="1129" t="s">
        <v>104</v>
      </c>
    </row>
    <row r="82" spans="1:12" ht="20.100000000000001" customHeight="1" thickTop="1" thickBot="1" x14ac:dyDescent="0.25">
      <c r="A82" s="1291" t="s">
        <v>105</v>
      </c>
      <c r="B82" s="1290">
        <f t="shared" si="5"/>
        <v>0</v>
      </c>
      <c r="C82" s="227">
        <v>0</v>
      </c>
      <c r="D82" s="227">
        <v>0</v>
      </c>
      <c r="E82" s="227">
        <v>0</v>
      </c>
      <c r="F82" s="227">
        <v>0</v>
      </c>
      <c r="G82" s="227">
        <v>0</v>
      </c>
      <c r="H82" s="227">
        <v>0</v>
      </c>
      <c r="I82" s="227">
        <v>0</v>
      </c>
      <c r="J82" s="227">
        <v>0</v>
      </c>
      <c r="K82" s="227">
        <v>0</v>
      </c>
      <c r="L82" s="1142" t="s">
        <v>106</v>
      </c>
    </row>
    <row r="83" spans="1:12" ht="20.100000000000001" customHeight="1" thickTop="1" thickBot="1" x14ac:dyDescent="0.25">
      <c r="A83" s="1293" t="s">
        <v>107</v>
      </c>
      <c r="B83" s="1292">
        <f t="shared" si="5"/>
        <v>0</v>
      </c>
      <c r="C83" s="1130">
        <v>0</v>
      </c>
      <c r="D83" s="1130">
        <v>0</v>
      </c>
      <c r="E83" s="1130">
        <v>0</v>
      </c>
      <c r="F83" s="1130">
        <v>0</v>
      </c>
      <c r="G83" s="1130">
        <v>0</v>
      </c>
      <c r="H83" s="1130">
        <v>0</v>
      </c>
      <c r="I83" s="1130">
        <v>0</v>
      </c>
      <c r="J83" s="1130">
        <v>0</v>
      </c>
      <c r="K83" s="1130">
        <v>0</v>
      </c>
      <c r="L83" s="1129" t="s">
        <v>108</v>
      </c>
    </row>
    <row r="84" spans="1:12" ht="20.100000000000001" customHeight="1" thickTop="1" thickBot="1" x14ac:dyDescent="0.25">
      <c r="A84" s="1291" t="s">
        <v>109</v>
      </c>
      <c r="B84" s="1290">
        <f t="shared" si="5"/>
        <v>0</v>
      </c>
      <c r="C84" s="227">
        <v>0</v>
      </c>
      <c r="D84" s="227">
        <v>0</v>
      </c>
      <c r="E84" s="227">
        <v>0</v>
      </c>
      <c r="F84" s="227">
        <v>0</v>
      </c>
      <c r="G84" s="227">
        <v>0</v>
      </c>
      <c r="H84" s="227">
        <v>0</v>
      </c>
      <c r="I84" s="227">
        <v>0</v>
      </c>
      <c r="J84" s="227">
        <v>0</v>
      </c>
      <c r="K84" s="227">
        <v>0</v>
      </c>
      <c r="L84" s="1142" t="s">
        <v>110</v>
      </c>
    </row>
    <row r="85" spans="1:12" ht="20.100000000000001" customHeight="1" thickTop="1" x14ac:dyDescent="0.2">
      <c r="A85" s="1289" t="s">
        <v>71</v>
      </c>
      <c r="B85" s="1288">
        <f t="shared" si="5"/>
        <v>79</v>
      </c>
      <c r="C85" s="229">
        <v>72</v>
      </c>
      <c r="D85" s="229">
        <v>0</v>
      </c>
      <c r="E85" s="229">
        <v>0</v>
      </c>
      <c r="F85" s="229">
        <v>0</v>
      </c>
      <c r="G85" s="229">
        <v>1</v>
      </c>
      <c r="H85" s="229">
        <v>3</v>
      </c>
      <c r="I85" s="229">
        <v>1</v>
      </c>
      <c r="J85" s="229">
        <v>2</v>
      </c>
      <c r="K85" s="229">
        <v>0</v>
      </c>
      <c r="L85" s="1177" t="s">
        <v>72</v>
      </c>
    </row>
    <row r="86" spans="1:12" ht="20.100000000000001" customHeight="1" x14ac:dyDescent="0.2">
      <c r="A86" s="1286" t="s">
        <v>44</v>
      </c>
      <c r="B86" s="1287">
        <f>SUM(B75:B85)</f>
        <v>91</v>
      </c>
      <c r="C86" s="1287">
        <f>SUM(C75:C85)</f>
        <v>81</v>
      </c>
      <c r="D86" s="1287">
        <f>SUM(D75:D85)</f>
        <v>0</v>
      </c>
      <c r="E86" s="1287">
        <f>SUM(E75:E85)</f>
        <v>0</v>
      </c>
      <c r="F86" s="1287">
        <f>SUM(F75:F85)</f>
        <v>0</v>
      </c>
      <c r="G86" s="1287">
        <f>G75+G76+G77+G78+G79+G80+G81+G82+G83+G84+G85</f>
        <v>2</v>
      </c>
      <c r="H86" s="1287">
        <f>SUM(H75:H85)</f>
        <v>4</v>
      </c>
      <c r="I86" s="1287">
        <f>SUM(I75:I85)</f>
        <v>1</v>
      </c>
      <c r="J86" s="1287">
        <f>SUM(J75:J85)</f>
        <v>2</v>
      </c>
      <c r="K86" s="1287">
        <f>SUM(K75:K85)</f>
        <v>1</v>
      </c>
      <c r="L86" s="1286" t="s">
        <v>45</v>
      </c>
    </row>
    <row r="87" spans="1:12" ht="20.100000000000001" customHeight="1" x14ac:dyDescent="0.2">
      <c r="A87" s="1429">
        <v>2018</v>
      </c>
      <c r="B87" s="1429"/>
      <c r="C87" s="1429"/>
      <c r="D87" s="1429"/>
      <c r="E87" s="1429"/>
      <c r="F87" s="1429"/>
      <c r="G87" s="1429"/>
      <c r="H87" s="1429"/>
      <c r="I87" s="1429"/>
      <c r="J87" s="1429"/>
      <c r="K87" s="1429"/>
      <c r="L87" s="1429"/>
    </row>
    <row r="88" spans="1:12" ht="21" customHeight="1" thickBot="1" x14ac:dyDescent="0.25">
      <c r="A88" s="1657" t="s">
        <v>91</v>
      </c>
      <c r="B88" s="1659" t="s">
        <v>1509</v>
      </c>
      <c r="C88" s="1660"/>
      <c r="D88" s="1660"/>
      <c r="E88" s="1660"/>
      <c r="F88" s="1660"/>
      <c r="G88" s="1660"/>
      <c r="H88" s="1660"/>
      <c r="I88" s="1660"/>
      <c r="J88" s="1660"/>
      <c r="K88" s="1660"/>
      <c r="L88" s="1661" t="s">
        <v>92</v>
      </c>
    </row>
    <row r="89" spans="1:12" ht="39.950000000000003" customHeight="1" thickTop="1" x14ac:dyDescent="0.2">
      <c r="A89" s="1658"/>
      <c r="B89" s="1285" t="s">
        <v>394</v>
      </c>
      <c r="C89" s="63" t="s">
        <v>345</v>
      </c>
      <c r="D89" s="253" t="s">
        <v>197</v>
      </c>
      <c r="E89" s="1087" t="s">
        <v>161</v>
      </c>
      <c r="F89" s="1087" t="s">
        <v>69</v>
      </c>
      <c r="G89" s="1087" t="s">
        <v>67</v>
      </c>
      <c r="H89" s="1087" t="s">
        <v>65</v>
      </c>
      <c r="I89" s="1087" t="s">
        <v>63</v>
      </c>
      <c r="J89" s="1087" t="s">
        <v>61</v>
      </c>
      <c r="K89" s="138" t="s">
        <v>59</v>
      </c>
      <c r="L89" s="1662"/>
    </row>
    <row r="90" spans="1:12" ht="20.100000000000001" customHeight="1" thickBot="1" x14ac:dyDescent="0.25">
      <c r="A90" s="1284" t="s">
        <v>93</v>
      </c>
      <c r="B90" s="1283">
        <f t="shared" ref="B90:B100" si="6">SUM(C90:K90)</f>
        <v>4</v>
      </c>
      <c r="C90" s="1282">
        <v>2</v>
      </c>
      <c r="D90" s="1282">
        <v>0</v>
      </c>
      <c r="E90" s="1282">
        <v>0</v>
      </c>
      <c r="F90" s="1282">
        <v>1</v>
      </c>
      <c r="G90" s="1282">
        <v>0</v>
      </c>
      <c r="H90" s="1282">
        <v>1</v>
      </c>
      <c r="I90" s="1282">
        <v>0</v>
      </c>
      <c r="J90" s="1282">
        <v>0</v>
      </c>
      <c r="K90" s="1282">
        <v>0</v>
      </c>
      <c r="L90" s="1147" t="s">
        <v>1508</v>
      </c>
    </row>
    <row r="91" spans="1:12" ht="20.100000000000001" customHeight="1" thickTop="1" thickBot="1" x14ac:dyDescent="0.25">
      <c r="A91" s="1085" t="s">
        <v>94</v>
      </c>
      <c r="B91" s="1281">
        <f t="shared" si="6"/>
        <v>0</v>
      </c>
      <c r="C91" s="225">
        <v>0</v>
      </c>
      <c r="D91" s="225">
        <v>0</v>
      </c>
      <c r="E91" s="225">
        <v>0</v>
      </c>
      <c r="F91" s="225">
        <v>0</v>
      </c>
      <c r="G91" s="225">
        <v>0</v>
      </c>
      <c r="H91" s="225">
        <v>0</v>
      </c>
      <c r="I91" s="225">
        <v>0</v>
      </c>
      <c r="J91" s="225">
        <v>0</v>
      </c>
      <c r="K91" s="225">
        <v>0</v>
      </c>
      <c r="L91" s="1123" t="s">
        <v>1507</v>
      </c>
    </row>
    <row r="92" spans="1:12" ht="20.100000000000001" customHeight="1" thickTop="1" thickBot="1" x14ac:dyDescent="0.25">
      <c r="A92" s="1284" t="s">
        <v>95</v>
      </c>
      <c r="B92" s="1283">
        <f t="shared" si="6"/>
        <v>1</v>
      </c>
      <c r="C92" s="1282">
        <v>1</v>
      </c>
      <c r="D92" s="1282">
        <v>0</v>
      </c>
      <c r="E92" s="1282">
        <v>0</v>
      </c>
      <c r="F92" s="1282">
        <v>0</v>
      </c>
      <c r="G92" s="1282">
        <v>0</v>
      </c>
      <c r="H92" s="1282">
        <v>0</v>
      </c>
      <c r="I92" s="1282">
        <v>0</v>
      </c>
      <c r="J92" s="1282">
        <v>0</v>
      </c>
      <c r="K92" s="1282">
        <v>0</v>
      </c>
      <c r="L92" s="1147" t="s">
        <v>96</v>
      </c>
    </row>
    <row r="93" spans="1:12" ht="20.100000000000001" customHeight="1" thickTop="1" thickBot="1" x14ac:dyDescent="0.25">
      <c r="A93" s="1085" t="s">
        <v>97</v>
      </c>
      <c r="B93" s="1281">
        <f t="shared" si="6"/>
        <v>0</v>
      </c>
      <c r="C93" s="225">
        <v>0</v>
      </c>
      <c r="D93" s="225">
        <v>0</v>
      </c>
      <c r="E93" s="225">
        <v>0</v>
      </c>
      <c r="F93" s="225">
        <v>0</v>
      </c>
      <c r="G93" s="225">
        <v>0</v>
      </c>
      <c r="H93" s="225">
        <v>0</v>
      </c>
      <c r="I93" s="225">
        <v>0</v>
      </c>
      <c r="J93" s="225">
        <v>0</v>
      </c>
      <c r="K93" s="225">
        <v>0</v>
      </c>
      <c r="L93" s="1123" t="s">
        <v>98</v>
      </c>
    </row>
    <row r="94" spans="1:12" ht="20.100000000000001" customHeight="1" thickTop="1" thickBot="1" x14ac:dyDescent="0.25">
      <c r="A94" s="1284" t="s">
        <v>99</v>
      </c>
      <c r="B94" s="1283">
        <f t="shared" si="6"/>
        <v>1</v>
      </c>
      <c r="C94" s="1282">
        <v>0</v>
      </c>
      <c r="D94" s="1282">
        <v>0</v>
      </c>
      <c r="E94" s="1282">
        <v>0</v>
      </c>
      <c r="F94" s="1282">
        <v>0</v>
      </c>
      <c r="G94" s="1282">
        <v>0</v>
      </c>
      <c r="H94" s="1282">
        <v>1</v>
      </c>
      <c r="I94" s="1282">
        <v>0</v>
      </c>
      <c r="J94" s="1282">
        <v>0</v>
      </c>
      <c r="K94" s="1282">
        <v>0</v>
      </c>
      <c r="L94" s="1147" t="s">
        <v>100</v>
      </c>
    </row>
    <row r="95" spans="1:12" ht="20.100000000000001" customHeight="1" thickTop="1" thickBot="1" x14ac:dyDescent="0.25">
      <c r="A95" s="1085" t="s">
        <v>101</v>
      </c>
      <c r="B95" s="1281">
        <f t="shared" si="6"/>
        <v>0</v>
      </c>
      <c r="C95" s="225">
        <v>0</v>
      </c>
      <c r="D95" s="225">
        <v>0</v>
      </c>
      <c r="E95" s="225">
        <v>0</v>
      </c>
      <c r="F95" s="225">
        <v>0</v>
      </c>
      <c r="G95" s="225">
        <v>0</v>
      </c>
      <c r="H95" s="225">
        <v>0</v>
      </c>
      <c r="I95" s="225">
        <v>0</v>
      </c>
      <c r="J95" s="225">
        <v>0</v>
      </c>
      <c r="K95" s="225">
        <v>0</v>
      </c>
      <c r="L95" s="1123" t="s">
        <v>102</v>
      </c>
    </row>
    <row r="96" spans="1:12" ht="20.100000000000001" customHeight="1" thickTop="1" thickBot="1" x14ac:dyDescent="0.25">
      <c r="A96" s="1284" t="s">
        <v>103</v>
      </c>
      <c r="B96" s="1283">
        <f t="shared" si="6"/>
        <v>0</v>
      </c>
      <c r="C96" s="1282">
        <v>0</v>
      </c>
      <c r="D96" s="1282">
        <v>0</v>
      </c>
      <c r="E96" s="1282">
        <v>0</v>
      </c>
      <c r="F96" s="1282">
        <v>0</v>
      </c>
      <c r="G96" s="1282">
        <v>0</v>
      </c>
      <c r="H96" s="1282">
        <v>0</v>
      </c>
      <c r="I96" s="1282">
        <v>0</v>
      </c>
      <c r="J96" s="1282">
        <v>0</v>
      </c>
      <c r="K96" s="1282">
        <v>0</v>
      </c>
      <c r="L96" s="1147" t="s">
        <v>104</v>
      </c>
    </row>
    <row r="97" spans="1:12" ht="20.100000000000001" customHeight="1" thickTop="1" thickBot="1" x14ac:dyDescent="0.25">
      <c r="A97" s="1085" t="s">
        <v>105</v>
      </c>
      <c r="B97" s="1281">
        <f t="shared" si="6"/>
        <v>0</v>
      </c>
      <c r="C97" s="225">
        <v>0</v>
      </c>
      <c r="D97" s="225">
        <v>0</v>
      </c>
      <c r="E97" s="225">
        <v>0</v>
      </c>
      <c r="F97" s="225">
        <v>0</v>
      </c>
      <c r="G97" s="225">
        <v>0</v>
      </c>
      <c r="H97" s="225">
        <v>0</v>
      </c>
      <c r="I97" s="225">
        <v>0</v>
      </c>
      <c r="J97" s="225">
        <v>0</v>
      </c>
      <c r="K97" s="225">
        <v>0</v>
      </c>
      <c r="L97" s="1123" t="s">
        <v>106</v>
      </c>
    </row>
    <row r="98" spans="1:12" ht="20.100000000000001" customHeight="1" thickTop="1" thickBot="1" x14ac:dyDescent="0.25">
      <c r="A98" s="1284" t="s">
        <v>107</v>
      </c>
      <c r="B98" s="1283">
        <f t="shared" si="6"/>
        <v>0</v>
      </c>
      <c r="C98" s="1282">
        <v>0</v>
      </c>
      <c r="D98" s="1282">
        <v>0</v>
      </c>
      <c r="E98" s="1282">
        <v>0</v>
      </c>
      <c r="F98" s="1282">
        <v>0</v>
      </c>
      <c r="G98" s="1282">
        <v>0</v>
      </c>
      <c r="H98" s="1282">
        <v>0</v>
      </c>
      <c r="I98" s="1282">
        <v>0</v>
      </c>
      <c r="J98" s="1282">
        <v>0</v>
      </c>
      <c r="K98" s="1282">
        <v>0</v>
      </c>
      <c r="L98" s="1147" t="s">
        <v>108</v>
      </c>
    </row>
    <row r="99" spans="1:12" ht="20.100000000000001" customHeight="1" thickTop="1" thickBot="1" x14ac:dyDescent="0.25">
      <c r="A99" s="1085" t="s">
        <v>109</v>
      </c>
      <c r="B99" s="1281">
        <f t="shared" si="6"/>
        <v>0</v>
      </c>
      <c r="C99" s="225">
        <v>0</v>
      </c>
      <c r="D99" s="225">
        <v>0</v>
      </c>
      <c r="E99" s="225">
        <v>0</v>
      </c>
      <c r="F99" s="225">
        <v>0</v>
      </c>
      <c r="G99" s="225">
        <v>0</v>
      </c>
      <c r="H99" s="225">
        <v>0</v>
      </c>
      <c r="I99" s="225">
        <v>0</v>
      </c>
      <c r="J99" s="225">
        <v>0</v>
      </c>
      <c r="K99" s="225">
        <v>0</v>
      </c>
      <c r="L99" s="1123" t="s">
        <v>110</v>
      </c>
    </row>
    <row r="100" spans="1:12" ht="20.100000000000001" customHeight="1" thickTop="1" x14ac:dyDescent="0.2">
      <c r="A100" s="1280" t="s">
        <v>71</v>
      </c>
      <c r="B100" s="1279">
        <f t="shared" si="6"/>
        <v>81</v>
      </c>
      <c r="C100" s="1242">
        <v>73</v>
      </c>
      <c r="D100" s="1242">
        <v>0</v>
      </c>
      <c r="E100" s="1242">
        <v>0</v>
      </c>
      <c r="F100" s="1242">
        <v>0</v>
      </c>
      <c r="G100" s="1242">
        <v>1</v>
      </c>
      <c r="H100" s="1242">
        <v>1</v>
      </c>
      <c r="I100" s="1242">
        <v>3</v>
      </c>
      <c r="J100" s="1242">
        <v>3</v>
      </c>
      <c r="K100" s="1242">
        <v>0</v>
      </c>
      <c r="L100" s="1187" t="s">
        <v>72</v>
      </c>
    </row>
    <row r="101" spans="1:12" ht="20.100000000000001" customHeight="1" x14ac:dyDescent="0.2">
      <c r="A101" s="1278" t="s">
        <v>44</v>
      </c>
      <c r="B101" s="1277">
        <f>SUM(B90:B100)</f>
        <v>87</v>
      </c>
      <c r="C101" s="1277">
        <f>SUM(C90:C100)</f>
        <v>76</v>
      </c>
      <c r="D101" s="1277">
        <f>SUM(D90:D100)</f>
        <v>0</v>
      </c>
      <c r="E101" s="1277">
        <f>SUM(E90:E100)</f>
        <v>0</v>
      </c>
      <c r="F101" s="1277">
        <f>SUM(F90:F100)</f>
        <v>1</v>
      </c>
      <c r="G101" s="1277">
        <f>G90+G91+G92+G93+G94+G95+G96+G97+G98+G99+G100</f>
        <v>1</v>
      </c>
      <c r="H101" s="1277">
        <f>SUM(H90:H100)</f>
        <v>3</v>
      </c>
      <c r="I101" s="1277">
        <f>SUM(I90:I100)</f>
        <v>3</v>
      </c>
      <c r="J101" s="1277">
        <f>SUM(J90:J100)</f>
        <v>3</v>
      </c>
      <c r="K101" s="1277">
        <f>SUM(K90:K100)</f>
        <v>0</v>
      </c>
      <c r="L101" s="1276" t="s">
        <v>45</v>
      </c>
    </row>
    <row r="102" spans="1:12" ht="20.100000000000001" customHeight="1" x14ac:dyDescent="0.25">
      <c r="A102" s="1656">
        <v>2019</v>
      </c>
      <c r="B102" s="1656"/>
      <c r="C102" s="1656"/>
      <c r="D102" s="1656"/>
      <c r="E102" s="1656"/>
      <c r="F102" s="1656"/>
      <c r="G102" s="1656"/>
      <c r="H102" s="1656"/>
      <c r="I102" s="1656"/>
      <c r="J102" s="1656"/>
      <c r="K102" s="1656"/>
      <c r="L102" s="1656"/>
    </row>
    <row r="103" spans="1:12" ht="20.100000000000001" customHeight="1" thickBot="1" x14ac:dyDescent="0.25">
      <c r="A103" s="1293" t="s">
        <v>93</v>
      </c>
      <c r="B103" s="1292">
        <f t="shared" ref="B103:B113" si="7">SUM(C103:K103)</f>
        <v>0</v>
      </c>
      <c r="C103" s="1130">
        <v>0</v>
      </c>
      <c r="D103" s="1130">
        <v>0</v>
      </c>
      <c r="E103" s="1130">
        <v>0</v>
      </c>
      <c r="F103" s="1130">
        <v>0</v>
      </c>
      <c r="G103" s="1130">
        <v>0</v>
      </c>
      <c r="H103" s="1130">
        <v>0</v>
      </c>
      <c r="I103" s="1130">
        <v>0</v>
      </c>
      <c r="J103" s="1130">
        <v>0</v>
      </c>
      <c r="K103" s="1130">
        <v>0</v>
      </c>
      <c r="L103" s="1129" t="s">
        <v>1508</v>
      </c>
    </row>
    <row r="104" spans="1:12" ht="20.100000000000001" customHeight="1" thickTop="1" thickBot="1" x14ac:dyDescent="0.25">
      <c r="A104" s="1291" t="s">
        <v>94</v>
      </c>
      <c r="B104" s="1290">
        <f t="shared" si="7"/>
        <v>2</v>
      </c>
      <c r="C104" s="227">
        <v>2</v>
      </c>
      <c r="D104" s="227">
        <v>0</v>
      </c>
      <c r="E104" s="227">
        <v>0</v>
      </c>
      <c r="F104" s="227">
        <v>0</v>
      </c>
      <c r="G104" s="227">
        <v>0</v>
      </c>
      <c r="H104" s="227">
        <v>0</v>
      </c>
      <c r="I104" s="227">
        <v>0</v>
      </c>
      <c r="J104" s="227">
        <v>0</v>
      </c>
      <c r="K104" s="227">
        <v>0</v>
      </c>
      <c r="L104" s="1142" t="s">
        <v>1507</v>
      </c>
    </row>
    <row r="105" spans="1:12" ht="20.100000000000001" customHeight="1" thickTop="1" thickBot="1" x14ac:dyDescent="0.25">
      <c r="A105" s="1293" t="s">
        <v>95</v>
      </c>
      <c r="B105" s="1292">
        <f t="shared" si="7"/>
        <v>0</v>
      </c>
      <c r="C105" s="1130">
        <v>0</v>
      </c>
      <c r="D105" s="1130">
        <v>0</v>
      </c>
      <c r="E105" s="1130">
        <v>0</v>
      </c>
      <c r="F105" s="1130">
        <v>0</v>
      </c>
      <c r="G105" s="1130">
        <v>0</v>
      </c>
      <c r="H105" s="1130">
        <v>0</v>
      </c>
      <c r="I105" s="1130">
        <v>0</v>
      </c>
      <c r="J105" s="1130">
        <v>0</v>
      </c>
      <c r="K105" s="1130">
        <v>0</v>
      </c>
      <c r="L105" s="1129" t="s">
        <v>96</v>
      </c>
    </row>
    <row r="106" spans="1:12" ht="20.100000000000001" customHeight="1" thickTop="1" thickBot="1" x14ac:dyDescent="0.25">
      <c r="A106" s="1291" t="s">
        <v>97</v>
      </c>
      <c r="B106" s="1290">
        <f t="shared" si="7"/>
        <v>0</v>
      </c>
      <c r="C106" s="227">
        <v>0</v>
      </c>
      <c r="D106" s="227">
        <v>0</v>
      </c>
      <c r="E106" s="227">
        <v>0</v>
      </c>
      <c r="F106" s="227">
        <v>0</v>
      </c>
      <c r="G106" s="227">
        <v>0</v>
      </c>
      <c r="H106" s="227">
        <v>0</v>
      </c>
      <c r="I106" s="227">
        <v>0</v>
      </c>
      <c r="J106" s="227">
        <v>0</v>
      </c>
      <c r="K106" s="227">
        <v>0</v>
      </c>
      <c r="L106" s="1142" t="s">
        <v>98</v>
      </c>
    </row>
    <row r="107" spans="1:12" ht="20.100000000000001" customHeight="1" thickTop="1" thickBot="1" x14ac:dyDescent="0.25">
      <c r="A107" s="1293" t="s">
        <v>99</v>
      </c>
      <c r="B107" s="1292">
        <f t="shared" si="7"/>
        <v>0</v>
      </c>
      <c r="C107" s="1130">
        <v>0</v>
      </c>
      <c r="D107" s="1130">
        <v>0</v>
      </c>
      <c r="E107" s="1130">
        <v>0</v>
      </c>
      <c r="F107" s="1130">
        <v>0</v>
      </c>
      <c r="G107" s="1130">
        <v>0</v>
      </c>
      <c r="H107" s="1130">
        <v>0</v>
      </c>
      <c r="I107" s="1130">
        <v>0</v>
      </c>
      <c r="J107" s="1130">
        <v>0</v>
      </c>
      <c r="K107" s="1130">
        <v>0</v>
      </c>
      <c r="L107" s="1129" t="s">
        <v>100</v>
      </c>
    </row>
    <row r="108" spans="1:12" ht="20.100000000000001" customHeight="1" thickTop="1" thickBot="1" x14ac:dyDescent="0.25">
      <c r="A108" s="1291" t="s">
        <v>101</v>
      </c>
      <c r="B108" s="1290">
        <f t="shared" si="7"/>
        <v>0</v>
      </c>
      <c r="C108" s="227">
        <v>0</v>
      </c>
      <c r="D108" s="227">
        <v>0</v>
      </c>
      <c r="E108" s="227">
        <v>0</v>
      </c>
      <c r="F108" s="227">
        <v>0</v>
      </c>
      <c r="G108" s="227">
        <v>0</v>
      </c>
      <c r="H108" s="227">
        <v>0</v>
      </c>
      <c r="I108" s="227">
        <v>0</v>
      </c>
      <c r="J108" s="227">
        <v>0</v>
      </c>
      <c r="K108" s="227">
        <v>0</v>
      </c>
      <c r="L108" s="1142" t="s">
        <v>102</v>
      </c>
    </row>
    <row r="109" spans="1:12" ht="20.100000000000001" customHeight="1" thickTop="1" thickBot="1" x14ac:dyDescent="0.25">
      <c r="A109" s="1293" t="s">
        <v>103</v>
      </c>
      <c r="B109" s="1292">
        <f t="shared" si="7"/>
        <v>1</v>
      </c>
      <c r="C109" s="1130">
        <v>1</v>
      </c>
      <c r="D109" s="1130">
        <v>0</v>
      </c>
      <c r="E109" s="1130">
        <v>0</v>
      </c>
      <c r="F109" s="1130">
        <v>0</v>
      </c>
      <c r="G109" s="1130">
        <v>0</v>
      </c>
      <c r="H109" s="1130">
        <v>0</v>
      </c>
      <c r="I109" s="1130">
        <v>0</v>
      </c>
      <c r="J109" s="1130">
        <v>0</v>
      </c>
      <c r="K109" s="1130">
        <v>0</v>
      </c>
      <c r="L109" s="1129" t="s">
        <v>104</v>
      </c>
    </row>
    <row r="110" spans="1:12" ht="20.100000000000001" customHeight="1" thickTop="1" thickBot="1" x14ac:dyDescent="0.25">
      <c r="A110" s="1291" t="s">
        <v>105</v>
      </c>
      <c r="B110" s="1290">
        <f t="shared" si="7"/>
        <v>0</v>
      </c>
      <c r="C110" s="227">
        <v>0</v>
      </c>
      <c r="D110" s="227">
        <v>0</v>
      </c>
      <c r="E110" s="227">
        <v>0</v>
      </c>
      <c r="F110" s="227">
        <v>0</v>
      </c>
      <c r="G110" s="227">
        <v>0</v>
      </c>
      <c r="H110" s="227">
        <v>0</v>
      </c>
      <c r="I110" s="227">
        <v>0</v>
      </c>
      <c r="J110" s="227">
        <v>0</v>
      </c>
      <c r="K110" s="227">
        <v>0</v>
      </c>
      <c r="L110" s="1142" t="s">
        <v>106</v>
      </c>
    </row>
    <row r="111" spans="1:12" ht="20.100000000000001" customHeight="1" thickTop="1" thickBot="1" x14ac:dyDescent="0.25">
      <c r="A111" s="1293" t="s">
        <v>107</v>
      </c>
      <c r="B111" s="1292">
        <f t="shared" si="7"/>
        <v>0</v>
      </c>
      <c r="C111" s="1130">
        <v>0</v>
      </c>
      <c r="D111" s="1130">
        <v>0</v>
      </c>
      <c r="E111" s="1130">
        <v>0</v>
      </c>
      <c r="F111" s="1130">
        <v>0</v>
      </c>
      <c r="G111" s="1130">
        <v>0</v>
      </c>
      <c r="H111" s="1130">
        <v>0</v>
      </c>
      <c r="I111" s="1130">
        <v>0</v>
      </c>
      <c r="J111" s="1130">
        <v>0</v>
      </c>
      <c r="K111" s="1130">
        <v>0</v>
      </c>
      <c r="L111" s="1129" t="s">
        <v>108</v>
      </c>
    </row>
    <row r="112" spans="1:12" ht="20.100000000000001" customHeight="1" thickTop="1" thickBot="1" x14ac:dyDescent="0.25">
      <c r="A112" s="1291" t="s">
        <v>109</v>
      </c>
      <c r="B112" s="1290">
        <f t="shared" si="7"/>
        <v>0</v>
      </c>
      <c r="C112" s="227">
        <v>0</v>
      </c>
      <c r="D112" s="227">
        <v>0</v>
      </c>
      <c r="E112" s="227">
        <v>0</v>
      </c>
      <c r="F112" s="227">
        <v>0</v>
      </c>
      <c r="G112" s="227">
        <v>0</v>
      </c>
      <c r="H112" s="227">
        <v>0</v>
      </c>
      <c r="I112" s="227">
        <v>0</v>
      </c>
      <c r="J112" s="227">
        <v>0</v>
      </c>
      <c r="K112" s="227">
        <v>0</v>
      </c>
      <c r="L112" s="1142" t="s">
        <v>110</v>
      </c>
    </row>
    <row r="113" spans="1:12" ht="20.100000000000001" customHeight="1" thickTop="1" x14ac:dyDescent="0.2">
      <c r="A113" s="1289" t="s">
        <v>71</v>
      </c>
      <c r="B113" s="1288">
        <f t="shared" si="7"/>
        <v>50</v>
      </c>
      <c r="C113" s="229">
        <v>50</v>
      </c>
      <c r="D113" s="229">
        <v>0</v>
      </c>
      <c r="E113" s="229">
        <v>0</v>
      </c>
      <c r="F113" s="229">
        <v>0</v>
      </c>
      <c r="G113" s="229">
        <v>0</v>
      </c>
      <c r="H113" s="229">
        <v>0</v>
      </c>
      <c r="I113" s="229">
        <v>0</v>
      </c>
      <c r="J113" s="229">
        <v>0</v>
      </c>
      <c r="K113" s="229">
        <v>0</v>
      </c>
      <c r="L113" s="1177" t="s">
        <v>72</v>
      </c>
    </row>
    <row r="114" spans="1:12" ht="20.100000000000001" customHeight="1" x14ac:dyDescent="0.2">
      <c r="A114" s="1286" t="s">
        <v>44</v>
      </c>
      <c r="B114" s="1287">
        <f>SUM(B103:B113)</f>
        <v>53</v>
      </c>
      <c r="C114" s="1287">
        <f>SUM(C103:C113)</f>
        <v>53</v>
      </c>
      <c r="D114" s="1287">
        <f>SUM(D103:D113)</f>
        <v>0</v>
      </c>
      <c r="E114" s="1287">
        <f>SUM(E103:E113)</f>
        <v>0</v>
      </c>
      <c r="F114" s="1287">
        <f>SUM(F103:F113)</f>
        <v>0</v>
      </c>
      <c r="G114" s="1287">
        <f>G103+G104+G105+G106+G107+G108+G109+G110+G111+G112+G113</f>
        <v>0</v>
      </c>
      <c r="H114" s="1287">
        <f>SUM(H103:H113)</f>
        <v>0</v>
      </c>
      <c r="I114" s="1287">
        <f>SUM(I103:I113)</f>
        <v>0</v>
      </c>
      <c r="J114" s="1287">
        <f>SUM(J103:J113)</f>
        <v>0</v>
      </c>
      <c r="K114" s="1287">
        <f>SUM(K103:K113)</f>
        <v>0</v>
      </c>
      <c r="L114" s="1286" t="s">
        <v>45</v>
      </c>
    </row>
    <row r="115" spans="1:12" ht="20.100000000000001" customHeight="1" x14ac:dyDescent="0.25">
      <c r="A115" s="1656">
        <v>2020</v>
      </c>
      <c r="B115" s="1656"/>
      <c r="C115" s="1656"/>
      <c r="D115" s="1656"/>
      <c r="E115" s="1656"/>
      <c r="F115" s="1656"/>
      <c r="G115" s="1656"/>
      <c r="H115" s="1656"/>
      <c r="I115" s="1656"/>
      <c r="J115" s="1656"/>
      <c r="K115" s="1656"/>
      <c r="L115" s="1656"/>
    </row>
    <row r="116" spans="1:12" ht="20.100000000000001" customHeight="1" thickBot="1" x14ac:dyDescent="0.25">
      <c r="A116" s="1293" t="s">
        <v>93</v>
      </c>
      <c r="B116" s="1292">
        <f t="shared" ref="B116:B126" si="8">SUM(C116:K116)</f>
        <v>2</v>
      </c>
      <c r="C116" s="1130">
        <v>1</v>
      </c>
      <c r="D116" s="1130">
        <v>0</v>
      </c>
      <c r="E116" s="1130">
        <v>0</v>
      </c>
      <c r="F116" s="1130">
        <v>0</v>
      </c>
      <c r="G116" s="1130">
        <v>0</v>
      </c>
      <c r="H116" s="1130">
        <v>0</v>
      </c>
      <c r="I116" s="1130">
        <v>0</v>
      </c>
      <c r="J116" s="1130">
        <v>1</v>
      </c>
      <c r="K116" s="1130">
        <v>0</v>
      </c>
      <c r="L116" s="1129" t="s">
        <v>1508</v>
      </c>
    </row>
    <row r="117" spans="1:12" ht="20.100000000000001" customHeight="1" thickTop="1" thickBot="1" x14ac:dyDescent="0.25">
      <c r="A117" s="1291" t="s">
        <v>94</v>
      </c>
      <c r="B117" s="1290">
        <f t="shared" si="8"/>
        <v>2</v>
      </c>
      <c r="C117" s="227">
        <v>1</v>
      </c>
      <c r="D117" s="227">
        <v>0</v>
      </c>
      <c r="E117" s="227">
        <v>0</v>
      </c>
      <c r="F117" s="227">
        <v>0</v>
      </c>
      <c r="G117" s="227">
        <v>0</v>
      </c>
      <c r="H117" s="227">
        <v>1</v>
      </c>
      <c r="I117" s="227">
        <v>0</v>
      </c>
      <c r="J117" s="227">
        <v>0</v>
      </c>
      <c r="K117" s="227">
        <v>0</v>
      </c>
      <c r="L117" s="1142" t="s">
        <v>1507</v>
      </c>
    </row>
    <row r="118" spans="1:12" ht="20.100000000000001" customHeight="1" thickTop="1" thickBot="1" x14ac:dyDescent="0.25">
      <c r="A118" s="1293" t="s">
        <v>95</v>
      </c>
      <c r="B118" s="1292">
        <f t="shared" si="8"/>
        <v>0</v>
      </c>
      <c r="C118" s="1130">
        <v>0</v>
      </c>
      <c r="D118" s="1130">
        <v>0</v>
      </c>
      <c r="E118" s="1130">
        <v>0</v>
      </c>
      <c r="F118" s="1130">
        <v>0</v>
      </c>
      <c r="G118" s="1130">
        <v>0</v>
      </c>
      <c r="H118" s="1130">
        <v>0</v>
      </c>
      <c r="I118" s="1130">
        <v>0</v>
      </c>
      <c r="J118" s="1130">
        <v>0</v>
      </c>
      <c r="K118" s="1130">
        <v>0</v>
      </c>
      <c r="L118" s="1129" t="s">
        <v>96</v>
      </c>
    </row>
    <row r="119" spans="1:12" ht="20.100000000000001" customHeight="1" thickTop="1" thickBot="1" x14ac:dyDescent="0.25">
      <c r="A119" s="1291" t="s">
        <v>97</v>
      </c>
      <c r="B119" s="1290">
        <f t="shared" si="8"/>
        <v>0</v>
      </c>
      <c r="C119" s="227">
        <v>0</v>
      </c>
      <c r="D119" s="227">
        <v>0</v>
      </c>
      <c r="E119" s="227">
        <v>0</v>
      </c>
      <c r="F119" s="227">
        <v>0</v>
      </c>
      <c r="G119" s="227">
        <v>0</v>
      </c>
      <c r="H119" s="227">
        <v>0</v>
      </c>
      <c r="I119" s="227">
        <v>0</v>
      </c>
      <c r="J119" s="227">
        <v>0</v>
      </c>
      <c r="K119" s="227">
        <v>0</v>
      </c>
      <c r="L119" s="1142" t="s">
        <v>98</v>
      </c>
    </row>
    <row r="120" spans="1:12" ht="20.100000000000001" customHeight="1" thickTop="1" thickBot="1" x14ac:dyDescent="0.25">
      <c r="A120" s="1293" t="s">
        <v>99</v>
      </c>
      <c r="B120" s="1292">
        <f t="shared" si="8"/>
        <v>0</v>
      </c>
      <c r="C120" s="1130">
        <v>0</v>
      </c>
      <c r="D120" s="1130">
        <v>0</v>
      </c>
      <c r="E120" s="1130">
        <v>0</v>
      </c>
      <c r="F120" s="1130">
        <v>0</v>
      </c>
      <c r="G120" s="1130">
        <v>0</v>
      </c>
      <c r="H120" s="1130">
        <v>0</v>
      </c>
      <c r="I120" s="1130">
        <v>0</v>
      </c>
      <c r="J120" s="1130">
        <v>0</v>
      </c>
      <c r="K120" s="1130">
        <v>0</v>
      </c>
      <c r="L120" s="1129" t="s">
        <v>100</v>
      </c>
    </row>
    <row r="121" spans="1:12" ht="20.100000000000001" customHeight="1" thickTop="1" thickBot="1" x14ac:dyDescent="0.25">
      <c r="A121" s="1291" t="s">
        <v>101</v>
      </c>
      <c r="B121" s="1290">
        <f t="shared" si="8"/>
        <v>0</v>
      </c>
      <c r="C121" s="227">
        <v>0</v>
      </c>
      <c r="D121" s="227">
        <v>0</v>
      </c>
      <c r="E121" s="227">
        <v>0</v>
      </c>
      <c r="F121" s="227">
        <v>0</v>
      </c>
      <c r="G121" s="227">
        <v>0</v>
      </c>
      <c r="H121" s="227">
        <v>0</v>
      </c>
      <c r="I121" s="227">
        <v>0</v>
      </c>
      <c r="J121" s="227">
        <v>0</v>
      </c>
      <c r="K121" s="227">
        <v>0</v>
      </c>
      <c r="L121" s="1142" t="s">
        <v>102</v>
      </c>
    </row>
    <row r="122" spans="1:12" ht="20.100000000000001" customHeight="1" thickTop="1" thickBot="1" x14ac:dyDescent="0.25">
      <c r="A122" s="1293" t="s">
        <v>103</v>
      </c>
      <c r="B122" s="1292">
        <f t="shared" si="8"/>
        <v>0</v>
      </c>
      <c r="C122" s="1130">
        <v>0</v>
      </c>
      <c r="D122" s="1130">
        <v>0</v>
      </c>
      <c r="E122" s="1130">
        <v>0</v>
      </c>
      <c r="F122" s="1130">
        <v>0</v>
      </c>
      <c r="G122" s="1130">
        <v>0</v>
      </c>
      <c r="H122" s="1130">
        <v>0</v>
      </c>
      <c r="I122" s="1130">
        <v>0</v>
      </c>
      <c r="J122" s="1130">
        <v>0</v>
      </c>
      <c r="K122" s="1130">
        <v>0</v>
      </c>
      <c r="L122" s="1129" t="s">
        <v>104</v>
      </c>
    </row>
    <row r="123" spans="1:12" ht="20.100000000000001" customHeight="1" thickTop="1" thickBot="1" x14ac:dyDescent="0.25">
      <c r="A123" s="1291" t="s">
        <v>105</v>
      </c>
      <c r="B123" s="1290">
        <f t="shared" si="8"/>
        <v>0</v>
      </c>
      <c r="C123" s="227">
        <v>0</v>
      </c>
      <c r="D123" s="227">
        <v>0</v>
      </c>
      <c r="E123" s="227">
        <v>0</v>
      </c>
      <c r="F123" s="227">
        <v>0</v>
      </c>
      <c r="G123" s="227">
        <v>0</v>
      </c>
      <c r="H123" s="227">
        <v>0</v>
      </c>
      <c r="I123" s="227">
        <v>0</v>
      </c>
      <c r="J123" s="227">
        <v>0</v>
      </c>
      <c r="K123" s="227">
        <v>0</v>
      </c>
      <c r="L123" s="1142" t="s">
        <v>106</v>
      </c>
    </row>
    <row r="124" spans="1:12" ht="20.100000000000001" customHeight="1" thickTop="1" thickBot="1" x14ac:dyDescent="0.25">
      <c r="A124" s="1293" t="s">
        <v>107</v>
      </c>
      <c r="B124" s="1292">
        <f t="shared" si="8"/>
        <v>0</v>
      </c>
      <c r="C124" s="1130">
        <v>0</v>
      </c>
      <c r="D124" s="1130">
        <v>0</v>
      </c>
      <c r="E124" s="1130">
        <v>0</v>
      </c>
      <c r="F124" s="1130">
        <v>0</v>
      </c>
      <c r="G124" s="1130">
        <v>0</v>
      </c>
      <c r="H124" s="1130">
        <v>0</v>
      </c>
      <c r="I124" s="1130">
        <v>0</v>
      </c>
      <c r="J124" s="1130">
        <v>0</v>
      </c>
      <c r="K124" s="1130">
        <v>0</v>
      </c>
      <c r="L124" s="1129" t="s">
        <v>108</v>
      </c>
    </row>
    <row r="125" spans="1:12" ht="20.100000000000001" customHeight="1" thickTop="1" thickBot="1" x14ac:dyDescent="0.25">
      <c r="A125" s="1291" t="s">
        <v>109</v>
      </c>
      <c r="B125" s="1290">
        <f t="shared" si="8"/>
        <v>0</v>
      </c>
      <c r="C125" s="227">
        <v>0</v>
      </c>
      <c r="D125" s="227">
        <v>0</v>
      </c>
      <c r="E125" s="227">
        <v>0</v>
      </c>
      <c r="F125" s="227">
        <v>0</v>
      </c>
      <c r="G125" s="227">
        <v>0</v>
      </c>
      <c r="H125" s="227">
        <v>0</v>
      </c>
      <c r="I125" s="227">
        <v>0</v>
      </c>
      <c r="J125" s="227">
        <v>0</v>
      </c>
      <c r="K125" s="227">
        <v>0</v>
      </c>
      <c r="L125" s="1142" t="s">
        <v>110</v>
      </c>
    </row>
    <row r="126" spans="1:12" ht="20.100000000000001" customHeight="1" thickTop="1" x14ac:dyDescent="0.2">
      <c r="A126" s="1289" t="s">
        <v>71</v>
      </c>
      <c r="B126" s="1288">
        <f t="shared" si="8"/>
        <v>73</v>
      </c>
      <c r="C126" s="229">
        <v>71</v>
      </c>
      <c r="D126" s="229">
        <v>0</v>
      </c>
      <c r="E126" s="229">
        <v>0</v>
      </c>
      <c r="F126" s="229">
        <v>0</v>
      </c>
      <c r="G126" s="229">
        <v>0</v>
      </c>
      <c r="H126" s="229">
        <v>2</v>
      </c>
      <c r="I126" s="229">
        <v>0</v>
      </c>
      <c r="J126" s="229">
        <v>0</v>
      </c>
      <c r="K126" s="229">
        <v>0</v>
      </c>
      <c r="L126" s="1177" t="s">
        <v>72</v>
      </c>
    </row>
    <row r="127" spans="1:12" ht="20.100000000000001" customHeight="1" x14ac:dyDescent="0.2">
      <c r="A127" s="1286" t="s">
        <v>44</v>
      </c>
      <c r="B127" s="1287">
        <f>SUM(B116:B126)</f>
        <v>77</v>
      </c>
      <c r="C127" s="1287">
        <f>SUM(C116:C126)</f>
        <v>73</v>
      </c>
      <c r="D127" s="1287">
        <f>SUM(D116:D126)</f>
        <v>0</v>
      </c>
      <c r="E127" s="1287">
        <f>SUM(E116:E126)</f>
        <v>0</v>
      </c>
      <c r="F127" s="1287">
        <f>SUM(F116:F126)</f>
        <v>0</v>
      </c>
      <c r="G127" s="1287">
        <f>G116+G117+G118+G119+G120+G121+G122+G123+G124+G125+G126</f>
        <v>0</v>
      </c>
      <c r="H127" s="1287">
        <f>SUM(H116:H126)</f>
        <v>3</v>
      </c>
      <c r="I127" s="1287">
        <f>SUM(I116:I126)</f>
        <v>0</v>
      </c>
      <c r="J127" s="1287">
        <f>SUM(J116:J126)</f>
        <v>1</v>
      </c>
      <c r="K127" s="1287">
        <f>SUM(K116:K126)</f>
        <v>0</v>
      </c>
      <c r="L127" s="1286" t="s">
        <v>45</v>
      </c>
    </row>
    <row r="128" spans="1:12" ht="20.100000000000001" customHeight="1" x14ac:dyDescent="0.2">
      <c r="A128" s="1429">
        <v>2021</v>
      </c>
      <c r="B128" s="1429"/>
      <c r="C128" s="1429"/>
      <c r="D128" s="1429"/>
      <c r="E128" s="1429"/>
      <c r="F128" s="1429"/>
      <c r="G128" s="1429"/>
      <c r="H128" s="1429"/>
      <c r="I128" s="1429"/>
      <c r="J128" s="1429"/>
      <c r="K128" s="1429"/>
      <c r="L128" s="1429"/>
    </row>
    <row r="129" spans="1:12" ht="21" customHeight="1" thickBot="1" x14ac:dyDescent="0.25">
      <c r="A129" s="1657" t="s">
        <v>91</v>
      </c>
      <c r="B129" s="1659" t="s">
        <v>1509</v>
      </c>
      <c r="C129" s="1660"/>
      <c r="D129" s="1660"/>
      <c r="E129" s="1660"/>
      <c r="F129" s="1660"/>
      <c r="G129" s="1660"/>
      <c r="H129" s="1660"/>
      <c r="I129" s="1660"/>
      <c r="J129" s="1660"/>
      <c r="K129" s="1660"/>
      <c r="L129" s="1661" t="s">
        <v>92</v>
      </c>
    </row>
    <row r="130" spans="1:12" ht="39.950000000000003" customHeight="1" thickTop="1" x14ac:dyDescent="0.2">
      <c r="A130" s="1658"/>
      <c r="B130" s="1285" t="s">
        <v>394</v>
      </c>
      <c r="C130" s="63" t="s">
        <v>345</v>
      </c>
      <c r="D130" s="253" t="s">
        <v>197</v>
      </c>
      <c r="E130" s="1087" t="s">
        <v>161</v>
      </c>
      <c r="F130" s="1087" t="s">
        <v>69</v>
      </c>
      <c r="G130" s="1087" t="s">
        <v>67</v>
      </c>
      <c r="H130" s="1087" t="s">
        <v>65</v>
      </c>
      <c r="I130" s="1087" t="s">
        <v>63</v>
      </c>
      <c r="J130" s="1087" t="s">
        <v>61</v>
      </c>
      <c r="K130" s="138" t="s">
        <v>59</v>
      </c>
      <c r="L130" s="1662"/>
    </row>
    <row r="131" spans="1:12" ht="20.100000000000001" customHeight="1" thickBot="1" x14ac:dyDescent="0.25">
      <c r="A131" s="1284" t="s">
        <v>93</v>
      </c>
      <c r="B131" s="1283">
        <f t="shared" ref="B131:B141" si="9">SUM(C131:K131)</f>
        <v>1</v>
      </c>
      <c r="C131" s="1282">
        <v>0</v>
      </c>
      <c r="D131" s="1282">
        <v>0</v>
      </c>
      <c r="E131" s="1282">
        <v>0</v>
      </c>
      <c r="F131" s="1282">
        <v>0</v>
      </c>
      <c r="G131" s="1282">
        <v>0</v>
      </c>
      <c r="H131" s="1282">
        <v>0</v>
      </c>
      <c r="I131" s="1282">
        <v>1</v>
      </c>
      <c r="J131" s="1282">
        <v>0</v>
      </c>
      <c r="K131" s="1282">
        <v>0</v>
      </c>
      <c r="L131" s="1147" t="s">
        <v>1508</v>
      </c>
    </row>
    <row r="132" spans="1:12" ht="20.100000000000001" customHeight="1" thickTop="1" thickBot="1" x14ac:dyDescent="0.25">
      <c r="A132" s="1085" t="s">
        <v>94</v>
      </c>
      <c r="B132" s="1281">
        <f t="shared" si="9"/>
        <v>0</v>
      </c>
      <c r="C132" s="225">
        <v>0</v>
      </c>
      <c r="D132" s="225">
        <v>0</v>
      </c>
      <c r="E132" s="225">
        <v>0</v>
      </c>
      <c r="F132" s="225">
        <v>0</v>
      </c>
      <c r="G132" s="225">
        <v>0</v>
      </c>
      <c r="H132" s="225">
        <v>0</v>
      </c>
      <c r="I132" s="225">
        <v>0</v>
      </c>
      <c r="J132" s="225">
        <v>0</v>
      </c>
      <c r="K132" s="225">
        <v>0</v>
      </c>
      <c r="L132" s="1123" t="s">
        <v>1507</v>
      </c>
    </row>
    <row r="133" spans="1:12" ht="20.100000000000001" customHeight="1" thickTop="1" thickBot="1" x14ac:dyDescent="0.25">
      <c r="A133" s="1284" t="s">
        <v>95</v>
      </c>
      <c r="B133" s="1283">
        <f t="shared" si="9"/>
        <v>2</v>
      </c>
      <c r="C133" s="1282">
        <v>0</v>
      </c>
      <c r="D133" s="1282">
        <v>0</v>
      </c>
      <c r="E133" s="1282">
        <v>0</v>
      </c>
      <c r="F133" s="1282">
        <v>0</v>
      </c>
      <c r="G133" s="1282">
        <v>1</v>
      </c>
      <c r="H133" s="1282">
        <v>1</v>
      </c>
      <c r="I133" s="1282">
        <v>0</v>
      </c>
      <c r="J133" s="1282">
        <v>0</v>
      </c>
      <c r="K133" s="1282">
        <v>0</v>
      </c>
      <c r="L133" s="1147" t="s">
        <v>96</v>
      </c>
    </row>
    <row r="134" spans="1:12" ht="20.100000000000001" customHeight="1" thickTop="1" thickBot="1" x14ac:dyDescent="0.25">
      <c r="A134" s="1085" t="s">
        <v>97</v>
      </c>
      <c r="B134" s="1281">
        <f t="shared" si="9"/>
        <v>0</v>
      </c>
      <c r="C134" s="225">
        <v>0</v>
      </c>
      <c r="D134" s="225">
        <v>0</v>
      </c>
      <c r="E134" s="225">
        <v>0</v>
      </c>
      <c r="F134" s="225">
        <v>0</v>
      </c>
      <c r="G134" s="225">
        <v>0</v>
      </c>
      <c r="H134" s="225">
        <v>0</v>
      </c>
      <c r="I134" s="225">
        <v>0</v>
      </c>
      <c r="J134" s="225">
        <v>0</v>
      </c>
      <c r="K134" s="225">
        <v>0</v>
      </c>
      <c r="L134" s="1123" t="s">
        <v>98</v>
      </c>
    </row>
    <row r="135" spans="1:12" ht="20.100000000000001" customHeight="1" thickTop="1" thickBot="1" x14ac:dyDescent="0.25">
      <c r="A135" s="1284" t="s">
        <v>99</v>
      </c>
      <c r="B135" s="1283">
        <f t="shared" si="9"/>
        <v>0</v>
      </c>
      <c r="C135" s="1282">
        <v>0</v>
      </c>
      <c r="D135" s="1282">
        <v>0</v>
      </c>
      <c r="E135" s="1282">
        <v>0</v>
      </c>
      <c r="F135" s="1282">
        <v>0</v>
      </c>
      <c r="G135" s="1282">
        <v>0</v>
      </c>
      <c r="H135" s="1282">
        <v>0</v>
      </c>
      <c r="I135" s="1282">
        <v>0</v>
      </c>
      <c r="J135" s="1282">
        <v>0</v>
      </c>
      <c r="K135" s="1282">
        <v>0</v>
      </c>
      <c r="L135" s="1147" t="s">
        <v>100</v>
      </c>
    </row>
    <row r="136" spans="1:12" ht="20.100000000000001" customHeight="1" thickTop="1" thickBot="1" x14ac:dyDescent="0.25">
      <c r="A136" s="1085" t="s">
        <v>101</v>
      </c>
      <c r="B136" s="1281">
        <f t="shared" si="9"/>
        <v>0</v>
      </c>
      <c r="C136" s="225">
        <v>0</v>
      </c>
      <c r="D136" s="225">
        <v>0</v>
      </c>
      <c r="E136" s="225">
        <v>0</v>
      </c>
      <c r="F136" s="225">
        <v>0</v>
      </c>
      <c r="G136" s="225">
        <v>0</v>
      </c>
      <c r="H136" s="225">
        <v>0</v>
      </c>
      <c r="I136" s="225">
        <v>0</v>
      </c>
      <c r="J136" s="225">
        <v>0</v>
      </c>
      <c r="K136" s="225">
        <v>0</v>
      </c>
      <c r="L136" s="1123" t="s">
        <v>102</v>
      </c>
    </row>
    <row r="137" spans="1:12" ht="20.100000000000001" customHeight="1" thickTop="1" thickBot="1" x14ac:dyDescent="0.25">
      <c r="A137" s="1284" t="s">
        <v>103</v>
      </c>
      <c r="B137" s="1283">
        <f t="shared" si="9"/>
        <v>0</v>
      </c>
      <c r="C137" s="1282">
        <v>0</v>
      </c>
      <c r="D137" s="1282">
        <v>0</v>
      </c>
      <c r="E137" s="1282">
        <v>0</v>
      </c>
      <c r="F137" s="1282">
        <v>0</v>
      </c>
      <c r="G137" s="1282">
        <v>0</v>
      </c>
      <c r="H137" s="1282">
        <v>0</v>
      </c>
      <c r="I137" s="1282">
        <v>0</v>
      </c>
      <c r="J137" s="1282">
        <v>0</v>
      </c>
      <c r="K137" s="1282">
        <v>0</v>
      </c>
      <c r="L137" s="1147" t="s">
        <v>104</v>
      </c>
    </row>
    <row r="138" spans="1:12" ht="20.100000000000001" customHeight="1" thickTop="1" thickBot="1" x14ac:dyDescent="0.25">
      <c r="A138" s="1085" t="s">
        <v>105</v>
      </c>
      <c r="B138" s="1281">
        <f t="shared" si="9"/>
        <v>0</v>
      </c>
      <c r="C138" s="225">
        <v>0</v>
      </c>
      <c r="D138" s="225">
        <v>0</v>
      </c>
      <c r="E138" s="225">
        <v>0</v>
      </c>
      <c r="F138" s="225">
        <v>0</v>
      </c>
      <c r="G138" s="225">
        <v>0</v>
      </c>
      <c r="H138" s="225">
        <v>0</v>
      </c>
      <c r="I138" s="225">
        <v>0</v>
      </c>
      <c r="J138" s="225">
        <v>0</v>
      </c>
      <c r="K138" s="225">
        <v>0</v>
      </c>
      <c r="L138" s="1123" t="s">
        <v>106</v>
      </c>
    </row>
    <row r="139" spans="1:12" ht="20.100000000000001" customHeight="1" thickTop="1" thickBot="1" x14ac:dyDescent="0.25">
      <c r="A139" s="1284" t="s">
        <v>107</v>
      </c>
      <c r="B139" s="1283">
        <f t="shared" si="9"/>
        <v>0</v>
      </c>
      <c r="C139" s="1282">
        <v>0</v>
      </c>
      <c r="D139" s="1282">
        <v>0</v>
      </c>
      <c r="E139" s="1282">
        <v>0</v>
      </c>
      <c r="F139" s="1282">
        <v>0</v>
      </c>
      <c r="G139" s="1282">
        <v>0</v>
      </c>
      <c r="H139" s="1282">
        <v>0</v>
      </c>
      <c r="I139" s="1282">
        <v>0</v>
      </c>
      <c r="J139" s="1282">
        <v>0</v>
      </c>
      <c r="K139" s="1282">
        <v>0</v>
      </c>
      <c r="L139" s="1147" t="s">
        <v>108</v>
      </c>
    </row>
    <row r="140" spans="1:12" ht="20.100000000000001" customHeight="1" thickTop="1" thickBot="1" x14ac:dyDescent="0.25">
      <c r="A140" s="1085" t="s">
        <v>109</v>
      </c>
      <c r="B140" s="1281">
        <f t="shared" si="9"/>
        <v>0</v>
      </c>
      <c r="C140" s="225">
        <v>0</v>
      </c>
      <c r="D140" s="225">
        <v>0</v>
      </c>
      <c r="E140" s="225">
        <v>0</v>
      </c>
      <c r="F140" s="225">
        <v>0</v>
      </c>
      <c r="G140" s="225">
        <v>0</v>
      </c>
      <c r="H140" s="225">
        <v>0</v>
      </c>
      <c r="I140" s="225">
        <v>0</v>
      </c>
      <c r="J140" s="225">
        <v>0</v>
      </c>
      <c r="K140" s="225">
        <v>0</v>
      </c>
      <c r="L140" s="1123" t="s">
        <v>110</v>
      </c>
    </row>
    <row r="141" spans="1:12" ht="20.100000000000001" customHeight="1" thickTop="1" x14ac:dyDescent="0.2">
      <c r="A141" s="1280" t="s">
        <v>71</v>
      </c>
      <c r="B141" s="1279">
        <f t="shared" si="9"/>
        <v>68</v>
      </c>
      <c r="C141" s="1242">
        <v>65</v>
      </c>
      <c r="D141" s="1242">
        <v>0</v>
      </c>
      <c r="E141" s="1242">
        <v>0</v>
      </c>
      <c r="F141" s="1242">
        <v>1</v>
      </c>
      <c r="G141" s="1242">
        <v>0</v>
      </c>
      <c r="H141" s="1242">
        <v>2</v>
      </c>
      <c r="I141" s="1242">
        <v>0</v>
      </c>
      <c r="J141" s="1242">
        <v>0</v>
      </c>
      <c r="K141" s="1242">
        <v>0</v>
      </c>
      <c r="L141" s="1187" t="s">
        <v>72</v>
      </c>
    </row>
    <row r="142" spans="1:12" ht="20.100000000000001" customHeight="1" x14ac:dyDescent="0.2">
      <c r="A142" s="1278" t="s">
        <v>44</v>
      </c>
      <c r="B142" s="1277">
        <f>SUM(B131:B141)</f>
        <v>71</v>
      </c>
      <c r="C142" s="1277">
        <f>SUM(C131:C141)</f>
        <v>65</v>
      </c>
      <c r="D142" s="1277">
        <f>SUM(D131:D141)</f>
        <v>0</v>
      </c>
      <c r="E142" s="1277">
        <f>SUM(E131:E141)</f>
        <v>0</v>
      </c>
      <c r="F142" s="1277">
        <f>SUM(F131:F141)</f>
        <v>1</v>
      </c>
      <c r="G142" s="1277">
        <f>G131+G132+G133+G134+G135+G136+G137+G138+G139+G140+G141</f>
        <v>1</v>
      </c>
      <c r="H142" s="1277">
        <f>SUM(H131:H141)</f>
        <v>3</v>
      </c>
      <c r="I142" s="1277">
        <f>SUM(I131:I141)</f>
        <v>1</v>
      </c>
      <c r="J142" s="1277">
        <f>SUM(J131:J141)</f>
        <v>0</v>
      </c>
      <c r="K142" s="1277">
        <f>SUM(K131:K141)</f>
        <v>0</v>
      </c>
      <c r="L142" s="1276" t="s">
        <v>45</v>
      </c>
    </row>
    <row r="143" spans="1:12" ht="24.95" customHeight="1" x14ac:dyDescent="0.2"/>
    <row r="144" spans="1:12" ht="24.95" customHeight="1" x14ac:dyDescent="0.2"/>
    <row r="145" spans="1:12" ht="24.95" customHeight="1" x14ac:dyDescent="0.2"/>
    <row r="146" spans="1:12" ht="20.100000000000001" customHeight="1" x14ac:dyDescent="0.2">
      <c r="A146" s="1274"/>
      <c r="B146" s="1275"/>
      <c r="C146" s="1275"/>
      <c r="D146" s="1275"/>
      <c r="E146" s="1275"/>
      <c r="F146" s="1275"/>
      <c r="G146" s="1275"/>
      <c r="H146" s="1275"/>
      <c r="I146" s="1275"/>
      <c r="J146" s="1275"/>
      <c r="K146" s="1275"/>
      <c r="L146" s="1274"/>
    </row>
  </sheetData>
  <mergeCells count="25">
    <mergeCell ref="A129:A130"/>
    <mergeCell ref="B129:K129"/>
    <mergeCell ref="L129:L130"/>
    <mergeCell ref="A61:L61"/>
    <mergeCell ref="A74:L74"/>
    <mergeCell ref="A87:L87"/>
    <mergeCell ref="A88:A89"/>
    <mergeCell ref="B88:K88"/>
    <mergeCell ref="L88:L89"/>
    <mergeCell ref="A128:L128"/>
    <mergeCell ref="A1:L1"/>
    <mergeCell ref="A2:L2"/>
    <mergeCell ref="A3:L3"/>
    <mergeCell ref="A102:L102"/>
    <mergeCell ref="A115:L115"/>
    <mergeCell ref="A33:L33"/>
    <mergeCell ref="A46:L46"/>
    <mergeCell ref="A47:A48"/>
    <mergeCell ref="B47:K47"/>
    <mergeCell ref="L47:L48"/>
    <mergeCell ref="A5:L5"/>
    <mergeCell ref="A6:A7"/>
    <mergeCell ref="B6:K6"/>
    <mergeCell ref="L6:L7"/>
    <mergeCell ref="A20:L20"/>
  </mergeCells>
  <printOptions horizontalCentered="1"/>
  <pageMargins left="0" right="0" top="0.59055118110236227" bottom="0" header="0" footer="0"/>
  <pageSetup paperSize="9" scale="8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F249-D720-40C3-83B1-65A66025DEAF}">
  <dimension ref="A1:L146"/>
  <sheetViews>
    <sheetView view="pageBreakPreview" zoomScaleNormal="80" zoomScaleSheetLayoutView="100" workbookViewId="0">
      <selection activeCell="Q13" sqref="Q13"/>
    </sheetView>
  </sheetViews>
  <sheetFormatPr defaultRowHeight="12.75" x14ac:dyDescent="0.2"/>
  <cols>
    <col min="1" max="1" width="16" customWidth="1"/>
    <col min="2" max="11" width="7.7109375" customWidth="1"/>
    <col min="12" max="12" width="14.85546875" customWidth="1"/>
    <col min="14" max="14" width="12.140625" bestFit="1" customWidth="1"/>
    <col min="24" max="24" width="10.140625" bestFit="1" customWidth="1"/>
    <col min="27" max="27" width="12.7109375" bestFit="1" customWidth="1"/>
  </cols>
  <sheetData>
    <row r="1" spans="1:12" ht="20.100000000000001" customHeight="1" x14ac:dyDescent="0.5">
      <c r="A1" s="1663" t="s">
        <v>1513</v>
      </c>
      <c r="B1" s="1663"/>
      <c r="C1" s="1663"/>
      <c r="D1" s="1663"/>
      <c r="E1" s="1663"/>
      <c r="F1" s="1663"/>
      <c r="G1" s="1663"/>
      <c r="H1" s="1663"/>
      <c r="I1" s="1663"/>
      <c r="J1" s="1663"/>
      <c r="K1" s="1663"/>
      <c r="L1" s="1663"/>
    </row>
    <row r="2" spans="1:12" ht="15.75" customHeight="1" x14ac:dyDescent="0.25">
      <c r="A2" s="1574" t="s">
        <v>1512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</row>
    <row r="3" spans="1:12" s="1298" customFormat="1" ht="18" customHeight="1" x14ac:dyDescent="0.2">
      <c r="A3" s="1664" t="s">
        <v>1550</v>
      </c>
      <c r="B3" s="1665"/>
      <c r="C3" s="1665"/>
      <c r="D3" s="1665"/>
      <c r="E3" s="1665"/>
      <c r="F3" s="1665"/>
      <c r="G3" s="1665"/>
      <c r="H3" s="1665"/>
      <c r="I3" s="1665"/>
      <c r="J3" s="1665"/>
      <c r="K3" s="1665"/>
      <c r="L3" s="1665"/>
    </row>
    <row r="4" spans="1:12" ht="16.5" customHeight="1" x14ac:dyDescent="0.3">
      <c r="A4" s="1089" t="s">
        <v>1517</v>
      </c>
      <c r="B4" s="1295"/>
      <c r="C4" s="1295"/>
      <c r="D4" s="1297"/>
      <c r="E4" s="1297"/>
      <c r="F4" s="1297"/>
      <c r="G4" s="1297"/>
      <c r="H4" s="1297"/>
      <c r="I4" s="1296"/>
      <c r="J4" s="1295"/>
      <c r="K4" s="1295"/>
      <c r="L4" s="1294" t="s">
        <v>1516</v>
      </c>
    </row>
    <row r="5" spans="1:12" ht="20.100000000000001" customHeight="1" x14ac:dyDescent="0.2">
      <c r="A5" s="1429">
        <v>2012</v>
      </c>
      <c r="B5" s="1429"/>
      <c r="C5" s="1429"/>
      <c r="D5" s="1429"/>
      <c r="E5" s="1429"/>
      <c r="F5" s="1429"/>
      <c r="G5" s="1429"/>
      <c r="H5" s="1429"/>
      <c r="I5" s="1429"/>
      <c r="J5" s="1429"/>
      <c r="K5" s="1429"/>
      <c r="L5" s="1429"/>
    </row>
    <row r="6" spans="1:12" ht="21" customHeight="1" thickBot="1" x14ac:dyDescent="0.25">
      <c r="A6" s="1657" t="s">
        <v>91</v>
      </c>
      <c r="B6" s="1659" t="s">
        <v>1509</v>
      </c>
      <c r="C6" s="1660"/>
      <c r="D6" s="1660"/>
      <c r="E6" s="1660"/>
      <c r="F6" s="1660"/>
      <c r="G6" s="1660"/>
      <c r="H6" s="1660"/>
      <c r="I6" s="1660"/>
      <c r="J6" s="1660"/>
      <c r="K6" s="1660"/>
      <c r="L6" s="1661" t="s">
        <v>92</v>
      </c>
    </row>
    <row r="7" spans="1:12" ht="39.950000000000003" customHeight="1" thickTop="1" x14ac:dyDescent="0.2">
      <c r="A7" s="1658"/>
      <c r="B7" s="1285" t="s">
        <v>394</v>
      </c>
      <c r="C7" s="63" t="s">
        <v>345</v>
      </c>
      <c r="D7" s="253" t="s">
        <v>197</v>
      </c>
      <c r="E7" s="1087" t="s">
        <v>161</v>
      </c>
      <c r="F7" s="1087" t="s">
        <v>69</v>
      </c>
      <c r="G7" s="1087" t="s">
        <v>67</v>
      </c>
      <c r="H7" s="1087" t="s">
        <v>65</v>
      </c>
      <c r="I7" s="1087" t="s">
        <v>63</v>
      </c>
      <c r="J7" s="1087" t="s">
        <v>61</v>
      </c>
      <c r="K7" s="138" t="s">
        <v>59</v>
      </c>
      <c r="L7" s="1662"/>
    </row>
    <row r="8" spans="1:12" ht="20.100000000000001" customHeight="1" thickBot="1" x14ac:dyDescent="0.25">
      <c r="A8" s="1284" t="s">
        <v>93</v>
      </c>
      <c r="B8" s="1283">
        <f t="shared" ref="B8:B18" si="0">SUM(C8:K8)</f>
        <v>17</v>
      </c>
      <c r="C8" s="1282">
        <f>'F8-1 '!C8+'F8-2'!C8</f>
        <v>3</v>
      </c>
      <c r="D8" s="1282">
        <f>'F8-1 '!D8+'F8-2'!D8</f>
        <v>0</v>
      </c>
      <c r="E8" s="1282">
        <f>'F8-1 '!E8+'F8-2'!E8</f>
        <v>0</v>
      </c>
      <c r="F8" s="1282">
        <f>'F8-1 '!F8+'F8-2'!F8</f>
        <v>0</v>
      </c>
      <c r="G8" s="1282">
        <f>'F8-1 '!G8+'F8-2'!G8</f>
        <v>0</v>
      </c>
      <c r="H8" s="1282">
        <f>'F8-1 '!H8+'F8-2'!H8</f>
        <v>2</v>
      </c>
      <c r="I8" s="1282">
        <f>'F8-1 '!I8+'F8-2'!I8</f>
        <v>5</v>
      </c>
      <c r="J8" s="1282">
        <f>'F8-1 '!J8+'F8-2'!J8</f>
        <v>5</v>
      </c>
      <c r="K8" s="1282">
        <f>'F8-1 '!K8+'F8-2'!K8</f>
        <v>2</v>
      </c>
      <c r="L8" s="1147" t="s">
        <v>1508</v>
      </c>
    </row>
    <row r="9" spans="1:12" ht="20.100000000000001" customHeight="1" thickTop="1" thickBot="1" x14ac:dyDescent="0.25">
      <c r="A9" s="1085" t="s">
        <v>94</v>
      </c>
      <c r="B9" s="1281">
        <f t="shared" si="0"/>
        <v>15</v>
      </c>
      <c r="C9" s="225">
        <f>'F8-1 '!C9+'F8-2'!C9</f>
        <v>0</v>
      </c>
      <c r="D9" s="225">
        <f>'F8-1 '!D9+'F8-2'!D9</f>
        <v>0</v>
      </c>
      <c r="E9" s="225">
        <f>'F8-1 '!E9+'F8-2'!E9</f>
        <v>0</v>
      </c>
      <c r="F9" s="225">
        <f>'F8-1 '!F9+'F8-2'!F9</f>
        <v>0</v>
      </c>
      <c r="G9" s="225">
        <f>'F8-1 '!G9+'F8-2'!G9</f>
        <v>1</v>
      </c>
      <c r="H9" s="225">
        <f>'F8-1 '!H9+'F8-2'!H9</f>
        <v>6</v>
      </c>
      <c r="I9" s="225">
        <f>'F8-1 '!I9+'F8-2'!I9</f>
        <v>3</v>
      </c>
      <c r="J9" s="225">
        <f>'F8-1 '!J9+'F8-2'!J9</f>
        <v>5</v>
      </c>
      <c r="K9" s="225">
        <f>'F8-1 '!K9+'F8-2'!K9</f>
        <v>0</v>
      </c>
      <c r="L9" s="1123" t="s">
        <v>1507</v>
      </c>
    </row>
    <row r="10" spans="1:12" ht="20.100000000000001" customHeight="1" thickTop="1" thickBot="1" x14ac:dyDescent="0.25">
      <c r="A10" s="1284" t="s">
        <v>95</v>
      </c>
      <c r="B10" s="1283">
        <f t="shared" si="0"/>
        <v>13</v>
      </c>
      <c r="C10" s="1282">
        <f>'F8-1 '!C10+'F8-2'!C10</f>
        <v>1</v>
      </c>
      <c r="D10" s="1282">
        <f>'F8-1 '!D10+'F8-2'!D10</f>
        <v>0</v>
      </c>
      <c r="E10" s="1282">
        <f>'F8-1 '!E10+'F8-2'!E10</f>
        <v>0</v>
      </c>
      <c r="F10" s="1282">
        <f>'F8-1 '!F10+'F8-2'!F10</f>
        <v>1</v>
      </c>
      <c r="G10" s="1282">
        <f>'F8-1 '!G10+'F8-2'!G10</f>
        <v>3</v>
      </c>
      <c r="H10" s="1282">
        <f>'F8-1 '!H10+'F8-2'!H10</f>
        <v>3</v>
      </c>
      <c r="I10" s="1282">
        <f>'F8-1 '!I10+'F8-2'!I10</f>
        <v>1</v>
      </c>
      <c r="J10" s="1282">
        <f>'F8-1 '!J10+'F8-2'!J10</f>
        <v>3</v>
      </c>
      <c r="K10" s="1282">
        <f>'F8-1 '!K10+'F8-2'!K10</f>
        <v>1</v>
      </c>
      <c r="L10" s="1147" t="s">
        <v>96</v>
      </c>
    </row>
    <row r="11" spans="1:12" ht="20.100000000000001" customHeight="1" thickTop="1" thickBot="1" x14ac:dyDescent="0.25">
      <c r="A11" s="1085" t="s">
        <v>97</v>
      </c>
      <c r="B11" s="1281">
        <f t="shared" si="0"/>
        <v>14</v>
      </c>
      <c r="C11" s="225">
        <f>'F8-1 '!C11+'F8-2'!C11</f>
        <v>1</v>
      </c>
      <c r="D11" s="225">
        <f>'F8-1 '!D11+'F8-2'!D11</f>
        <v>0</v>
      </c>
      <c r="E11" s="225">
        <f>'F8-1 '!E11+'F8-2'!E11</f>
        <v>0</v>
      </c>
      <c r="F11" s="225">
        <f>'F8-1 '!F11+'F8-2'!F11</f>
        <v>3</v>
      </c>
      <c r="G11" s="225">
        <f>'F8-1 '!G11+'F8-2'!G11</f>
        <v>3</v>
      </c>
      <c r="H11" s="225">
        <f>'F8-1 '!H11+'F8-2'!H11</f>
        <v>3</v>
      </c>
      <c r="I11" s="225">
        <f>'F8-1 '!I11+'F8-2'!I11</f>
        <v>2</v>
      </c>
      <c r="J11" s="225">
        <f>'F8-1 '!J11+'F8-2'!J11</f>
        <v>1</v>
      </c>
      <c r="K11" s="225">
        <f>'F8-1 '!K11+'F8-2'!K11</f>
        <v>1</v>
      </c>
      <c r="L11" s="1123" t="s">
        <v>98</v>
      </c>
    </row>
    <row r="12" spans="1:12" ht="20.100000000000001" customHeight="1" thickTop="1" thickBot="1" x14ac:dyDescent="0.25">
      <c r="A12" s="1284" t="s">
        <v>99</v>
      </c>
      <c r="B12" s="1283">
        <f t="shared" si="0"/>
        <v>7</v>
      </c>
      <c r="C12" s="1282">
        <f>'F8-1 '!C12+'F8-2'!C12</f>
        <v>1</v>
      </c>
      <c r="D12" s="1282">
        <f>'F8-1 '!D12+'F8-2'!D12</f>
        <v>0</v>
      </c>
      <c r="E12" s="1282">
        <f>'F8-1 '!E12+'F8-2'!E12</f>
        <v>0</v>
      </c>
      <c r="F12" s="1282">
        <f>'F8-1 '!F12+'F8-2'!F12</f>
        <v>1</v>
      </c>
      <c r="G12" s="1282">
        <f>'F8-1 '!G12+'F8-2'!G12</f>
        <v>1</v>
      </c>
      <c r="H12" s="1282">
        <f>'F8-1 '!H12+'F8-2'!H12</f>
        <v>2</v>
      </c>
      <c r="I12" s="1282">
        <f>'F8-1 '!I12+'F8-2'!I12</f>
        <v>2</v>
      </c>
      <c r="J12" s="1282">
        <f>'F8-1 '!J12+'F8-2'!J12</f>
        <v>0</v>
      </c>
      <c r="K12" s="1282">
        <f>'F8-1 '!K12+'F8-2'!K12</f>
        <v>0</v>
      </c>
      <c r="L12" s="1147" t="s">
        <v>100</v>
      </c>
    </row>
    <row r="13" spans="1:12" ht="20.100000000000001" customHeight="1" thickTop="1" thickBot="1" x14ac:dyDescent="0.25">
      <c r="A13" s="1085" t="s">
        <v>101</v>
      </c>
      <c r="B13" s="1281">
        <f t="shared" si="0"/>
        <v>4</v>
      </c>
      <c r="C13" s="225">
        <f>'F8-1 '!C13+'F8-2'!C13</f>
        <v>0</v>
      </c>
      <c r="D13" s="225">
        <f>'F8-1 '!D13+'F8-2'!D13</f>
        <v>0</v>
      </c>
      <c r="E13" s="225">
        <f>'F8-1 '!E13+'F8-2'!E13</f>
        <v>0</v>
      </c>
      <c r="F13" s="225">
        <f>'F8-1 '!F13+'F8-2'!F13</f>
        <v>0</v>
      </c>
      <c r="G13" s="225">
        <f>'F8-1 '!G13+'F8-2'!G13</f>
        <v>1</v>
      </c>
      <c r="H13" s="225">
        <f>'F8-1 '!H13+'F8-2'!H13</f>
        <v>2</v>
      </c>
      <c r="I13" s="225">
        <f>'F8-1 '!I13+'F8-2'!I13</f>
        <v>1</v>
      </c>
      <c r="J13" s="225">
        <f>'F8-1 '!J13+'F8-2'!J13</f>
        <v>0</v>
      </c>
      <c r="K13" s="225">
        <f>'F8-1 '!K13+'F8-2'!K13</f>
        <v>0</v>
      </c>
      <c r="L13" s="1123" t="s">
        <v>102</v>
      </c>
    </row>
    <row r="14" spans="1:12" ht="20.100000000000001" customHeight="1" thickTop="1" thickBot="1" x14ac:dyDescent="0.25">
      <c r="A14" s="1284" t="s">
        <v>103</v>
      </c>
      <c r="B14" s="1283">
        <f t="shared" si="0"/>
        <v>3</v>
      </c>
      <c r="C14" s="1282">
        <f>'F8-1 '!C14+'F8-2'!C14</f>
        <v>0</v>
      </c>
      <c r="D14" s="1282">
        <f>'F8-1 '!D14+'F8-2'!D14</f>
        <v>0</v>
      </c>
      <c r="E14" s="1282">
        <f>'F8-1 '!E14+'F8-2'!E14</f>
        <v>0</v>
      </c>
      <c r="F14" s="1282">
        <f>'F8-1 '!F14+'F8-2'!F14</f>
        <v>0</v>
      </c>
      <c r="G14" s="1282">
        <f>'F8-1 '!G14+'F8-2'!G14</f>
        <v>1</v>
      </c>
      <c r="H14" s="1282">
        <f>'F8-1 '!H14+'F8-2'!H14</f>
        <v>2</v>
      </c>
      <c r="I14" s="1282">
        <f>'F8-1 '!I14+'F8-2'!I14</f>
        <v>0</v>
      </c>
      <c r="J14" s="1282">
        <f>'F8-1 '!J14+'F8-2'!J14</f>
        <v>0</v>
      </c>
      <c r="K14" s="1282">
        <f>'F8-1 '!K14+'F8-2'!K14</f>
        <v>0</v>
      </c>
      <c r="L14" s="1147" t="s">
        <v>104</v>
      </c>
    </row>
    <row r="15" spans="1:12" ht="20.100000000000001" customHeight="1" thickTop="1" thickBot="1" x14ac:dyDescent="0.25">
      <c r="A15" s="1085" t="s">
        <v>105</v>
      </c>
      <c r="B15" s="1281">
        <f t="shared" si="0"/>
        <v>2</v>
      </c>
      <c r="C15" s="225">
        <f>'F8-1 '!C15+'F8-2'!C15</f>
        <v>0</v>
      </c>
      <c r="D15" s="225">
        <f>'F8-1 '!D15+'F8-2'!D15</f>
        <v>0</v>
      </c>
      <c r="E15" s="225">
        <f>'F8-1 '!E15+'F8-2'!E15</f>
        <v>1</v>
      </c>
      <c r="F15" s="225">
        <f>'F8-1 '!F15+'F8-2'!F15</f>
        <v>0</v>
      </c>
      <c r="G15" s="225">
        <f>'F8-1 '!G15+'F8-2'!G15</f>
        <v>1</v>
      </c>
      <c r="H15" s="225">
        <f>'F8-1 '!H15+'F8-2'!H15</f>
        <v>0</v>
      </c>
      <c r="I15" s="225">
        <f>'F8-1 '!I15+'F8-2'!I15</f>
        <v>0</v>
      </c>
      <c r="J15" s="225">
        <f>'F8-1 '!J15+'F8-2'!J15</f>
        <v>0</v>
      </c>
      <c r="K15" s="225">
        <f>'F8-1 '!K15+'F8-2'!K15</f>
        <v>0</v>
      </c>
      <c r="L15" s="1123" t="s">
        <v>106</v>
      </c>
    </row>
    <row r="16" spans="1:12" ht="20.100000000000001" customHeight="1" thickTop="1" thickBot="1" x14ac:dyDescent="0.25">
      <c r="A16" s="1284" t="s">
        <v>107</v>
      </c>
      <c r="B16" s="1283">
        <f t="shared" si="0"/>
        <v>1</v>
      </c>
      <c r="C16" s="1282">
        <f>'F8-1 '!C16+'F8-2'!C16</f>
        <v>0</v>
      </c>
      <c r="D16" s="1282">
        <f>'F8-1 '!D16+'F8-2'!D16</f>
        <v>0</v>
      </c>
      <c r="E16" s="1282">
        <f>'F8-1 '!E16+'F8-2'!E16</f>
        <v>0</v>
      </c>
      <c r="F16" s="1282">
        <f>'F8-1 '!F16+'F8-2'!F16</f>
        <v>0</v>
      </c>
      <c r="G16" s="1282">
        <f>'F8-1 '!G16+'F8-2'!G16</f>
        <v>0</v>
      </c>
      <c r="H16" s="1282">
        <f>'F8-1 '!H16+'F8-2'!H16</f>
        <v>0</v>
      </c>
      <c r="I16" s="1282">
        <f>'F8-1 '!I16+'F8-2'!I16</f>
        <v>1</v>
      </c>
      <c r="J16" s="1282">
        <f>'F8-1 '!J16+'F8-2'!J16</f>
        <v>0</v>
      </c>
      <c r="K16" s="1282">
        <f>'F8-1 '!K16+'F8-2'!K16</f>
        <v>0</v>
      </c>
      <c r="L16" s="1147" t="s">
        <v>108</v>
      </c>
    </row>
    <row r="17" spans="1:12" ht="20.100000000000001" customHeight="1" thickTop="1" thickBot="1" x14ac:dyDescent="0.25">
      <c r="A17" s="1085" t="s">
        <v>109</v>
      </c>
      <c r="B17" s="1281">
        <f t="shared" si="0"/>
        <v>3</v>
      </c>
      <c r="C17" s="225">
        <f>'F8-1 '!C17+'F8-2'!C17</f>
        <v>0</v>
      </c>
      <c r="D17" s="225">
        <f>'F8-1 '!D17+'F8-2'!D17</f>
        <v>0</v>
      </c>
      <c r="E17" s="225">
        <f>'F8-1 '!E17+'F8-2'!E17</f>
        <v>0</v>
      </c>
      <c r="F17" s="225">
        <f>'F8-1 '!F17+'F8-2'!F17</f>
        <v>1</v>
      </c>
      <c r="G17" s="225">
        <f>'F8-1 '!G17+'F8-2'!G17</f>
        <v>1</v>
      </c>
      <c r="H17" s="225">
        <f>'F8-1 '!H17+'F8-2'!H17</f>
        <v>0</v>
      </c>
      <c r="I17" s="225">
        <f>'F8-1 '!I17+'F8-2'!I17</f>
        <v>1</v>
      </c>
      <c r="J17" s="225">
        <f>'F8-1 '!J17+'F8-2'!J17</f>
        <v>0</v>
      </c>
      <c r="K17" s="225">
        <f>'F8-1 '!K17+'F8-2'!K17</f>
        <v>0</v>
      </c>
      <c r="L17" s="1123" t="s">
        <v>110</v>
      </c>
    </row>
    <row r="18" spans="1:12" ht="20.100000000000001" customHeight="1" thickTop="1" x14ac:dyDescent="0.2">
      <c r="A18" s="1280" t="s">
        <v>71</v>
      </c>
      <c r="B18" s="1279">
        <f t="shared" si="0"/>
        <v>15</v>
      </c>
      <c r="C18" s="1242">
        <f>'F8-1 '!C18+'F8-2'!C18</f>
        <v>3</v>
      </c>
      <c r="D18" s="1242">
        <f>'F8-1 '!D18+'F8-2'!D18</f>
        <v>0</v>
      </c>
      <c r="E18" s="1242">
        <f>'F8-1 '!E18+'F8-2'!E18</f>
        <v>0</v>
      </c>
      <c r="F18" s="1242">
        <f>'F8-1 '!F18+'F8-2'!F18</f>
        <v>1</v>
      </c>
      <c r="G18" s="1242">
        <f>'F8-1 '!G18+'F8-2'!G18</f>
        <v>2</v>
      </c>
      <c r="H18" s="1242">
        <f>'F8-1 '!H18+'F8-2'!H18</f>
        <v>4</v>
      </c>
      <c r="I18" s="1242">
        <f>'F8-1 '!I18+'F8-2'!I18</f>
        <v>2</v>
      </c>
      <c r="J18" s="1242">
        <f>'F8-1 '!J18+'F8-2'!J18</f>
        <v>3</v>
      </c>
      <c r="K18" s="1242">
        <f>'F8-1 '!K18+'F8-2'!K18</f>
        <v>0</v>
      </c>
      <c r="L18" s="1187" t="s">
        <v>72</v>
      </c>
    </row>
    <row r="19" spans="1:12" ht="20.100000000000001" customHeight="1" x14ac:dyDescent="0.2">
      <c r="A19" s="1278" t="s">
        <v>44</v>
      </c>
      <c r="B19" s="1277">
        <f>SUM(B8:B18)</f>
        <v>94</v>
      </c>
      <c r="C19" s="1277">
        <f>SUM(C8:C18)</f>
        <v>9</v>
      </c>
      <c r="D19" s="1277">
        <f>SUM(D8:D18)</f>
        <v>0</v>
      </c>
      <c r="E19" s="1277">
        <f>SUM(E8:E18)</f>
        <v>1</v>
      </c>
      <c r="F19" s="1277">
        <f>SUM(F8:F18)</f>
        <v>7</v>
      </c>
      <c r="G19" s="1277">
        <f>G8+G9+G10+G11+G12+G13+G14+G15+G16+G17+G18</f>
        <v>14</v>
      </c>
      <c r="H19" s="1277">
        <f>SUM(H8:H18)</f>
        <v>24</v>
      </c>
      <c r="I19" s="1277">
        <f>SUM(I8:I18)</f>
        <v>18</v>
      </c>
      <c r="J19" s="1277">
        <f>SUM(J8:J18)</f>
        <v>17</v>
      </c>
      <c r="K19" s="1277">
        <f>SUM(K8:K18)</f>
        <v>4</v>
      </c>
      <c r="L19" s="1276" t="s">
        <v>45</v>
      </c>
    </row>
    <row r="20" spans="1:12" ht="20.100000000000001" customHeight="1" x14ac:dyDescent="0.25">
      <c r="A20" s="1656">
        <v>2013</v>
      </c>
      <c r="B20" s="1656"/>
      <c r="C20" s="1656"/>
      <c r="D20" s="1656"/>
      <c r="E20" s="1656"/>
      <c r="F20" s="1656"/>
      <c r="G20" s="1656"/>
      <c r="H20" s="1656"/>
      <c r="I20" s="1656"/>
      <c r="J20" s="1656"/>
      <c r="K20" s="1656"/>
      <c r="L20" s="1656"/>
    </row>
    <row r="21" spans="1:12" ht="20.100000000000001" customHeight="1" thickBot="1" x14ac:dyDescent="0.25">
      <c r="A21" s="1293" t="s">
        <v>93</v>
      </c>
      <c r="B21" s="1292">
        <f t="shared" ref="B21:B31" si="1">SUM(C21:K21)</f>
        <v>22</v>
      </c>
      <c r="C21" s="1130">
        <f>'F8-1 '!C21+'F8-2'!C21</f>
        <v>5</v>
      </c>
      <c r="D21" s="1130">
        <f>'F8-1 '!D21+'F8-2'!D21</f>
        <v>0</v>
      </c>
      <c r="E21" s="1130">
        <f>'F8-1 '!E21+'F8-2'!E21</f>
        <v>0</v>
      </c>
      <c r="F21" s="1130">
        <f>'F8-1 '!F21+'F8-2'!F21</f>
        <v>0</v>
      </c>
      <c r="G21" s="1130">
        <f>'F8-1 '!G21+'F8-2'!G21</f>
        <v>0</v>
      </c>
      <c r="H21" s="1130">
        <f>'F8-1 '!H21+'F8-2'!H21</f>
        <v>3</v>
      </c>
      <c r="I21" s="1130">
        <f>'F8-1 '!I21+'F8-2'!I21</f>
        <v>7</v>
      </c>
      <c r="J21" s="1130">
        <f>'F8-1 '!J21+'F8-2'!J21</f>
        <v>6</v>
      </c>
      <c r="K21" s="1130">
        <f>'F8-1 '!K21+'F8-2'!K21</f>
        <v>1</v>
      </c>
      <c r="L21" s="1129" t="s">
        <v>1508</v>
      </c>
    </row>
    <row r="22" spans="1:12" ht="20.100000000000001" customHeight="1" thickTop="1" thickBot="1" x14ac:dyDescent="0.25">
      <c r="A22" s="1291" t="s">
        <v>94</v>
      </c>
      <c r="B22" s="1290">
        <f t="shared" si="1"/>
        <v>14</v>
      </c>
      <c r="C22" s="227">
        <f>'F8-1 '!C22+'F8-2'!C22</f>
        <v>6</v>
      </c>
      <c r="D22" s="227">
        <f>'F8-1 '!D22+'F8-2'!D22</f>
        <v>0</v>
      </c>
      <c r="E22" s="227">
        <f>'F8-1 '!E22+'F8-2'!E22</f>
        <v>0</v>
      </c>
      <c r="F22" s="227">
        <f>'F8-1 '!F22+'F8-2'!F22</f>
        <v>0</v>
      </c>
      <c r="G22" s="227">
        <f>'F8-1 '!G22+'F8-2'!G22</f>
        <v>0</v>
      </c>
      <c r="H22" s="227">
        <f>'F8-1 '!H22+'F8-2'!H22</f>
        <v>3</v>
      </c>
      <c r="I22" s="227">
        <f>'F8-1 '!I22+'F8-2'!I22</f>
        <v>4</v>
      </c>
      <c r="J22" s="227">
        <f>'F8-1 '!J22+'F8-2'!J22</f>
        <v>1</v>
      </c>
      <c r="K22" s="227">
        <f>'F8-1 '!K22+'F8-2'!K22</f>
        <v>0</v>
      </c>
      <c r="L22" s="1142" t="s">
        <v>1507</v>
      </c>
    </row>
    <row r="23" spans="1:12" ht="20.100000000000001" customHeight="1" thickTop="1" thickBot="1" x14ac:dyDescent="0.25">
      <c r="A23" s="1293" t="s">
        <v>95</v>
      </c>
      <c r="B23" s="1292">
        <f t="shared" si="1"/>
        <v>15</v>
      </c>
      <c r="C23" s="1130">
        <f>'F8-1 '!C23+'F8-2'!C23</f>
        <v>4</v>
      </c>
      <c r="D23" s="1130">
        <f>'F8-1 '!D23+'F8-2'!D23</f>
        <v>0</v>
      </c>
      <c r="E23" s="1130">
        <f>'F8-1 '!E23+'F8-2'!E23</f>
        <v>0</v>
      </c>
      <c r="F23" s="1130">
        <f>'F8-1 '!F23+'F8-2'!F23</f>
        <v>0</v>
      </c>
      <c r="G23" s="1130">
        <f>'F8-1 '!G23+'F8-2'!G23</f>
        <v>1</v>
      </c>
      <c r="H23" s="1130">
        <f>'F8-1 '!H23+'F8-2'!H23</f>
        <v>5</v>
      </c>
      <c r="I23" s="1130">
        <f>'F8-1 '!I23+'F8-2'!I23</f>
        <v>4</v>
      </c>
      <c r="J23" s="1130">
        <f>'F8-1 '!J23+'F8-2'!J23</f>
        <v>1</v>
      </c>
      <c r="K23" s="1130">
        <f>'F8-1 '!K23+'F8-2'!K23</f>
        <v>0</v>
      </c>
      <c r="L23" s="1129" t="s">
        <v>96</v>
      </c>
    </row>
    <row r="24" spans="1:12" ht="20.100000000000001" customHeight="1" thickTop="1" thickBot="1" x14ac:dyDescent="0.25">
      <c r="A24" s="1291" t="s">
        <v>97</v>
      </c>
      <c r="B24" s="1290">
        <f t="shared" si="1"/>
        <v>12</v>
      </c>
      <c r="C24" s="227">
        <f>'F8-1 '!C24+'F8-2'!C24</f>
        <v>2</v>
      </c>
      <c r="D24" s="227">
        <f>'F8-1 '!D24+'F8-2'!D24</f>
        <v>0</v>
      </c>
      <c r="E24" s="227">
        <f>'F8-1 '!E24+'F8-2'!E24</f>
        <v>0</v>
      </c>
      <c r="F24" s="227">
        <f>'F8-1 '!F24+'F8-2'!F24</f>
        <v>1</v>
      </c>
      <c r="G24" s="227">
        <f>'F8-1 '!G24+'F8-2'!G24</f>
        <v>3</v>
      </c>
      <c r="H24" s="227">
        <f>'F8-1 '!H24+'F8-2'!H24</f>
        <v>2</v>
      </c>
      <c r="I24" s="227">
        <f>'F8-1 '!I24+'F8-2'!I24</f>
        <v>3</v>
      </c>
      <c r="J24" s="227">
        <f>'F8-1 '!J24+'F8-2'!J24</f>
        <v>1</v>
      </c>
      <c r="K24" s="227">
        <f>'F8-1 '!K24+'F8-2'!K24</f>
        <v>0</v>
      </c>
      <c r="L24" s="1142" t="s">
        <v>98</v>
      </c>
    </row>
    <row r="25" spans="1:12" ht="20.100000000000001" customHeight="1" thickTop="1" thickBot="1" x14ac:dyDescent="0.25">
      <c r="A25" s="1293" t="s">
        <v>99</v>
      </c>
      <c r="B25" s="1292">
        <f t="shared" si="1"/>
        <v>8</v>
      </c>
      <c r="C25" s="1130">
        <f>'F8-1 '!C25+'F8-2'!C25</f>
        <v>3</v>
      </c>
      <c r="D25" s="1130">
        <f>'F8-1 '!D25+'F8-2'!D25</f>
        <v>0</v>
      </c>
      <c r="E25" s="1130">
        <f>'F8-1 '!E25+'F8-2'!E25</f>
        <v>0</v>
      </c>
      <c r="F25" s="1130">
        <f>'F8-1 '!F25+'F8-2'!F25</f>
        <v>1</v>
      </c>
      <c r="G25" s="1130">
        <f>'F8-1 '!G25+'F8-2'!G25</f>
        <v>1</v>
      </c>
      <c r="H25" s="1130">
        <f>'F8-1 '!H25+'F8-2'!H25</f>
        <v>3</v>
      </c>
      <c r="I25" s="1130">
        <f>'F8-1 '!I25+'F8-2'!I25</f>
        <v>0</v>
      </c>
      <c r="J25" s="1130">
        <f>'F8-1 '!J25+'F8-2'!J25</f>
        <v>0</v>
      </c>
      <c r="K25" s="1130">
        <f>'F8-1 '!K25+'F8-2'!K25</f>
        <v>0</v>
      </c>
      <c r="L25" s="1129" t="s">
        <v>100</v>
      </c>
    </row>
    <row r="26" spans="1:12" ht="20.100000000000001" customHeight="1" thickTop="1" thickBot="1" x14ac:dyDescent="0.25">
      <c r="A26" s="1291" t="s">
        <v>101</v>
      </c>
      <c r="B26" s="1290">
        <f t="shared" si="1"/>
        <v>12</v>
      </c>
      <c r="C26" s="227">
        <f>'F8-1 '!C26+'F8-2'!C26</f>
        <v>2</v>
      </c>
      <c r="D26" s="227">
        <f>'F8-1 '!D26+'F8-2'!D26</f>
        <v>0</v>
      </c>
      <c r="E26" s="227">
        <f>'F8-1 '!E26+'F8-2'!E26</f>
        <v>0</v>
      </c>
      <c r="F26" s="227">
        <f>'F8-1 '!F26+'F8-2'!F26</f>
        <v>1</v>
      </c>
      <c r="G26" s="227">
        <f>'F8-1 '!G26+'F8-2'!G26</f>
        <v>3</v>
      </c>
      <c r="H26" s="227">
        <f>'F8-1 '!H26+'F8-2'!H26</f>
        <v>5</v>
      </c>
      <c r="I26" s="227">
        <f>'F8-1 '!I26+'F8-2'!I26</f>
        <v>1</v>
      </c>
      <c r="J26" s="227">
        <f>'F8-1 '!J26+'F8-2'!J26</f>
        <v>0</v>
      </c>
      <c r="K26" s="227">
        <f>'F8-1 '!K26+'F8-2'!K26</f>
        <v>0</v>
      </c>
      <c r="L26" s="1142" t="s">
        <v>102</v>
      </c>
    </row>
    <row r="27" spans="1:12" ht="20.100000000000001" customHeight="1" thickTop="1" thickBot="1" x14ac:dyDescent="0.25">
      <c r="A27" s="1293" t="s">
        <v>103</v>
      </c>
      <c r="B27" s="1292">
        <f t="shared" si="1"/>
        <v>6</v>
      </c>
      <c r="C27" s="1130">
        <f>'F8-1 '!C27+'F8-2'!C27</f>
        <v>0</v>
      </c>
      <c r="D27" s="1130">
        <f>'F8-1 '!D27+'F8-2'!D27</f>
        <v>0</v>
      </c>
      <c r="E27" s="1130">
        <f>'F8-1 '!E27+'F8-2'!E27</f>
        <v>0</v>
      </c>
      <c r="F27" s="1130">
        <f>'F8-1 '!F27+'F8-2'!F27</f>
        <v>2</v>
      </c>
      <c r="G27" s="1130">
        <f>'F8-1 '!G27+'F8-2'!G27</f>
        <v>4</v>
      </c>
      <c r="H27" s="1130">
        <f>'F8-1 '!H27+'F8-2'!H27</f>
        <v>0</v>
      </c>
      <c r="I27" s="1130">
        <f>'F8-1 '!I27+'F8-2'!I27</f>
        <v>0</v>
      </c>
      <c r="J27" s="1130">
        <f>'F8-1 '!J27+'F8-2'!J27</f>
        <v>0</v>
      </c>
      <c r="K27" s="1130">
        <f>'F8-1 '!K27+'F8-2'!K27</f>
        <v>0</v>
      </c>
      <c r="L27" s="1129" t="s">
        <v>104</v>
      </c>
    </row>
    <row r="28" spans="1:12" ht="20.100000000000001" customHeight="1" thickTop="1" thickBot="1" x14ac:dyDescent="0.25">
      <c r="A28" s="1291" t="s">
        <v>105</v>
      </c>
      <c r="B28" s="1290">
        <f t="shared" si="1"/>
        <v>2</v>
      </c>
      <c r="C28" s="227">
        <f>'F8-1 '!C28+'F8-2'!C28</f>
        <v>1</v>
      </c>
      <c r="D28" s="227">
        <f>'F8-1 '!D28+'F8-2'!D28</f>
        <v>0</v>
      </c>
      <c r="E28" s="227">
        <f>'F8-1 '!E28+'F8-2'!E28</f>
        <v>0</v>
      </c>
      <c r="F28" s="227">
        <f>'F8-1 '!F28+'F8-2'!F28</f>
        <v>0</v>
      </c>
      <c r="G28" s="227">
        <f>'F8-1 '!G28+'F8-2'!G28</f>
        <v>1</v>
      </c>
      <c r="H28" s="227">
        <f>'F8-1 '!H28+'F8-2'!H28</f>
        <v>0</v>
      </c>
      <c r="I28" s="227">
        <f>'F8-1 '!I28+'F8-2'!I28</f>
        <v>0</v>
      </c>
      <c r="J28" s="227">
        <f>'F8-1 '!J28+'F8-2'!J28</f>
        <v>0</v>
      </c>
      <c r="K28" s="227">
        <f>'F8-1 '!K28+'F8-2'!K28</f>
        <v>0</v>
      </c>
      <c r="L28" s="1142" t="s">
        <v>106</v>
      </c>
    </row>
    <row r="29" spans="1:12" ht="20.100000000000001" customHeight="1" thickTop="1" thickBot="1" x14ac:dyDescent="0.25">
      <c r="A29" s="1293" t="s">
        <v>107</v>
      </c>
      <c r="B29" s="1292">
        <f t="shared" si="1"/>
        <v>2</v>
      </c>
      <c r="C29" s="1130">
        <f>'F8-1 '!C29+'F8-2'!C29</f>
        <v>0</v>
      </c>
      <c r="D29" s="1130">
        <f>'F8-1 '!D29+'F8-2'!D29</f>
        <v>0</v>
      </c>
      <c r="E29" s="1130">
        <f>'F8-1 '!E29+'F8-2'!E29</f>
        <v>0</v>
      </c>
      <c r="F29" s="1130">
        <f>'F8-1 '!F29+'F8-2'!F29</f>
        <v>1</v>
      </c>
      <c r="G29" s="1130">
        <f>'F8-1 '!G29+'F8-2'!G29</f>
        <v>0</v>
      </c>
      <c r="H29" s="1130">
        <f>'F8-1 '!H29+'F8-2'!H29</f>
        <v>1</v>
      </c>
      <c r="I29" s="1130">
        <f>'F8-1 '!I29+'F8-2'!I29</f>
        <v>0</v>
      </c>
      <c r="J29" s="1130">
        <f>'F8-1 '!J29+'F8-2'!J29</f>
        <v>0</v>
      </c>
      <c r="K29" s="1130">
        <f>'F8-1 '!K29+'F8-2'!K29</f>
        <v>0</v>
      </c>
      <c r="L29" s="1129" t="s">
        <v>108</v>
      </c>
    </row>
    <row r="30" spans="1:12" ht="20.100000000000001" customHeight="1" thickTop="1" thickBot="1" x14ac:dyDescent="0.25">
      <c r="A30" s="1291" t="s">
        <v>109</v>
      </c>
      <c r="B30" s="1290">
        <f t="shared" si="1"/>
        <v>1</v>
      </c>
      <c r="C30" s="227">
        <f>'F8-1 '!C30+'F8-2'!C30</f>
        <v>1</v>
      </c>
      <c r="D30" s="227">
        <f>'F8-1 '!D30+'F8-2'!D30</f>
        <v>0</v>
      </c>
      <c r="E30" s="227">
        <f>'F8-1 '!E30+'F8-2'!E30</f>
        <v>0</v>
      </c>
      <c r="F30" s="227">
        <f>'F8-1 '!F30+'F8-2'!F30</f>
        <v>0</v>
      </c>
      <c r="G30" s="227">
        <f>'F8-1 '!G30+'F8-2'!G30</f>
        <v>0</v>
      </c>
      <c r="H30" s="227">
        <f>'F8-1 '!H30+'F8-2'!H30</f>
        <v>0</v>
      </c>
      <c r="I30" s="227">
        <f>'F8-1 '!I30+'F8-2'!I30</f>
        <v>0</v>
      </c>
      <c r="J30" s="227">
        <f>'F8-1 '!J30+'F8-2'!J30</f>
        <v>0</v>
      </c>
      <c r="K30" s="227">
        <f>'F8-1 '!K30+'F8-2'!K30</f>
        <v>0</v>
      </c>
      <c r="L30" s="1142" t="s">
        <v>110</v>
      </c>
    </row>
    <row r="31" spans="1:12" ht="20.100000000000001" customHeight="1" thickTop="1" x14ac:dyDescent="0.2">
      <c r="A31" s="1289" t="s">
        <v>71</v>
      </c>
      <c r="B31" s="1288">
        <f t="shared" si="1"/>
        <v>40</v>
      </c>
      <c r="C31" s="229">
        <f>'F8-1 '!C31+'F8-2'!C31</f>
        <v>33</v>
      </c>
      <c r="D31" s="229">
        <f>'F8-1 '!D31+'F8-2'!D31</f>
        <v>0</v>
      </c>
      <c r="E31" s="229">
        <f>'F8-1 '!E31+'F8-2'!E31</f>
        <v>0</v>
      </c>
      <c r="F31" s="229">
        <f>'F8-1 '!F31+'F8-2'!F31</f>
        <v>2</v>
      </c>
      <c r="G31" s="229">
        <f>'F8-1 '!G31+'F8-2'!G31</f>
        <v>0</v>
      </c>
      <c r="H31" s="229">
        <f>'F8-1 '!H31+'F8-2'!H31</f>
        <v>2</v>
      </c>
      <c r="I31" s="229">
        <f>'F8-1 '!I31+'F8-2'!I31</f>
        <v>3</v>
      </c>
      <c r="J31" s="229">
        <f>'F8-1 '!J31+'F8-2'!J31</f>
        <v>0</v>
      </c>
      <c r="K31" s="229">
        <f>'F8-1 '!K31+'F8-2'!K31</f>
        <v>0</v>
      </c>
      <c r="L31" s="1177" t="s">
        <v>72</v>
      </c>
    </row>
    <row r="32" spans="1:12" ht="20.100000000000001" customHeight="1" x14ac:dyDescent="0.2">
      <c r="A32" s="1286" t="s">
        <v>44</v>
      </c>
      <c r="B32" s="1287">
        <f>SUM(B21:B31)</f>
        <v>134</v>
      </c>
      <c r="C32" s="1287">
        <f>SUM(C21:C31)</f>
        <v>57</v>
      </c>
      <c r="D32" s="1287">
        <f>SUM(D21:D31)</f>
        <v>0</v>
      </c>
      <c r="E32" s="1287">
        <f>SUM(E21:E31)</f>
        <v>0</v>
      </c>
      <c r="F32" s="1287">
        <f>SUM(F21:F31)</f>
        <v>8</v>
      </c>
      <c r="G32" s="1287">
        <f>G21+G22+G23+G24+G25+G26+G27+G28+G29+G30+G31</f>
        <v>13</v>
      </c>
      <c r="H32" s="1287">
        <f>SUM(H21:H31)</f>
        <v>24</v>
      </c>
      <c r="I32" s="1287">
        <f>SUM(I21:I31)</f>
        <v>22</v>
      </c>
      <c r="J32" s="1287">
        <f>SUM(J21:J31)</f>
        <v>9</v>
      </c>
      <c r="K32" s="1287">
        <f>SUM(K21:K31)</f>
        <v>1</v>
      </c>
      <c r="L32" s="1286" t="s">
        <v>45</v>
      </c>
    </row>
    <row r="33" spans="1:12" ht="20.100000000000001" customHeight="1" x14ac:dyDescent="0.25">
      <c r="A33" s="1656">
        <v>2014</v>
      </c>
      <c r="B33" s="1656"/>
      <c r="C33" s="1656"/>
      <c r="D33" s="1656"/>
      <c r="E33" s="1656"/>
      <c r="F33" s="1656"/>
      <c r="G33" s="1656"/>
      <c r="H33" s="1656"/>
      <c r="I33" s="1656"/>
      <c r="J33" s="1656"/>
      <c r="K33" s="1656"/>
      <c r="L33" s="1656"/>
    </row>
    <row r="34" spans="1:12" ht="20.100000000000001" customHeight="1" thickBot="1" x14ac:dyDescent="0.25">
      <c r="A34" s="1293" t="s">
        <v>93</v>
      </c>
      <c r="B34" s="1292">
        <f t="shared" ref="B34:B44" si="2">SUM(C34:K34)</f>
        <v>20</v>
      </c>
      <c r="C34" s="1130">
        <f>'F8-1 '!C34+'F8-2'!C34</f>
        <v>5</v>
      </c>
      <c r="D34" s="1130">
        <f>'F8-1 '!D34+'F8-2'!D34</f>
        <v>0</v>
      </c>
      <c r="E34" s="1130">
        <f>'F8-1 '!E34+'F8-2'!E34</f>
        <v>0</v>
      </c>
      <c r="F34" s="1130">
        <f>'F8-1 '!F34+'F8-2'!F34</f>
        <v>1</v>
      </c>
      <c r="G34" s="1130">
        <f>'F8-1 '!G34+'F8-2'!G34</f>
        <v>1</v>
      </c>
      <c r="H34" s="1130">
        <f>'F8-1 '!H34+'F8-2'!H34</f>
        <v>2</v>
      </c>
      <c r="I34" s="1130">
        <f>'F8-1 '!I34+'F8-2'!I34</f>
        <v>2</v>
      </c>
      <c r="J34" s="1130">
        <f>'F8-1 '!J34+'F8-2'!J34</f>
        <v>8</v>
      </c>
      <c r="K34" s="1130">
        <f>'F8-1 '!K34+'F8-2'!K34</f>
        <v>1</v>
      </c>
      <c r="L34" s="1129" t="s">
        <v>1508</v>
      </c>
    </row>
    <row r="35" spans="1:12" ht="20.100000000000001" customHeight="1" thickTop="1" thickBot="1" x14ac:dyDescent="0.25">
      <c r="A35" s="1291" t="s">
        <v>94</v>
      </c>
      <c r="B35" s="1290">
        <f t="shared" si="2"/>
        <v>17</v>
      </c>
      <c r="C35" s="227">
        <f>'F8-1 '!C35+'F8-2'!C35</f>
        <v>3</v>
      </c>
      <c r="D35" s="227">
        <f>'F8-1 '!D35+'F8-2'!D35</f>
        <v>0</v>
      </c>
      <c r="E35" s="227">
        <f>'F8-1 '!E35+'F8-2'!E35</f>
        <v>0</v>
      </c>
      <c r="F35" s="227">
        <f>'F8-1 '!F35+'F8-2'!F35</f>
        <v>0</v>
      </c>
      <c r="G35" s="227">
        <f>'F8-1 '!G35+'F8-2'!G35</f>
        <v>3</v>
      </c>
      <c r="H35" s="227">
        <f>'F8-1 '!H35+'F8-2'!H35</f>
        <v>1</v>
      </c>
      <c r="I35" s="227">
        <f>'F8-1 '!I35+'F8-2'!I35</f>
        <v>7</v>
      </c>
      <c r="J35" s="227">
        <f>'F8-1 '!J35+'F8-2'!J35</f>
        <v>3</v>
      </c>
      <c r="K35" s="227">
        <f>'F8-1 '!K35+'F8-2'!K35</f>
        <v>0</v>
      </c>
      <c r="L35" s="1142" t="s">
        <v>1507</v>
      </c>
    </row>
    <row r="36" spans="1:12" ht="20.100000000000001" customHeight="1" thickTop="1" thickBot="1" x14ac:dyDescent="0.25">
      <c r="A36" s="1293" t="s">
        <v>95</v>
      </c>
      <c r="B36" s="1292">
        <f t="shared" si="2"/>
        <v>16</v>
      </c>
      <c r="C36" s="1130">
        <f>'F8-1 '!C36+'F8-2'!C36</f>
        <v>3</v>
      </c>
      <c r="D36" s="1130">
        <f>'F8-1 '!D36+'F8-2'!D36</f>
        <v>0</v>
      </c>
      <c r="E36" s="1130">
        <f>'F8-1 '!E36+'F8-2'!E36</f>
        <v>0</v>
      </c>
      <c r="F36" s="1130">
        <f>'F8-1 '!F36+'F8-2'!F36</f>
        <v>1</v>
      </c>
      <c r="G36" s="1130">
        <f>'F8-1 '!G36+'F8-2'!G36</f>
        <v>2</v>
      </c>
      <c r="H36" s="1130">
        <f>'F8-1 '!H36+'F8-2'!H36</f>
        <v>2</v>
      </c>
      <c r="I36" s="1130">
        <f>'F8-1 '!I36+'F8-2'!I36</f>
        <v>3</v>
      </c>
      <c r="J36" s="1130">
        <f>'F8-1 '!J36+'F8-2'!J36</f>
        <v>4</v>
      </c>
      <c r="K36" s="1130">
        <f>'F8-1 '!K36+'F8-2'!K36</f>
        <v>1</v>
      </c>
      <c r="L36" s="1129" t="s">
        <v>96</v>
      </c>
    </row>
    <row r="37" spans="1:12" ht="20.100000000000001" customHeight="1" thickTop="1" thickBot="1" x14ac:dyDescent="0.25">
      <c r="A37" s="1291" t="s">
        <v>97</v>
      </c>
      <c r="B37" s="1290">
        <f t="shared" si="2"/>
        <v>5</v>
      </c>
      <c r="C37" s="227">
        <f>'F8-1 '!C37+'F8-2'!C37</f>
        <v>3</v>
      </c>
      <c r="D37" s="227">
        <f>'F8-1 '!D37+'F8-2'!D37</f>
        <v>0</v>
      </c>
      <c r="E37" s="227">
        <f>'F8-1 '!E37+'F8-2'!E37</f>
        <v>0</v>
      </c>
      <c r="F37" s="227">
        <f>'F8-1 '!F37+'F8-2'!F37</f>
        <v>0</v>
      </c>
      <c r="G37" s="227">
        <f>'F8-1 '!G37+'F8-2'!G37</f>
        <v>0</v>
      </c>
      <c r="H37" s="227">
        <f>'F8-1 '!H37+'F8-2'!H37</f>
        <v>0</v>
      </c>
      <c r="I37" s="227">
        <f>'F8-1 '!I37+'F8-2'!I37</f>
        <v>2</v>
      </c>
      <c r="J37" s="227">
        <f>'F8-1 '!J37+'F8-2'!J37</f>
        <v>0</v>
      </c>
      <c r="K37" s="227">
        <f>'F8-1 '!K37+'F8-2'!K37</f>
        <v>0</v>
      </c>
      <c r="L37" s="1142" t="s">
        <v>98</v>
      </c>
    </row>
    <row r="38" spans="1:12" ht="20.100000000000001" customHeight="1" thickTop="1" thickBot="1" x14ac:dyDescent="0.25">
      <c r="A38" s="1293" t="s">
        <v>99</v>
      </c>
      <c r="B38" s="1292">
        <f t="shared" si="2"/>
        <v>8</v>
      </c>
      <c r="C38" s="1130">
        <f>'F8-1 '!C38+'F8-2'!C38</f>
        <v>2</v>
      </c>
      <c r="D38" s="1130">
        <f>'F8-1 '!D38+'F8-2'!D38</f>
        <v>0</v>
      </c>
      <c r="E38" s="1130">
        <f>'F8-1 '!E38+'F8-2'!E38</f>
        <v>0</v>
      </c>
      <c r="F38" s="1130">
        <f>'F8-1 '!F38+'F8-2'!F38</f>
        <v>0</v>
      </c>
      <c r="G38" s="1130">
        <f>'F8-1 '!G38+'F8-2'!G38</f>
        <v>2</v>
      </c>
      <c r="H38" s="1130">
        <f>'F8-1 '!H38+'F8-2'!H38</f>
        <v>0</v>
      </c>
      <c r="I38" s="1130">
        <f>'F8-1 '!I38+'F8-2'!I38</f>
        <v>2</v>
      </c>
      <c r="J38" s="1130">
        <f>'F8-1 '!J38+'F8-2'!J38</f>
        <v>2</v>
      </c>
      <c r="K38" s="1130">
        <f>'F8-1 '!K38+'F8-2'!K38</f>
        <v>0</v>
      </c>
      <c r="L38" s="1129" t="s">
        <v>100</v>
      </c>
    </row>
    <row r="39" spans="1:12" ht="20.100000000000001" customHeight="1" thickTop="1" thickBot="1" x14ac:dyDescent="0.25">
      <c r="A39" s="1291" t="s">
        <v>101</v>
      </c>
      <c r="B39" s="1290">
        <f t="shared" si="2"/>
        <v>2</v>
      </c>
      <c r="C39" s="227">
        <f>'F8-1 '!C39+'F8-2'!C39</f>
        <v>0</v>
      </c>
      <c r="D39" s="227">
        <f>'F8-1 '!D39+'F8-2'!D39</f>
        <v>0</v>
      </c>
      <c r="E39" s="227">
        <f>'F8-1 '!E39+'F8-2'!E39</f>
        <v>0</v>
      </c>
      <c r="F39" s="227">
        <f>'F8-1 '!F39+'F8-2'!F39</f>
        <v>0</v>
      </c>
      <c r="G39" s="227">
        <f>'F8-1 '!G39+'F8-2'!G39</f>
        <v>1</v>
      </c>
      <c r="H39" s="227">
        <f>'F8-1 '!H39+'F8-2'!H39</f>
        <v>1</v>
      </c>
      <c r="I39" s="227">
        <f>'F8-1 '!I39+'F8-2'!I39</f>
        <v>0</v>
      </c>
      <c r="J39" s="227">
        <f>'F8-1 '!J39+'F8-2'!J39</f>
        <v>0</v>
      </c>
      <c r="K39" s="227">
        <f>'F8-1 '!K39+'F8-2'!K39</f>
        <v>0</v>
      </c>
      <c r="L39" s="1142" t="s">
        <v>102</v>
      </c>
    </row>
    <row r="40" spans="1:12" ht="20.100000000000001" customHeight="1" thickTop="1" thickBot="1" x14ac:dyDescent="0.25">
      <c r="A40" s="1293" t="s">
        <v>103</v>
      </c>
      <c r="B40" s="1292">
        <f t="shared" si="2"/>
        <v>2</v>
      </c>
      <c r="C40" s="1130">
        <f>'F8-1 '!C40+'F8-2'!C40</f>
        <v>1</v>
      </c>
      <c r="D40" s="1130">
        <f>'F8-1 '!D40+'F8-2'!D40</f>
        <v>0</v>
      </c>
      <c r="E40" s="1130">
        <f>'F8-1 '!E40+'F8-2'!E40</f>
        <v>0</v>
      </c>
      <c r="F40" s="1130">
        <f>'F8-1 '!F40+'F8-2'!F40</f>
        <v>1</v>
      </c>
      <c r="G40" s="1130">
        <f>'F8-1 '!G40+'F8-2'!G40</f>
        <v>0</v>
      </c>
      <c r="H40" s="1130">
        <f>'F8-1 '!H40+'F8-2'!H40</f>
        <v>0</v>
      </c>
      <c r="I40" s="1130">
        <f>'F8-1 '!I40+'F8-2'!I40</f>
        <v>0</v>
      </c>
      <c r="J40" s="1130">
        <f>'F8-1 '!J40+'F8-2'!J40</f>
        <v>0</v>
      </c>
      <c r="K40" s="1130">
        <f>'F8-1 '!K40+'F8-2'!K40</f>
        <v>0</v>
      </c>
      <c r="L40" s="1129" t="s">
        <v>104</v>
      </c>
    </row>
    <row r="41" spans="1:12" ht="20.100000000000001" customHeight="1" thickTop="1" thickBot="1" x14ac:dyDescent="0.25">
      <c r="A41" s="1291" t="s">
        <v>105</v>
      </c>
      <c r="B41" s="1290">
        <f t="shared" si="2"/>
        <v>2</v>
      </c>
      <c r="C41" s="227">
        <f>'F8-1 '!C41+'F8-2'!C41</f>
        <v>0</v>
      </c>
      <c r="D41" s="227">
        <f>'F8-1 '!D41+'F8-2'!D41</f>
        <v>0</v>
      </c>
      <c r="E41" s="227">
        <f>'F8-1 '!E41+'F8-2'!E41</f>
        <v>0</v>
      </c>
      <c r="F41" s="227">
        <f>'F8-1 '!F41+'F8-2'!F41</f>
        <v>2</v>
      </c>
      <c r="G41" s="227">
        <f>'F8-1 '!G41+'F8-2'!G41</f>
        <v>0</v>
      </c>
      <c r="H41" s="227">
        <f>'F8-1 '!H41+'F8-2'!H41</f>
        <v>0</v>
      </c>
      <c r="I41" s="227">
        <f>'F8-1 '!I41+'F8-2'!I41</f>
        <v>0</v>
      </c>
      <c r="J41" s="227">
        <f>'F8-1 '!J41+'F8-2'!J41</f>
        <v>0</v>
      </c>
      <c r="K41" s="227">
        <f>'F8-1 '!K41+'F8-2'!K41</f>
        <v>0</v>
      </c>
      <c r="L41" s="1142" t="s">
        <v>106</v>
      </c>
    </row>
    <row r="42" spans="1:12" ht="20.100000000000001" customHeight="1" thickTop="1" thickBot="1" x14ac:dyDescent="0.25">
      <c r="A42" s="1293" t="s">
        <v>107</v>
      </c>
      <c r="B42" s="1292">
        <f t="shared" si="2"/>
        <v>1</v>
      </c>
      <c r="C42" s="1130">
        <f>'F8-1 '!C42+'F8-2'!C42</f>
        <v>0</v>
      </c>
      <c r="D42" s="1130">
        <f>'F8-1 '!D42+'F8-2'!D42</f>
        <v>0</v>
      </c>
      <c r="E42" s="1130">
        <f>'F8-1 '!E42+'F8-2'!E42</f>
        <v>0</v>
      </c>
      <c r="F42" s="1130">
        <f>'F8-1 '!F42+'F8-2'!F42</f>
        <v>1</v>
      </c>
      <c r="G42" s="1130">
        <f>'F8-1 '!G42+'F8-2'!G42</f>
        <v>0</v>
      </c>
      <c r="H42" s="1130">
        <f>'F8-1 '!H42+'F8-2'!H42</f>
        <v>0</v>
      </c>
      <c r="I42" s="1130">
        <f>'F8-1 '!I42+'F8-2'!I42</f>
        <v>0</v>
      </c>
      <c r="J42" s="1130">
        <f>'F8-1 '!J42+'F8-2'!J42</f>
        <v>0</v>
      </c>
      <c r="K42" s="1130">
        <f>'F8-1 '!K42+'F8-2'!K42</f>
        <v>0</v>
      </c>
      <c r="L42" s="1129" t="s">
        <v>108</v>
      </c>
    </row>
    <row r="43" spans="1:12" ht="20.100000000000001" customHeight="1" thickTop="1" thickBot="1" x14ac:dyDescent="0.25">
      <c r="A43" s="1291" t="s">
        <v>109</v>
      </c>
      <c r="B43" s="1290">
        <f t="shared" si="2"/>
        <v>4</v>
      </c>
      <c r="C43" s="227">
        <f>'F8-1 '!C43+'F8-2'!C43</f>
        <v>0</v>
      </c>
      <c r="D43" s="227">
        <f>'F8-1 '!D43+'F8-2'!D43</f>
        <v>0</v>
      </c>
      <c r="E43" s="227">
        <f>'F8-1 '!E43+'F8-2'!E43</f>
        <v>0</v>
      </c>
      <c r="F43" s="227">
        <f>'F8-1 '!F43+'F8-2'!F43</f>
        <v>4</v>
      </c>
      <c r="G43" s="227">
        <f>'F8-1 '!G43+'F8-2'!G43</f>
        <v>0</v>
      </c>
      <c r="H43" s="227">
        <f>'F8-1 '!H43+'F8-2'!H43</f>
        <v>0</v>
      </c>
      <c r="I43" s="227">
        <f>'F8-1 '!I43+'F8-2'!I43</f>
        <v>0</v>
      </c>
      <c r="J43" s="227">
        <f>'F8-1 '!J43+'F8-2'!J43</f>
        <v>0</v>
      </c>
      <c r="K43" s="227">
        <f>'F8-1 '!K43+'F8-2'!K43</f>
        <v>0</v>
      </c>
      <c r="L43" s="1142" t="s">
        <v>110</v>
      </c>
    </row>
    <row r="44" spans="1:12" ht="20.100000000000001" customHeight="1" thickTop="1" x14ac:dyDescent="0.2">
      <c r="A44" s="1289" t="s">
        <v>71</v>
      </c>
      <c r="B44" s="1288">
        <f t="shared" si="2"/>
        <v>60</v>
      </c>
      <c r="C44" s="229">
        <f>'F8-1 '!C44+'F8-2'!C44</f>
        <v>46</v>
      </c>
      <c r="D44" s="229">
        <f>'F8-1 '!D44+'F8-2'!D44</f>
        <v>0</v>
      </c>
      <c r="E44" s="229">
        <f>'F8-1 '!E44+'F8-2'!E44</f>
        <v>0</v>
      </c>
      <c r="F44" s="229">
        <f>'F8-1 '!F44+'F8-2'!F44</f>
        <v>1</v>
      </c>
      <c r="G44" s="229">
        <f>'F8-1 '!G44+'F8-2'!G44</f>
        <v>4</v>
      </c>
      <c r="H44" s="229">
        <f>'F8-1 '!H44+'F8-2'!H44</f>
        <v>4</v>
      </c>
      <c r="I44" s="229">
        <f>'F8-1 '!I44+'F8-2'!I44</f>
        <v>3</v>
      </c>
      <c r="J44" s="229">
        <f>'F8-1 '!J44+'F8-2'!J44</f>
        <v>1</v>
      </c>
      <c r="K44" s="229">
        <f>'F8-1 '!K44+'F8-2'!K44</f>
        <v>1</v>
      </c>
      <c r="L44" s="1177" t="s">
        <v>72</v>
      </c>
    </row>
    <row r="45" spans="1:12" ht="20.100000000000001" customHeight="1" x14ac:dyDescent="0.2">
      <c r="A45" s="1286" t="s">
        <v>44</v>
      </c>
      <c r="B45" s="1287">
        <f>SUM(B34:B44)</f>
        <v>137</v>
      </c>
      <c r="C45" s="1287">
        <f>SUM(C34:C44)</f>
        <v>63</v>
      </c>
      <c r="D45" s="1287">
        <f>SUM(D34:D44)</f>
        <v>0</v>
      </c>
      <c r="E45" s="1287">
        <f>SUM(E34:E44)</f>
        <v>0</v>
      </c>
      <c r="F45" s="1287">
        <f>SUM(F34:F44)</f>
        <v>11</v>
      </c>
      <c r="G45" s="1287">
        <f>G34+G35+G36+G37+G38+G39+G40+G41+G42+G43+G44</f>
        <v>13</v>
      </c>
      <c r="H45" s="1287">
        <f>SUM(H34:H44)</f>
        <v>10</v>
      </c>
      <c r="I45" s="1287">
        <f>SUM(I34:I44)</f>
        <v>19</v>
      </c>
      <c r="J45" s="1287">
        <f>SUM(J34:J44)</f>
        <v>18</v>
      </c>
      <c r="K45" s="1287">
        <f>SUM(K34:K44)</f>
        <v>3</v>
      </c>
      <c r="L45" s="1286" t="s">
        <v>45</v>
      </c>
    </row>
    <row r="46" spans="1:12" ht="20.100000000000001" customHeight="1" x14ac:dyDescent="0.2">
      <c r="A46" s="1429">
        <v>2015</v>
      </c>
      <c r="B46" s="1429"/>
      <c r="C46" s="1429"/>
      <c r="D46" s="1429"/>
      <c r="E46" s="1429"/>
      <c r="F46" s="1429"/>
      <c r="G46" s="1429"/>
      <c r="H46" s="1429"/>
      <c r="I46" s="1429"/>
      <c r="J46" s="1429"/>
      <c r="K46" s="1429"/>
      <c r="L46" s="1429"/>
    </row>
    <row r="47" spans="1:12" ht="21" customHeight="1" thickBot="1" x14ac:dyDescent="0.25">
      <c r="A47" s="1657" t="s">
        <v>91</v>
      </c>
      <c r="B47" s="1659" t="s">
        <v>1509</v>
      </c>
      <c r="C47" s="1660"/>
      <c r="D47" s="1660"/>
      <c r="E47" s="1660"/>
      <c r="F47" s="1660"/>
      <c r="G47" s="1660"/>
      <c r="H47" s="1660"/>
      <c r="I47" s="1660"/>
      <c r="J47" s="1660"/>
      <c r="K47" s="1660"/>
      <c r="L47" s="1661" t="s">
        <v>92</v>
      </c>
    </row>
    <row r="48" spans="1:12" ht="39.950000000000003" customHeight="1" thickTop="1" x14ac:dyDescent="0.2">
      <c r="A48" s="1658"/>
      <c r="B48" s="1285" t="s">
        <v>394</v>
      </c>
      <c r="C48" s="63" t="s">
        <v>345</v>
      </c>
      <c r="D48" s="253" t="s">
        <v>197</v>
      </c>
      <c r="E48" s="1087" t="s">
        <v>161</v>
      </c>
      <c r="F48" s="1087" t="s">
        <v>69</v>
      </c>
      <c r="G48" s="1087" t="s">
        <v>67</v>
      </c>
      <c r="H48" s="1087" t="s">
        <v>65</v>
      </c>
      <c r="I48" s="1087" t="s">
        <v>63</v>
      </c>
      <c r="J48" s="1087" t="s">
        <v>61</v>
      </c>
      <c r="K48" s="138" t="s">
        <v>59</v>
      </c>
      <c r="L48" s="1662"/>
    </row>
    <row r="49" spans="1:12" ht="20.100000000000001" customHeight="1" thickBot="1" x14ac:dyDescent="0.25">
      <c r="A49" s="1284" t="s">
        <v>93</v>
      </c>
      <c r="B49" s="1283">
        <f t="shared" ref="B49:B59" si="3">SUM(C49:K49)</f>
        <v>6</v>
      </c>
      <c r="C49" s="1282">
        <f>'F8-1 '!C49+'F8-2'!C49</f>
        <v>3</v>
      </c>
      <c r="D49" s="1282">
        <f>'F8-1 '!D49+'F8-2'!D49</f>
        <v>0</v>
      </c>
      <c r="E49" s="1282">
        <f>'F8-1 '!E49+'F8-2'!E49</f>
        <v>0</v>
      </c>
      <c r="F49" s="1282">
        <f>'F8-1 '!F49+'F8-2'!F49</f>
        <v>0</v>
      </c>
      <c r="G49" s="1282">
        <f>'F8-1 '!G49+'F8-2'!G49</f>
        <v>0</v>
      </c>
      <c r="H49" s="1282">
        <f>'F8-1 '!H49+'F8-2'!H49</f>
        <v>1</v>
      </c>
      <c r="I49" s="1282">
        <f>'F8-1 '!I49+'F8-2'!I49</f>
        <v>0</v>
      </c>
      <c r="J49" s="1282">
        <f>'F8-1 '!J49+'F8-2'!J49</f>
        <v>2</v>
      </c>
      <c r="K49" s="1282">
        <f>'F8-1 '!K49+'F8-2'!K49</f>
        <v>0</v>
      </c>
      <c r="L49" s="1147" t="s">
        <v>1508</v>
      </c>
    </row>
    <row r="50" spans="1:12" ht="20.100000000000001" customHeight="1" thickTop="1" thickBot="1" x14ac:dyDescent="0.25">
      <c r="A50" s="1085" t="s">
        <v>94</v>
      </c>
      <c r="B50" s="1281">
        <f t="shared" si="3"/>
        <v>7</v>
      </c>
      <c r="C50" s="225">
        <f>'F8-1 '!C50+'F8-2'!C50</f>
        <v>1</v>
      </c>
      <c r="D50" s="225">
        <f>'F8-1 '!D50+'F8-2'!D50</f>
        <v>0</v>
      </c>
      <c r="E50" s="225">
        <f>'F8-1 '!E50+'F8-2'!E50</f>
        <v>0</v>
      </c>
      <c r="F50" s="225">
        <f>'F8-1 '!F50+'F8-2'!F50</f>
        <v>0</v>
      </c>
      <c r="G50" s="225">
        <f>'F8-1 '!G50+'F8-2'!G50</f>
        <v>0</v>
      </c>
      <c r="H50" s="225">
        <f>'F8-1 '!H50+'F8-2'!H50</f>
        <v>2</v>
      </c>
      <c r="I50" s="225">
        <f>'F8-1 '!I50+'F8-2'!I50</f>
        <v>2</v>
      </c>
      <c r="J50" s="225">
        <f>'F8-1 '!J50+'F8-2'!J50</f>
        <v>2</v>
      </c>
      <c r="K50" s="225">
        <f>'F8-1 '!K50+'F8-2'!K50</f>
        <v>0</v>
      </c>
      <c r="L50" s="1123" t="s">
        <v>1507</v>
      </c>
    </row>
    <row r="51" spans="1:12" ht="20.100000000000001" customHeight="1" thickTop="1" thickBot="1" x14ac:dyDescent="0.25">
      <c r="A51" s="1284" t="s">
        <v>95</v>
      </c>
      <c r="B51" s="1283">
        <f t="shared" si="3"/>
        <v>3</v>
      </c>
      <c r="C51" s="1282">
        <f>'F8-1 '!C51+'F8-2'!C51</f>
        <v>0</v>
      </c>
      <c r="D51" s="1282">
        <f>'F8-1 '!D51+'F8-2'!D51</f>
        <v>0</v>
      </c>
      <c r="E51" s="1282">
        <f>'F8-1 '!E51+'F8-2'!E51</f>
        <v>0</v>
      </c>
      <c r="F51" s="1282">
        <f>'F8-1 '!F51+'F8-2'!F51</f>
        <v>0</v>
      </c>
      <c r="G51" s="1282">
        <f>'F8-1 '!G51+'F8-2'!G51</f>
        <v>1</v>
      </c>
      <c r="H51" s="1282">
        <f>'F8-1 '!H51+'F8-2'!H51</f>
        <v>1</v>
      </c>
      <c r="I51" s="1282">
        <f>'F8-1 '!I51+'F8-2'!I51</f>
        <v>1</v>
      </c>
      <c r="J51" s="1282">
        <f>'F8-1 '!J51+'F8-2'!J51</f>
        <v>0</v>
      </c>
      <c r="K51" s="1282">
        <f>'F8-1 '!K51+'F8-2'!K51</f>
        <v>0</v>
      </c>
      <c r="L51" s="1147" t="s">
        <v>96</v>
      </c>
    </row>
    <row r="52" spans="1:12" ht="20.100000000000001" customHeight="1" thickTop="1" thickBot="1" x14ac:dyDescent="0.25">
      <c r="A52" s="1085" t="s">
        <v>97</v>
      </c>
      <c r="B52" s="1281">
        <f t="shared" si="3"/>
        <v>1</v>
      </c>
      <c r="C52" s="225">
        <f>'F8-1 '!C52+'F8-2'!C52</f>
        <v>0</v>
      </c>
      <c r="D52" s="225">
        <f>'F8-1 '!D52+'F8-2'!D52</f>
        <v>0</v>
      </c>
      <c r="E52" s="225">
        <f>'F8-1 '!E52+'F8-2'!E52</f>
        <v>0</v>
      </c>
      <c r="F52" s="225">
        <f>'F8-1 '!F52+'F8-2'!F52</f>
        <v>0</v>
      </c>
      <c r="G52" s="225">
        <f>'F8-1 '!G52+'F8-2'!G52</f>
        <v>0</v>
      </c>
      <c r="H52" s="225">
        <f>'F8-1 '!H52+'F8-2'!H52</f>
        <v>0</v>
      </c>
      <c r="I52" s="225">
        <f>'F8-1 '!I52+'F8-2'!I52</f>
        <v>0</v>
      </c>
      <c r="J52" s="225">
        <f>'F8-1 '!J52+'F8-2'!J52</f>
        <v>1</v>
      </c>
      <c r="K52" s="225">
        <f>'F8-1 '!K52+'F8-2'!K52</f>
        <v>0</v>
      </c>
      <c r="L52" s="1123" t="s">
        <v>98</v>
      </c>
    </row>
    <row r="53" spans="1:12" ht="20.100000000000001" customHeight="1" thickTop="1" thickBot="1" x14ac:dyDescent="0.25">
      <c r="A53" s="1284" t="s">
        <v>99</v>
      </c>
      <c r="B53" s="1283">
        <f t="shared" si="3"/>
        <v>2</v>
      </c>
      <c r="C53" s="1282">
        <f>'F8-1 '!C53+'F8-2'!C53</f>
        <v>1</v>
      </c>
      <c r="D53" s="1282">
        <f>'F8-1 '!D53+'F8-2'!D53</f>
        <v>0</v>
      </c>
      <c r="E53" s="1282">
        <f>'F8-1 '!E53+'F8-2'!E53</f>
        <v>0</v>
      </c>
      <c r="F53" s="1282">
        <f>'F8-1 '!F53+'F8-2'!F53</f>
        <v>0</v>
      </c>
      <c r="G53" s="1282">
        <f>'F8-1 '!G53+'F8-2'!G53</f>
        <v>0</v>
      </c>
      <c r="H53" s="1282">
        <f>'F8-1 '!H53+'F8-2'!H53</f>
        <v>1</v>
      </c>
      <c r="I53" s="1282">
        <f>'F8-1 '!I53+'F8-2'!I53</f>
        <v>0</v>
      </c>
      <c r="J53" s="1282">
        <f>'F8-1 '!J53+'F8-2'!J53</f>
        <v>0</v>
      </c>
      <c r="K53" s="1282">
        <f>'F8-1 '!K53+'F8-2'!K53</f>
        <v>0</v>
      </c>
      <c r="L53" s="1147" t="s">
        <v>100</v>
      </c>
    </row>
    <row r="54" spans="1:12" ht="20.100000000000001" customHeight="1" thickTop="1" thickBot="1" x14ac:dyDescent="0.25">
      <c r="A54" s="1085" t="s">
        <v>101</v>
      </c>
      <c r="B54" s="1281">
        <f t="shared" si="3"/>
        <v>3</v>
      </c>
      <c r="C54" s="225">
        <f>'F8-1 '!C54+'F8-2'!C54</f>
        <v>1</v>
      </c>
      <c r="D54" s="225">
        <f>'F8-1 '!D54+'F8-2'!D54</f>
        <v>0</v>
      </c>
      <c r="E54" s="225">
        <f>'F8-1 '!E54+'F8-2'!E54</f>
        <v>0</v>
      </c>
      <c r="F54" s="225">
        <f>'F8-1 '!F54+'F8-2'!F54</f>
        <v>0</v>
      </c>
      <c r="G54" s="225">
        <f>'F8-1 '!G54+'F8-2'!G54</f>
        <v>0</v>
      </c>
      <c r="H54" s="225">
        <f>'F8-1 '!H54+'F8-2'!H54</f>
        <v>2</v>
      </c>
      <c r="I54" s="225">
        <f>'F8-1 '!I54+'F8-2'!I54</f>
        <v>0</v>
      </c>
      <c r="J54" s="225">
        <f>'F8-1 '!J54+'F8-2'!J54</f>
        <v>0</v>
      </c>
      <c r="K54" s="225">
        <f>'F8-1 '!K54+'F8-2'!K54</f>
        <v>0</v>
      </c>
      <c r="L54" s="1123" t="s">
        <v>102</v>
      </c>
    </row>
    <row r="55" spans="1:12" ht="20.100000000000001" customHeight="1" thickTop="1" thickBot="1" x14ac:dyDescent="0.25">
      <c r="A55" s="1284" t="s">
        <v>103</v>
      </c>
      <c r="B55" s="1283">
        <f t="shared" si="3"/>
        <v>1</v>
      </c>
      <c r="C55" s="1282">
        <f>'F8-1 '!C55+'F8-2'!C55</f>
        <v>0</v>
      </c>
      <c r="D55" s="1282">
        <f>'F8-1 '!D55+'F8-2'!D55</f>
        <v>0</v>
      </c>
      <c r="E55" s="1282">
        <f>'F8-1 '!E55+'F8-2'!E55</f>
        <v>0</v>
      </c>
      <c r="F55" s="1282">
        <f>'F8-1 '!F55+'F8-2'!F55</f>
        <v>0</v>
      </c>
      <c r="G55" s="1282">
        <f>'F8-1 '!G55+'F8-2'!G55</f>
        <v>0</v>
      </c>
      <c r="H55" s="1282">
        <f>'F8-1 '!H55+'F8-2'!H55</f>
        <v>1</v>
      </c>
      <c r="I55" s="1282">
        <f>'F8-1 '!I55+'F8-2'!I55</f>
        <v>0</v>
      </c>
      <c r="J55" s="1282">
        <f>'F8-1 '!J55+'F8-2'!J55</f>
        <v>0</v>
      </c>
      <c r="K55" s="1282">
        <f>'F8-1 '!K55+'F8-2'!K55</f>
        <v>0</v>
      </c>
      <c r="L55" s="1147" t="s">
        <v>104</v>
      </c>
    </row>
    <row r="56" spans="1:12" ht="20.100000000000001" customHeight="1" thickTop="1" thickBot="1" x14ac:dyDescent="0.25">
      <c r="A56" s="1085" t="s">
        <v>105</v>
      </c>
      <c r="B56" s="1281">
        <f t="shared" si="3"/>
        <v>1</v>
      </c>
      <c r="C56" s="225">
        <f>'F8-1 '!C56+'F8-2'!C56</f>
        <v>0</v>
      </c>
      <c r="D56" s="225">
        <f>'F8-1 '!D56+'F8-2'!D56</f>
        <v>0</v>
      </c>
      <c r="E56" s="225">
        <f>'F8-1 '!E56+'F8-2'!E56</f>
        <v>0</v>
      </c>
      <c r="F56" s="225">
        <f>'F8-1 '!F56+'F8-2'!F56</f>
        <v>1</v>
      </c>
      <c r="G56" s="225">
        <f>'F8-1 '!G56+'F8-2'!G56</f>
        <v>0</v>
      </c>
      <c r="H56" s="225">
        <f>'F8-1 '!H56+'F8-2'!H56</f>
        <v>0</v>
      </c>
      <c r="I56" s="225">
        <f>'F8-1 '!I56+'F8-2'!I56</f>
        <v>0</v>
      </c>
      <c r="J56" s="225">
        <f>'F8-1 '!J56+'F8-2'!J56</f>
        <v>0</v>
      </c>
      <c r="K56" s="225">
        <f>'F8-1 '!K56+'F8-2'!K56</f>
        <v>0</v>
      </c>
      <c r="L56" s="1123" t="s">
        <v>106</v>
      </c>
    </row>
    <row r="57" spans="1:12" ht="20.100000000000001" customHeight="1" thickTop="1" thickBot="1" x14ac:dyDescent="0.25">
      <c r="A57" s="1284" t="s">
        <v>107</v>
      </c>
      <c r="B57" s="1283">
        <f t="shared" si="3"/>
        <v>1</v>
      </c>
      <c r="C57" s="1282">
        <f>'F8-1 '!C57+'F8-2'!C57</f>
        <v>0</v>
      </c>
      <c r="D57" s="1282">
        <f>'F8-1 '!D57+'F8-2'!D57</f>
        <v>0</v>
      </c>
      <c r="E57" s="1282">
        <f>'F8-1 '!E57+'F8-2'!E57</f>
        <v>0</v>
      </c>
      <c r="F57" s="1282">
        <f>'F8-1 '!F57+'F8-2'!F57</f>
        <v>1</v>
      </c>
      <c r="G57" s="1282">
        <f>'F8-1 '!G57+'F8-2'!G57</f>
        <v>0</v>
      </c>
      <c r="H57" s="1282">
        <f>'F8-1 '!H57+'F8-2'!H57</f>
        <v>0</v>
      </c>
      <c r="I57" s="1282">
        <f>'F8-1 '!I57+'F8-2'!I57</f>
        <v>0</v>
      </c>
      <c r="J57" s="1282">
        <f>'F8-1 '!J57+'F8-2'!J57</f>
        <v>0</v>
      </c>
      <c r="K57" s="1282">
        <f>'F8-1 '!K57+'F8-2'!K57</f>
        <v>0</v>
      </c>
      <c r="L57" s="1147" t="s">
        <v>108</v>
      </c>
    </row>
    <row r="58" spans="1:12" ht="20.100000000000001" customHeight="1" thickTop="1" thickBot="1" x14ac:dyDescent="0.25">
      <c r="A58" s="1085" t="s">
        <v>109</v>
      </c>
      <c r="B58" s="1281">
        <f t="shared" si="3"/>
        <v>2</v>
      </c>
      <c r="C58" s="225">
        <f>'F8-1 '!C58+'F8-2'!C58</f>
        <v>1</v>
      </c>
      <c r="D58" s="225">
        <f>'F8-1 '!D58+'F8-2'!D58</f>
        <v>0</v>
      </c>
      <c r="E58" s="225">
        <f>'F8-1 '!E58+'F8-2'!E58</f>
        <v>0</v>
      </c>
      <c r="F58" s="225">
        <f>'F8-1 '!F58+'F8-2'!F58</f>
        <v>0</v>
      </c>
      <c r="G58" s="225">
        <f>'F8-1 '!G58+'F8-2'!G58</f>
        <v>0</v>
      </c>
      <c r="H58" s="225">
        <f>'F8-1 '!H58+'F8-2'!H58</f>
        <v>0</v>
      </c>
      <c r="I58" s="225">
        <f>'F8-1 '!I58+'F8-2'!I58</f>
        <v>1</v>
      </c>
      <c r="J58" s="225">
        <f>'F8-1 '!J58+'F8-2'!J58</f>
        <v>0</v>
      </c>
      <c r="K58" s="225">
        <f>'F8-1 '!K58+'F8-2'!K58</f>
        <v>0</v>
      </c>
      <c r="L58" s="1123" t="s">
        <v>110</v>
      </c>
    </row>
    <row r="59" spans="1:12" ht="20.100000000000001" customHeight="1" thickTop="1" x14ac:dyDescent="0.2">
      <c r="A59" s="1280" t="s">
        <v>71</v>
      </c>
      <c r="B59" s="1279">
        <f t="shared" si="3"/>
        <v>131</v>
      </c>
      <c r="C59" s="1242">
        <f>'F8-1 '!C59+'F8-2'!C59</f>
        <v>80</v>
      </c>
      <c r="D59" s="1242">
        <f>'F8-1 '!D59+'F8-2'!D59</f>
        <v>0</v>
      </c>
      <c r="E59" s="1242">
        <f>'F8-1 '!E59+'F8-2'!E59</f>
        <v>1</v>
      </c>
      <c r="F59" s="1242">
        <f>'F8-1 '!F59+'F8-2'!F59</f>
        <v>3</v>
      </c>
      <c r="G59" s="1242">
        <f>'F8-1 '!G59+'F8-2'!G59</f>
        <v>9</v>
      </c>
      <c r="H59" s="1242">
        <f>'F8-1 '!H59+'F8-2'!H59</f>
        <v>15</v>
      </c>
      <c r="I59" s="1242">
        <f>'F8-1 '!I59+'F8-2'!I59</f>
        <v>11</v>
      </c>
      <c r="J59" s="1242">
        <f>'F8-1 '!J59+'F8-2'!J59</f>
        <v>10</v>
      </c>
      <c r="K59" s="1242">
        <f>'F8-1 '!K59+'F8-2'!K59</f>
        <v>2</v>
      </c>
      <c r="L59" s="1187" t="s">
        <v>72</v>
      </c>
    </row>
    <row r="60" spans="1:12" ht="20.100000000000001" customHeight="1" x14ac:dyDescent="0.2">
      <c r="A60" s="1278" t="s">
        <v>44</v>
      </c>
      <c r="B60" s="1277">
        <f>SUM(B49:B59)</f>
        <v>158</v>
      </c>
      <c r="C60" s="1277">
        <f>SUM(C49:C59)</f>
        <v>87</v>
      </c>
      <c r="D60" s="1277">
        <f>SUM(D49:D59)</f>
        <v>0</v>
      </c>
      <c r="E60" s="1277">
        <f>SUM(E49:E59)</f>
        <v>1</v>
      </c>
      <c r="F60" s="1277">
        <f>SUM(F49:F59)</f>
        <v>5</v>
      </c>
      <c r="G60" s="1277">
        <f>G49+G50+G51+G52+G53+G54+G55+G56+G57+G58+G59</f>
        <v>10</v>
      </c>
      <c r="H60" s="1277">
        <f>SUM(H49:H59)</f>
        <v>23</v>
      </c>
      <c r="I60" s="1277">
        <f>SUM(I49:I59)</f>
        <v>15</v>
      </c>
      <c r="J60" s="1277">
        <f>SUM(J49:J59)</f>
        <v>15</v>
      </c>
      <c r="K60" s="1277">
        <f>SUM(K49:K59)</f>
        <v>2</v>
      </c>
      <c r="L60" s="1276" t="s">
        <v>45</v>
      </c>
    </row>
    <row r="61" spans="1:12" ht="20.100000000000001" customHeight="1" x14ac:dyDescent="0.25">
      <c r="A61" s="1656">
        <v>2016</v>
      </c>
      <c r="B61" s="1656"/>
      <c r="C61" s="1656"/>
      <c r="D61" s="1656"/>
      <c r="E61" s="1656"/>
      <c r="F61" s="1656"/>
      <c r="G61" s="1656"/>
      <c r="H61" s="1656"/>
      <c r="I61" s="1656"/>
      <c r="J61" s="1656"/>
      <c r="K61" s="1656"/>
      <c r="L61" s="1656"/>
    </row>
    <row r="62" spans="1:12" ht="20.100000000000001" customHeight="1" thickBot="1" x14ac:dyDescent="0.25">
      <c r="A62" s="1293" t="s">
        <v>93</v>
      </c>
      <c r="B62" s="1292">
        <f t="shared" ref="B62:B72" si="4">SUM(C62:K62)</f>
        <v>4</v>
      </c>
      <c r="C62" s="1130">
        <f>'F8-1 '!C62+'F8-2'!C62</f>
        <v>0</v>
      </c>
      <c r="D62" s="1130">
        <f>'F8-1 '!D62+'F8-2'!D62</f>
        <v>0</v>
      </c>
      <c r="E62" s="1130">
        <f>'F8-1 '!E62+'F8-2'!E62</f>
        <v>0</v>
      </c>
      <c r="F62" s="1130">
        <f>'F8-1 '!F62+'F8-2'!F62</f>
        <v>0</v>
      </c>
      <c r="G62" s="1130">
        <f>'F8-1 '!G62+'F8-2'!G62</f>
        <v>0</v>
      </c>
      <c r="H62" s="1130">
        <f>'F8-1 '!H62+'F8-2'!H62</f>
        <v>3</v>
      </c>
      <c r="I62" s="1130">
        <f>'F8-1 '!I62+'F8-2'!I62</f>
        <v>0</v>
      </c>
      <c r="J62" s="1130">
        <f>'F8-1 '!J62+'F8-2'!J62</f>
        <v>1</v>
      </c>
      <c r="K62" s="1130">
        <f>'F8-1 '!K62+'F8-2'!K62</f>
        <v>0</v>
      </c>
      <c r="L62" s="1129" t="s">
        <v>1508</v>
      </c>
    </row>
    <row r="63" spans="1:12" ht="20.100000000000001" customHeight="1" thickTop="1" thickBot="1" x14ac:dyDescent="0.25">
      <c r="A63" s="1291" t="s">
        <v>94</v>
      </c>
      <c r="B63" s="1290">
        <f t="shared" si="4"/>
        <v>2</v>
      </c>
      <c r="C63" s="227">
        <f>'F8-1 '!C63+'F8-2'!C63</f>
        <v>0</v>
      </c>
      <c r="D63" s="227">
        <f>'F8-1 '!D63+'F8-2'!D63</f>
        <v>0</v>
      </c>
      <c r="E63" s="227">
        <f>'F8-1 '!E63+'F8-2'!E63</f>
        <v>0</v>
      </c>
      <c r="F63" s="227">
        <f>'F8-1 '!F63+'F8-2'!F63</f>
        <v>0</v>
      </c>
      <c r="G63" s="227">
        <f>'F8-1 '!G63+'F8-2'!G63</f>
        <v>0</v>
      </c>
      <c r="H63" s="227">
        <f>'F8-1 '!H63+'F8-2'!H63</f>
        <v>1</v>
      </c>
      <c r="I63" s="227">
        <f>'F8-1 '!I63+'F8-2'!I63</f>
        <v>0</v>
      </c>
      <c r="J63" s="227">
        <f>'F8-1 '!J63+'F8-2'!J63</f>
        <v>1</v>
      </c>
      <c r="K63" s="227">
        <f>'F8-1 '!K63+'F8-2'!K63</f>
        <v>0</v>
      </c>
      <c r="L63" s="1142" t="s">
        <v>1507</v>
      </c>
    </row>
    <row r="64" spans="1:12" ht="20.100000000000001" customHeight="1" thickTop="1" thickBot="1" x14ac:dyDescent="0.25">
      <c r="A64" s="1293" t="s">
        <v>95</v>
      </c>
      <c r="B64" s="1292">
        <f t="shared" si="4"/>
        <v>5</v>
      </c>
      <c r="C64" s="1130">
        <f>'F8-1 '!C64+'F8-2'!C64</f>
        <v>2</v>
      </c>
      <c r="D64" s="1130">
        <f>'F8-1 '!D64+'F8-2'!D64</f>
        <v>0</v>
      </c>
      <c r="E64" s="1130">
        <f>'F8-1 '!E64+'F8-2'!E64</f>
        <v>0</v>
      </c>
      <c r="F64" s="1130">
        <f>'F8-1 '!F64+'F8-2'!F64</f>
        <v>0</v>
      </c>
      <c r="G64" s="1130">
        <f>'F8-1 '!G64+'F8-2'!G64</f>
        <v>0</v>
      </c>
      <c r="H64" s="1130">
        <f>'F8-1 '!H64+'F8-2'!H64</f>
        <v>2</v>
      </c>
      <c r="I64" s="1130">
        <f>'F8-1 '!I64+'F8-2'!I64</f>
        <v>1</v>
      </c>
      <c r="J64" s="1130">
        <f>'F8-1 '!J64+'F8-2'!J64</f>
        <v>0</v>
      </c>
      <c r="K64" s="1130">
        <f>'F8-1 '!K64+'F8-2'!K64</f>
        <v>0</v>
      </c>
      <c r="L64" s="1129" t="s">
        <v>96</v>
      </c>
    </row>
    <row r="65" spans="1:12" ht="20.100000000000001" customHeight="1" thickTop="1" thickBot="1" x14ac:dyDescent="0.25">
      <c r="A65" s="1291" t="s">
        <v>97</v>
      </c>
      <c r="B65" s="1290">
        <f t="shared" si="4"/>
        <v>5</v>
      </c>
      <c r="C65" s="227">
        <f>'F8-1 '!C65+'F8-2'!C65</f>
        <v>0</v>
      </c>
      <c r="D65" s="227">
        <f>'F8-1 '!D65+'F8-2'!D65</f>
        <v>0</v>
      </c>
      <c r="E65" s="227">
        <f>'F8-1 '!E65+'F8-2'!E65</f>
        <v>0</v>
      </c>
      <c r="F65" s="227">
        <f>'F8-1 '!F65+'F8-2'!F65</f>
        <v>0</v>
      </c>
      <c r="G65" s="227">
        <f>'F8-1 '!G65+'F8-2'!G65</f>
        <v>1</v>
      </c>
      <c r="H65" s="227">
        <f>'F8-1 '!H65+'F8-2'!H65</f>
        <v>1</v>
      </c>
      <c r="I65" s="227">
        <f>'F8-1 '!I65+'F8-2'!I65</f>
        <v>2</v>
      </c>
      <c r="J65" s="227">
        <f>'F8-1 '!J65+'F8-2'!J65</f>
        <v>1</v>
      </c>
      <c r="K65" s="227">
        <f>'F8-1 '!K65+'F8-2'!K65</f>
        <v>0</v>
      </c>
      <c r="L65" s="1142" t="s">
        <v>98</v>
      </c>
    </row>
    <row r="66" spans="1:12" ht="20.100000000000001" customHeight="1" thickTop="1" thickBot="1" x14ac:dyDescent="0.25">
      <c r="A66" s="1293" t="s">
        <v>99</v>
      </c>
      <c r="B66" s="1292">
        <f t="shared" si="4"/>
        <v>3</v>
      </c>
      <c r="C66" s="1130">
        <f>'F8-1 '!C66+'F8-2'!C66</f>
        <v>2</v>
      </c>
      <c r="D66" s="1130">
        <f>'F8-1 '!D66+'F8-2'!D66</f>
        <v>0</v>
      </c>
      <c r="E66" s="1130">
        <f>'F8-1 '!E66+'F8-2'!E66</f>
        <v>0</v>
      </c>
      <c r="F66" s="1130">
        <f>'F8-1 '!F66+'F8-2'!F66</f>
        <v>0</v>
      </c>
      <c r="G66" s="1130">
        <f>'F8-1 '!G66+'F8-2'!G66</f>
        <v>0</v>
      </c>
      <c r="H66" s="1130">
        <f>'F8-1 '!H66+'F8-2'!H66</f>
        <v>1</v>
      </c>
      <c r="I66" s="1130">
        <f>'F8-1 '!I66+'F8-2'!I66</f>
        <v>0</v>
      </c>
      <c r="J66" s="1130">
        <f>'F8-1 '!J66+'F8-2'!J66</f>
        <v>0</v>
      </c>
      <c r="K66" s="1130">
        <f>'F8-1 '!K66+'F8-2'!K66</f>
        <v>0</v>
      </c>
      <c r="L66" s="1129" t="s">
        <v>100</v>
      </c>
    </row>
    <row r="67" spans="1:12" ht="20.100000000000001" customHeight="1" thickTop="1" thickBot="1" x14ac:dyDescent="0.25">
      <c r="A67" s="1291" t="s">
        <v>101</v>
      </c>
      <c r="B67" s="1290">
        <f t="shared" si="4"/>
        <v>2</v>
      </c>
      <c r="C67" s="227">
        <f>'F8-1 '!C67+'F8-2'!C67</f>
        <v>0</v>
      </c>
      <c r="D67" s="227">
        <f>'F8-1 '!D67+'F8-2'!D67</f>
        <v>0</v>
      </c>
      <c r="E67" s="227">
        <f>'F8-1 '!E67+'F8-2'!E67</f>
        <v>0</v>
      </c>
      <c r="F67" s="227">
        <f>'F8-1 '!F67+'F8-2'!F67</f>
        <v>0</v>
      </c>
      <c r="G67" s="227">
        <f>'F8-1 '!G67+'F8-2'!G67</f>
        <v>0</v>
      </c>
      <c r="H67" s="227">
        <f>'F8-1 '!H67+'F8-2'!H67</f>
        <v>1</v>
      </c>
      <c r="I67" s="227">
        <f>'F8-1 '!I67+'F8-2'!I67</f>
        <v>1</v>
      </c>
      <c r="J67" s="227">
        <f>'F8-1 '!J67+'F8-2'!J67</f>
        <v>0</v>
      </c>
      <c r="K67" s="227">
        <f>'F8-1 '!K67+'F8-2'!K67</f>
        <v>0</v>
      </c>
      <c r="L67" s="1142" t="s">
        <v>102</v>
      </c>
    </row>
    <row r="68" spans="1:12" ht="20.100000000000001" customHeight="1" thickTop="1" thickBot="1" x14ac:dyDescent="0.25">
      <c r="A68" s="1293" t="s">
        <v>103</v>
      </c>
      <c r="B68" s="1292">
        <f t="shared" si="4"/>
        <v>2</v>
      </c>
      <c r="C68" s="1130">
        <f>'F8-1 '!C68+'F8-2'!C68</f>
        <v>1</v>
      </c>
      <c r="D68" s="1130">
        <f>'F8-1 '!D68+'F8-2'!D68</f>
        <v>0</v>
      </c>
      <c r="E68" s="1130">
        <f>'F8-1 '!E68+'F8-2'!E68</f>
        <v>0</v>
      </c>
      <c r="F68" s="1130">
        <f>'F8-1 '!F68+'F8-2'!F68</f>
        <v>0</v>
      </c>
      <c r="G68" s="1130">
        <f>'F8-1 '!G68+'F8-2'!G68</f>
        <v>0</v>
      </c>
      <c r="H68" s="1130">
        <f>'F8-1 '!H68+'F8-2'!H68</f>
        <v>1</v>
      </c>
      <c r="I68" s="1130">
        <f>'F8-1 '!I68+'F8-2'!I68</f>
        <v>0</v>
      </c>
      <c r="J68" s="1130">
        <f>'F8-1 '!J68+'F8-2'!J68</f>
        <v>0</v>
      </c>
      <c r="K68" s="1130">
        <f>'F8-1 '!K68+'F8-2'!K68</f>
        <v>0</v>
      </c>
      <c r="L68" s="1129" t="s">
        <v>104</v>
      </c>
    </row>
    <row r="69" spans="1:12" ht="20.100000000000001" customHeight="1" thickTop="1" thickBot="1" x14ac:dyDescent="0.25">
      <c r="A69" s="1291" t="s">
        <v>105</v>
      </c>
      <c r="B69" s="1290">
        <f t="shared" si="4"/>
        <v>1</v>
      </c>
      <c r="C69" s="227">
        <f>'F8-1 '!C69+'F8-2'!C69</f>
        <v>0</v>
      </c>
      <c r="D69" s="227">
        <f>'F8-1 '!D69+'F8-2'!D69</f>
        <v>0</v>
      </c>
      <c r="E69" s="227">
        <f>'F8-1 '!E69+'F8-2'!E69</f>
        <v>0</v>
      </c>
      <c r="F69" s="227">
        <f>'F8-1 '!F69+'F8-2'!F69</f>
        <v>1</v>
      </c>
      <c r="G69" s="227">
        <f>'F8-1 '!G69+'F8-2'!G69</f>
        <v>0</v>
      </c>
      <c r="H69" s="227">
        <f>'F8-1 '!H69+'F8-2'!H69</f>
        <v>0</v>
      </c>
      <c r="I69" s="227">
        <f>'F8-1 '!I69+'F8-2'!I69</f>
        <v>0</v>
      </c>
      <c r="J69" s="227">
        <f>'F8-1 '!J69+'F8-2'!J69</f>
        <v>0</v>
      </c>
      <c r="K69" s="227">
        <f>'F8-1 '!K69+'F8-2'!K69</f>
        <v>0</v>
      </c>
      <c r="L69" s="1142" t="s">
        <v>106</v>
      </c>
    </row>
    <row r="70" spans="1:12" ht="20.100000000000001" customHeight="1" thickTop="1" thickBot="1" x14ac:dyDescent="0.25">
      <c r="A70" s="1293" t="s">
        <v>107</v>
      </c>
      <c r="B70" s="1292">
        <f t="shared" si="4"/>
        <v>1</v>
      </c>
      <c r="C70" s="1130">
        <f>'F8-1 '!C70+'F8-2'!C70</f>
        <v>1</v>
      </c>
      <c r="D70" s="1130">
        <f>'F8-1 '!D70+'F8-2'!D70</f>
        <v>0</v>
      </c>
      <c r="E70" s="1130">
        <f>'F8-1 '!E70+'F8-2'!E70</f>
        <v>0</v>
      </c>
      <c r="F70" s="1130">
        <f>'F8-1 '!F70+'F8-2'!F70</f>
        <v>0</v>
      </c>
      <c r="G70" s="1130">
        <f>'F8-1 '!G70+'F8-2'!G70</f>
        <v>0</v>
      </c>
      <c r="H70" s="1130">
        <f>'F8-1 '!H70+'F8-2'!H70</f>
        <v>0</v>
      </c>
      <c r="I70" s="1130">
        <f>'F8-1 '!I70+'F8-2'!I70</f>
        <v>0</v>
      </c>
      <c r="J70" s="1130">
        <f>'F8-1 '!J70+'F8-2'!J70</f>
        <v>0</v>
      </c>
      <c r="K70" s="1130">
        <f>'F8-1 '!K70+'F8-2'!K70</f>
        <v>0</v>
      </c>
      <c r="L70" s="1129" t="s">
        <v>108</v>
      </c>
    </row>
    <row r="71" spans="1:12" ht="20.100000000000001" customHeight="1" thickTop="1" thickBot="1" x14ac:dyDescent="0.25">
      <c r="A71" s="1291" t="s">
        <v>109</v>
      </c>
      <c r="B71" s="1290">
        <f t="shared" si="4"/>
        <v>0</v>
      </c>
      <c r="C71" s="227">
        <f>'F8-1 '!C71+'F8-2'!C71</f>
        <v>0</v>
      </c>
      <c r="D71" s="227">
        <f>'F8-1 '!D71+'F8-2'!D71</f>
        <v>0</v>
      </c>
      <c r="E71" s="227">
        <f>'F8-1 '!E71+'F8-2'!E71</f>
        <v>0</v>
      </c>
      <c r="F71" s="227">
        <f>'F8-1 '!F71+'F8-2'!F71</f>
        <v>0</v>
      </c>
      <c r="G71" s="227">
        <f>'F8-1 '!G71+'F8-2'!G71</f>
        <v>0</v>
      </c>
      <c r="H71" s="227">
        <f>'F8-1 '!H71+'F8-2'!H71</f>
        <v>0</v>
      </c>
      <c r="I71" s="227">
        <f>'F8-1 '!I71+'F8-2'!I71</f>
        <v>0</v>
      </c>
      <c r="J71" s="227">
        <f>'F8-1 '!J71+'F8-2'!J71</f>
        <v>0</v>
      </c>
      <c r="K71" s="227">
        <f>'F8-1 '!K71+'F8-2'!K71</f>
        <v>0</v>
      </c>
      <c r="L71" s="1142" t="s">
        <v>110</v>
      </c>
    </row>
    <row r="72" spans="1:12" ht="20.100000000000001" customHeight="1" thickTop="1" x14ac:dyDescent="0.2">
      <c r="A72" s="1289" t="s">
        <v>71</v>
      </c>
      <c r="B72" s="1288">
        <f t="shared" si="4"/>
        <v>78</v>
      </c>
      <c r="C72" s="229">
        <f>'F8-1 '!C72+'F8-2'!C72</f>
        <v>74</v>
      </c>
      <c r="D72" s="229">
        <f>'F8-1 '!D72+'F8-2'!D72</f>
        <v>0</v>
      </c>
      <c r="E72" s="229">
        <f>'F8-1 '!E72+'F8-2'!E72</f>
        <v>0</v>
      </c>
      <c r="F72" s="229">
        <f>'F8-1 '!F72+'F8-2'!F72</f>
        <v>0</v>
      </c>
      <c r="G72" s="229">
        <f>'F8-1 '!G72+'F8-2'!G72</f>
        <v>3</v>
      </c>
      <c r="H72" s="229">
        <f>'F8-1 '!H72+'F8-2'!H72</f>
        <v>1</v>
      </c>
      <c r="I72" s="229">
        <f>'F8-1 '!I72+'F8-2'!I72</f>
        <v>0</v>
      </c>
      <c r="J72" s="229">
        <f>'F8-1 '!J72+'F8-2'!J72</f>
        <v>0</v>
      </c>
      <c r="K72" s="229">
        <f>'F8-1 '!K72+'F8-2'!K72</f>
        <v>0</v>
      </c>
      <c r="L72" s="1177" t="s">
        <v>72</v>
      </c>
    </row>
    <row r="73" spans="1:12" ht="20.100000000000001" customHeight="1" x14ac:dyDescent="0.2">
      <c r="A73" s="1286" t="s">
        <v>44</v>
      </c>
      <c r="B73" s="1287">
        <f>SUM(B62:B72)</f>
        <v>103</v>
      </c>
      <c r="C73" s="1287">
        <f>SUM(C62:C72)</f>
        <v>80</v>
      </c>
      <c r="D73" s="1287">
        <f>SUM(D62:D72)</f>
        <v>0</v>
      </c>
      <c r="E73" s="1287">
        <f>SUM(E62:E72)</f>
        <v>0</v>
      </c>
      <c r="F73" s="1287">
        <f>SUM(F62:F72)</f>
        <v>1</v>
      </c>
      <c r="G73" s="1287">
        <f>G62+G63+G64+G65+G66+G67+G68+G69+G70+G71+G72</f>
        <v>4</v>
      </c>
      <c r="H73" s="1287">
        <f>SUM(H62:H72)</f>
        <v>11</v>
      </c>
      <c r="I73" s="1287">
        <f>SUM(I62:I72)</f>
        <v>4</v>
      </c>
      <c r="J73" s="1287">
        <f>SUM(J62:J72)</f>
        <v>3</v>
      </c>
      <c r="K73" s="1287">
        <f>SUM(K62:K72)</f>
        <v>0</v>
      </c>
      <c r="L73" s="1286" t="s">
        <v>45</v>
      </c>
    </row>
    <row r="74" spans="1:12" ht="20.100000000000001" customHeight="1" x14ac:dyDescent="0.25">
      <c r="A74" s="1656">
        <v>2017</v>
      </c>
      <c r="B74" s="1656"/>
      <c r="C74" s="1656"/>
      <c r="D74" s="1656"/>
      <c r="E74" s="1656"/>
      <c r="F74" s="1656"/>
      <c r="G74" s="1656"/>
      <c r="H74" s="1656"/>
      <c r="I74" s="1656"/>
      <c r="J74" s="1656"/>
      <c r="K74" s="1656"/>
      <c r="L74" s="1656"/>
    </row>
    <row r="75" spans="1:12" ht="20.100000000000001" customHeight="1" thickBot="1" x14ac:dyDescent="0.25">
      <c r="A75" s="1293" t="s">
        <v>93</v>
      </c>
      <c r="B75" s="1292">
        <f t="shared" ref="B75:B85" si="5">SUM(C75:K75)</f>
        <v>4</v>
      </c>
      <c r="C75" s="1130">
        <f>'F8-1 '!C75+'F8-2'!C75</f>
        <v>3</v>
      </c>
      <c r="D75" s="1130">
        <f>'F8-1 '!D75+'F8-2'!D75</f>
        <v>0</v>
      </c>
      <c r="E75" s="1130">
        <f>'F8-1 '!E75+'F8-2'!E75</f>
        <v>0</v>
      </c>
      <c r="F75" s="1130">
        <f>'F8-1 '!F75+'F8-2'!F75</f>
        <v>0</v>
      </c>
      <c r="G75" s="1130">
        <f>'F8-1 '!G75+'F8-2'!G75</f>
        <v>0</v>
      </c>
      <c r="H75" s="1130">
        <f>'F8-1 '!H75+'F8-2'!H75</f>
        <v>1</v>
      </c>
      <c r="I75" s="1130">
        <f>'F8-1 '!I75+'F8-2'!I75</f>
        <v>0</v>
      </c>
      <c r="J75" s="1130">
        <f>'F8-1 '!J75+'F8-2'!J75</f>
        <v>0</v>
      </c>
      <c r="K75" s="1130">
        <f>'F8-1 '!K75+'F8-2'!K75</f>
        <v>0</v>
      </c>
      <c r="L75" s="1129" t="s">
        <v>1508</v>
      </c>
    </row>
    <row r="76" spans="1:12" ht="20.100000000000001" customHeight="1" thickTop="1" thickBot="1" x14ac:dyDescent="0.25">
      <c r="A76" s="1291" t="s">
        <v>94</v>
      </c>
      <c r="B76" s="1290">
        <f t="shared" si="5"/>
        <v>3</v>
      </c>
      <c r="C76" s="227">
        <f>'F8-1 '!C76+'F8-2'!C76</f>
        <v>2</v>
      </c>
      <c r="D76" s="227">
        <f>'F8-1 '!D76+'F8-2'!D76</f>
        <v>0</v>
      </c>
      <c r="E76" s="227">
        <f>'F8-1 '!E76+'F8-2'!E76</f>
        <v>0</v>
      </c>
      <c r="F76" s="227">
        <f>'F8-1 '!F76+'F8-2'!F76</f>
        <v>0</v>
      </c>
      <c r="G76" s="227">
        <f>'F8-1 '!G76+'F8-2'!G76</f>
        <v>0</v>
      </c>
      <c r="H76" s="227">
        <f>'F8-1 '!H76+'F8-2'!H76</f>
        <v>0</v>
      </c>
      <c r="I76" s="227">
        <f>'F8-1 '!I76+'F8-2'!I76</f>
        <v>0</v>
      </c>
      <c r="J76" s="227">
        <f>'F8-1 '!J76+'F8-2'!J76</f>
        <v>0</v>
      </c>
      <c r="K76" s="227">
        <f>'F8-1 '!K76+'F8-2'!K76</f>
        <v>1</v>
      </c>
      <c r="L76" s="1142" t="s">
        <v>1507</v>
      </c>
    </row>
    <row r="77" spans="1:12" ht="20.100000000000001" customHeight="1" thickTop="1" thickBot="1" x14ac:dyDescent="0.25">
      <c r="A77" s="1293" t="s">
        <v>95</v>
      </c>
      <c r="B77" s="1292">
        <f t="shared" si="5"/>
        <v>5</v>
      </c>
      <c r="C77" s="1130">
        <f>'F8-1 '!C77+'F8-2'!C77</f>
        <v>3</v>
      </c>
      <c r="D77" s="1130">
        <f>'F8-1 '!D77+'F8-2'!D77</f>
        <v>0</v>
      </c>
      <c r="E77" s="1130">
        <f>'F8-1 '!E77+'F8-2'!E77</f>
        <v>0</v>
      </c>
      <c r="F77" s="1130">
        <f>'F8-1 '!F77+'F8-2'!F77</f>
        <v>0</v>
      </c>
      <c r="G77" s="1130">
        <f>'F8-1 '!G77+'F8-2'!G77</f>
        <v>0</v>
      </c>
      <c r="H77" s="1130">
        <f>'F8-1 '!H77+'F8-2'!H77</f>
        <v>1</v>
      </c>
      <c r="I77" s="1130">
        <f>'F8-1 '!I77+'F8-2'!I77</f>
        <v>1</v>
      </c>
      <c r="J77" s="1130">
        <f>'F8-1 '!J77+'F8-2'!J77</f>
        <v>0</v>
      </c>
      <c r="K77" s="1130">
        <f>'F8-1 '!K77+'F8-2'!K77</f>
        <v>0</v>
      </c>
      <c r="L77" s="1129" t="s">
        <v>96</v>
      </c>
    </row>
    <row r="78" spans="1:12" ht="20.100000000000001" customHeight="1" thickTop="1" thickBot="1" x14ac:dyDescent="0.25">
      <c r="A78" s="1291" t="s">
        <v>97</v>
      </c>
      <c r="B78" s="1290">
        <f t="shared" si="5"/>
        <v>1</v>
      </c>
      <c r="C78" s="227">
        <f>'F8-1 '!C78+'F8-2'!C78</f>
        <v>1</v>
      </c>
      <c r="D78" s="227">
        <f>'F8-1 '!D78+'F8-2'!D78</f>
        <v>0</v>
      </c>
      <c r="E78" s="227">
        <f>'F8-1 '!E78+'F8-2'!E78</f>
        <v>0</v>
      </c>
      <c r="F78" s="227">
        <f>'F8-1 '!F78+'F8-2'!F78</f>
        <v>0</v>
      </c>
      <c r="G78" s="227">
        <f>'F8-1 '!G78+'F8-2'!G78</f>
        <v>0</v>
      </c>
      <c r="H78" s="227">
        <f>'F8-1 '!H78+'F8-2'!H78</f>
        <v>0</v>
      </c>
      <c r="I78" s="227">
        <f>'F8-1 '!I78+'F8-2'!I78</f>
        <v>0</v>
      </c>
      <c r="J78" s="227">
        <f>'F8-1 '!J78+'F8-2'!J78</f>
        <v>0</v>
      </c>
      <c r="K78" s="227">
        <f>'F8-1 '!K78+'F8-2'!K78</f>
        <v>0</v>
      </c>
      <c r="L78" s="1142" t="s">
        <v>98</v>
      </c>
    </row>
    <row r="79" spans="1:12" ht="20.100000000000001" customHeight="1" thickTop="1" thickBot="1" x14ac:dyDescent="0.25">
      <c r="A79" s="1293" t="s">
        <v>99</v>
      </c>
      <c r="B79" s="1292">
        <f t="shared" si="5"/>
        <v>0</v>
      </c>
      <c r="C79" s="1130">
        <f>'F8-1 '!C79+'F8-2'!C79</f>
        <v>0</v>
      </c>
      <c r="D79" s="1130">
        <f>'F8-1 '!D79+'F8-2'!D79</f>
        <v>0</v>
      </c>
      <c r="E79" s="1130">
        <f>'F8-1 '!E79+'F8-2'!E79</f>
        <v>0</v>
      </c>
      <c r="F79" s="1130">
        <f>'F8-1 '!F79+'F8-2'!F79</f>
        <v>0</v>
      </c>
      <c r="G79" s="1130">
        <f>'F8-1 '!G79+'F8-2'!G79</f>
        <v>0</v>
      </c>
      <c r="H79" s="1130">
        <f>'F8-1 '!H79+'F8-2'!H79</f>
        <v>0</v>
      </c>
      <c r="I79" s="1130">
        <f>'F8-1 '!I79+'F8-2'!I79</f>
        <v>0</v>
      </c>
      <c r="J79" s="1130">
        <f>'F8-1 '!J79+'F8-2'!J79</f>
        <v>0</v>
      </c>
      <c r="K79" s="1130">
        <f>'F8-1 '!K79+'F8-2'!K79</f>
        <v>0</v>
      </c>
      <c r="L79" s="1129" t="s">
        <v>100</v>
      </c>
    </row>
    <row r="80" spans="1:12" ht="20.100000000000001" customHeight="1" thickTop="1" thickBot="1" x14ac:dyDescent="0.25">
      <c r="A80" s="1291" t="s">
        <v>101</v>
      </c>
      <c r="B80" s="1290">
        <f t="shared" si="5"/>
        <v>1</v>
      </c>
      <c r="C80" s="227">
        <f>'F8-1 '!C80+'F8-2'!C80</f>
        <v>0</v>
      </c>
      <c r="D80" s="227">
        <f>'F8-1 '!D80+'F8-2'!D80</f>
        <v>0</v>
      </c>
      <c r="E80" s="227">
        <f>'F8-1 '!E80+'F8-2'!E80</f>
        <v>0</v>
      </c>
      <c r="F80" s="227">
        <f>'F8-1 '!F80+'F8-2'!F80</f>
        <v>0</v>
      </c>
      <c r="G80" s="227">
        <f>'F8-1 '!G80+'F8-2'!G80</f>
        <v>1</v>
      </c>
      <c r="H80" s="227">
        <f>'F8-1 '!H80+'F8-2'!H80</f>
        <v>0</v>
      </c>
      <c r="I80" s="227">
        <f>'F8-1 '!I80+'F8-2'!I80</f>
        <v>0</v>
      </c>
      <c r="J80" s="227">
        <f>'F8-1 '!J80+'F8-2'!J80</f>
        <v>0</v>
      </c>
      <c r="K80" s="227">
        <f>'F8-1 '!K80+'F8-2'!K80</f>
        <v>0</v>
      </c>
      <c r="L80" s="1142" t="s">
        <v>102</v>
      </c>
    </row>
    <row r="81" spans="1:12" ht="20.100000000000001" customHeight="1" thickTop="1" thickBot="1" x14ac:dyDescent="0.25">
      <c r="A81" s="1293" t="s">
        <v>103</v>
      </c>
      <c r="B81" s="1292">
        <f t="shared" si="5"/>
        <v>0</v>
      </c>
      <c r="C81" s="1130">
        <f>'F8-1 '!C81+'F8-2'!C81</f>
        <v>0</v>
      </c>
      <c r="D81" s="1130">
        <f>'F8-1 '!D81+'F8-2'!D81</f>
        <v>0</v>
      </c>
      <c r="E81" s="1130">
        <f>'F8-1 '!E81+'F8-2'!E81</f>
        <v>0</v>
      </c>
      <c r="F81" s="1130">
        <f>'F8-1 '!F81+'F8-2'!F81</f>
        <v>0</v>
      </c>
      <c r="G81" s="1130">
        <f>'F8-1 '!G81+'F8-2'!G81</f>
        <v>0</v>
      </c>
      <c r="H81" s="1130">
        <f>'F8-1 '!H81+'F8-2'!H81</f>
        <v>0</v>
      </c>
      <c r="I81" s="1130">
        <f>'F8-1 '!I81+'F8-2'!I81</f>
        <v>0</v>
      </c>
      <c r="J81" s="1130">
        <f>'F8-1 '!J81+'F8-2'!J81</f>
        <v>0</v>
      </c>
      <c r="K81" s="1130">
        <f>'F8-1 '!K81+'F8-2'!K81</f>
        <v>0</v>
      </c>
      <c r="L81" s="1129" t="s">
        <v>104</v>
      </c>
    </row>
    <row r="82" spans="1:12" ht="20.100000000000001" customHeight="1" thickTop="1" thickBot="1" x14ac:dyDescent="0.25">
      <c r="A82" s="1291" t="s">
        <v>105</v>
      </c>
      <c r="B82" s="1290">
        <f t="shared" si="5"/>
        <v>0</v>
      </c>
      <c r="C82" s="227">
        <f>'F8-1 '!C82+'F8-2'!C82</f>
        <v>0</v>
      </c>
      <c r="D82" s="227">
        <f>'F8-1 '!D82+'F8-2'!D82</f>
        <v>0</v>
      </c>
      <c r="E82" s="227">
        <f>'F8-1 '!E82+'F8-2'!E82</f>
        <v>0</v>
      </c>
      <c r="F82" s="227">
        <f>'F8-1 '!F82+'F8-2'!F82</f>
        <v>0</v>
      </c>
      <c r="G82" s="227">
        <f>'F8-1 '!G82+'F8-2'!G82</f>
        <v>0</v>
      </c>
      <c r="H82" s="227">
        <f>'F8-1 '!H82+'F8-2'!H82</f>
        <v>0</v>
      </c>
      <c r="I82" s="227">
        <f>'F8-1 '!I82+'F8-2'!I82</f>
        <v>0</v>
      </c>
      <c r="J82" s="227">
        <f>'F8-1 '!J82+'F8-2'!J82</f>
        <v>0</v>
      </c>
      <c r="K82" s="227">
        <f>'F8-1 '!K82+'F8-2'!K82</f>
        <v>0</v>
      </c>
      <c r="L82" s="1142" t="s">
        <v>106</v>
      </c>
    </row>
    <row r="83" spans="1:12" ht="20.100000000000001" customHeight="1" thickTop="1" thickBot="1" x14ac:dyDescent="0.25">
      <c r="A83" s="1293" t="s">
        <v>107</v>
      </c>
      <c r="B83" s="1292">
        <f t="shared" si="5"/>
        <v>1</v>
      </c>
      <c r="C83" s="1130">
        <f>'F8-1 '!C83+'F8-2'!C83</f>
        <v>0</v>
      </c>
      <c r="D83" s="1130">
        <f>'F8-1 '!D83+'F8-2'!D83</f>
        <v>0</v>
      </c>
      <c r="E83" s="1130">
        <f>'F8-1 '!E83+'F8-2'!E83</f>
        <v>0</v>
      </c>
      <c r="F83" s="1130">
        <f>'F8-1 '!F83+'F8-2'!F83</f>
        <v>0</v>
      </c>
      <c r="G83" s="1130">
        <f>'F8-1 '!G83+'F8-2'!G83</f>
        <v>1</v>
      </c>
      <c r="H83" s="1130">
        <f>'F8-1 '!H83+'F8-2'!H83</f>
        <v>0</v>
      </c>
      <c r="I83" s="1130">
        <f>'F8-1 '!I83+'F8-2'!I83</f>
        <v>0</v>
      </c>
      <c r="J83" s="1130">
        <f>'F8-1 '!J83+'F8-2'!J83</f>
        <v>0</v>
      </c>
      <c r="K83" s="1130">
        <f>'F8-1 '!K83+'F8-2'!K83</f>
        <v>0</v>
      </c>
      <c r="L83" s="1129" t="s">
        <v>108</v>
      </c>
    </row>
    <row r="84" spans="1:12" ht="20.100000000000001" customHeight="1" thickTop="1" thickBot="1" x14ac:dyDescent="0.25">
      <c r="A84" s="1291" t="s">
        <v>109</v>
      </c>
      <c r="B84" s="1290">
        <f t="shared" si="5"/>
        <v>1</v>
      </c>
      <c r="C84" s="227">
        <f>'F8-1 '!C84+'F8-2'!C84</f>
        <v>0</v>
      </c>
      <c r="D84" s="227">
        <f>'F8-1 '!D84+'F8-2'!D84</f>
        <v>0</v>
      </c>
      <c r="E84" s="227">
        <f>'F8-1 '!E84+'F8-2'!E84</f>
        <v>0</v>
      </c>
      <c r="F84" s="227">
        <f>'F8-1 '!F84+'F8-2'!F84</f>
        <v>0</v>
      </c>
      <c r="G84" s="227">
        <f>'F8-1 '!G84+'F8-2'!G84</f>
        <v>1</v>
      </c>
      <c r="H84" s="227">
        <f>'F8-1 '!H84+'F8-2'!H84</f>
        <v>0</v>
      </c>
      <c r="I84" s="227">
        <f>'F8-1 '!I84+'F8-2'!I84</f>
        <v>0</v>
      </c>
      <c r="J84" s="227">
        <f>'F8-1 '!J84+'F8-2'!J84</f>
        <v>0</v>
      </c>
      <c r="K84" s="227">
        <f>'F8-1 '!K84+'F8-2'!K84</f>
        <v>0</v>
      </c>
      <c r="L84" s="1142" t="s">
        <v>110</v>
      </c>
    </row>
    <row r="85" spans="1:12" ht="20.100000000000001" customHeight="1" thickTop="1" x14ac:dyDescent="0.2">
      <c r="A85" s="1289" t="s">
        <v>71</v>
      </c>
      <c r="B85" s="1288">
        <f t="shared" si="5"/>
        <v>104</v>
      </c>
      <c r="C85" s="229">
        <f>'F8-1 '!C85+'F8-2'!C85</f>
        <v>96</v>
      </c>
      <c r="D85" s="229">
        <f>'F8-1 '!D85+'F8-2'!D85</f>
        <v>0</v>
      </c>
      <c r="E85" s="229">
        <f>'F8-1 '!E85+'F8-2'!E85</f>
        <v>0</v>
      </c>
      <c r="F85" s="229">
        <f>'F8-1 '!F85+'F8-2'!F85</f>
        <v>0</v>
      </c>
      <c r="G85" s="229">
        <f>'F8-1 '!G85+'F8-2'!G85</f>
        <v>1</v>
      </c>
      <c r="H85" s="229">
        <f>'F8-1 '!H85+'F8-2'!H85</f>
        <v>3</v>
      </c>
      <c r="I85" s="229">
        <f>'F8-1 '!I85+'F8-2'!I85</f>
        <v>1</v>
      </c>
      <c r="J85" s="229">
        <f>'F8-1 '!J85+'F8-2'!J85</f>
        <v>3</v>
      </c>
      <c r="K85" s="229">
        <f>'F8-1 '!K85+'F8-2'!K85</f>
        <v>0</v>
      </c>
      <c r="L85" s="1177" t="s">
        <v>72</v>
      </c>
    </row>
    <row r="86" spans="1:12" ht="20.100000000000001" customHeight="1" x14ac:dyDescent="0.2">
      <c r="A86" s="1286" t="s">
        <v>44</v>
      </c>
      <c r="B86" s="1287">
        <f>SUM(B75:B85)</f>
        <v>120</v>
      </c>
      <c r="C86" s="1287">
        <f>SUM(C75:C85)</f>
        <v>105</v>
      </c>
      <c r="D86" s="1287">
        <f>SUM(D75:D85)</f>
        <v>0</v>
      </c>
      <c r="E86" s="1287">
        <f>SUM(E75:E85)</f>
        <v>0</v>
      </c>
      <c r="F86" s="1287">
        <f>SUM(F75:F85)</f>
        <v>0</v>
      </c>
      <c r="G86" s="1287">
        <f>G75+G76+G77+G78+G79+G80+G81+G82+G83+G84+G85</f>
        <v>4</v>
      </c>
      <c r="H86" s="1287">
        <f>SUM(H75:H85)</f>
        <v>5</v>
      </c>
      <c r="I86" s="1287">
        <f>SUM(I75:I85)</f>
        <v>2</v>
      </c>
      <c r="J86" s="1287">
        <f>SUM(J75:J85)</f>
        <v>3</v>
      </c>
      <c r="K86" s="1287">
        <f>SUM(K75:K85)</f>
        <v>1</v>
      </c>
      <c r="L86" s="1286" t="s">
        <v>45</v>
      </c>
    </row>
    <row r="87" spans="1:12" ht="20.100000000000001" customHeight="1" x14ac:dyDescent="0.2">
      <c r="A87" s="1429">
        <v>2018</v>
      </c>
      <c r="B87" s="1429"/>
      <c r="C87" s="1429"/>
      <c r="D87" s="1429"/>
      <c r="E87" s="1429"/>
      <c r="F87" s="1429"/>
      <c r="G87" s="1429"/>
      <c r="H87" s="1429"/>
      <c r="I87" s="1429"/>
      <c r="J87" s="1429"/>
      <c r="K87" s="1429"/>
      <c r="L87" s="1429"/>
    </row>
    <row r="88" spans="1:12" ht="21" customHeight="1" thickBot="1" x14ac:dyDescent="0.25">
      <c r="A88" s="1657" t="s">
        <v>91</v>
      </c>
      <c r="B88" s="1659" t="s">
        <v>1509</v>
      </c>
      <c r="C88" s="1660"/>
      <c r="D88" s="1660"/>
      <c r="E88" s="1660"/>
      <c r="F88" s="1660"/>
      <c r="G88" s="1660"/>
      <c r="H88" s="1660"/>
      <c r="I88" s="1660"/>
      <c r="J88" s="1660"/>
      <c r="K88" s="1660"/>
      <c r="L88" s="1661" t="s">
        <v>92</v>
      </c>
    </row>
    <row r="89" spans="1:12" ht="39.950000000000003" customHeight="1" thickTop="1" x14ac:dyDescent="0.2">
      <c r="A89" s="1658"/>
      <c r="B89" s="1285" t="s">
        <v>394</v>
      </c>
      <c r="C89" s="63" t="s">
        <v>345</v>
      </c>
      <c r="D89" s="253" t="s">
        <v>197</v>
      </c>
      <c r="E89" s="1087" t="s">
        <v>161</v>
      </c>
      <c r="F89" s="1087" t="s">
        <v>69</v>
      </c>
      <c r="G89" s="1087" t="s">
        <v>67</v>
      </c>
      <c r="H89" s="1087" t="s">
        <v>65</v>
      </c>
      <c r="I89" s="1087" t="s">
        <v>63</v>
      </c>
      <c r="J89" s="1087" t="s">
        <v>61</v>
      </c>
      <c r="K89" s="138" t="s">
        <v>59</v>
      </c>
      <c r="L89" s="1662"/>
    </row>
    <row r="90" spans="1:12" ht="20.100000000000001" customHeight="1" thickBot="1" x14ac:dyDescent="0.25">
      <c r="A90" s="1284" t="s">
        <v>93</v>
      </c>
      <c r="B90" s="1283">
        <f t="shared" ref="B90:B100" si="6">SUM(C90:K90)</f>
        <v>5</v>
      </c>
      <c r="C90" s="1282">
        <f>'F8-1 '!C90+'F8-2'!C90</f>
        <v>2</v>
      </c>
      <c r="D90" s="1282">
        <f>'F8-1 '!D90+'F8-2'!D90</f>
        <v>0</v>
      </c>
      <c r="E90" s="1282">
        <f>'F8-1 '!E90+'F8-2'!E90</f>
        <v>0</v>
      </c>
      <c r="F90" s="1282">
        <f>'F8-1 '!F90+'F8-2'!F90</f>
        <v>1</v>
      </c>
      <c r="G90" s="1282">
        <f>'F8-1 '!G90+'F8-2'!G90</f>
        <v>0</v>
      </c>
      <c r="H90" s="1282">
        <f>'F8-1 '!H90+'F8-2'!H90</f>
        <v>2</v>
      </c>
      <c r="I90" s="1282">
        <f>'F8-1 '!I90+'F8-2'!I90</f>
        <v>0</v>
      </c>
      <c r="J90" s="1282">
        <f>'F8-1 '!J90+'F8-2'!J90</f>
        <v>0</v>
      </c>
      <c r="K90" s="1282">
        <f>'F8-1 '!K90+'F8-2'!K90</f>
        <v>0</v>
      </c>
      <c r="L90" s="1147" t="s">
        <v>1508</v>
      </c>
    </row>
    <row r="91" spans="1:12" ht="20.100000000000001" customHeight="1" thickTop="1" thickBot="1" x14ac:dyDescent="0.25">
      <c r="A91" s="1085" t="s">
        <v>94</v>
      </c>
      <c r="B91" s="1281">
        <f t="shared" si="6"/>
        <v>2</v>
      </c>
      <c r="C91" s="225">
        <f>'F8-1 '!C91+'F8-2'!C91</f>
        <v>0</v>
      </c>
      <c r="D91" s="225">
        <f>'F8-1 '!D91+'F8-2'!D91</f>
        <v>0</v>
      </c>
      <c r="E91" s="225">
        <f>'F8-1 '!E91+'F8-2'!E91</f>
        <v>0</v>
      </c>
      <c r="F91" s="225">
        <f>'F8-1 '!F91+'F8-2'!F91</f>
        <v>0</v>
      </c>
      <c r="G91" s="225">
        <f>'F8-1 '!G91+'F8-2'!G91</f>
        <v>0</v>
      </c>
      <c r="H91" s="225">
        <f>'F8-1 '!H91+'F8-2'!H91</f>
        <v>0</v>
      </c>
      <c r="I91" s="225">
        <f>'F8-1 '!I91+'F8-2'!I91</f>
        <v>1</v>
      </c>
      <c r="J91" s="225">
        <f>'F8-1 '!J91+'F8-2'!J91</f>
        <v>1</v>
      </c>
      <c r="K91" s="225">
        <f>'F8-1 '!K91+'F8-2'!K91</f>
        <v>0</v>
      </c>
      <c r="L91" s="1123" t="s">
        <v>1507</v>
      </c>
    </row>
    <row r="92" spans="1:12" ht="20.100000000000001" customHeight="1" thickTop="1" thickBot="1" x14ac:dyDescent="0.25">
      <c r="A92" s="1284" t="s">
        <v>95</v>
      </c>
      <c r="B92" s="1283">
        <f t="shared" si="6"/>
        <v>1</v>
      </c>
      <c r="C92" s="1282">
        <f>'F8-1 '!C92+'F8-2'!C92</f>
        <v>1</v>
      </c>
      <c r="D92" s="1282">
        <f>'F8-1 '!D92+'F8-2'!D92</f>
        <v>0</v>
      </c>
      <c r="E92" s="1282">
        <f>'F8-1 '!E92+'F8-2'!E92</f>
        <v>0</v>
      </c>
      <c r="F92" s="1282">
        <f>'F8-1 '!F92+'F8-2'!F92</f>
        <v>0</v>
      </c>
      <c r="G92" s="1282">
        <f>'F8-1 '!G92+'F8-2'!G92</f>
        <v>0</v>
      </c>
      <c r="H92" s="1282">
        <f>'F8-1 '!H92+'F8-2'!H92</f>
        <v>0</v>
      </c>
      <c r="I92" s="1282">
        <f>'F8-1 '!I92+'F8-2'!I92</f>
        <v>0</v>
      </c>
      <c r="J92" s="1282">
        <f>'F8-1 '!J92+'F8-2'!J92</f>
        <v>0</v>
      </c>
      <c r="K92" s="1282">
        <f>'F8-1 '!K92+'F8-2'!K92</f>
        <v>0</v>
      </c>
      <c r="L92" s="1147" t="s">
        <v>96</v>
      </c>
    </row>
    <row r="93" spans="1:12" ht="20.100000000000001" customHeight="1" thickTop="1" thickBot="1" x14ac:dyDescent="0.25">
      <c r="A93" s="1085" t="s">
        <v>97</v>
      </c>
      <c r="B93" s="1281">
        <f t="shared" si="6"/>
        <v>0</v>
      </c>
      <c r="C93" s="225">
        <f>'F8-1 '!C93+'F8-2'!C93</f>
        <v>0</v>
      </c>
      <c r="D93" s="225">
        <f>'F8-1 '!D93+'F8-2'!D93</f>
        <v>0</v>
      </c>
      <c r="E93" s="225">
        <f>'F8-1 '!E93+'F8-2'!E93</f>
        <v>0</v>
      </c>
      <c r="F93" s="225">
        <f>'F8-1 '!F93+'F8-2'!F93</f>
        <v>0</v>
      </c>
      <c r="G93" s="225">
        <f>'F8-1 '!G93+'F8-2'!G93</f>
        <v>0</v>
      </c>
      <c r="H93" s="225">
        <f>'F8-1 '!H93+'F8-2'!H93</f>
        <v>0</v>
      </c>
      <c r="I93" s="225">
        <f>'F8-1 '!I93+'F8-2'!I93</f>
        <v>0</v>
      </c>
      <c r="J93" s="225">
        <f>'F8-1 '!J93+'F8-2'!J93</f>
        <v>0</v>
      </c>
      <c r="K93" s="225">
        <f>'F8-1 '!K93+'F8-2'!K93</f>
        <v>0</v>
      </c>
      <c r="L93" s="1123" t="s">
        <v>98</v>
      </c>
    </row>
    <row r="94" spans="1:12" ht="20.100000000000001" customHeight="1" thickTop="1" thickBot="1" x14ac:dyDescent="0.25">
      <c r="A94" s="1284" t="s">
        <v>99</v>
      </c>
      <c r="B94" s="1283">
        <f t="shared" si="6"/>
        <v>1</v>
      </c>
      <c r="C94" s="1282">
        <f>'F8-1 '!C94+'F8-2'!C94</f>
        <v>0</v>
      </c>
      <c r="D94" s="1282">
        <f>'F8-1 '!D94+'F8-2'!D94</f>
        <v>0</v>
      </c>
      <c r="E94" s="1282">
        <f>'F8-1 '!E94+'F8-2'!E94</f>
        <v>0</v>
      </c>
      <c r="F94" s="1282">
        <f>'F8-1 '!F94+'F8-2'!F94</f>
        <v>0</v>
      </c>
      <c r="G94" s="1282">
        <f>'F8-1 '!G94+'F8-2'!G94</f>
        <v>0</v>
      </c>
      <c r="H94" s="1282">
        <f>'F8-1 '!H94+'F8-2'!H94</f>
        <v>1</v>
      </c>
      <c r="I94" s="1282">
        <f>'F8-1 '!I94+'F8-2'!I94</f>
        <v>0</v>
      </c>
      <c r="J94" s="1282">
        <f>'F8-1 '!J94+'F8-2'!J94</f>
        <v>0</v>
      </c>
      <c r="K94" s="1282">
        <f>'F8-1 '!K94+'F8-2'!K94</f>
        <v>0</v>
      </c>
      <c r="L94" s="1147" t="s">
        <v>100</v>
      </c>
    </row>
    <row r="95" spans="1:12" ht="20.100000000000001" customHeight="1" thickTop="1" thickBot="1" x14ac:dyDescent="0.25">
      <c r="A95" s="1085" t="s">
        <v>101</v>
      </c>
      <c r="B95" s="1281">
        <f t="shared" si="6"/>
        <v>0</v>
      </c>
      <c r="C95" s="225">
        <f>'F8-1 '!C95+'F8-2'!C95</f>
        <v>0</v>
      </c>
      <c r="D95" s="225">
        <f>'F8-1 '!D95+'F8-2'!D95</f>
        <v>0</v>
      </c>
      <c r="E95" s="225">
        <f>'F8-1 '!E95+'F8-2'!E95</f>
        <v>0</v>
      </c>
      <c r="F95" s="225">
        <f>'F8-1 '!F95+'F8-2'!F95</f>
        <v>0</v>
      </c>
      <c r="G95" s="225">
        <f>'F8-1 '!G95+'F8-2'!G95</f>
        <v>0</v>
      </c>
      <c r="H95" s="225">
        <f>'F8-1 '!H95+'F8-2'!H95</f>
        <v>0</v>
      </c>
      <c r="I95" s="225">
        <f>'F8-1 '!I95+'F8-2'!I95</f>
        <v>0</v>
      </c>
      <c r="J95" s="225">
        <f>'F8-1 '!J95+'F8-2'!J95</f>
        <v>0</v>
      </c>
      <c r="K95" s="225">
        <f>'F8-1 '!K95+'F8-2'!K95</f>
        <v>0</v>
      </c>
      <c r="L95" s="1123" t="s">
        <v>102</v>
      </c>
    </row>
    <row r="96" spans="1:12" ht="20.100000000000001" customHeight="1" thickTop="1" thickBot="1" x14ac:dyDescent="0.25">
      <c r="A96" s="1284" t="s">
        <v>103</v>
      </c>
      <c r="B96" s="1283">
        <f t="shared" si="6"/>
        <v>0</v>
      </c>
      <c r="C96" s="1282">
        <f>'F8-1 '!C96+'F8-2'!C96</f>
        <v>0</v>
      </c>
      <c r="D96" s="1282">
        <f>'F8-1 '!D96+'F8-2'!D96</f>
        <v>0</v>
      </c>
      <c r="E96" s="1282">
        <f>'F8-1 '!E96+'F8-2'!E96</f>
        <v>0</v>
      </c>
      <c r="F96" s="1282">
        <f>'F8-1 '!F96+'F8-2'!F96</f>
        <v>0</v>
      </c>
      <c r="G96" s="1282">
        <f>'F8-1 '!G96+'F8-2'!G96</f>
        <v>0</v>
      </c>
      <c r="H96" s="1282">
        <f>'F8-1 '!H96+'F8-2'!H96</f>
        <v>0</v>
      </c>
      <c r="I96" s="1282">
        <f>'F8-1 '!I96+'F8-2'!I96</f>
        <v>0</v>
      </c>
      <c r="J96" s="1282">
        <f>'F8-1 '!J96+'F8-2'!J96</f>
        <v>0</v>
      </c>
      <c r="K96" s="1282">
        <f>'F8-1 '!K96+'F8-2'!K96</f>
        <v>0</v>
      </c>
      <c r="L96" s="1147" t="s">
        <v>104</v>
      </c>
    </row>
    <row r="97" spans="1:12" ht="20.100000000000001" customHeight="1" thickTop="1" thickBot="1" x14ac:dyDescent="0.25">
      <c r="A97" s="1085" t="s">
        <v>105</v>
      </c>
      <c r="B97" s="1281">
        <f t="shared" si="6"/>
        <v>0</v>
      </c>
      <c r="C97" s="225">
        <f>'F8-1 '!C97+'F8-2'!C97</f>
        <v>0</v>
      </c>
      <c r="D97" s="225">
        <f>'F8-1 '!D97+'F8-2'!D97</f>
        <v>0</v>
      </c>
      <c r="E97" s="225">
        <f>'F8-1 '!E97+'F8-2'!E97</f>
        <v>0</v>
      </c>
      <c r="F97" s="225">
        <f>'F8-1 '!F97+'F8-2'!F97</f>
        <v>0</v>
      </c>
      <c r="G97" s="225">
        <f>'F8-1 '!G97+'F8-2'!G97</f>
        <v>0</v>
      </c>
      <c r="H97" s="225">
        <f>'F8-1 '!H97+'F8-2'!H97</f>
        <v>0</v>
      </c>
      <c r="I97" s="225">
        <f>'F8-1 '!I97+'F8-2'!I97</f>
        <v>0</v>
      </c>
      <c r="J97" s="225">
        <f>'F8-1 '!J97+'F8-2'!J97</f>
        <v>0</v>
      </c>
      <c r="K97" s="225">
        <f>'F8-1 '!K97+'F8-2'!K97</f>
        <v>0</v>
      </c>
      <c r="L97" s="1123" t="s">
        <v>106</v>
      </c>
    </row>
    <row r="98" spans="1:12" ht="20.100000000000001" customHeight="1" thickTop="1" thickBot="1" x14ac:dyDescent="0.25">
      <c r="A98" s="1284" t="s">
        <v>107</v>
      </c>
      <c r="B98" s="1283">
        <f t="shared" si="6"/>
        <v>0</v>
      </c>
      <c r="C98" s="1282">
        <f>'F8-1 '!C98+'F8-2'!C98</f>
        <v>0</v>
      </c>
      <c r="D98" s="1282">
        <f>'F8-1 '!D98+'F8-2'!D98</f>
        <v>0</v>
      </c>
      <c r="E98" s="1282">
        <f>'F8-1 '!E98+'F8-2'!E98</f>
        <v>0</v>
      </c>
      <c r="F98" s="1282">
        <f>'F8-1 '!F98+'F8-2'!F98</f>
        <v>0</v>
      </c>
      <c r="G98" s="1282">
        <f>'F8-1 '!G98+'F8-2'!G98</f>
        <v>0</v>
      </c>
      <c r="H98" s="1282">
        <f>'F8-1 '!H98+'F8-2'!H98</f>
        <v>0</v>
      </c>
      <c r="I98" s="1282">
        <f>'F8-1 '!I98+'F8-2'!I98</f>
        <v>0</v>
      </c>
      <c r="J98" s="1282">
        <f>'F8-1 '!J98+'F8-2'!J98</f>
        <v>0</v>
      </c>
      <c r="K98" s="1282">
        <f>'F8-1 '!K98+'F8-2'!K98</f>
        <v>0</v>
      </c>
      <c r="L98" s="1147" t="s">
        <v>108</v>
      </c>
    </row>
    <row r="99" spans="1:12" ht="20.100000000000001" customHeight="1" thickTop="1" thickBot="1" x14ac:dyDescent="0.25">
      <c r="A99" s="1085" t="s">
        <v>109</v>
      </c>
      <c r="B99" s="1281">
        <f t="shared" si="6"/>
        <v>0</v>
      </c>
      <c r="C99" s="225">
        <f>'F8-1 '!C99+'F8-2'!C99</f>
        <v>0</v>
      </c>
      <c r="D99" s="225">
        <f>'F8-1 '!D99+'F8-2'!D99</f>
        <v>0</v>
      </c>
      <c r="E99" s="225">
        <f>'F8-1 '!E99+'F8-2'!E99</f>
        <v>0</v>
      </c>
      <c r="F99" s="225">
        <f>'F8-1 '!F99+'F8-2'!F99</f>
        <v>0</v>
      </c>
      <c r="G99" s="225">
        <f>'F8-1 '!G99+'F8-2'!G99</f>
        <v>0</v>
      </c>
      <c r="H99" s="225">
        <f>'F8-1 '!H99+'F8-2'!H99</f>
        <v>0</v>
      </c>
      <c r="I99" s="225">
        <f>'F8-1 '!I99+'F8-2'!I99</f>
        <v>0</v>
      </c>
      <c r="J99" s="225">
        <f>'F8-1 '!J99+'F8-2'!J99</f>
        <v>0</v>
      </c>
      <c r="K99" s="225">
        <f>'F8-1 '!K99+'F8-2'!K99</f>
        <v>0</v>
      </c>
      <c r="L99" s="1123" t="s">
        <v>110</v>
      </c>
    </row>
    <row r="100" spans="1:12" ht="20.100000000000001" customHeight="1" thickTop="1" x14ac:dyDescent="0.2">
      <c r="A100" s="1280" t="s">
        <v>71</v>
      </c>
      <c r="B100" s="1279">
        <f t="shared" si="6"/>
        <v>100</v>
      </c>
      <c r="C100" s="1242">
        <f>'F8-1 '!C100+'F8-2'!C100</f>
        <v>92</v>
      </c>
      <c r="D100" s="1242">
        <f>'F8-1 '!D100+'F8-2'!D100</f>
        <v>0</v>
      </c>
      <c r="E100" s="1242">
        <f>'F8-1 '!E100+'F8-2'!E100</f>
        <v>0</v>
      </c>
      <c r="F100" s="1242">
        <f>'F8-1 '!F100+'F8-2'!F100</f>
        <v>0</v>
      </c>
      <c r="G100" s="1242">
        <f>'F8-1 '!G100+'F8-2'!G100</f>
        <v>1</v>
      </c>
      <c r="H100" s="1242">
        <f>'F8-1 '!H100+'F8-2'!H100</f>
        <v>1</v>
      </c>
      <c r="I100" s="1242">
        <f>'F8-1 '!I100+'F8-2'!I100</f>
        <v>3</v>
      </c>
      <c r="J100" s="1242">
        <f>'F8-1 '!J100+'F8-2'!J100</f>
        <v>3</v>
      </c>
      <c r="K100" s="1242">
        <f>'F8-1 '!K100+'F8-2'!K100</f>
        <v>0</v>
      </c>
      <c r="L100" s="1187" t="s">
        <v>72</v>
      </c>
    </row>
    <row r="101" spans="1:12" ht="20.100000000000001" customHeight="1" x14ac:dyDescent="0.2">
      <c r="A101" s="1278" t="s">
        <v>44</v>
      </c>
      <c r="B101" s="1277">
        <f>SUM(B90:B100)</f>
        <v>109</v>
      </c>
      <c r="C101" s="1277">
        <f>SUM(C90:C100)</f>
        <v>95</v>
      </c>
      <c r="D101" s="1277">
        <f>SUM(D90:D100)</f>
        <v>0</v>
      </c>
      <c r="E101" s="1277">
        <f>SUM(E90:E100)</f>
        <v>0</v>
      </c>
      <c r="F101" s="1277">
        <f>SUM(F90:F100)</f>
        <v>1</v>
      </c>
      <c r="G101" s="1277">
        <f>G90+G91+G92+G93+G94+G95+G96+G97+G98+G99+G100</f>
        <v>1</v>
      </c>
      <c r="H101" s="1277">
        <f>SUM(H90:H100)</f>
        <v>4</v>
      </c>
      <c r="I101" s="1277">
        <f>SUM(I90:I100)</f>
        <v>4</v>
      </c>
      <c r="J101" s="1277">
        <f>SUM(J90:J100)</f>
        <v>4</v>
      </c>
      <c r="K101" s="1277">
        <f>SUM(K90:K100)</f>
        <v>0</v>
      </c>
      <c r="L101" s="1276" t="s">
        <v>45</v>
      </c>
    </row>
    <row r="102" spans="1:12" ht="20.100000000000001" customHeight="1" x14ac:dyDescent="0.25">
      <c r="A102" s="1656">
        <v>2019</v>
      </c>
      <c r="B102" s="1656"/>
      <c r="C102" s="1656"/>
      <c r="D102" s="1656"/>
      <c r="E102" s="1656"/>
      <c r="F102" s="1656"/>
      <c r="G102" s="1656"/>
      <c r="H102" s="1656"/>
      <c r="I102" s="1656"/>
      <c r="J102" s="1656"/>
      <c r="K102" s="1656"/>
      <c r="L102" s="1656"/>
    </row>
    <row r="103" spans="1:12" ht="20.100000000000001" customHeight="1" thickBot="1" x14ac:dyDescent="0.25">
      <c r="A103" s="1293" t="s">
        <v>93</v>
      </c>
      <c r="B103" s="1292">
        <f t="shared" ref="B103:B113" si="7">SUM(C103:K103)</f>
        <v>2</v>
      </c>
      <c r="C103" s="1130">
        <f>'F8-1 '!C103+'F8-2'!C103</f>
        <v>2</v>
      </c>
      <c r="D103" s="1130">
        <f>'F8-1 '!D103+'F8-2'!D103</f>
        <v>0</v>
      </c>
      <c r="E103" s="1130">
        <f>'F8-1 '!E103+'F8-2'!E103</f>
        <v>0</v>
      </c>
      <c r="F103" s="1130">
        <f>'F8-1 '!F103+'F8-2'!F103</f>
        <v>0</v>
      </c>
      <c r="G103" s="1130">
        <f>'F8-1 '!G103+'F8-2'!G103</f>
        <v>0</v>
      </c>
      <c r="H103" s="1130">
        <f>'F8-1 '!H103+'F8-2'!H103</f>
        <v>0</v>
      </c>
      <c r="I103" s="1130">
        <f>'F8-1 '!I103+'F8-2'!I103</f>
        <v>0</v>
      </c>
      <c r="J103" s="1130">
        <f>'F8-1 '!J103+'F8-2'!J103</f>
        <v>0</v>
      </c>
      <c r="K103" s="1130">
        <f>'F8-1 '!K103+'F8-2'!K103</f>
        <v>0</v>
      </c>
      <c r="L103" s="1129" t="s">
        <v>1508</v>
      </c>
    </row>
    <row r="104" spans="1:12" ht="20.100000000000001" customHeight="1" thickTop="1" thickBot="1" x14ac:dyDescent="0.25">
      <c r="A104" s="1291" t="s">
        <v>94</v>
      </c>
      <c r="B104" s="1290">
        <f t="shared" si="7"/>
        <v>2</v>
      </c>
      <c r="C104" s="227">
        <f>'F8-1 '!C104+'F8-2'!C104</f>
        <v>2</v>
      </c>
      <c r="D104" s="227">
        <f>'F8-1 '!D104+'F8-2'!D104</f>
        <v>0</v>
      </c>
      <c r="E104" s="227">
        <f>'F8-1 '!E104+'F8-2'!E104</f>
        <v>0</v>
      </c>
      <c r="F104" s="227">
        <f>'F8-1 '!F104+'F8-2'!F104</f>
        <v>0</v>
      </c>
      <c r="G104" s="227">
        <f>'F8-1 '!G104+'F8-2'!G104</f>
        <v>0</v>
      </c>
      <c r="H104" s="227">
        <f>'F8-1 '!H104+'F8-2'!H104</f>
        <v>0</v>
      </c>
      <c r="I104" s="227">
        <f>'F8-1 '!I104+'F8-2'!I104</f>
        <v>0</v>
      </c>
      <c r="J104" s="227">
        <f>'F8-1 '!J104+'F8-2'!J104</f>
        <v>0</v>
      </c>
      <c r="K104" s="227">
        <f>'F8-1 '!K104+'F8-2'!K104</f>
        <v>0</v>
      </c>
      <c r="L104" s="1142" t="s">
        <v>1507</v>
      </c>
    </row>
    <row r="105" spans="1:12" ht="20.100000000000001" customHeight="1" thickTop="1" thickBot="1" x14ac:dyDescent="0.25">
      <c r="A105" s="1293" t="s">
        <v>95</v>
      </c>
      <c r="B105" s="1292">
        <f t="shared" si="7"/>
        <v>0</v>
      </c>
      <c r="C105" s="1130">
        <f>'F8-1 '!C105+'F8-2'!C105</f>
        <v>0</v>
      </c>
      <c r="D105" s="1130">
        <f>'F8-1 '!D105+'F8-2'!D105</f>
        <v>0</v>
      </c>
      <c r="E105" s="1130">
        <f>'F8-1 '!E105+'F8-2'!E105</f>
        <v>0</v>
      </c>
      <c r="F105" s="1130">
        <f>'F8-1 '!F105+'F8-2'!F105</f>
        <v>0</v>
      </c>
      <c r="G105" s="1130">
        <f>'F8-1 '!G105+'F8-2'!G105</f>
        <v>0</v>
      </c>
      <c r="H105" s="1130">
        <f>'F8-1 '!H105+'F8-2'!H105</f>
        <v>0</v>
      </c>
      <c r="I105" s="1130">
        <f>'F8-1 '!I105+'F8-2'!I105</f>
        <v>0</v>
      </c>
      <c r="J105" s="1130">
        <f>'F8-1 '!J105+'F8-2'!J105</f>
        <v>0</v>
      </c>
      <c r="K105" s="1130">
        <f>'F8-1 '!K105+'F8-2'!K105</f>
        <v>0</v>
      </c>
      <c r="L105" s="1129" t="s">
        <v>96</v>
      </c>
    </row>
    <row r="106" spans="1:12" ht="20.100000000000001" customHeight="1" thickTop="1" thickBot="1" x14ac:dyDescent="0.25">
      <c r="A106" s="1291" t="s">
        <v>97</v>
      </c>
      <c r="B106" s="1290">
        <f t="shared" si="7"/>
        <v>0</v>
      </c>
      <c r="C106" s="227">
        <f>'F8-1 '!C106+'F8-2'!C106</f>
        <v>0</v>
      </c>
      <c r="D106" s="227">
        <f>'F8-1 '!D106+'F8-2'!D106</f>
        <v>0</v>
      </c>
      <c r="E106" s="227">
        <f>'F8-1 '!E106+'F8-2'!E106</f>
        <v>0</v>
      </c>
      <c r="F106" s="227">
        <f>'F8-1 '!F106+'F8-2'!F106</f>
        <v>0</v>
      </c>
      <c r="G106" s="227">
        <f>'F8-1 '!G106+'F8-2'!G106</f>
        <v>0</v>
      </c>
      <c r="H106" s="227">
        <f>'F8-1 '!H106+'F8-2'!H106</f>
        <v>0</v>
      </c>
      <c r="I106" s="227">
        <f>'F8-1 '!I106+'F8-2'!I106</f>
        <v>0</v>
      </c>
      <c r="J106" s="227">
        <f>'F8-1 '!J106+'F8-2'!J106</f>
        <v>0</v>
      </c>
      <c r="K106" s="227">
        <f>'F8-1 '!K106+'F8-2'!K106</f>
        <v>0</v>
      </c>
      <c r="L106" s="1142" t="s">
        <v>98</v>
      </c>
    </row>
    <row r="107" spans="1:12" ht="20.100000000000001" customHeight="1" thickTop="1" thickBot="1" x14ac:dyDescent="0.25">
      <c r="A107" s="1293" t="s">
        <v>99</v>
      </c>
      <c r="B107" s="1292">
        <f t="shared" si="7"/>
        <v>0</v>
      </c>
      <c r="C107" s="1130">
        <f>'F8-1 '!C107+'F8-2'!C107</f>
        <v>0</v>
      </c>
      <c r="D107" s="1130">
        <f>'F8-1 '!D107+'F8-2'!D107</f>
        <v>0</v>
      </c>
      <c r="E107" s="1130">
        <f>'F8-1 '!E107+'F8-2'!E107</f>
        <v>0</v>
      </c>
      <c r="F107" s="1130">
        <f>'F8-1 '!F107+'F8-2'!F107</f>
        <v>0</v>
      </c>
      <c r="G107" s="1130">
        <f>'F8-1 '!G107+'F8-2'!G107</f>
        <v>0</v>
      </c>
      <c r="H107" s="1130">
        <f>'F8-1 '!H107+'F8-2'!H107</f>
        <v>0</v>
      </c>
      <c r="I107" s="1130">
        <f>'F8-1 '!I107+'F8-2'!I107</f>
        <v>0</v>
      </c>
      <c r="J107" s="1130">
        <f>'F8-1 '!J107+'F8-2'!J107</f>
        <v>0</v>
      </c>
      <c r="K107" s="1130">
        <f>'F8-1 '!K107+'F8-2'!K107</f>
        <v>0</v>
      </c>
      <c r="L107" s="1129" t="s">
        <v>100</v>
      </c>
    </row>
    <row r="108" spans="1:12" ht="20.100000000000001" customHeight="1" thickTop="1" thickBot="1" x14ac:dyDescent="0.25">
      <c r="A108" s="1291" t="s">
        <v>101</v>
      </c>
      <c r="B108" s="1290">
        <f t="shared" si="7"/>
        <v>1</v>
      </c>
      <c r="C108" s="227">
        <f>'F8-1 '!C108+'F8-2'!C108</f>
        <v>0</v>
      </c>
      <c r="D108" s="227">
        <f>'F8-1 '!D108+'F8-2'!D108</f>
        <v>0</v>
      </c>
      <c r="E108" s="227">
        <f>'F8-1 '!E108+'F8-2'!E108</f>
        <v>0</v>
      </c>
      <c r="F108" s="227">
        <f>'F8-1 '!F108+'F8-2'!F108</f>
        <v>1</v>
      </c>
      <c r="G108" s="227">
        <f>'F8-1 '!G108+'F8-2'!G108</f>
        <v>0</v>
      </c>
      <c r="H108" s="227">
        <f>'F8-1 '!H108+'F8-2'!H108</f>
        <v>0</v>
      </c>
      <c r="I108" s="227">
        <f>'F8-1 '!I108+'F8-2'!I108</f>
        <v>0</v>
      </c>
      <c r="J108" s="227">
        <f>'F8-1 '!J108+'F8-2'!J108</f>
        <v>0</v>
      </c>
      <c r="K108" s="227">
        <f>'F8-1 '!K108+'F8-2'!K108</f>
        <v>0</v>
      </c>
      <c r="L108" s="1142" t="s">
        <v>102</v>
      </c>
    </row>
    <row r="109" spans="1:12" ht="20.100000000000001" customHeight="1" thickTop="1" thickBot="1" x14ac:dyDescent="0.25">
      <c r="A109" s="1293" t="s">
        <v>103</v>
      </c>
      <c r="B109" s="1292">
        <f t="shared" si="7"/>
        <v>1</v>
      </c>
      <c r="C109" s="1130">
        <f>'F8-1 '!C109+'F8-2'!C109</f>
        <v>1</v>
      </c>
      <c r="D109" s="1130">
        <f>'F8-1 '!D109+'F8-2'!D109</f>
        <v>0</v>
      </c>
      <c r="E109" s="1130">
        <f>'F8-1 '!E109+'F8-2'!E109</f>
        <v>0</v>
      </c>
      <c r="F109" s="1130">
        <f>'F8-1 '!F109+'F8-2'!F109</f>
        <v>0</v>
      </c>
      <c r="G109" s="1130">
        <f>'F8-1 '!G109+'F8-2'!G109</f>
        <v>0</v>
      </c>
      <c r="H109" s="1130">
        <f>'F8-1 '!H109+'F8-2'!H109</f>
        <v>0</v>
      </c>
      <c r="I109" s="1130">
        <f>'F8-1 '!I109+'F8-2'!I109</f>
        <v>0</v>
      </c>
      <c r="J109" s="1130">
        <f>'F8-1 '!J109+'F8-2'!J109</f>
        <v>0</v>
      </c>
      <c r="K109" s="1130">
        <f>'F8-1 '!K109+'F8-2'!K109</f>
        <v>0</v>
      </c>
      <c r="L109" s="1129" t="s">
        <v>104</v>
      </c>
    </row>
    <row r="110" spans="1:12" ht="20.100000000000001" customHeight="1" thickTop="1" thickBot="1" x14ac:dyDescent="0.25">
      <c r="A110" s="1291" t="s">
        <v>105</v>
      </c>
      <c r="B110" s="1290">
        <f t="shared" si="7"/>
        <v>0</v>
      </c>
      <c r="C110" s="227">
        <f>'F8-1 '!C110+'F8-2'!C110</f>
        <v>0</v>
      </c>
      <c r="D110" s="227">
        <f>'F8-1 '!D110+'F8-2'!D110</f>
        <v>0</v>
      </c>
      <c r="E110" s="227">
        <f>'F8-1 '!E110+'F8-2'!E110</f>
        <v>0</v>
      </c>
      <c r="F110" s="227">
        <f>'F8-1 '!F110+'F8-2'!F110</f>
        <v>0</v>
      </c>
      <c r="G110" s="227">
        <f>'F8-1 '!G110+'F8-2'!G110</f>
        <v>0</v>
      </c>
      <c r="H110" s="227">
        <f>'F8-1 '!H110+'F8-2'!H110</f>
        <v>0</v>
      </c>
      <c r="I110" s="227">
        <f>'F8-1 '!I110+'F8-2'!I110</f>
        <v>0</v>
      </c>
      <c r="J110" s="227">
        <f>'F8-1 '!J110+'F8-2'!J110</f>
        <v>0</v>
      </c>
      <c r="K110" s="227">
        <f>'F8-1 '!K110+'F8-2'!K110</f>
        <v>0</v>
      </c>
      <c r="L110" s="1142" t="s">
        <v>106</v>
      </c>
    </row>
    <row r="111" spans="1:12" ht="20.100000000000001" customHeight="1" thickTop="1" thickBot="1" x14ac:dyDescent="0.25">
      <c r="A111" s="1293" t="s">
        <v>107</v>
      </c>
      <c r="B111" s="1292">
        <f t="shared" si="7"/>
        <v>0</v>
      </c>
      <c r="C111" s="1130">
        <f>'F8-1 '!C111+'F8-2'!C111</f>
        <v>0</v>
      </c>
      <c r="D111" s="1130">
        <f>'F8-1 '!D111+'F8-2'!D111</f>
        <v>0</v>
      </c>
      <c r="E111" s="1130">
        <f>'F8-1 '!E111+'F8-2'!E111</f>
        <v>0</v>
      </c>
      <c r="F111" s="1130">
        <f>'F8-1 '!F111+'F8-2'!F111</f>
        <v>0</v>
      </c>
      <c r="G111" s="1130">
        <f>'F8-1 '!G111+'F8-2'!G111</f>
        <v>0</v>
      </c>
      <c r="H111" s="1130">
        <f>'F8-1 '!H111+'F8-2'!H111</f>
        <v>0</v>
      </c>
      <c r="I111" s="1130">
        <f>'F8-1 '!I111+'F8-2'!I111</f>
        <v>0</v>
      </c>
      <c r="J111" s="1130">
        <f>'F8-1 '!J111+'F8-2'!J111</f>
        <v>0</v>
      </c>
      <c r="K111" s="1130">
        <f>'F8-1 '!K111+'F8-2'!K111</f>
        <v>0</v>
      </c>
      <c r="L111" s="1129" t="s">
        <v>108</v>
      </c>
    </row>
    <row r="112" spans="1:12" ht="20.100000000000001" customHeight="1" thickTop="1" thickBot="1" x14ac:dyDescent="0.25">
      <c r="A112" s="1291" t="s">
        <v>109</v>
      </c>
      <c r="B112" s="1290">
        <f t="shared" si="7"/>
        <v>0</v>
      </c>
      <c r="C112" s="227">
        <f>'F8-1 '!C112+'F8-2'!C112</f>
        <v>0</v>
      </c>
      <c r="D112" s="227">
        <f>'F8-1 '!D112+'F8-2'!D112</f>
        <v>0</v>
      </c>
      <c r="E112" s="227">
        <f>'F8-1 '!E112+'F8-2'!E112</f>
        <v>0</v>
      </c>
      <c r="F112" s="227">
        <f>'F8-1 '!F112+'F8-2'!F112</f>
        <v>0</v>
      </c>
      <c r="G112" s="227">
        <f>'F8-1 '!G112+'F8-2'!G112</f>
        <v>0</v>
      </c>
      <c r="H112" s="227">
        <f>'F8-1 '!H112+'F8-2'!H112</f>
        <v>0</v>
      </c>
      <c r="I112" s="227">
        <f>'F8-1 '!I112+'F8-2'!I112</f>
        <v>0</v>
      </c>
      <c r="J112" s="227">
        <f>'F8-1 '!J112+'F8-2'!J112</f>
        <v>0</v>
      </c>
      <c r="K112" s="227">
        <f>'F8-1 '!K112+'F8-2'!K112</f>
        <v>0</v>
      </c>
      <c r="L112" s="1142" t="s">
        <v>110</v>
      </c>
    </row>
    <row r="113" spans="1:12" ht="20.100000000000001" customHeight="1" thickTop="1" x14ac:dyDescent="0.2">
      <c r="A113" s="1289" t="s">
        <v>71</v>
      </c>
      <c r="B113" s="1288">
        <f t="shared" si="7"/>
        <v>74</v>
      </c>
      <c r="C113" s="229">
        <f>'F8-1 '!C113+'F8-2'!C113</f>
        <v>74</v>
      </c>
      <c r="D113" s="229">
        <f>'F8-1 '!D113+'F8-2'!D113</f>
        <v>0</v>
      </c>
      <c r="E113" s="229">
        <f>'F8-1 '!E113+'F8-2'!E113</f>
        <v>0</v>
      </c>
      <c r="F113" s="229">
        <f>'F8-1 '!F113+'F8-2'!F113</f>
        <v>0</v>
      </c>
      <c r="G113" s="229">
        <f>'F8-1 '!G113+'F8-2'!G113</f>
        <v>0</v>
      </c>
      <c r="H113" s="229">
        <f>'F8-1 '!H113+'F8-2'!H113</f>
        <v>0</v>
      </c>
      <c r="I113" s="229">
        <f>'F8-1 '!I113+'F8-2'!I113</f>
        <v>0</v>
      </c>
      <c r="J113" s="229">
        <f>'F8-1 '!J113+'F8-2'!J113</f>
        <v>0</v>
      </c>
      <c r="K113" s="229">
        <f>'F8-1 '!K113+'F8-2'!K113</f>
        <v>0</v>
      </c>
      <c r="L113" s="1177" t="s">
        <v>72</v>
      </c>
    </row>
    <row r="114" spans="1:12" ht="20.100000000000001" customHeight="1" x14ac:dyDescent="0.2">
      <c r="A114" s="1286" t="s">
        <v>44</v>
      </c>
      <c r="B114" s="1287">
        <f>SUM(B103:B113)</f>
        <v>80</v>
      </c>
      <c r="C114" s="1287">
        <f>SUM(C103:C113)</f>
        <v>79</v>
      </c>
      <c r="D114" s="1287">
        <f>SUM(D103:D113)</f>
        <v>0</v>
      </c>
      <c r="E114" s="1287">
        <f>SUM(E103:E113)</f>
        <v>0</v>
      </c>
      <c r="F114" s="1287">
        <f>SUM(F103:F113)</f>
        <v>1</v>
      </c>
      <c r="G114" s="1287">
        <f>G103+G104+G105+G106+G107+G108+G109+G110+G111+G112+G113</f>
        <v>0</v>
      </c>
      <c r="H114" s="1287">
        <f>SUM(H103:H113)</f>
        <v>0</v>
      </c>
      <c r="I114" s="1287">
        <f>SUM(I103:I113)</f>
        <v>0</v>
      </c>
      <c r="J114" s="1287">
        <f>SUM(J103:J113)</f>
        <v>0</v>
      </c>
      <c r="K114" s="1287">
        <f>SUM(K103:K113)</f>
        <v>0</v>
      </c>
      <c r="L114" s="1286" t="s">
        <v>45</v>
      </c>
    </row>
    <row r="115" spans="1:12" ht="20.100000000000001" customHeight="1" x14ac:dyDescent="0.25">
      <c r="A115" s="1656">
        <v>2020</v>
      </c>
      <c r="B115" s="1656"/>
      <c r="C115" s="1656"/>
      <c r="D115" s="1656"/>
      <c r="E115" s="1656"/>
      <c r="F115" s="1656"/>
      <c r="G115" s="1656"/>
      <c r="H115" s="1656"/>
      <c r="I115" s="1656"/>
      <c r="J115" s="1656"/>
      <c r="K115" s="1656"/>
      <c r="L115" s="1656"/>
    </row>
    <row r="116" spans="1:12" ht="20.100000000000001" customHeight="1" thickBot="1" x14ac:dyDescent="0.25">
      <c r="A116" s="1293" t="s">
        <v>93</v>
      </c>
      <c r="B116" s="1292">
        <f t="shared" ref="B116:B126" si="8">SUM(C116:K116)</f>
        <v>2</v>
      </c>
      <c r="C116" s="1130">
        <f>'F8-1 '!C116+'F8-2'!C116</f>
        <v>1</v>
      </c>
      <c r="D116" s="1130">
        <f>'F8-1 '!D116+'F8-2'!D116</f>
        <v>0</v>
      </c>
      <c r="E116" s="1130">
        <f>'F8-1 '!E116+'F8-2'!E116</f>
        <v>0</v>
      </c>
      <c r="F116" s="1130">
        <f>'F8-1 '!F116+'F8-2'!F116</f>
        <v>0</v>
      </c>
      <c r="G116" s="1130">
        <f>'F8-1 '!G116+'F8-2'!G116</f>
        <v>0</v>
      </c>
      <c r="H116" s="1130">
        <f>'F8-1 '!H116+'F8-2'!H116</f>
        <v>0</v>
      </c>
      <c r="I116" s="1130">
        <f>'F8-1 '!I116+'F8-2'!I116</f>
        <v>0</v>
      </c>
      <c r="J116" s="1130">
        <f>'F8-1 '!J116+'F8-2'!J116</f>
        <v>1</v>
      </c>
      <c r="K116" s="1130">
        <f>'F8-1 '!K116+'F8-2'!K116</f>
        <v>0</v>
      </c>
      <c r="L116" s="1129" t="s">
        <v>1508</v>
      </c>
    </row>
    <row r="117" spans="1:12" ht="20.100000000000001" customHeight="1" thickTop="1" thickBot="1" x14ac:dyDescent="0.25">
      <c r="A117" s="1291" t="s">
        <v>94</v>
      </c>
      <c r="B117" s="1290">
        <f t="shared" si="8"/>
        <v>3</v>
      </c>
      <c r="C117" s="227">
        <f>'F8-1 '!C117+'F8-2'!C117</f>
        <v>2</v>
      </c>
      <c r="D117" s="227">
        <f>'F8-1 '!D117+'F8-2'!D117</f>
        <v>0</v>
      </c>
      <c r="E117" s="227">
        <f>'F8-1 '!E117+'F8-2'!E117</f>
        <v>0</v>
      </c>
      <c r="F117" s="227">
        <f>'F8-1 '!F117+'F8-2'!F117</f>
        <v>0</v>
      </c>
      <c r="G117" s="227">
        <f>'F8-1 '!G117+'F8-2'!G117</f>
        <v>0</v>
      </c>
      <c r="H117" s="227">
        <f>'F8-1 '!H117+'F8-2'!H117</f>
        <v>1</v>
      </c>
      <c r="I117" s="227">
        <f>'F8-1 '!I117+'F8-2'!I117</f>
        <v>0</v>
      </c>
      <c r="J117" s="227">
        <f>'F8-1 '!J117+'F8-2'!J117</f>
        <v>0</v>
      </c>
      <c r="K117" s="227">
        <f>'F8-1 '!K117+'F8-2'!K117</f>
        <v>0</v>
      </c>
      <c r="L117" s="1142" t="s">
        <v>1507</v>
      </c>
    </row>
    <row r="118" spans="1:12" ht="20.100000000000001" customHeight="1" thickTop="1" thickBot="1" x14ac:dyDescent="0.25">
      <c r="A118" s="1293" t="s">
        <v>95</v>
      </c>
      <c r="B118" s="1292">
        <f t="shared" si="8"/>
        <v>2</v>
      </c>
      <c r="C118" s="1130">
        <f>'F8-1 '!C118+'F8-2'!C118</f>
        <v>0</v>
      </c>
      <c r="D118" s="1130">
        <f>'F8-1 '!D118+'F8-2'!D118</f>
        <v>0</v>
      </c>
      <c r="E118" s="1130">
        <f>'F8-1 '!E118+'F8-2'!E118</f>
        <v>0</v>
      </c>
      <c r="F118" s="1130">
        <f>'F8-1 '!F118+'F8-2'!F118</f>
        <v>0</v>
      </c>
      <c r="G118" s="1130">
        <f>'F8-1 '!G118+'F8-2'!G118</f>
        <v>1</v>
      </c>
      <c r="H118" s="1130">
        <f>'F8-1 '!H118+'F8-2'!H118</f>
        <v>1</v>
      </c>
      <c r="I118" s="1130">
        <f>'F8-1 '!I118+'F8-2'!I118</f>
        <v>0</v>
      </c>
      <c r="J118" s="1130">
        <f>'F8-1 '!J118+'F8-2'!J118</f>
        <v>0</v>
      </c>
      <c r="K118" s="1130">
        <f>'F8-1 '!K118+'F8-2'!K118</f>
        <v>0</v>
      </c>
      <c r="L118" s="1129" t="s">
        <v>96</v>
      </c>
    </row>
    <row r="119" spans="1:12" ht="20.100000000000001" customHeight="1" thickTop="1" thickBot="1" x14ac:dyDescent="0.25">
      <c r="A119" s="1291" t="s">
        <v>97</v>
      </c>
      <c r="B119" s="1290">
        <f t="shared" si="8"/>
        <v>0</v>
      </c>
      <c r="C119" s="227">
        <f>'F8-1 '!C119+'F8-2'!C119</f>
        <v>0</v>
      </c>
      <c r="D119" s="227">
        <f>'F8-1 '!D119+'F8-2'!D119</f>
        <v>0</v>
      </c>
      <c r="E119" s="227">
        <f>'F8-1 '!E119+'F8-2'!E119</f>
        <v>0</v>
      </c>
      <c r="F119" s="227">
        <f>'F8-1 '!F119+'F8-2'!F119</f>
        <v>0</v>
      </c>
      <c r="G119" s="227">
        <f>'F8-1 '!G119+'F8-2'!G119</f>
        <v>0</v>
      </c>
      <c r="H119" s="227">
        <f>'F8-1 '!H119+'F8-2'!H119</f>
        <v>0</v>
      </c>
      <c r="I119" s="227">
        <f>'F8-1 '!I119+'F8-2'!I119</f>
        <v>0</v>
      </c>
      <c r="J119" s="227">
        <f>'F8-1 '!J119+'F8-2'!J119</f>
        <v>0</v>
      </c>
      <c r="K119" s="227">
        <f>'F8-1 '!K119+'F8-2'!K119</f>
        <v>0</v>
      </c>
      <c r="L119" s="1142" t="s">
        <v>98</v>
      </c>
    </row>
    <row r="120" spans="1:12" ht="20.100000000000001" customHeight="1" thickTop="1" thickBot="1" x14ac:dyDescent="0.25">
      <c r="A120" s="1293" t="s">
        <v>99</v>
      </c>
      <c r="B120" s="1292">
        <f t="shared" si="8"/>
        <v>0</v>
      </c>
      <c r="C120" s="1130">
        <f>'F8-1 '!C120+'F8-2'!C120</f>
        <v>0</v>
      </c>
      <c r="D120" s="1130">
        <f>'F8-1 '!D120+'F8-2'!D120</f>
        <v>0</v>
      </c>
      <c r="E120" s="1130">
        <f>'F8-1 '!E120+'F8-2'!E120</f>
        <v>0</v>
      </c>
      <c r="F120" s="1130">
        <f>'F8-1 '!F120+'F8-2'!F120</f>
        <v>0</v>
      </c>
      <c r="G120" s="1130">
        <f>'F8-1 '!G120+'F8-2'!G120</f>
        <v>0</v>
      </c>
      <c r="H120" s="1130">
        <f>'F8-1 '!H120+'F8-2'!H120</f>
        <v>0</v>
      </c>
      <c r="I120" s="1130">
        <f>'F8-1 '!I120+'F8-2'!I120</f>
        <v>0</v>
      </c>
      <c r="J120" s="1130">
        <f>'F8-1 '!J120+'F8-2'!J120</f>
        <v>0</v>
      </c>
      <c r="K120" s="1130">
        <f>'F8-1 '!K120+'F8-2'!K120</f>
        <v>0</v>
      </c>
      <c r="L120" s="1129" t="s">
        <v>100</v>
      </c>
    </row>
    <row r="121" spans="1:12" ht="20.100000000000001" customHeight="1" thickTop="1" thickBot="1" x14ac:dyDescent="0.25">
      <c r="A121" s="1291" t="s">
        <v>101</v>
      </c>
      <c r="B121" s="1290">
        <f t="shared" si="8"/>
        <v>0</v>
      </c>
      <c r="C121" s="227">
        <f>'F8-1 '!C121+'F8-2'!C121</f>
        <v>0</v>
      </c>
      <c r="D121" s="227">
        <f>'F8-1 '!D121+'F8-2'!D121</f>
        <v>0</v>
      </c>
      <c r="E121" s="227">
        <f>'F8-1 '!E121+'F8-2'!E121</f>
        <v>0</v>
      </c>
      <c r="F121" s="227">
        <f>'F8-1 '!F121+'F8-2'!F121</f>
        <v>0</v>
      </c>
      <c r="G121" s="227">
        <f>'F8-1 '!G121+'F8-2'!G121</f>
        <v>0</v>
      </c>
      <c r="H121" s="227">
        <f>'F8-1 '!H121+'F8-2'!H121</f>
        <v>0</v>
      </c>
      <c r="I121" s="227">
        <f>'F8-1 '!I121+'F8-2'!I121</f>
        <v>0</v>
      </c>
      <c r="J121" s="227">
        <f>'F8-1 '!J121+'F8-2'!J121</f>
        <v>0</v>
      </c>
      <c r="K121" s="227">
        <f>'F8-1 '!K121+'F8-2'!K121</f>
        <v>0</v>
      </c>
      <c r="L121" s="1142" t="s">
        <v>102</v>
      </c>
    </row>
    <row r="122" spans="1:12" ht="20.100000000000001" customHeight="1" thickTop="1" thickBot="1" x14ac:dyDescent="0.25">
      <c r="A122" s="1293" t="s">
        <v>103</v>
      </c>
      <c r="B122" s="1292">
        <f t="shared" si="8"/>
        <v>0</v>
      </c>
      <c r="C122" s="1130">
        <f>'F8-1 '!C122+'F8-2'!C122</f>
        <v>0</v>
      </c>
      <c r="D122" s="1130">
        <f>'F8-1 '!D122+'F8-2'!D122</f>
        <v>0</v>
      </c>
      <c r="E122" s="1130">
        <f>'F8-1 '!E122+'F8-2'!E122</f>
        <v>0</v>
      </c>
      <c r="F122" s="1130">
        <f>'F8-1 '!F122+'F8-2'!F122</f>
        <v>0</v>
      </c>
      <c r="G122" s="1130">
        <f>'F8-1 '!G122+'F8-2'!G122</f>
        <v>0</v>
      </c>
      <c r="H122" s="1130">
        <f>'F8-1 '!H122+'F8-2'!H122</f>
        <v>0</v>
      </c>
      <c r="I122" s="1130">
        <f>'F8-1 '!I122+'F8-2'!I122</f>
        <v>0</v>
      </c>
      <c r="J122" s="1130">
        <f>'F8-1 '!J122+'F8-2'!J122</f>
        <v>0</v>
      </c>
      <c r="K122" s="1130">
        <f>'F8-1 '!K122+'F8-2'!K122</f>
        <v>0</v>
      </c>
      <c r="L122" s="1129" t="s">
        <v>104</v>
      </c>
    </row>
    <row r="123" spans="1:12" ht="20.100000000000001" customHeight="1" thickTop="1" thickBot="1" x14ac:dyDescent="0.25">
      <c r="A123" s="1291" t="s">
        <v>105</v>
      </c>
      <c r="B123" s="1290">
        <f t="shared" si="8"/>
        <v>0</v>
      </c>
      <c r="C123" s="227">
        <f>'F8-1 '!C123+'F8-2'!C123</f>
        <v>0</v>
      </c>
      <c r="D123" s="227">
        <f>'F8-1 '!D123+'F8-2'!D123</f>
        <v>0</v>
      </c>
      <c r="E123" s="227">
        <f>'F8-1 '!E123+'F8-2'!E123</f>
        <v>0</v>
      </c>
      <c r="F123" s="227">
        <f>'F8-1 '!F123+'F8-2'!F123</f>
        <v>0</v>
      </c>
      <c r="G123" s="227">
        <f>'F8-1 '!G123+'F8-2'!G123</f>
        <v>0</v>
      </c>
      <c r="H123" s="227">
        <f>'F8-1 '!H123+'F8-2'!H123</f>
        <v>0</v>
      </c>
      <c r="I123" s="227">
        <f>'F8-1 '!I123+'F8-2'!I123</f>
        <v>0</v>
      </c>
      <c r="J123" s="227">
        <f>'F8-1 '!J123+'F8-2'!J123</f>
        <v>0</v>
      </c>
      <c r="K123" s="227">
        <f>'F8-1 '!K123+'F8-2'!K123</f>
        <v>0</v>
      </c>
      <c r="L123" s="1142" t="s">
        <v>106</v>
      </c>
    </row>
    <row r="124" spans="1:12" ht="20.100000000000001" customHeight="1" thickTop="1" thickBot="1" x14ac:dyDescent="0.25">
      <c r="A124" s="1293" t="s">
        <v>107</v>
      </c>
      <c r="B124" s="1292">
        <f t="shared" si="8"/>
        <v>0</v>
      </c>
      <c r="C124" s="1130">
        <f>'F8-1 '!C124+'F8-2'!C124</f>
        <v>0</v>
      </c>
      <c r="D124" s="1130">
        <f>'F8-1 '!D124+'F8-2'!D124</f>
        <v>0</v>
      </c>
      <c r="E124" s="1130">
        <f>'F8-1 '!E124+'F8-2'!E124</f>
        <v>0</v>
      </c>
      <c r="F124" s="1130">
        <f>'F8-1 '!F124+'F8-2'!F124</f>
        <v>0</v>
      </c>
      <c r="G124" s="1130">
        <f>'F8-1 '!G124+'F8-2'!G124</f>
        <v>0</v>
      </c>
      <c r="H124" s="1130">
        <f>'F8-1 '!H124+'F8-2'!H124</f>
        <v>0</v>
      </c>
      <c r="I124" s="1130">
        <f>'F8-1 '!I124+'F8-2'!I124</f>
        <v>0</v>
      </c>
      <c r="J124" s="1130">
        <f>'F8-1 '!J124+'F8-2'!J124</f>
        <v>0</v>
      </c>
      <c r="K124" s="1130">
        <f>'F8-1 '!K124+'F8-2'!K124</f>
        <v>0</v>
      </c>
      <c r="L124" s="1129" t="s">
        <v>108</v>
      </c>
    </row>
    <row r="125" spans="1:12" ht="20.100000000000001" customHeight="1" thickTop="1" thickBot="1" x14ac:dyDescent="0.25">
      <c r="A125" s="1291" t="s">
        <v>109</v>
      </c>
      <c r="B125" s="1290">
        <f t="shared" si="8"/>
        <v>0</v>
      </c>
      <c r="C125" s="227">
        <f>'F8-1 '!C125+'F8-2'!C125</f>
        <v>0</v>
      </c>
      <c r="D125" s="227">
        <f>'F8-1 '!D125+'F8-2'!D125</f>
        <v>0</v>
      </c>
      <c r="E125" s="227">
        <f>'F8-1 '!E125+'F8-2'!E125</f>
        <v>0</v>
      </c>
      <c r="F125" s="227">
        <f>'F8-1 '!F125+'F8-2'!F125</f>
        <v>0</v>
      </c>
      <c r="G125" s="227">
        <f>'F8-1 '!G125+'F8-2'!G125</f>
        <v>0</v>
      </c>
      <c r="H125" s="227">
        <f>'F8-1 '!H125+'F8-2'!H125</f>
        <v>0</v>
      </c>
      <c r="I125" s="227">
        <f>'F8-1 '!I125+'F8-2'!I125</f>
        <v>0</v>
      </c>
      <c r="J125" s="227">
        <f>'F8-1 '!J125+'F8-2'!J125</f>
        <v>0</v>
      </c>
      <c r="K125" s="227">
        <f>'F8-1 '!K125+'F8-2'!K125</f>
        <v>0</v>
      </c>
      <c r="L125" s="1142" t="s">
        <v>110</v>
      </c>
    </row>
    <row r="126" spans="1:12" ht="20.100000000000001" customHeight="1" thickTop="1" x14ac:dyDescent="0.2">
      <c r="A126" s="1289" t="s">
        <v>71</v>
      </c>
      <c r="B126" s="1288">
        <f t="shared" si="8"/>
        <v>99</v>
      </c>
      <c r="C126" s="229">
        <f>'F8-1 '!C126+'F8-2'!C126</f>
        <v>96</v>
      </c>
      <c r="D126" s="229">
        <f>'F8-1 '!D126+'F8-2'!D126</f>
        <v>0</v>
      </c>
      <c r="E126" s="229">
        <f>'F8-1 '!E126+'F8-2'!E126</f>
        <v>0</v>
      </c>
      <c r="F126" s="229">
        <f>'F8-1 '!F126+'F8-2'!F126</f>
        <v>1</v>
      </c>
      <c r="G126" s="229">
        <f>'F8-1 '!G126+'F8-2'!G126</f>
        <v>0</v>
      </c>
      <c r="H126" s="229">
        <f>'F8-1 '!H126+'F8-2'!H126</f>
        <v>2</v>
      </c>
      <c r="I126" s="229">
        <f>'F8-1 '!I126+'F8-2'!I126</f>
        <v>0</v>
      </c>
      <c r="J126" s="229">
        <f>'F8-1 '!J126+'F8-2'!J126</f>
        <v>0</v>
      </c>
      <c r="K126" s="229">
        <f>'F8-1 '!K126+'F8-2'!K126</f>
        <v>0</v>
      </c>
      <c r="L126" s="1177" t="s">
        <v>72</v>
      </c>
    </row>
    <row r="127" spans="1:12" ht="20.100000000000001" customHeight="1" x14ac:dyDescent="0.2">
      <c r="A127" s="1286" t="s">
        <v>44</v>
      </c>
      <c r="B127" s="1287">
        <f>SUM(B116:B126)</f>
        <v>106</v>
      </c>
      <c r="C127" s="1287">
        <f>SUM(C116:C126)</f>
        <v>99</v>
      </c>
      <c r="D127" s="1287">
        <f>SUM(D116:D126)</f>
        <v>0</v>
      </c>
      <c r="E127" s="1287">
        <f>SUM(E116:E126)</f>
        <v>0</v>
      </c>
      <c r="F127" s="1287">
        <f>SUM(F116:F126)</f>
        <v>1</v>
      </c>
      <c r="G127" s="1287">
        <f>G116+G117+G118+G119+G120+G121+G122+G123+G124+G125+G126</f>
        <v>1</v>
      </c>
      <c r="H127" s="1287">
        <f>SUM(H116:H126)</f>
        <v>4</v>
      </c>
      <c r="I127" s="1287">
        <f>SUM(I116:I126)</f>
        <v>0</v>
      </c>
      <c r="J127" s="1287">
        <f>SUM(J116:J126)</f>
        <v>1</v>
      </c>
      <c r="K127" s="1287">
        <f>SUM(K116:K126)</f>
        <v>0</v>
      </c>
      <c r="L127" s="1286" t="s">
        <v>45</v>
      </c>
    </row>
    <row r="128" spans="1:12" ht="20.100000000000001" customHeight="1" x14ac:dyDescent="0.2">
      <c r="A128" s="1429">
        <v>2021</v>
      </c>
      <c r="B128" s="1429"/>
      <c r="C128" s="1429"/>
      <c r="D128" s="1429"/>
      <c r="E128" s="1429"/>
      <c r="F128" s="1429"/>
      <c r="G128" s="1429"/>
      <c r="H128" s="1429"/>
      <c r="I128" s="1429"/>
      <c r="J128" s="1429"/>
      <c r="K128" s="1429"/>
      <c r="L128" s="1429"/>
    </row>
    <row r="129" spans="1:12" ht="21" customHeight="1" thickBot="1" x14ac:dyDescent="0.25">
      <c r="A129" s="1657" t="s">
        <v>91</v>
      </c>
      <c r="B129" s="1659" t="s">
        <v>1509</v>
      </c>
      <c r="C129" s="1660"/>
      <c r="D129" s="1660"/>
      <c r="E129" s="1660"/>
      <c r="F129" s="1660"/>
      <c r="G129" s="1660"/>
      <c r="H129" s="1660"/>
      <c r="I129" s="1660"/>
      <c r="J129" s="1660"/>
      <c r="K129" s="1660"/>
      <c r="L129" s="1661" t="s">
        <v>92</v>
      </c>
    </row>
    <row r="130" spans="1:12" ht="39.950000000000003" customHeight="1" thickTop="1" x14ac:dyDescent="0.2">
      <c r="A130" s="1658"/>
      <c r="B130" s="1285" t="s">
        <v>394</v>
      </c>
      <c r="C130" s="63" t="s">
        <v>345</v>
      </c>
      <c r="D130" s="253" t="s">
        <v>197</v>
      </c>
      <c r="E130" s="1087" t="s">
        <v>161</v>
      </c>
      <c r="F130" s="1087" t="s">
        <v>69</v>
      </c>
      <c r="G130" s="1087" t="s">
        <v>67</v>
      </c>
      <c r="H130" s="1087" t="s">
        <v>65</v>
      </c>
      <c r="I130" s="1087" t="s">
        <v>63</v>
      </c>
      <c r="J130" s="1087" t="s">
        <v>61</v>
      </c>
      <c r="K130" s="138" t="s">
        <v>59</v>
      </c>
      <c r="L130" s="1662"/>
    </row>
    <row r="131" spans="1:12" ht="20.100000000000001" customHeight="1" thickBot="1" x14ac:dyDescent="0.25">
      <c r="A131" s="1284" t="s">
        <v>93</v>
      </c>
      <c r="B131" s="1283">
        <f t="shared" ref="B131:B141" si="9">SUM(C131:K131)</f>
        <v>1</v>
      </c>
      <c r="C131" s="1282">
        <f>'F8-1 '!C131+'F8-2'!C131</f>
        <v>0</v>
      </c>
      <c r="D131" s="1282">
        <f>'F8-1 '!D131+'F8-2'!D131</f>
        <v>0</v>
      </c>
      <c r="E131" s="1282">
        <f>'F8-1 '!E131+'F8-2'!E131</f>
        <v>0</v>
      </c>
      <c r="F131" s="1282">
        <f>'F8-1 '!F131+'F8-2'!F131</f>
        <v>0</v>
      </c>
      <c r="G131" s="1282">
        <f>'F8-1 '!G131+'F8-2'!G131</f>
        <v>0</v>
      </c>
      <c r="H131" s="1282">
        <f>'F8-1 '!H131+'F8-2'!H131</f>
        <v>0</v>
      </c>
      <c r="I131" s="1282">
        <f>'F8-1 '!I131+'F8-2'!I131</f>
        <v>1</v>
      </c>
      <c r="J131" s="1282">
        <f>'F8-1 '!J131+'F8-2'!J131</f>
        <v>0</v>
      </c>
      <c r="K131" s="1282">
        <f>'F8-1 '!K131+'F8-2'!K131</f>
        <v>0</v>
      </c>
      <c r="L131" s="1147" t="s">
        <v>1508</v>
      </c>
    </row>
    <row r="132" spans="1:12" ht="20.100000000000001" customHeight="1" thickTop="1" thickBot="1" x14ac:dyDescent="0.25">
      <c r="A132" s="1085" t="s">
        <v>94</v>
      </c>
      <c r="B132" s="1281">
        <f t="shared" si="9"/>
        <v>0</v>
      </c>
      <c r="C132" s="225">
        <f>'F8-1 '!C132+'F8-2'!C132</f>
        <v>0</v>
      </c>
      <c r="D132" s="225">
        <f>'F8-1 '!D132+'F8-2'!D132</f>
        <v>0</v>
      </c>
      <c r="E132" s="225">
        <f>'F8-1 '!E132+'F8-2'!E132</f>
        <v>0</v>
      </c>
      <c r="F132" s="225">
        <f>'F8-1 '!F132+'F8-2'!F132</f>
        <v>0</v>
      </c>
      <c r="G132" s="225">
        <f>'F8-1 '!G132+'F8-2'!G132</f>
        <v>0</v>
      </c>
      <c r="H132" s="225">
        <f>'F8-1 '!H132+'F8-2'!H132</f>
        <v>0</v>
      </c>
      <c r="I132" s="225">
        <f>'F8-1 '!I132+'F8-2'!I132</f>
        <v>0</v>
      </c>
      <c r="J132" s="225">
        <f>'F8-1 '!J132+'F8-2'!J132</f>
        <v>0</v>
      </c>
      <c r="K132" s="225">
        <f>'F8-1 '!K132+'F8-2'!K132</f>
        <v>0</v>
      </c>
      <c r="L132" s="1123" t="s">
        <v>1507</v>
      </c>
    </row>
    <row r="133" spans="1:12" ht="20.100000000000001" customHeight="1" thickTop="1" thickBot="1" x14ac:dyDescent="0.25">
      <c r="A133" s="1284" t="s">
        <v>95</v>
      </c>
      <c r="B133" s="1283">
        <f t="shared" si="9"/>
        <v>2</v>
      </c>
      <c r="C133" s="1282">
        <f>'F8-1 '!C133+'F8-2'!C133</f>
        <v>0</v>
      </c>
      <c r="D133" s="1282">
        <f>'F8-1 '!D133+'F8-2'!D133</f>
        <v>0</v>
      </c>
      <c r="E133" s="1282">
        <f>'F8-1 '!E133+'F8-2'!E133</f>
        <v>0</v>
      </c>
      <c r="F133" s="1282">
        <f>'F8-1 '!F133+'F8-2'!F133</f>
        <v>0</v>
      </c>
      <c r="G133" s="1282">
        <f>'F8-1 '!G133+'F8-2'!G133</f>
        <v>1</v>
      </c>
      <c r="H133" s="1282">
        <f>'F8-1 '!H133+'F8-2'!H133</f>
        <v>1</v>
      </c>
      <c r="I133" s="1282">
        <f>'F8-1 '!I133+'F8-2'!I133</f>
        <v>0</v>
      </c>
      <c r="J133" s="1282">
        <f>'F8-1 '!J133+'F8-2'!J133</f>
        <v>0</v>
      </c>
      <c r="K133" s="1282">
        <f>'F8-1 '!K133+'F8-2'!K133</f>
        <v>0</v>
      </c>
      <c r="L133" s="1147" t="s">
        <v>96</v>
      </c>
    </row>
    <row r="134" spans="1:12" ht="20.100000000000001" customHeight="1" thickTop="1" thickBot="1" x14ac:dyDescent="0.25">
      <c r="A134" s="1085" t="s">
        <v>97</v>
      </c>
      <c r="B134" s="1281">
        <f t="shared" si="9"/>
        <v>0</v>
      </c>
      <c r="C134" s="225">
        <f>'F8-1 '!C134+'F8-2'!C134</f>
        <v>0</v>
      </c>
      <c r="D134" s="225">
        <f>'F8-1 '!D134+'F8-2'!D134</f>
        <v>0</v>
      </c>
      <c r="E134" s="225">
        <f>'F8-1 '!E134+'F8-2'!E134</f>
        <v>0</v>
      </c>
      <c r="F134" s="225">
        <f>'F8-1 '!F134+'F8-2'!F134</f>
        <v>0</v>
      </c>
      <c r="G134" s="225">
        <f>'F8-1 '!G134+'F8-2'!G134</f>
        <v>0</v>
      </c>
      <c r="H134" s="225">
        <f>'F8-1 '!H134+'F8-2'!H134</f>
        <v>0</v>
      </c>
      <c r="I134" s="225">
        <f>'F8-1 '!I134+'F8-2'!I134</f>
        <v>0</v>
      </c>
      <c r="J134" s="225">
        <f>'F8-1 '!J134+'F8-2'!J134</f>
        <v>0</v>
      </c>
      <c r="K134" s="225">
        <f>'F8-1 '!K134+'F8-2'!K134</f>
        <v>0</v>
      </c>
      <c r="L134" s="1123" t="s">
        <v>98</v>
      </c>
    </row>
    <row r="135" spans="1:12" ht="20.100000000000001" customHeight="1" thickTop="1" thickBot="1" x14ac:dyDescent="0.25">
      <c r="A135" s="1284" t="s">
        <v>99</v>
      </c>
      <c r="B135" s="1283">
        <f t="shared" si="9"/>
        <v>0</v>
      </c>
      <c r="C135" s="1282">
        <f>'F8-1 '!C135+'F8-2'!C135</f>
        <v>0</v>
      </c>
      <c r="D135" s="1282">
        <f>'F8-1 '!D135+'F8-2'!D135</f>
        <v>0</v>
      </c>
      <c r="E135" s="1282">
        <f>'F8-1 '!E135+'F8-2'!E135</f>
        <v>0</v>
      </c>
      <c r="F135" s="1282">
        <f>'F8-1 '!F135+'F8-2'!F135</f>
        <v>0</v>
      </c>
      <c r="G135" s="1282">
        <f>'F8-1 '!G135+'F8-2'!G135</f>
        <v>0</v>
      </c>
      <c r="H135" s="1282">
        <f>'F8-1 '!H135+'F8-2'!H135</f>
        <v>0</v>
      </c>
      <c r="I135" s="1282">
        <f>'F8-1 '!I135+'F8-2'!I135</f>
        <v>0</v>
      </c>
      <c r="J135" s="1282">
        <f>'F8-1 '!J135+'F8-2'!J135</f>
        <v>0</v>
      </c>
      <c r="K135" s="1282">
        <f>'F8-1 '!K135+'F8-2'!K135</f>
        <v>0</v>
      </c>
      <c r="L135" s="1147" t="s">
        <v>100</v>
      </c>
    </row>
    <row r="136" spans="1:12" ht="20.100000000000001" customHeight="1" thickTop="1" thickBot="1" x14ac:dyDescent="0.25">
      <c r="A136" s="1085" t="s">
        <v>101</v>
      </c>
      <c r="B136" s="1281">
        <f t="shared" si="9"/>
        <v>0</v>
      </c>
      <c r="C136" s="225">
        <f>'F8-1 '!C136+'F8-2'!C136</f>
        <v>0</v>
      </c>
      <c r="D136" s="225">
        <f>'F8-1 '!D136+'F8-2'!D136</f>
        <v>0</v>
      </c>
      <c r="E136" s="225">
        <f>'F8-1 '!E136+'F8-2'!E136</f>
        <v>0</v>
      </c>
      <c r="F136" s="225">
        <f>'F8-1 '!F136+'F8-2'!F136</f>
        <v>0</v>
      </c>
      <c r="G136" s="225">
        <f>'F8-1 '!G136+'F8-2'!G136</f>
        <v>0</v>
      </c>
      <c r="H136" s="225">
        <f>'F8-1 '!H136+'F8-2'!H136</f>
        <v>0</v>
      </c>
      <c r="I136" s="225">
        <f>'F8-1 '!I136+'F8-2'!I136</f>
        <v>0</v>
      </c>
      <c r="J136" s="225">
        <f>'F8-1 '!J136+'F8-2'!J136</f>
        <v>0</v>
      </c>
      <c r="K136" s="225">
        <f>'F8-1 '!K136+'F8-2'!K136</f>
        <v>0</v>
      </c>
      <c r="L136" s="1123" t="s">
        <v>102</v>
      </c>
    </row>
    <row r="137" spans="1:12" ht="20.100000000000001" customHeight="1" thickTop="1" thickBot="1" x14ac:dyDescent="0.25">
      <c r="A137" s="1284" t="s">
        <v>103</v>
      </c>
      <c r="B137" s="1283">
        <f t="shared" si="9"/>
        <v>0</v>
      </c>
      <c r="C137" s="1282">
        <f>'F8-1 '!C137+'F8-2'!C137</f>
        <v>0</v>
      </c>
      <c r="D137" s="1282">
        <f>'F8-1 '!D137+'F8-2'!D137</f>
        <v>0</v>
      </c>
      <c r="E137" s="1282">
        <f>'F8-1 '!E137+'F8-2'!E137</f>
        <v>0</v>
      </c>
      <c r="F137" s="1282">
        <f>'F8-1 '!F137+'F8-2'!F137</f>
        <v>0</v>
      </c>
      <c r="G137" s="1282">
        <f>'F8-1 '!G137+'F8-2'!G137</f>
        <v>0</v>
      </c>
      <c r="H137" s="1282">
        <f>'F8-1 '!H137+'F8-2'!H137</f>
        <v>0</v>
      </c>
      <c r="I137" s="1282">
        <f>'F8-1 '!I137+'F8-2'!I137</f>
        <v>0</v>
      </c>
      <c r="J137" s="1282">
        <f>'F8-1 '!J137+'F8-2'!J137</f>
        <v>0</v>
      </c>
      <c r="K137" s="1282">
        <f>'F8-1 '!K137+'F8-2'!K137</f>
        <v>0</v>
      </c>
      <c r="L137" s="1147" t="s">
        <v>104</v>
      </c>
    </row>
    <row r="138" spans="1:12" ht="20.100000000000001" customHeight="1" thickTop="1" thickBot="1" x14ac:dyDescent="0.25">
      <c r="A138" s="1085" t="s">
        <v>105</v>
      </c>
      <c r="B138" s="1281">
        <f t="shared" si="9"/>
        <v>0</v>
      </c>
      <c r="C138" s="225">
        <f>'F8-1 '!C138+'F8-2'!C138</f>
        <v>0</v>
      </c>
      <c r="D138" s="225">
        <f>'F8-1 '!D138+'F8-2'!D138</f>
        <v>0</v>
      </c>
      <c r="E138" s="225">
        <f>'F8-1 '!E138+'F8-2'!E138</f>
        <v>0</v>
      </c>
      <c r="F138" s="225">
        <f>'F8-1 '!F138+'F8-2'!F138</f>
        <v>0</v>
      </c>
      <c r="G138" s="225">
        <f>'F8-1 '!G138+'F8-2'!G138</f>
        <v>0</v>
      </c>
      <c r="H138" s="225">
        <f>'F8-1 '!H138+'F8-2'!H138</f>
        <v>0</v>
      </c>
      <c r="I138" s="225">
        <f>'F8-1 '!I138+'F8-2'!I138</f>
        <v>0</v>
      </c>
      <c r="J138" s="225">
        <f>'F8-1 '!J138+'F8-2'!J138</f>
        <v>0</v>
      </c>
      <c r="K138" s="225">
        <f>'F8-1 '!K138+'F8-2'!K138</f>
        <v>0</v>
      </c>
      <c r="L138" s="1123" t="s">
        <v>106</v>
      </c>
    </row>
    <row r="139" spans="1:12" ht="20.100000000000001" customHeight="1" thickTop="1" thickBot="1" x14ac:dyDescent="0.25">
      <c r="A139" s="1284" t="s">
        <v>107</v>
      </c>
      <c r="B139" s="1283">
        <f t="shared" si="9"/>
        <v>0</v>
      </c>
      <c r="C139" s="1282">
        <f>'F8-1 '!C139+'F8-2'!C139</f>
        <v>0</v>
      </c>
      <c r="D139" s="1282">
        <f>'F8-1 '!D139+'F8-2'!D139</f>
        <v>0</v>
      </c>
      <c r="E139" s="1282">
        <f>'F8-1 '!E139+'F8-2'!E139</f>
        <v>0</v>
      </c>
      <c r="F139" s="1282">
        <f>'F8-1 '!F139+'F8-2'!F139</f>
        <v>0</v>
      </c>
      <c r="G139" s="1282">
        <f>'F8-1 '!G139+'F8-2'!G139</f>
        <v>0</v>
      </c>
      <c r="H139" s="1282">
        <f>'F8-1 '!H139+'F8-2'!H139</f>
        <v>0</v>
      </c>
      <c r="I139" s="1282">
        <f>'F8-1 '!I139+'F8-2'!I139</f>
        <v>0</v>
      </c>
      <c r="J139" s="1282">
        <f>'F8-1 '!J139+'F8-2'!J139</f>
        <v>0</v>
      </c>
      <c r="K139" s="1282">
        <f>'F8-1 '!K139+'F8-2'!K139</f>
        <v>0</v>
      </c>
      <c r="L139" s="1147" t="s">
        <v>108</v>
      </c>
    </row>
    <row r="140" spans="1:12" ht="20.100000000000001" customHeight="1" thickTop="1" thickBot="1" x14ac:dyDescent="0.25">
      <c r="A140" s="1085" t="s">
        <v>109</v>
      </c>
      <c r="B140" s="1281">
        <f t="shared" si="9"/>
        <v>0</v>
      </c>
      <c r="C140" s="225">
        <f>'F8-1 '!C140+'F8-2'!C140</f>
        <v>0</v>
      </c>
      <c r="D140" s="225">
        <f>'F8-1 '!D140+'F8-2'!D140</f>
        <v>0</v>
      </c>
      <c r="E140" s="225">
        <f>'F8-1 '!E140+'F8-2'!E140</f>
        <v>0</v>
      </c>
      <c r="F140" s="225">
        <f>'F8-1 '!F140+'F8-2'!F140</f>
        <v>0</v>
      </c>
      <c r="G140" s="225">
        <f>'F8-1 '!G140+'F8-2'!G140</f>
        <v>0</v>
      </c>
      <c r="H140" s="225">
        <f>'F8-1 '!H140+'F8-2'!H140</f>
        <v>0</v>
      </c>
      <c r="I140" s="225">
        <f>'F8-1 '!I140+'F8-2'!I140</f>
        <v>0</v>
      </c>
      <c r="J140" s="225">
        <f>'F8-1 '!J140+'F8-2'!J140</f>
        <v>0</v>
      </c>
      <c r="K140" s="225">
        <f>'F8-1 '!K140+'F8-2'!K140</f>
        <v>0</v>
      </c>
      <c r="L140" s="1123" t="s">
        <v>110</v>
      </c>
    </row>
    <row r="141" spans="1:12" ht="20.100000000000001" customHeight="1" thickTop="1" x14ac:dyDescent="0.2">
      <c r="A141" s="1280" t="s">
        <v>71</v>
      </c>
      <c r="B141" s="1279">
        <f t="shared" si="9"/>
        <v>95</v>
      </c>
      <c r="C141" s="1242">
        <f>'F8-1 '!C141+'F8-2'!C141</f>
        <v>91</v>
      </c>
      <c r="D141" s="1242">
        <f>'F8-1 '!D141+'F8-2'!D141</f>
        <v>0</v>
      </c>
      <c r="E141" s="1242">
        <f>'F8-1 '!E141+'F8-2'!E141</f>
        <v>0</v>
      </c>
      <c r="F141" s="1242">
        <f>'F8-1 '!F141+'F8-2'!F141</f>
        <v>1</v>
      </c>
      <c r="G141" s="1242">
        <f>'F8-1 '!G141+'F8-2'!G141</f>
        <v>0</v>
      </c>
      <c r="H141" s="1242">
        <f>'F8-1 '!H141+'F8-2'!H141</f>
        <v>2</v>
      </c>
      <c r="I141" s="1242">
        <f>'F8-1 '!I141+'F8-2'!I141</f>
        <v>1</v>
      </c>
      <c r="J141" s="1242">
        <f>'F8-1 '!J141+'F8-2'!J141</f>
        <v>0</v>
      </c>
      <c r="K141" s="1242">
        <f>'F8-1 '!K141+'F8-2'!K141</f>
        <v>0</v>
      </c>
      <c r="L141" s="1187" t="s">
        <v>72</v>
      </c>
    </row>
    <row r="142" spans="1:12" ht="20.100000000000001" customHeight="1" x14ac:dyDescent="0.2">
      <c r="A142" s="1278" t="s">
        <v>44</v>
      </c>
      <c r="B142" s="1277">
        <f>SUM(B131:B141)</f>
        <v>98</v>
      </c>
      <c r="C142" s="1277">
        <f>SUM(C131:C141)</f>
        <v>91</v>
      </c>
      <c r="D142" s="1277">
        <f>SUM(D131:D141)</f>
        <v>0</v>
      </c>
      <c r="E142" s="1277">
        <f>SUM(E131:E141)</f>
        <v>0</v>
      </c>
      <c r="F142" s="1277">
        <f>SUM(F131:F141)</f>
        <v>1</v>
      </c>
      <c r="G142" s="1277">
        <f>G131+G132+G133+G134+G135+G136+G137+G138+G139+G140+G141</f>
        <v>1</v>
      </c>
      <c r="H142" s="1277">
        <f>SUM(H131:H141)</f>
        <v>3</v>
      </c>
      <c r="I142" s="1277">
        <f>SUM(I131:I141)</f>
        <v>2</v>
      </c>
      <c r="J142" s="1277">
        <f>SUM(J131:J141)</f>
        <v>0</v>
      </c>
      <c r="K142" s="1277">
        <f>SUM(K131:K141)</f>
        <v>0</v>
      </c>
      <c r="L142" s="1276" t="s">
        <v>45</v>
      </c>
    </row>
    <row r="143" spans="1:12" ht="24.95" customHeight="1" x14ac:dyDescent="0.2"/>
    <row r="144" spans="1:12" ht="24.95" customHeight="1" x14ac:dyDescent="0.2"/>
    <row r="145" spans="1:12" ht="24.95" customHeight="1" x14ac:dyDescent="0.2"/>
    <row r="146" spans="1:12" ht="20.100000000000001" customHeight="1" x14ac:dyDescent="0.2">
      <c r="A146" s="1274"/>
      <c r="B146" s="1275"/>
      <c r="C146" s="1275"/>
      <c r="D146" s="1275"/>
      <c r="E146" s="1275"/>
      <c r="F146" s="1275"/>
      <c r="G146" s="1275"/>
      <c r="H146" s="1275"/>
      <c r="I146" s="1275"/>
      <c r="J146" s="1275"/>
      <c r="K146" s="1275"/>
      <c r="L146" s="1274"/>
    </row>
  </sheetData>
  <mergeCells count="25">
    <mergeCell ref="A102:L102"/>
    <mergeCell ref="A115:L115"/>
    <mergeCell ref="A128:L128"/>
    <mergeCell ref="A129:A130"/>
    <mergeCell ref="B129:K129"/>
    <mergeCell ref="L129:L130"/>
    <mergeCell ref="A61:L61"/>
    <mergeCell ref="A74:L74"/>
    <mergeCell ref="A87:L87"/>
    <mergeCell ref="A88:A89"/>
    <mergeCell ref="B88:K88"/>
    <mergeCell ref="L88:L89"/>
    <mergeCell ref="A20:L20"/>
    <mergeCell ref="A33:L33"/>
    <mergeCell ref="A46:L46"/>
    <mergeCell ref="A47:A48"/>
    <mergeCell ref="B47:K47"/>
    <mergeCell ref="L47:L48"/>
    <mergeCell ref="A1:L1"/>
    <mergeCell ref="A2:L2"/>
    <mergeCell ref="A3:L3"/>
    <mergeCell ref="A5:L5"/>
    <mergeCell ref="A6:A7"/>
    <mergeCell ref="B6:K6"/>
    <mergeCell ref="L6:L7"/>
  </mergeCells>
  <printOptions horizontalCentered="1"/>
  <pageMargins left="0" right="0" top="0.59055118110236227" bottom="0" header="0" footer="0"/>
  <pageSetup paperSize="9" scale="8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/>
  <dimension ref="A1:A3"/>
  <sheetViews>
    <sheetView view="pageBreakPreview" zoomScaleNormal="100" zoomScaleSheetLayoutView="100" workbookViewId="0">
      <selection activeCell="C15" sqref="C15"/>
    </sheetView>
  </sheetViews>
  <sheetFormatPr defaultRowHeight="12.75" x14ac:dyDescent="0.2"/>
  <cols>
    <col min="1" max="1" width="57.2851562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 x14ac:dyDescent="0.4">
      <c r="A1" s="1376" t="s">
        <v>1553</v>
      </c>
    </row>
    <row r="2" spans="1:1" ht="40.5" customHeight="1" thickBot="1" x14ac:dyDescent="0.25">
      <c r="A2" s="1377" t="s">
        <v>1554</v>
      </c>
    </row>
    <row r="3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64"/>
  <sheetViews>
    <sheetView view="pageBreakPreview" zoomScaleNormal="100" zoomScaleSheetLayoutView="100" workbookViewId="0">
      <selection activeCell="N9" sqref="N9"/>
    </sheetView>
  </sheetViews>
  <sheetFormatPr defaultColWidth="9.140625" defaultRowHeight="12.75" x14ac:dyDescent="0.2"/>
  <cols>
    <col min="1" max="10" width="9.140625" style="29"/>
    <col min="11" max="11" width="6.140625" style="29" customWidth="1"/>
    <col min="12" max="16384" width="9.140625" style="29"/>
  </cols>
  <sheetData>
    <row r="64" ht="6" customHeight="1" x14ac:dyDescent="0.2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/>
  <dimension ref="A1:M16"/>
  <sheetViews>
    <sheetView view="pageBreakPreview" zoomScaleNormal="100" zoomScaleSheetLayoutView="100" workbookViewId="0">
      <selection activeCell="K21" sqref="K21"/>
    </sheetView>
  </sheetViews>
  <sheetFormatPr defaultRowHeight="15" x14ac:dyDescent="0.2"/>
  <cols>
    <col min="1" max="1" width="25.7109375" style="3" customWidth="1"/>
    <col min="2" max="2" width="10" style="3" bestFit="1" customWidth="1"/>
    <col min="3" max="12" width="7.7109375" style="3" customWidth="1"/>
    <col min="13" max="13" width="25.7109375" style="3" customWidth="1"/>
    <col min="14" max="256" width="9.140625" style="2"/>
    <col min="257" max="257" width="25.7109375" style="2" customWidth="1"/>
    <col min="258" max="268" width="7.7109375" style="2" customWidth="1"/>
    <col min="269" max="269" width="25.7109375" style="2" customWidth="1"/>
    <col min="270" max="512" width="9.140625" style="2"/>
    <col min="513" max="513" width="25.7109375" style="2" customWidth="1"/>
    <col min="514" max="524" width="7.7109375" style="2" customWidth="1"/>
    <col min="525" max="525" width="25.7109375" style="2" customWidth="1"/>
    <col min="526" max="768" width="9.140625" style="2"/>
    <col min="769" max="769" width="25.7109375" style="2" customWidth="1"/>
    <col min="770" max="780" width="7.7109375" style="2" customWidth="1"/>
    <col min="781" max="781" width="25.7109375" style="2" customWidth="1"/>
    <col min="782" max="1024" width="9.140625" style="2"/>
    <col min="1025" max="1025" width="25.7109375" style="2" customWidth="1"/>
    <col min="1026" max="1036" width="7.7109375" style="2" customWidth="1"/>
    <col min="1037" max="1037" width="25.7109375" style="2" customWidth="1"/>
    <col min="1038" max="1280" width="9.140625" style="2"/>
    <col min="1281" max="1281" width="25.7109375" style="2" customWidth="1"/>
    <col min="1282" max="1292" width="7.7109375" style="2" customWidth="1"/>
    <col min="1293" max="1293" width="25.7109375" style="2" customWidth="1"/>
    <col min="1294" max="1536" width="9.140625" style="2"/>
    <col min="1537" max="1537" width="25.7109375" style="2" customWidth="1"/>
    <col min="1538" max="1548" width="7.7109375" style="2" customWidth="1"/>
    <col min="1549" max="1549" width="25.7109375" style="2" customWidth="1"/>
    <col min="1550" max="1792" width="9.140625" style="2"/>
    <col min="1793" max="1793" width="25.7109375" style="2" customWidth="1"/>
    <col min="1794" max="1804" width="7.7109375" style="2" customWidth="1"/>
    <col min="1805" max="1805" width="25.7109375" style="2" customWidth="1"/>
    <col min="1806" max="2048" width="9.140625" style="2"/>
    <col min="2049" max="2049" width="25.7109375" style="2" customWidth="1"/>
    <col min="2050" max="2060" width="7.7109375" style="2" customWidth="1"/>
    <col min="2061" max="2061" width="25.7109375" style="2" customWidth="1"/>
    <col min="2062" max="2304" width="9.140625" style="2"/>
    <col min="2305" max="2305" width="25.7109375" style="2" customWidth="1"/>
    <col min="2306" max="2316" width="7.7109375" style="2" customWidth="1"/>
    <col min="2317" max="2317" width="25.7109375" style="2" customWidth="1"/>
    <col min="2318" max="2560" width="9.140625" style="2"/>
    <col min="2561" max="2561" width="25.7109375" style="2" customWidth="1"/>
    <col min="2562" max="2572" width="7.7109375" style="2" customWidth="1"/>
    <col min="2573" max="2573" width="25.7109375" style="2" customWidth="1"/>
    <col min="2574" max="2816" width="9.140625" style="2"/>
    <col min="2817" max="2817" width="25.7109375" style="2" customWidth="1"/>
    <col min="2818" max="2828" width="7.7109375" style="2" customWidth="1"/>
    <col min="2829" max="2829" width="25.7109375" style="2" customWidth="1"/>
    <col min="2830" max="3072" width="9.140625" style="2"/>
    <col min="3073" max="3073" width="25.7109375" style="2" customWidth="1"/>
    <col min="3074" max="3084" width="7.7109375" style="2" customWidth="1"/>
    <col min="3085" max="3085" width="25.7109375" style="2" customWidth="1"/>
    <col min="3086" max="3328" width="9.140625" style="2"/>
    <col min="3329" max="3329" width="25.7109375" style="2" customWidth="1"/>
    <col min="3330" max="3340" width="7.7109375" style="2" customWidth="1"/>
    <col min="3341" max="3341" width="25.7109375" style="2" customWidth="1"/>
    <col min="3342" max="3584" width="9.140625" style="2"/>
    <col min="3585" max="3585" width="25.7109375" style="2" customWidth="1"/>
    <col min="3586" max="3596" width="7.7109375" style="2" customWidth="1"/>
    <col min="3597" max="3597" width="25.7109375" style="2" customWidth="1"/>
    <col min="3598" max="3840" width="9.140625" style="2"/>
    <col min="3841" max="3841" width="25.7109375" style="2" customWidth="1"/>
    <col min="3842" max="3852" width="7.7109375" style="2" customWidth="1"/>
    <col min="3853" max="3853" width="25.7109375" style="2" customWidth="1"/>
    <col min="3854" max="4096" width="9.140625" style="2"/>
    <col min="4097" max="4097" width="25.7109375" style="2" customWidth="1"/>
    <col min="4098" max="4108" width="7.7109375" style="2" customWidth="1"/>
    <col min="4109" max="4109" width="25.7109375" style="2" customWidth="1"/>
    <col min="4110" max="4352" width="9.140625" style="2"/>
    <col min="4353" max="4353" width="25.7109375" style="2" customWidth="1"/>
    <col min="4354" max="4364" width="7.7109375" style="2" customWidth="1"/>
    <col min="4365" max="4365" width="25.7109375" style="2" customWidth="1"/>
    <col min="4366" max="4608" width="9.140625" style="2"/>
    <col min="4609" max="4609" width="25.7109375" style="2" customWidth="1"/>
    <col min="4610" max="4620" width="7.7109375" style="2" customWidth="1"/>
    <col min="4621" max="4621" width="25.7109375" style="2" customWidth="1"/>
    <col min="4622" max="4864" width="9.140625" style="2"/>
    <col min="4865" max="4865" width="25.7109375" style="2" customWidth="1"/>
    <col min="4866" max="4876" width="7.7109375" style="2" customWidth="1"/>
    <col min="4877" max="4877" width="25.7109375" style="2" customWidth="1"/>
    <col min="4878" max="5120" width="9.140625" style="2"/>
    <col min="5121" max="5121" width="25.7109375" style="2" customWidth="1"/>
    <col min="5122" max="5132" width="7.7109375" style="2" customWidth="1"/>
    <col min="5133" max="5133" width="25.7109375" style="2" customWidth="1"/>
    <col min="5134" max="5376" width="9.140625" style="2"/>
    <col min="5377" max="5377" width="25.7109375" style="2" customWidth="1"/>
    <col min="5378" max="5388" width="7.7109375" style="2" customWidth="1"/>
    <col min="5389" max="5389" width="25.7109375" style="2" customWidth="1"/>
    <col min="5390" max="5632" width="9.140625" style="2"/>
    <col min="5633" max="5633" width="25.7109375" style="2" customWidth="1"/>
    <col min="5634" max="5644" width="7.7109375" style="2" customWidth="1"/>
    <col min="5645" max="5645" width="25.7109375" style="2" customWidth="1"/>
    <col min="5646" max="5888" width="9.140625" style="2"/>
    <col min="5889" max="5889" width="25.7109375" style="2" customWidth="1"/>
    <col min="5890" max="5900" width="7.7109375" style="2" customWidth="1"/>
    <col min="5901" max="5901" width="25.7109375" style="2" customWidth="1"/>
    <col min="5902" max="6144" width="9.140625" style="2"/>
    <col min="6145" max="6145" width="25.7109375" style="2" customWidth="1"/>
    <col min="6146" max="6156" width="7.7109375" style="2" customWidth="1"/>
    <col min="6157" max="6157" width="25.7109375" style="2" customWidth="1"/>
    <col min="6158" max="6400" width="9.140625" style="2"/>
    <col min="6401" max="6401" width="25.7109375" style="2" customWidth="1"/>
    <col min="6402" max="6412" width="7.7109375" style="2" customWidth="1"/>
    <col min="6413" max="6413" width="25.7109375" style="2" customWidth="1"/>
    <col min="6414" max="6656" width="9.140625" style="2"/>
    <col min="6657" max="6657" width="25.7109375" style="2" customWidth="1"/>
    <col min="6658" max="6668" width="7.7109375" style="2" customWidth="1"/>
    <col min="6669" max="6669" width="25.7109375" style="2" customWidth="1"/>
    <col min="6670" max="6912" width="9.140625" style="2"/>
    <col min="6913" max="6913" width="25.7109375" style="2" customWidth="1"/>
    <col min="6914" max="6924" width="7.7109375" style="2" customWidth="1"/>
    <col min="6925" max="6925" width="25.7109375" style="2" customWidth="1"/>
    <col min="6926" max="7168" width="9.140625" style="2"/>
    <col min="7169" max="7169" width="25.7109375" style="2" customWidth="1"/>
    <col min="7170" max="7180" width="7.7109375" style="2" customWidth="1"/>
    <col min="7181" max="7181" width="25.7109375" style="2" customWidth="1"/>
    <col min="7182" max="7424" width="9.140625" style="2"/>
    <col min="7425" max="7425" width="25.7109375" style="2" customWidth="1"/>
    <col min="7426" max="7436" width="7.7109375" style="2" customWidth="1"/>
    <col min="7437" max="7437" width="25.7109375" style="2" customWidth="1"/>
    <col min="7438" max="7680" width="9.140625" style="2"/>
    <col min="7681" max="7681" width="25.7109375" style="2" customWidth="1"/>
    <col min="7682" max="7692" width="7.7109375" style="2" customWidth="1"/>
    <col min="7693" max="7693" width="25.7109375" style="2" customWidth="1"/>
    <col min="7694" max="7936" width="9.140625" style="2"/>
    <col min="7937" max="7937" width="25.7109375" style="2" customWidth="1"/>
    <col min="7938" max="7948" width="7.7109375" style="2" customWidth="1"/>
    <col min="7949" max="7949" width="25.7109375" style="2" customWidth="1"/>
    <col min="7950" max="8192" width="9.140625" style="2"/>
    <col min="8193" max="8193" width="25.7109375" style="2" customWidth="1"/>
    <col min="8194" max="8204" width="7.7109375" style="2" customWidth="1"/>
    <col min="8205" max="8205" width="25.7109375" style="2" customWidth="1"/>
    <col min="8206" max="8448" width="9.140625" style="2"/>
    <col min="8449" max="8449" width="25.7109375" style="2" customWidth="1"/>
    <col min="8450" max="8460" width="7.7109375" style="2" customWidth="1"/>
    <col min="8461" max="8461" width="25.7109375" style="2" customWidth="1"/>
    <col min="8462" max="8704" width="9.140625" style="2"/>
    <col min="8705" max="8705" width="25.7109375" style="2" customWidth="1"/>
    <col min="8706" max="8716" width="7.7109375" style="2" customWidth="1"/>
    <col min="8717" max="8717" width="25.7109375" style="2" customWidth="1"/>
    <col min="8718" max="8960" width="9.140625" style="2"/>
    <col min="8961" max="8961" width="25.7109375" style="2" customWidth="1"/>
    <col min="8962" max="8972" width="7.7109375" style="2" customWidth="1"/>
    <col min="8973" max="8973" width="25.7109375" style="2" customWidth="1"/>
    <col min="8974" max="9216" width="9.140625" style="2"/>
    <col min="9217" max="9217" width="25.7109375" style="2" customWidth="1"/>
    <col min="9218" max="9228" width="7.7109375" style="2" customWidth="1"/>
    <col min="9229" max="9229" width="25.7109375" style="2" customWidth="1"/>
    <col min="9230" max="9472" width="9.140625" style="2"/>
    <col min="9473" max="9473" width="25.7109375" style="2" customWidth="1"/>
    <col min="9474" max="9484" width="7.7109375" style="2" customWidth="1"/>
    <col min="9485" max="9485" width="25.7109375" style="2" customWidth="1"/>
    <col min="9486" max="9728" width="9.140625" style="2"/>
    <col min="9729" max="9729" width="25.7109375" style="2" customWidth="1"/>
    <col min="9730" max="9740" width="7.7109375" style="2" customWidth="1"/>
    <col min="9741" max="9741" width="25.7109375" style="2" customWidth="1"/>
    <col min="9742" max="9984" width="9.140625" style="2"/>
    <col min="9985" max="9985" width="25.7109375" style="2" customWidth="1"/>
    <col min="9986" max="9996" width="7.7109375" style="2" customWidth="1"/>
    <col min="9997" max="9997" width="25.7109375" style="2" customWidth="1"/>
    <col min="9998" max="10240" width="9.140625" style="2"/>
    <col min="10241" max="10241" width="25.7109375" style="2" customWidth="1"/>
    <col min="10242" max="10252" width="7.7109375" style="2" customWidth="1"/>
    <col min="10253" max="10253" width="25.7109375" style="2" customWidth="1"/>
    <col min="10254" max="10496" width="9.140625" style="2"/>
    <col min="10497" max="10497" width="25.7109375" style="2" customWidth="1"/>
    <col min="10498" max="10508" width="7.7109375" style="2" customWidth="1"/>
    <col min="10509" max="10509" width="25.7109375" style="2" customWidth="1"/>
    <col min="10510" max="10752" width="9.140625" style="2"/>
    <col min="10753" max="10753" width="25.7109375" style="2" customWidth="1"/>
    <col min="10754" max="10764" width="7.7109375" style="2" customWidth="1"/>
    <col min="10765" max="10765" width="25.7109375" style="2" customWidth="1"/>
    <col min="10766" max="11008" width="9.140625" style="2"/>
    <col min="11009" max="11009" width="25.7109375" style="2" customWidth="1"/>
    <col min="11010" max="11020" width="7.7109375" style="2" customWidth="1"/>
    <col min="11021" max="11021" width="25.7109375" style="2" customWidth="1"/>
    <col min="11022" max="11264" width="9.140625" style="2"/>
    <col min="11265" max="11265" width="25.7109375" style="2" customWidth="1"/>
    <col min="11266" max="11276" width="7.7109375" style="2" customWidth="1"/>
    <col min="11277" max="11277" width="25.7109375" style="2" customWidth="1"/>
    <col min="11278" max="11520" width="9.140625" style="2"/>
    <col min="11521" max="11521" width="25.7109375" style="2" customWidth="1"/>
    <col min="11522" max="11532" width="7.7109375" style="2" customWidth="1"/>
    <col min="11533" max="11533" width="25.7109375" style="2" customWidth="1"/>
    <col min="11534" max="11776" width="9.140625" style="2"/>
    <col min="11777" max="11777" width="25.7109375" style="2" customWidth="1"/>
    <col min="11778" max="11788" width="7.7109375" style="2" customWidth="1"/>
    <col min="11789" max="11789" width="25.7109375" style="2" customWidth="1"/>
    <col min="11790" max="12032" width="9.140625" style="2"/>
    <col min="12033" max="12033" width="25.7109375" style="2" customWidth="1"/>
    <col min="12034" max="12044" width="7.7109375" style="2" customWidth="1"/>
    <col min="12045" max="12045" width="25.7109375" style="2" customWidth="1"/>
    <col min="12046" max="12288" width="9.140625" style="2"/>
    <col min="12289" max="12289" width="25.7109375" style="2" customWidth="1"/>
    <col min="12290" max="12300" width="7.7109375" style="2" customWidth="1"/>
    <col min="12301" max="12301" width="25.7109375" style="2" customWidth="1"/>
    <col min="12302" max="12544" width="9.140625" style="2"/>
    <col min="12545" max="12545" width="25.7109375" style="2" customWidth="1"/>
    <col min="12546" max="12556" width="7.7109375" style="2" customWidth="1"/>
    <col min="12557" max="12557" width="25.7109375" style="2" customWidth="1"/>
    <col min="12558" max="12800" width="9.140625" style="2"/>
    <col min="12801" max="12801" width="25.7109375" style="2" customWidth="1"/>
    <col min="12802" max="12812" width="7.7109375" style="2" customWidth="1"/>
    <col min="12813" max="12813" width="25.7109375" style="2" customWidth="1"/>
    <col min="12814" max="13056" width="9.140625" style="2"/>
    <col min="13057" max="13057" width="25.7109375" style="2" customWidth="1"/>
    <col min="13058" max="13068" width="7.7109375" style="2" customWidth="1"/>
    <col min="13069" max="13069" width="25.7109375" style="2" customWidth="1"/>
    <col min="13070" max="13312" width="9.140625" style="2"/>
    <col min="13313" max="13313" width="25.7109375" style="2" customWidth="1"/>
    <col min="13314" max="13324" width="7.7109375" style="2" customWidth="1"/>
    <col min="13325" max="13325" width="25.7109375" style="2" customWidth="1"/>
    <col min="13326" max="13568" width="9.140625" style="2"/>
    <col min="13569" max="13569" width="25.7109375" style="2" customWidth="1"/>
    <col min="13570" max="13580" width="7.7109375" style="2" customWidth="1"/>
    <col min="13581" max="13581" width="25.7109375" style="2" customWidth="1"/>
    <col min="13582" max="13824" width="9.140625" style="2"/>
    <col min="13825" max="13825" width="25.7109375" style="2" customWidth="1"/>
    <col min="13826" max="13836" width="7.7109375" style="2" customWidth="1"/>
    <col min="13837" max="13837" width="25.7109375" style="2" customWidth="1"/>
    <col min="13838" max="14080" width="9.140625" style="2"/>
    <col min="14081" max="14081" width="25.7109375" style="2" customWidth="1"/>
    <col min="14082" max="14092" width="7.7109375" style="2" customWidth="1"/>
    <col min="14093" max="14093" width="25.7109375" style="2" customWidth="1"/>
    <col min="14094" max="14336" width="9.140625" style="2"/>
    <col min="14337" max="14337" width="25.7109375" style="2" customWidth="1"/>
    <col min="14338" max="14348" width="7.7109375" style="2" customWidth="1"/>
    <col min="14349" max="14349" width="25.7109375" style="2" customWidth="1"/>
    <col min="14350" max="14592" width="9.140625" style="2"/>
    <col min="14593" max="14593" width="25.7109375" style="2" customWidth="1"/>
    <col min="14594" max="14604" width="7.7109375" style="2" customWidth="1"/>
    <col min="14605" max="14605" width="25.7109375" style="2" customWidth="1"/>
    <col min="14606" max="14848" width="9.140625" style="2"/>
    <col min="14849" max="14849" width="25.7109375" style="2" customWidth="1"/>
    <col min="14850" max="14860" width="7.7109375" style="2" customWidth="1"/>
    <col min="14861" max="14861" width="25.7109375" style="2" customWidth="1"/>
    <col min="14862" max="15104" width="9.140625" style="2"/>
    <col min="15105" max="15105" width="25.7109375" style="2" customWidth="1"/>
    <col min="15106" max="15116" width="7.7109375" style="2" customWidth="1"/>
    <col min="15117" max="15117" width="25.7109375" style="2" customWidth="1"/>
    <col min="15118" max="15360" width="9.140625" style="2"/>
    <col min="15361" max="15361" width="25.7109375" style="2" customWidth="1"/>
    <col min="15362" max="15372" width="7.7109375" style="2" customWidth="1"/>
    <col min="15373" max="15373" width="25.7109375" style="2" customWidth="1"/>
    <col min="15374" max="15616" width="9.140625" style="2"/>
    <col min="15617" max="15617" width="25.7109375" style="2" customWidth="1"/>
    <col min="15618" max="15628" width="7.7109375" style="2" customWidth="1"/>
    <col min="15629" max="15629" width="25.7109375" style="2" customWidth="1"/>
    <col min="15630" max="15872" width="9.140625" style="2"/>
    <col min="15873" max="15873" width="25.7109375" style="2" customWidth="1"/>
    <col min="15874" max="15884" width="7.7109375" style="2" customWidth="1"/>
    <col min="15885" max="15885" width="25.7109375" style="2" customWidth="1"/>
    <col min="15886" max="16128" width="9.140625" style="2"/>
    <col min="16129" max="16129" width="25.7109375" style="2" customWidth="1"/>
    <col min="16130" max="16140" width="7.7109375" style="2" customWidth="1"/>
    <col min="16141" max="16141" width="25.7109375" style="2" customWidth="1"/>
    <col min="16142" max="16384" width="9.140625" style="2"/>
  </cols>
  <sheetData>
    <row r="1" spans="1:13" ht="19.5" customHeight="1" x14ac:dyDescent="0.2">
      <c r="A1" s="1474" t="s">
        <v>418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</row>
    <row r="2" spans="1:13" ht="15.75" x14ac:dyDescent="0.2">
      <c r="A2" s="1475" t="s">
        <v>419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</row>
    <row r="3" spans="1:13" ht="15.75" x14ac:dyDescent="0.2">
      <c r="A3" s="1475" t="s">
        <v>1218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</row>
    <row r="4" spans="1:13" s="756" customFormat="1" ht="27.75" customHeight="1" x14ac:dyDescent="0.25">
      <c r="A4" s="753" t="s">
        <v>116</v>
      </c>
      <c r="B4" s="758"/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9" t="s">
        <v>35</v>
      </c>
    </row>
    <row r="5" spans="1:13" ht="30" customHeight="1" thickBot="1" x14ac:dyDescent="0.25">
      <c r="A5" s="1667" t="s">
        <v>635</v>
      </c>
      <c r="B5" s="1666" t="s">
        <v>655</v>
      </c>
      <c r="C5" s="1481"/>
      <c r="D5" s="1481"/>
      <c r="E5" s="1581" t="s">
        <v>627</v>
      </c>
      <c r="F5" s="1581"/>
      <c r="G5" s="1581"/>
      <c r="H5" s="1581"/>
      <c r="I5" s="1581" t="s">
        <v>607</v>
      </c>
      <c r="J5" s="1581"/>
      <c r="K5" s="1581"/>
      <c r="L5" s="1581"/>
      <c r="M5" s="1669" t="s">
        <v>634</v>
      </c>
    </row>
    <row r="6" spans="1:13" ht="30" customHeight="1" thickTop="1" x14ac:dyDescent="0.2">
      <c r="A6" s="1668"/>
      <c r="B6" s="952" t="s">
        <v>394</v>
      </c>
      <c r="C6" s="953" t="s">
        <v>568</v>
      </c>
      <c r="D6" s="953" t="s">
        <v>567</v>
      </c>
      <c r="E6" s="994" t="s">
        <v>36</v>
      </c>
      <c r="F6" s="952" t="s">
        <v>394</v>
      </c>
      <c r="G6" s="953" t="s">
        <v>568</v>
      </c>
      <c r="H6" s="953" t="s">
        <v>567</v>
      </c>
      <c r="I6" s="994" t="s">
        <v>36</v>
      </c>
      <c r="J6" s="952" t="s">
        <v>394</v>
      </c>
      <c r="K6" s="953" t="s">
        <v>568</v>
      </c>
      <c r="L6" s="953" t="s">
        <v>567</v>
      </c>
      <c r="M6" s="1670"/>
    </row>
    <row r="7" spans="1:13" ht="24.95" customHeight="1" thickBot="1" x14ac:dyDescent="0.25">
      <c r="A7" s="1034">
        <v>2012</v>
      </c>
      <c r="B7" s="1035">
        <f t="shared" ref="B7:B9" si="0">D7+C7</f>
        <v>2031</v>
      </c>
      <c r="C7" s="1035">
        <f t="shared" ref="C7:C15" si="1">K7+G7</f>
        <v>561</v>
      </c>
      <c r="D7" s="1035">
        <f t="shared" ref="D7:D15" si="2">L7+H7</f>
        <v>1470</v>
      </c>
      <c r="E7" s="1036">
        <f t="shared" ref="E7:E9" si="3">F7/B7%</f>
        <v>67.552929591334319</v>
      </c>
      <c r="F7" s="1035">
        <f t="shared" ref="F7:F9" si="4">H7+G7</f>
        <v>1372</v>
      </c>
      <c r="G7" s="1037">
        <v>277</v>
      </c>
      <c r="H7" s="1037">
        <v>1095</v>
      </c>
      <c r="I7" s="1038">
        <f t="shared" ref="I7:I15" si="5">J7/B7%</f>
        <v>32.447070408665681</v>
      </c>
      <c r="J7" s="1035">
        <f t="shared" ref="J7:J9" si="6">L7+K7</f>
        <v>659</v>
      </c>
      <c r="K7" s="1039">
        <v>284</v>
      </c>
      <c r="L7" s="1039">
        <v>375</v>
      </c>
      <c r="M7" s="1040">
        <v>2012</v>
      </c>
    </row>
    <row r="8" spans="1:13" ht="24.95" customHeight="1" thickTop="1" thickBot="1" x14ac:dyDescent="0.25">
      <c r="A8" s="337">
        <v>2013</v>
      </c>
      <c r="B8" s="268">
        <f t="shared" si="0"/>
        <v>2133</v>
      </c>
      <c r="C8" s="268">
        <f t="shared" si="1"/>
        <v>529</v>
      </c>
      <c r="D8" s="268">
        <f t="shared" si="2"/>
        <v>1604</v>
      </c>
      <c r="E8" s="910">
        <f t="shared" si="3"/>
        <v>67.276136896390071</v>
      </c>
      <c r="F8" s="268">
        <f t="shared" si="4"/>
        <v>1435</v>
      </c>
      <c r="G8" s="911">
        <v>278</v>
      </c>
      <c r="H8" s="911">
        <v>1157</v>
      </c>
      <c r="I8" s="912">
        <f t="shared" si="5"/>
        <v>32.723863103609943</v>
      </c>
      <c r="J8" s="268">
        <f t="shared" si="6"/>
        <v>698</v>
      </c>
      <c r="K8" s="531">
        <v>251</v>
      </c>
      <c r="L8" s="531">
        <v>447</v>
      </c>
      <c r="M8" s="913">
        <v>2013</v>
      </c>
    </row>
    <row r="9" spans="1:13" ht="24.95" customHeight="1" thickTop="1" thickBot="1" x14ac:dyDescent="0.25">
      <c r="A9" s="144">
        <v>2014</v>
      </c>
      <c r="B9" s="226">
        <f t="shared" si="0"/>
        <v>2366</v>
      </c>
      <c r="C9" s="226">
        <f t="shared" si="1"/>
        <v>640</v>
      </c>
      <c r="D9" s="226">
        <f t="shared" si="2"/>
        <v>1726</v>
      </c>
      <c r="E9" s="914">
        <f t="shared" si="3"/>
        <v>68.681318681318686</v>
      </c>
      <c r="F9" s="226">
        <f t="shared" si="4"/>
        <v>1625</v>
      </c>
      <c r="G9" s="915">
        <v>338</v>
      </c>
      <c r="H9" s="915">
        <v>1287</v>
      </c>
      <c r="I9" s="916">
        <f t="shared" si="5"/>
        <v>31.318681318681318</v>
      </c>
      <c r="J9" s="226">
        <f t="shared" si="6"/>
        <v>741</v>
      </c>
      <c r="K9" s="227">
        <v>302</v>
      </c>
      <c r="L9" s="227">
        <v>439</v>
      </c>
      <c r="M9" s="637">
        <v>2014</v>
      </c>
    </row>
    <row r="10" spans="1:13" ht="24.95" customHeight="1" thickTop="1" thickBot="1" x14ac:dyDescent="0.25">
      <c r="A10" s="337">
        <v>2015</v>
      </c>
      <c r="B10" s="268">
        <f t="shared" ref="B10:B16" si="7">D10+C10</f>
        <v>2317</v>
      </c>
      <c r="C10" s="268">
        <f t="shared" si="1"/>
        <v>611</v>
      </c>
      <c r="D10" s="268">
        <f t="shared" si="2"/>
        <v>1706</v>
      </c>
      <c r="E10" s="910">
        <f t="shared" ref="E10:E16" si="8">F10/B10%</f>
        <v>70.651704790677599</v>
      </c>
      <c r="F10" s="268">
        <f>H10+G10</f>
        <v>1637</v>
      </c>
      <c r="G10" s="911">
        <v>328</v>
      </c>
      <c r="H10" s="911">
        <v>1309</v>
      </c>
      <c r="I10" s="912">
        <f t="shared" si="5"/>
        <v>29.348295209322398</v>
      </c>
      <c r="J10" s="268">
        <f t="shared" ref="J10:J16" si="9">L10+K10</f>
        <v>680</v>
      </c>
      <c r="K10" s="531">
        <v>283</v>
      </c>
      <c r="L10" s="531">
        <v>397</v>
      </c>
      <c r="M10" s="913">
        <v>2015</v>
      </c>
    </row>
    <row r="11" spans="1:13" ht="24.95" customHeight="1" thickTop="1" thickBot="1" x14ac:dyDescent="0.25">
      <c r="A11" s="144">
        <v>2016</v>
      </c>
      <c r="B11" s="226">
        <f t="shared" si="7"/>
        <v>2347</v>
      </c>
      <c r="C11" s="226">
        <f t="shared" si="1"/>
        <v>600</v>
      </c>
      <c r="D11" s="226">
        <f t="shared" si="2"/>
        <v>1747</v>
      </c>
      <c r="E11" s="914">
        <f t="shared" si="8"/>
        <v>70.387729015764805</v>
      </c>
      <c r="F11" s="226">
        <f>H11+G11</f>
        <v>1652</v>
      </c>
      <c r="G11" s="915">
        <v>337</v>
      </c>
      <c r="H11" s="915">
        <v>1315</v>
      </c>
      <c r="I11" s="916">
        <f t="shared" si="5"/>
        <v>29.612270984235195</v>
      </c>
      <c r="J11" s="226">
        <f t="shared" si="9"/>
        <v>695</v>
      </c>
      <c r="K11" s="227">
        <v>263</v>
      </c>
      <c r="L11" s="227">
        <v>432</v>
      </c>
      <c r="M11" s="637">
        <v>2016</v>
      </c>
    </row>
    <row r="12" spans="1:13" ht="24.95" customHeight="1" thickTop="1" thickBot="1" x14ac:dyDescent="0.25">
      <c r="A12" s="337">
        <v>2017</v>
      </c>
      <c r="B12" s="268">
        <f t="shared" si="7"/>
        <v>2294</v>
      </c>
      <c r="C12" s="268">
        <f t="shared" si="1"/>
        <v>625</v>
      </c>
      <c r="D12" s="268">
        <f t="shared" si="2"/>
        <v>1669</v>
      </c>
      <c r="E12" s="910">
        <f t="shared" si="8"/>
        <v>69.267654751525711</v>
      </c>
      <c r="F12" s="268">
        <f>H12+G12</f>
        <v>1589</v>
      </c>
      <c r="G12" s="911">
        <v>345</v>
      </c>
      <c r="H12" s="911">
        <v>1244</v>
      </c>
      <c r="I12" s="912">
        <f t="shared" si="5"/>
        <v>30.732345248474278</v>
      </c>
      <c r="J12" s="268">
        <f t="shared" si="9"/>
        <v>705</v>
      </c>
      <c r="K12" s="531">
        <v>280</v>
      </c>
      <c r="L12" s="531">
        <v>425</v>
      </c>
      <c r="M12" s="913">
        <v>2017</v>
      </c>
    </row>
    <row r="13" spans="1:13" ht="24.95" customHeight="1" thickTop="1" thickBot="1" x14ac:dyDescent="0.25">
      <c r="A13" s="144">
        <v>2018</v>
      </c>
      <c r="B13" s="226">
        <f t="shared" si="7"/>
        <v>2385</v>
      </c>
      <c r="C13" s="226">
        <f t="shared" si="1"/>
        <v>660</v>
      </c>
      <c r="D13" s="226">
        <f t="shared" si="2"/>
        <v>1725</v>
      </c>
      <c r="E13" s="914">
        <f t="shared" si="8"/>
        <v>68.301886792452819</v>
      </c>
      <c r="F13" s="226">
        <f t="shared" ref="F13:F16" si="10">H13+G13</f>
        <v>1629</v>
      </c>
      <c r="G13" s="915">
        <v>359</v>
      </c>
      <c r="H13" s="915">
        <v>1270</v>
      </c>
      <c r="I13" s="916">
        <f t="shared" si="5"/>
        <v>31.698113207547166</v>
      </c>
      <c r="J13" s="226">
        <f t="shared" si="9"/>
        <v>756</v>
      </c>
      <c r="K13" s="227">
        <v>301</v>
      </c>
      <c r="L13" s="227">
        <v>455</v>
      </c>
      <c r="M13" s="637">
        <v>2018</v>
      </c>
    </row>
    <row r="14" spans="1:13" ht="24.95" customHeight="1" thickTop="1" thickBot="1" x14ac:dyDescent="0.25">
      <c r="A14" s="337">
        <v>2019</v>
      </c>
      <c r="B14" s="268">
        <f t="shared" si="7"/>
        <v>2200</v>
      </c>
      <c r="C14" s="268">
        <f t="shared" si="1"/>
        <v>684</v>
      </c>
      <c r="D14" s="268">
        <f t="shared" si="2"/>
        <v>1516</v>
      </c>
      <c r="E14" s="910">
        <f t="shared" si="8"/>
        <v>68.590909090909093</v>
      </c>
      <c r="F14" s="268">
        <f t="shared" ref="F14:F15" si="11">H14+G14</f>
        <v>1509</v>
      </c>
      <c r="G14" s="911">
        <v>389</v>
      </c>
      <c r="H14" s="911">
        <v>1120</v>
      </c>
      <c r="I14" s="912">
        <f t="shared" si="5"/>
        <v>31.40909090909091</v>
      </c>
      <c r="J14" s="268">
        <f t="shared" si="9"/>
        <v>691</v>
      </c>
      <c r="K14" s="531">
        <v>295</v>
      </c>
      <c r="L14" s="531">
        <v>396</v>
      </c>
      <c r="M14" s="913">
        <v>2019</v>
      </c>
    </row>
    <row r="15" spans="1:13" ht="24.95" customHeight="1" thickTop="1" thickBot="1" x14ac:dyDescent="0.25">
      <c r="A15" s="144">
        <v>2020</v>
      </c>
      <c r="B15" s="226">
        <f t="shared" ref="B15" si="12">D15+C15</f>
        <v>2811</v>
      </c>
      <c r="C15" s="226">
        <f t="shared" si="1"/>
        <v>775</v>
      </c>
      <c r="D15" s="226">
        <f t="shared" si="2"/>
        <v>2036</v>
      </c>
      <c r="E15" s="914">
        <f t="shared" ref="E15" si="13">F15/B15%</f>
        <v>73.995019565990745</v>
      </c>
      <c r="F15" s="226">
        <f t="shared" si="11"/>
        <v>2080</v>
      </c>
      <c r="G15" s="915">
        <v>473</v>
      </c>
      <c r="H15" s="915">
        <v>1607</v>
      </c>
      <c r="I15" s="916">
        <f t="shared" si="5"/>
        <v>26.004980434009251</v>
      </c>
      <c r="J15" s="226">
        <f t="shared" ref="J15" si="14">L15+K15</f>
        <v>731</v>
      </c>
      <c r="K15" s="227">
        <v>302</v>
      </c>
      <c r="L15" s="227">
        <v>429</v>
      </c>
      <c r="M15" s="637">
        <v>2020</v>
      </c>
    </row>
    <row r="16" spans="1:13" ht="24.95" customHeight="1" thickTop="1" x14ac:dyDescent="0.2">
      <c r="A16" s="1041">
        <v>2021</v>
      </c>
      <c r="B16" s="1042">
        <f t="shared" si="7"/>
        <v>2841</v>
      </c>
      <c r="C16" s="1042">
        <f t="shared" ref="C16" si="15">K16+G16</f>
        <v>810</v>
      </c>
      <c r="D16" s="1042">
        <f t="shared" ref="D16" si="16">L16+H16</f>
        <v>2031</v>
      </c>
      <c r="E16" s="1043">
        <f t="shared" si="8"/>
        <v>70.432946145723335</v>
      </c>
      <c r="F16" s="1042">
        <f t="shared" si="10"/>
        <v>2001</v>
      </c>
      <c r="G16" s="1044">
        <v>432</v>
      </c>
      <c r="H16" s="1044">
        <v>1569</v>
      </c>
      <c r="I16" s="1045">
        <f t="shared" ref="I16" si="17">J16/B16%</f>
        <v>29.567053854276661</v>
      </c>
      <c r="J16" s="1042">
        <f t="shared" si="9"/>
        <v>840</v>
      </c>
      <c r="K16" s="1046">
        <v>378</v>
      </c>
      <c r="L16" s="1046">
        <v>462</v>
      </c>
      <c r="M16" s="1033">
        <v>2021</v>
      </c>
    </row>
  </sheetData>
  <mergeCells count="8">
    <mergeCell ref="E5:H5"/>
    <mergeCell ref="I5:L5"/>
    <mergeCell ref="B5:D5"/>
    <mergeCell ref="A1:M1"/>
    <mergeCell ref="A2:M2"/>
    <mergeCell ref="A3:M3"/>
    <mergeCell ref="A5:A6"/>
    <mergeCell ref="M5:M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0"/>
  <sheetViews>
    <sheetView view="pageBreakPreview" zoomScaleNormal="100" zoomScaleSheetLayoutView="100" workbookViewId="0">
      <selection activeCell="D19" sqref="D19"/>
    </sheetView>
  </sheetViews>
  <sheetFormatPr defaultRowHeight="15" x14ac:dyDescent="0.2"/>
  <cols>
    <col min="1" max="1" width="20.5703125" style="6" customWidth="1"/>
    <col min="2" max="6" width="16.7109375" style="6" customWidth="1"/>
    <col min="7" max="7" width="20.42578125" style="6" customWidth="1"/>
    <col min="8" max="8" width="9.140625" style="5"/>
    <col min="9" max="246" width="9.140625" style="45"/>
    <col min="247" max="247" width="20.5703125" style="45" customWidth="1"/>
    <col min="248" max="252" width="20.7109375" style="45" customWidth="1"/>
    <col min="253" max="253" width="20.42578125" style="45" customWidth="1"/>
    <col min="254" max="502" width="9.140625" style="45"/>
    <col min="503" max="503" width="20.5703125" style="45" customWidth="1"/>
    <col min="504" max="508" width="20.7109375" style="45" customWidth="1"/>
    <col min="509" max="509" width="20.42578125" style="45" customWidth="1"/>
    <col min="510" max="758" width="9.140625" style="45"/>
    <col min="759" max="759" width="20.5703125" style="45" customWidth="1"/>
    <col min="760" max="764" width="20.7109375" style="45" customWidth="1"/>
    <col min="765" max="765" width="20.42578125" style="45" customWidth="1"/>
    <col min="766" max="1014" width="9.140625" style="45"/>
    <col min="1015" max="1015" width="20.5703125" style="45" customWidth="1"/>
    <col min="1016" max="1020" width="20.7109375" style="45" customWidth="1"/>
    <col min="1021" max="1021" width="20.42578125" style="45" customWidth="1"/>
    <col min="1022" max="1270" width="9.140625" style="45"/>
    <col min="1271" max="1271" width="20.5703125" style="45" customWidth="1"/>
    <col min="1272" max="1276" width="20.7109375" style="45" customWidth="1"/>
    <col min="1277" max="1277" width="20.42578125" style="45" customWidth="1"/>
    <col min="1278" max="1526" width="9.140625" style="45"/>
    <col min="1527" max="1527" width="20.5703125" style="45" customWidth="1"/>
    <col min="1528" max="1532" width="20.7109375" style="45" customWidth="1"/>
    <col min="1533" max="1533" width="20.42578125" style="45" customWidth="1"/>
    <col min="1534" max="1782" width="9.140625" style="45"/>
    <col min="1783" max="1783" width="20.5703125" style="45" customWidth="1"/>
    <col min="1784" max="1788" width="20.7109375" style="45" customWidth="1"/>
    <col min="1789" max="1789" width="20.42578125" style="45" customWidth="1"/>
    <col min="1790" max="2038" width="9.140625" style="45"/>
    <col min="2039" max="2039" width="20.5703125" style="45" customWidth="1"/>
    <col min="2040" max="2044" width="20.7109375" style="45" customWidth="1"/>
    <col min="2045" max="2045" width="20.42578125" style="45" customWidth="1"/>
    <col min="2046" max="2294" width="9.140625" style="45"/>
    <col min="2295" max="2295" width="20.5703125" style="45" customWidth="1"/>
    <col min="2296" max="2300" width="20.7109375" style="45" customWidth="1"/>
    <col min="2301" max="2301" width="20.42578125" style="45" customWidth="1"/>
    <col min="2302" max="2550" width="9.140625" style="45"/>
    <col min="2551" max="2551" width="20.5703125" style="45" customWidth="1"/>
    <col min="2552" max="2556" width="20.7109375" style="45" customWidth="1"/>
    <col min="2557" max="2557" width="20.42578125" style="45" customWidth="1"/>
    <col min="2558" max="2806" width="9.140625" style="45"/>
    <col min="2807" max="2807" width="20.5703125" style="45" customWidth="1"/>
    <col min="2808" max="2812" width="20.7109375" style="45" customWidth="1"/>
    <col min="2813" max="2813" width="20.42578125" style="45" customWidth="1"/>
    <col min="2814" max="3062" width="9.140625" style="45"/>
    <col min="3063" max="3063" width="20.5703125" style="45" customWidth="1"/>
    <col min="3064" max="3068" width="20.7109375" style="45" customWidth="1"/>
    <col min="3069" max="3069" width="20.42578125" style="45" customWidth="1"/>
    <col min="3070" max="3318" width="9.140625" style="45"/>
    <col min="3319" max="3319" width="20.5703125" style="45" customWidth="1"/>
    <col min="3320" max="3324" width="20.7109375" style="45" customWidth="1"/>
    <col min="3325" max="3325" width="20.42578125" style="45" customWidth="1"/>
    <col min="3326" max="3574" width="9.140625" style="45"/>
    <col min="3575" max="3575" width="20.5703125" style="45" customWidth="1"/>
    <col min="3576" max="3580" width="20.7109375" style="45" customWidth="1"/>
    <col min="3581" max="3581" width="20.42578125" style="45" customWidth="1"/>
    <col min="3582" max="3830" width="9.140625" style="45"/>
    <col min="3831" max="3831" width="20.5703125" style="45" customWidth="1"/>
    <col min="3832" max="3836" width="20.7109375" style="45" customWidth="1"/>
    <col min="3837" max="3837" width="20.42578125" style="45" customWidth="1"/>
    <col min="3838" max="4086" width="9.140625" style="45"/>
    <col min="4087" max="4087" width="20.5703125" style="45" customWidth="1"/>
    <col min="4088" max="4092" width="20.7109375" style="45" customWidth="1"/>
    <col min="4093" max="4093" width="20.42578125" style="45" customWidth="1"/>
    <col min="4094" max="4342" width="9.140625" style="45"/>
    <col min="4343" max="4343" width="20.5703125" style="45" customWidth="1"/>
    <col min="4344" max="4348" width="20.7109375" style="45" customWidth="1"/>
    <col min="4349" max="4349" width="20.42578125" style="45" customWidth="1"/>
    <col min="4350" max="4598" width="9.140625" style="45"/>
    <col min="4599" max="4599" width="20.5703125" style="45" customWidth="1"/>
    <col min="4600" max="4604" width="20.7109375" style="45" customWidth="1"/>
    <col min="4605" max="4605" width="20.42578125" style="45" customWidth="1"/>
    <col min="4606" max="4854" width="9.140625" style="45"/>
    <col min="4855" max="4855" width="20.5703125" style="45" customWidth="1"/>
    <col min="4856" max="4860" width="20.7109375" style="45" customWidth="1"/>
    <col min="4861" max="4861" width="20.42578125" style="45" customWidth="1"/>
    <col min="4862" max="5110" width="9.140625" style="45"/>
    <col min="5111" max="5111" width="20.5703125" style="45" customWidth="1"/>
    <col min="5112" max="5116" width="20.7109375" style="45" customWidth="1"/>
    <col min="5117" max="5117" width="20.42578125" style="45" customWidth="1"/>
    <col min="5118" max="5366" width="9.140625" style="45"/>
    <col min="5367" max="5367" width="20.5703125" style="45" customWidth="1"/>
    <col min="5368" max="5372" width="20.7109375" style="45" customWidth="1"/>
    <col min="5373" max="5373" width="20.42578125" style="45" customWidth="1"/>
    <col min="5374" max="5622" width="9.140625" style="45"/>
    <col min="5623" max="5623" width="20.5703125" style="45" customWidth="1"/>
    <col min="5624" max="5628" width="20.7109375" style="45" customWidth="1"/>
    <col min="5629" max="5629" width="20.42578125" style="45" customWidth="1"/>
    <col min="5630" max="5878" width="9.140625" style="45"/>
    <col min="5879" max="5879" width="20.5703125" style="45" customWidth="1"/>
    <col min="5880" max="5884" width="20.7109375" style="45" customWidth="1"/>
    <col min="5885" max="5885" width="20.42578125" style="45" customWidth="1"/>
    <col min="5886" max="6134" width="9.140625" style="45"/>
    <col min="6135" max="6135" width="20.5703125" style="45" customWidth="1"/>
    <col min="6136" max="6140" width="20.7109375" style="45" customWidth="1"/>
    <col min="6141" max="6141" width="20.42578125" style="45" customWidth="1"/>
    <col min="6142" max="6390" width="9.140625" style="45"/>
    <col min="6391" max="6391" width="20.5703125" style="45" customWidth="1"/>
    <col min="6392" max="6396" width="20.7109375" style="45" customWidth="1"/>
    <col min="6397" max="6397" width="20.42578125" style="45" customWidth="1"/>
    <col min="6398" max="6646" width="9.140625" style="45"/>
    <col min="6647" max="6647" width="20.5703125" style="45" customWidth="1"/>
    <col min="6648" max="6652" width="20.7109375" style="45" customWidth="1"/>
    <col min="6653" max="6653" width="20.42578125" style="45" customWidth="1"/>
    <col min="6654" max="6902" width="9.140625" style="45"/>
    <col min="6903" max="6903" width="20.5703125" style="45" customWidth="1"/>
    <col min="6904" max="6908" width="20.7109375" style="45" customWidth="1"/>
    <col min="6909" max="6909" width="20.42578125" style="45" customWidth="1"/>
    <col min="6910" max="7158" width="9.140625" style="45"/>
    <col min="7159" max="7159" width="20.5703125" style="45" customWidth="1"/>
    <col min="7160" max="7164" width="20.7109375" style="45" customWidth="1"/>
    <col min="7165" max="7165" width="20.42578125" style="45" customWidth="1"/>
    <col min="7166" max="7414" width="9.140625" style="45"/>
    <col min="7415" max="7415" width="20.5703125" style="45" customWidth="1"/>
    <col min="7416" max="7420" width="20.7109375" style="45" customWidth="1"/>
    <col min="7421" max="7421" width="20.42578125" style="45" customWidth="1"/>
    <col min="7422" max="7670" width="9.140625" style="45"/>
    <col min="7671" max="7671" width="20.5703125" style="45" customWidth="1"/>
    <col min="7672" max="7676" width="20.7109375" style="45" customWidth="1"/>
    <col min="7677" max="7677" width="20.42578125" style="45" customWidth="1"/>
    <col min="7678" max="7926" width="9.140625" style="45"/>
    <col min="7927" max="7927" width="20.5703125" style="45" customWidth="1"/>
    <col min="7928" max="7932" width="20.7109375" style="45" customWidth="1"/>
    <col min="7933" max="7933" width="20.42578125" style="45" customWidth="1"/>
    <col min="7934" max="8182" width="9.140625" style="45"/>
    <col min="8183" max="8183" width="20.5703125" style="45" customWidth="1"/>
    <col min="8184" max="8188" width="20.7109375" style="45" customWidth="1"/>
    <col min="8189" max="8189" width="20.42578125" style="45" customWidth="1"/>
    <col min="8190" max="8438" width="9.140625" style="45"/>
    <col min="8439" max="8439" width="20.5703125" style="45" customWidth="1"/>
    <col min="8440" max="8444" width="20.7109375" style="45" customWidth="1"/>
    <col min="8445" max="8445" width="20.42578125" style="45" customWidth="1"/>
    <col min="8446" max="8694" width="9.140625" style="45"/>
    <col min="8695" max="8695" width="20.5703125" style="45" customWidth="1"/>
    <col min="8696" max="8700" width="20.7109375" style="45" customWidth="1"/>
    <col min="8701" max="8701" width="20.42578125" style="45" customWidth="1"/>
    <col min="8702" max="8950" width="9.140625" style="45"/>
    <col min="8951" max="8951" width="20.5703125" style="45" customWidth="1"/>
    <col min="8952" max="8956" width="20.7109375" style="45" customWidth="1"/>
    <col min="8957" max="8957" width="20.42578125" style="45" customWidth="1"/>
    <col min="8958" max="9206" width="9.140625" style="45"/>
    <col min="9207" max="9207" width="20.5703125" style="45" customWidth="1"/>
    <col min="9208" max="9212" width="20.7109375" style="45" customWidth="1"/>
    <col min="9213" max="9213" width="20.42578125" style="45" customWidth="1"/>
    <col min="9214" max="9462" width="9.140625" style="45"/>
    <col min="9463" max="9463" width="20.5703125" style="45" customWidth="1"/>
    <col min="9464" max="9468" width="20.7109375" style="45" customWidth="1"/>
    <col min="9469" max="9469" width="20.42578125" style="45" customWidth="1"/>
    <col min="9470" max="9718" width="9.140625" style="45"/>
    <col min="9719" max="9719" width="20.5703125" style="45" customWidth="1"/>
    <col min="9720" max="9724" width="20.7109375" style="45" customWidth="1"/>
    <col min="9725" max="9725" width="20.42578125" style="45" customWidth="1"/>
    <col min="9726" max="9974" width="9.140625" style="45"/>
    <col min="9975" max="9975" width="20.5703125" style="45" customWidth="1"/>
    <col min="9976" max="9980" width="20.7109375" style="45" customWidth="1"/>
    <col min="9981" max="9981" width="20.42578125" style="45" customWidth="1"/>
    <col min="9982" max="10230" width="9.140625" style="45"/>
    <col min="10231" max="10231" width="20.5703125" style="45" customWidth="1"/>
    <col min="10232" max="10236" width="20.7109375" style="45" customWidth="1"/>
    <col min="10237" max="10237" width="20.42578125" style="45" customWidth="1"/>
    <col min="10238" max="10486" width="9.140625" style="45"/>
    <col min="10487" max="10487" width="20.5703125" style="45" customWidth="1"/>
    <col min="10488" max="10492" width="20.7109375" style="45" customWidth="1"/>
    <col min="10493" max="10493" width="20.42578125" style="45" customWidth="1"/>
    <col min="10494" max="10742" width="9.140625" style="45"/>
    <col min="10743" max="10743" width="20.5703125" style="45" customWidth="1"/>
    <col min="10744" max="10748" width="20.7109375" style="45" customWidth="1"/>
    <col min="10749" max="10749" width="20.42578125" style="45" customWidth="1"/>
    <col min="10750" max="10998" width="9.140625" style="45"/>
    <col min="10999" max="10999" width="20.5703125" style="45" customWidth="1"/>
    <col min="11000" max="11004" width="20.7109375" style="45" customWidth="1"/>
    <col min="11005" max="11005" width="20.42578125" style="45" customWidth="1"/>
    <col min="11006" max="11254" width="9.140625" style="45"/>
    <col min="11255" max="11255" width="20.5703125" style="45" customWidth="1"/>
    <col min="11256" max="11260" width="20.7109375" style="45" customWidth="1"/>
    <col min="11261" max="11261" width="20.42578125" style="45" customWidth="1"/>
    <col min="11262" max="11510" width="9.140625" style="45"/>
    <col min="11511" max="11511" width="20.5703125" style="45" customWidth="1"/>
    <col min="11512" max="11516" width="20.7109375" style="45" customWidth="1"/>
    <col min="11517" max="11517" width="20.42578125" style="45" customWidth="1"/>
    <col min="11518" max="11766" width="9.140625" style="45"/>
    <col min="11767" max="11767" width="20.5703125" style="45" customWidth="1"/>
    <col min="11768" max="11772" width="20.7109375" style="45" customWidth="1"/>
    <col min="11773" max="11773" width="20.42578125" style="45" customWidth="1"/>
    <col min="11774" max="12022" width="9.140625" style="45"/>
    <col min="12023" max="12023" width="20.5703125" style="45" customWidth="1"/>
    <col min="12024" max="12028" width="20.7109375" style="45" customWidth="1"/>
    <col min="12029" max="12029" width="20.42578125" style="45" customWidth="1"/>
    <col min="12030" max="12278" width="9.140625" style="45"/>
    <col min="12279" max="12279" width="20.5703125" style="45" customWidth="1"/>
    <col min="12280" max="12284" width="20.7109375" style="45" customWidth="1"/>
    <col min="12285" max="12285" width="20.42578125" style="45" customWidth="1"/>
    <col min="12286" max="12534" width="9.140625" style="45"/>
    <col min="12535" max="12535" width="20.5703125" style="45" customWidth="1"/>
    <col min="12536" max="12540" width="20.7109375" style="45" customWidth="1"/>
    <col min="12541" max="12541" width="20.42578125" style="45" customWidth="1"/>
    <col min="12542" max="12790" width="9.140625" style="45"/>
    <col min="12791" max="12791" width="20.5703125" style="45" customWidth="1"/>
    <col min="12792" max="12796" width="20.7109375" style="45" customWidth="1"/>
    <col min="12797" max="12797" width="20.42578125" style="45" customWidth="1"/>
    <col min="12798" max="13046" width="9.140625" style="45"/>
    <col min="13047" max="13047" width="20.5703125" style="45" customWidth="1"/>
    <col min="13048" max="13052" width="20.7109375" style="45" customWidth="1"/>
    <col min="13053" max="13053" width="20.42578125" style="45" customWidth="1"/>
    <col min="13054" max="13302" width="9.140625" style="45"/>
    <col min="13303" max="13303" width="20.5703125" style="45" customWidth="1"/>
    <col min="13304" max="13308" width="20.7109375" style="45" customWidth="1"/>
    <col min="13309" max="13309" width="20.42578125" style="45" customWidth="1"/>
    <col min="13310" max="13558" width="9.140625" style="45"/>
    <col min="13559" max="13559" width="20.5703125" style="45" customWidth="1"/>
    <col min="13560" max="13564" width="20.7109375" style="45" customWidth="1"/>
    <col min="13565" max="13565" width="20.42578125" style="45" customWidth="1"/>
    <col min="13566" max="13814" width="9.140625" style="45"/>
    <col min="13815" max="13815" width="20.5703125" style="45" customWidth="1"/>
    <col min="13816" max="13820" width="20.7109375" style="45" customWidth="1"/>
    <col min="13821" max="13821" width="20.42578125" style="45" customWidth="1"/>
    <col min="13822" max="14070" width="9.140625" style="45"/>
    <col min="14071" max="14071" width="20.5703125" style="45" customWidth="1"/>
    <col min="14072" max="14076" width="20.7109375" style="45" customWidth="1"/>
    <col min="14077" max="14077" width="20.42578125" style="45" customWidth="1"/>
    <col min="14078" max="14326" width="9.140625" style="45"/>
    <col min="14327" max="14327" width="20.5703125" style="45" customWidth="1"/>
    <col min="14328" max="14332" width="20.7109375" style="45" customWidth="1"/>
    <col min="14333" max="14333" width="20.42578125" style="45" customWidth="1"/>
    <col min="14334" max="14582" width="9.140625" style="45"/>
    <col min="14583" max="14583" width="20.5703125" style="45" customWidth="1"/>
    <col min="14584" max="14588" width="20.7109375" style="45" customWidth="1"/>
    <col min="14589" max="14589" width="20.42578125" style="45" customWidth="1"/>
    <col min="14590" max="14838" width="9.140625" style="45"/>
    <col min="14839" max="14839" width="20.5703125" style="45" customWidth="1"/>
    <col min="14840" max="14844" width="20.7109375" style="45" customWidth="1"/>
    <col min="14845" max="14845" width="20.42578125" style="45" customWidth="1"/>
    <col min="14846" max="15094" width="9.140625" style="45"/>
    <col min="15095" max="15095" width="20.5703125" style="45" customWidth="1"/>
    <col min="15096" max="15100" width="20.7109375" style="45" customWidth="1"/>
    <col min="15101" max="15101" width="20.42578125" style="45" customWidth="1"/>
    <col min="15102" max="15350" width="9.140625" style="45"/>
    <col min="15351" max="15351" width="20.5703125" style="45" customWidth="1"/>
    <col min="15352" max="15356" width="20.7109375" style="45" customWidth="1"/>
    <col min="15357" max="15357" width="20.42578125" style="45" customWidth="1"/>
    <col min="15358" max="15606" width="9.140625" style="45"/>
    <col min="15607" max="15607" width="20.5703125" style="45" customWidth="1"/>
    <col min="15608" max="15612" width="20.7109375" style="45" customWidth="1"/>
    <col min="15613" max="15613" width="20.42578125" style="45" customWidth="1"/>
    <col min="15614" max="15862" width="9.140625" style="45"/>
    <col min="15863" max="15863" width="20.5703125" style="45" customWidth="1"/>
    <col min="15864" max="15868" width="20.7109375" style="45" customWidth="1"/>
    <col min="15869" max="15869" width="20.42578125" style="45" customWidth="1"/>
    <col min="15870" max="16118" width="9.140625" style="45"/>
    <col min="16119" max="16119" width="20.5703125" style="45" customWidth="1"/>
    <col min="16120" max="16124" width="20.7109375" style="45" customWidth="1"/>
    <col min="16125" max="16125" width="20.42578125" style="45" customWidth="1"/>
    <col min="16126" max="16384" width="9.140625" style="45"/>
  </cols>
  <sheetData>
    <row r="1" spans="1:8" s="105" customFormat="1" ht="48.75" customHeight="1" x14ac:dyDescent="0.2">
      <c r="A1" s="1426" t="s">
        <v>729</v>
      </c>
      <c r="B1" s="1427"/>
      <c r="C1" s="1427"/>
      <c r="D1" s="1427"/>
      <c r="E1" s="1427"/>
      <c r="F1" s="1427"/>
      <c r="G1" s="1427"/>
    </row>
    <row r="2" spans="1:8" s="76" customFormat="1" ht="36.75" customHeight="1" x14ac:dyDescent="0.2">
      <c r="A2" s="1428" t="s">
        <v>565</v>
      </c>
      <c r="B2" s="1428"/>
      <c r="C2" s="1428"/>
      <c r="D2" s="1428"/>
      <c r="E2" s="1428"/>
      <c r="F2" s="1428"/>
      <c r="G2" s="1428"/>
    </row>
    <row r="3" spans="1:8" s="76" customFormat="1" ht="15.75" customHeight="1" x14ac:dyDescent="0.2">
      <c r="A3" s="1429" t="s">
        <v>1218</v>
      </c>
      <c r="B3" s="1429"/>
      <c r="C3" s="1429"/>
      <c r="D3" s="1429"/>
      <c r="E3" s="1429"/>
      <c r="F3" s="1429"/>
      <c r="G3" s="1429"/>
    </row>
    <row r="4" spans="1:8" s="746" customFormat="1" ht="27.75" customHeight="1" x14ac:dyDescent="0.25">
      <c r="A4" s="750" t="s">
        <v>126</v>
      </c>
      <c r="B4" s="748"/>
      <c r="C4" s="748"/>
      <c r="D4" s="744"/>
      <c r="E4" s="744"/>
      <c r="F4" s="744"/>
      <c r="G4" s="745" t="s">
        <v>127</v>
      </c>
      <c r="H4" s="751"/>
    </row>
    <row r="5" spans="1:8" s="5" customFormat="1" ht="51" customHeight="1" x14ac:dyDescent="0.25">
      <c r="A5" s="1454" t="s">
        <v>128</v>
      </c>
      <c r="B5" s="523" t="s">
        <v>129</v>
      </c>
      <c r="C5" s="523" t="s">
        <v>130</v>
      </c>
      <c r="D5" s="523" t="s">
        <v>131</v>
      </c>
      <c r="E5" s="523" t="s">
        <v>132</v>
      </c>
      <c r="F5" s="523" t="s">
        <v>133</v>
      </c>
      <c r="G5" s="1456" t="s">
        <v>134</v>
      </c>
    </row>
    <row r="6" spans="1:8" s="5" customFormat="1" ht="51" customHeight="1" x14ac:dyDescent="0.2">
      <c r="A6" s="1455"/>
      <c r="B6" s="958" t="s">
        <v>569</v>
      </c>
      <c r="C6" s="958" t="s">
        <v>573</v>
      </c>
      <c r="D6" s="958" t="s">
        <v>572</v>
      </c>
      <c r="E6" s="958" t="s">
        <v>571</v>
      </c>
      <c r="F6" s="958" t="s">
        <v>570</v>
      </c>
      <c r="G6" s="1457"/>
    </row>
    <row r="7" spans="1:8" ht="24.95" customHeight="1" thickBot="1" x14ac:dyDescent="0.25">
      <c r="A7" s="1008">
        <v>2012</v>
      </c>
      <c r="B7" s="959">
        <v>100</v>
      </c>
      <c r="C7" s="959">
        <v>4.7</v>
      </c>
      <c r="D7" s="959">
        <v>10.58</v>
      </c>
      <c r="E7" s="959">
        <v>1.1100000000000001</v>
      </c>
      <c r="F7" s="959">
        <v>11.69</v>
      </c>
      <c r="G7" s="960">
        <v>2012</v>
      </c>
    </row>
    <row r="8" spans="1:8" ht="24.95" customHeight="1" thickTop="1" thickBot="1" x14ac:dyDescent="0.25">
      <c r="A8" s="879">
        <v>2013</v>
      </c>
      <c r="B8" s="880">
        <v>100</v>
      </c>
      <c r="C8" s="880">
        <v>0</v>
      </c>
      <c r="D8" s="880">
        <v>10.77</v>
      </c>
      <c r="E8" s="880">
        <v>1.06</v>
      </c>
      <c r="F8" s="880">
        <v>11.83</v>
      </c>
      <c r="G8" s="881">
        <v>2013</v>
      </c>
    </row>
    <row r="9" spans="1:8" ht="24.95" customHeight="1" thickTop="1" thickBot="1" x14ac:dyDescent="0.25">
      <c r="A9" s="1007">
        <v>2014</v>
      </c>
      <c r="B9" s="882">
        <v>100</v>
      </c>
      <c r="C9" s="882">
        <v>3.93</v>
      </c>
      <c r="D9" s="882">
        <v>10.412962845978214</v>
      </c>
      <c r="E9" s="882">
        <v>1.1000000000000001</v>
      </c>
      <c r="F9" s="882">
        <v>11.48</v>
      </c>
      <c r="G9" s="883">
        <v>2014</v>
      </c>
    </row>
    <row r="10" spans="1:8" ht="24.95" customHeight="1" thickTop="1" thickBot="1" x14ac:dyDescent="0.25">
      <c r="A10" s="879">
        <v>2015</v>
      </c>
      <c r="B10" s="880">
        <v>100</v>
      </c>
      <c r="C10" s="880">
        <v>11.268875366238449</v>
      </c>
      <c r="D10" s="880">
        <v>9.9700958655175373</v>
      </c>
      <c r="E10" s="880">
        <v>0.95045102326287534</v>
      </c>
      <c r="F10" s="880">
        <v>10.920546888780413</v>
      </c>
      <c r="G10" s="881">
        <v>2015</v>
      </c>
    </row>
    <row r="11" spans="1:8" ht="24.95" customHeight="1" thickTop="1" thickBot="1" x14ac:dyDescent="0.25">
      <c r="A11" s="1007">
        <v>2016</v>
      </c>
      <c r="B11" s="882">
        <v>100</v>
      </c>
      <c r="C11" s="882">
        <v>0</v>
      </c>
      <c r="D11" s="882">
        <v>9.35</v>
      </c>
      <c r="E11" s="882">
        <v>0.9</v>
      </c>
      <c r="F11" s="882">
        <v>10.24</v>
      </c>
      <c r="G11" s="883">
        <v>2016</v>
      </c>
    </row>
    <row r="12" spans="1:8" ht="24.95" customHeight="1" thickTop="1" thickBot="1" x14ac:dyDescent="0.25">
      <c r="A12" s="879">
        <v>2017</v>
      </c>
      <c r="B12" s="880">
        <v>100</v>
      </c>
      <c r="C12" s="880">
        <v>0</v>
      </c>
      <c r="D12" s="880">
        <v>9.4</v>
      </c>
      <c r="E12" s="880">
        <v>0.84</v>
      </c>
      <c r="F12" s="880">
        <v>10.24</v>
      </c>
      <c r="G12" s="881">
        <v>2017</v>
      </c>
    </row>
    <row r="13" spans="1:8" ht="24.95" customHeight="1" thickTop="1" thickBot="1" x14ac:dyDescent="0.25">
      <c r="A13" s="1007">
        <v>2018</v>
      </c>
      <c r="B13" s="882">
        <v>100</v>
      </c>
      <c r="C13" s="882">
        <v>3.56</v>
      </c>
      <c r="D13" s="882">
        <v>9.31</v>
      </c>
      <c r="E13" s="882">
        <v>0.86</v>
      </c>
      <c r="F13" s="882">
        <v>10.17</v>
      </c>
      <c r="G13" s="883">
        <v>2018</v>
      </c>
    </row>
    <row r="14" spans="1:8" ht="24.95" customHeight="1" thickTop="1" thickBot="1" x14ac:dyDescent="0.25">
      <c r="A14" s="879">
        <v>2019</v>
      </c>
      <c r="B14" s="880">
        <v>100</v>
      </c>
      <c r="C14" s="880">
        <v>3.52</v>
      </c>
      <c r="D14" s="880">
        <v>9.3640973391702342</v>
      </c>
      <c r="E14" s="880">
        <v>0.78593827812355088</v>
      </c>
      <c r="F14" s="880">
        <v>10.150035617293785</v>
      </c>
      <c r="G14" s="881">
        <v>2019</v>
      </c>
    </row>
    <row r="15" spans="1:8" ht="24.95" customHeight="1" thickTop="1" thickBot="1" x14ac:dyDescent="0.25">
      <c r="A15" s="1007">
        <v>2020</v>
      </c>
      <c r="B15" s="882">
        <v>100</v>
      </c>
      <c r="C15" s="882">
        <v>3.4466119804232438</v>
      </c>
      <c r="D15" s="882">
        <v>9.2469895143380736</v>
      </c>
      <c r="E15" s="882">
        <v>0.99199662347076001</v>
      </c>
      <c r="F15" s="882">
        <v>10.238986137808833</v>
      </c>
      <c r="G15" s="883">
        <v>2020</v>
      </c>
    </row>
    <row r="16" spans="1:8" ht="24.95" customHeight="1" thickTop="1" x14ac:dyDescent="0.2">
      <c r="A16" s="879">
        <v>2021</v>
      </c>
      <c r="B16" s="880">
        <v>100</v>
      </c>
      <c r="C16" s="880">
        <v>7.5990729131046013</v>
      </c>
      <c r="D16" s="880">
        <v>8.5431644859364173</v>
      </c>
      <c r="E16" s="880">
        <v>1.0337818512882428</v>
      </c>
      <c r="F16" s="880">
        <v>9.5769463372246602</v>
      </c>
      <c r="G16" s="881">
        <v>2021</v>
      </c>
    </row>
    <row r="18" spans="5:6" x14ac:dyDescent="0.2">
      <c r="F18" s="7"/>
    </row>
    <row r="19" spans="5:6" x14ac:dyDescent="0.2">
      <c r="E19" s="7"/>
      <c r="F19" s="7"/>
    </row>
    <row r="20" spans="5:6" x14ac:dyDescent="0.2">
      <c r="F20" s="7"/>
    </row>
  </sheetData>
  <mergeCells count="5">
    <mergeCell ref="A5:A6"/>
    <mergeCell ref="G5:G6"/>
    <mergeCell ref="A1:G1"/>
    <mergeCell ref="A2:G2"/>
    <mergeCell ref="A3:G3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/>
  <dimension ref="A1:O21"/>
  <sheetViews>
    <sheetView view="pageBreakPreview" zoomScaleNormal="100" zoomScaleSheetLayoutView="100" workbookViewId="0">
      <selection activeCell="K21" sqref="K21"/>
    </sheetView>
  </sheetViews>
  <sheetFormatPr defaultRowHeight="15" x14ac:dyDescent="0.2"/>
  <cols>
    <col min="1" max="1" width="22.42578125" style="3" customWidth="1"/>
    <col min="2" max="14" width="7.7109375" style="3" customWidth="1"/>
    <col min="15" max="15" width="19.7109375" style="3" customWidth="1"/>
    <col min="16" max="255" width="9.140625" style="2"/>
    <col min="256" max="256" width="21.85546875" style="2" customWidth="1"/>
    <col min="257" max="257" width="11" style="2" customWidth="1"/>
    <col min="258" max="258" width="12" style="2" customWidth="1"/>
    <col min="259" max="259" width="6.7109375" style="2" customWidth="1"/>
    <col min="260" max="260" width="9.5703125" style="2" customWidth="1"/>
    <col min="261" max="269" width="6.7109375" style="2" customWidth="1"/>
    <col min="270" max="270" width="19.7109375" style="2" customWidth="1"/>
    <col min="271" max="511" width="9.140625" style="2"/>
    <col min="512" max="512" width="21.85546875" style="2" customWidth="1"/>
    <col min="513" max="513" width="11" style="2" customWidth="1"/>
    <col min="514" max="514" width="12" style="2" customWidth="1"/>
    <col min="515" max="515" width="6.7109375" style="2" customWidth="1"/>
    <col min="516" max="516" width="9.5703125" style="2" customWidth="1"/>
    <col min="517" max="525" width="6.7109375" style="2" customWidth="1"/>
    <col min="526" max="526" width="19.7109375" style="2" customWidth="1"/>
    <col min="527" max="767" width="9.140625" style="2"/>
    <col min="768" max="768" width="21.85546875" style="2" customWidth="1"/>
    <col min="769" max="769" width="11" style="2" customWidth="1"/>
    <col min="770" max="770" width="12" style="2" customWidth="1"/>
    <col min="771" max="771" width="6.7109375" style="2" customWidth="1"/>
    <col min="772" max="772" width="9.5703125" style="2" customWidth="1"/>
    <col min="773" max="781" width="6.7109375" style="2" customWidth="1"/>
    <col min="782" max="782" width="19.7109375" style="2" customWidth="1"/>
    <col min="783" max="1023" width="9.140625" style="2"/>
    <col min="1024" max="1024" width="21.85546875" style="2" customWidth="1"/>
    <col min="1025" max="1025" width="11" style="2" customWidth="1"/>
    <col min="1026" max="1026" width="12" style="2" customWidth="1"/>
    <col min="1027" max="1027" width="6.7109375" style="2" customWidth="1"/>
    <col min="1028" max="1028" width="9.5703125" style="2" customWidth="1"/>
    <col min="1029" max="1037" width="6.7109375" style="2" customWidth="1"/>
    <col min="1038" max="1038" width="19.7109375" style="2" customWidth="1"/>
    <col min="1039" max="1279" width="9.140625" style="2"/>
    <col min="1280" max="1280" width="21.85546875" style="2" customWidth="1"/>
    <col min="1281" max="1281" width="11" style="2" customWidth="1"/>
    <col min="1282" max="1282" width="12" style="2" customWidth="1"/>
    <col min="1283" max="1283" width="6.7109375" style="2" customWidth="1"/>
    <col min="1284" max="1284" width="9.5703125" style="2" customWidth="1"/>
    <col min="1285" max="1293" width="6.7109375" style="2" customWidth="1"/>
    <col min="1294" max="1294" width="19.7109375" style="2" customWidth="1"/>
    <col min="1295" max="1535" width="9.140625" style="2"/>
    <col min="1536" max="1536" width="21.85546875" style="2" customWidth="1"/>
    <col min="1537" max="1537" width="11" style="2" customWidth="1"/>
    <col min="1538" max="1538" width="12" style="2" customWidth="1"/>
    <col min="1539" max="1539" width="6.7109375" style="2" customWidth="1"/>
    <col min="1540" max="1540" width="9.5703125" style="2" customWidth="1"/>
    <col min="1541" max="1549" width="6.7109375" style="2" customWidth="1"/>
    <col min="1550" max="1550" width="19.7109375" style="2" customWidth="1"/>
    <col min="1551" max="1791" width="9.140625" style="2"/>
    <col min="1792" max="1792" width="21.85546875" style="2" customWidth="1"/>
    <col min="1793" max="1793" width="11" style="2" customWidth="1"/>
    <col min="1794" max="1794" width="12" style="2" customWidth="1"/>
    <col min="1795" max="1795" width="6.7109375" style="2" customWidth="1"/>
    <col min="1796" max="1796" width="9.5703125" style="2" customWidth="1"/>
    <col min="1797" max="1805" width="6.7109375" style="2" customWidth="1"/>
    <col min="1806" max="1806" width="19.7109375" style="2" customWidth="1"/>
    <col min="1807" max="2047" width="9.140625" style="2"/>
    <col min="2048" max="2048" width="21.85546875" style="2" customWidth="1"/>
    <col min="2049" max="2049" width="11" style="2" customWidth="1"/>
    <col min="2050" max="2050" width="12" style="2" customWidth="1"/>
    <col min="2051" max="2051" width="6.7109375" style="2" customWidth="1"/>
    <col min="2052" max="2052" width="9.5703125" style="2" customWidth="1"/>
    <col min="2053" max="2061" width="6.7109375" style="2" customWidth="1"/>
    <col min="2062" max="2062" width="19.7109375" style="2" customWidth="1"/>
    <col min="2063" max="2303" width="9.140625" style="2"/>
    <col min="2304" max="2304" width="21.85546875" style="2" customWidth="1"/>
    <col min="2305" max="2305" width="11" style="2" customWidth="1"/>
    <col min="2306" max="2306" width="12" style="2" customWidth="1"/>
    <col min="2307" max="2307" width="6.7109375" style="2" customWidth="1"/>
    <col min="2308" max="2308" width="9.5703125" style="2" customWidth="1"/>
    <col min="2309" max="2317" width="6.7109375" style="2" customWidth="1"/>
    <col min="2318" max="2318" width="19.7109375" style="2" customWidth="1"/>
    <col min="2319" max="2559" width="9.140625" style="2"/>
    <col min="2560" max="2560" width="21.85546875" style="2" customWidth="1"/>
    <col min="2561" max="2561" width="11" style="2" customWidth="1"/>
    <col min="2562" max="2562" width="12" style="2" customWidth="1"/>
    <col min="2563" max="2563" width="6.7109375" style="2" customWidth="1"/>
    <col min="2564" max="2564" width="9.5703125" style="2" customWidth="1"/>
    <col min="2565" max="2573" width="6.7109375" style="2" customWidth="1"/>
    <col min="2574" max="2574" width="19.7109375" style="2" customWidth="1"/>
    <col min="2575" max="2815" width="9.140625" style="2"/>
    <col min="2816" max="2816" width="21.85546875" style="2" customWidth="1"/>
    <col min="2817" max="2817" width="11" style="2" customWidth="1"/>
    <col min="2818" max="2818" width="12" style="2" customWidth="1"/>
    <col min="2819" max="2819" width="6.7109375" style="2" customWidth="1"/>
    <col min="2820" max="2820" width="9.5703125" style="2" customWidth="1"/>
    <col min="2821" max="2829" width="6.7109375" style="2" customWidth="1"/>
    <col min="2830" max="2830" width="19.7109375" style="2" customWidth="1"/>
    <col min="2831" max="3071" width="9.140625" style="2"/>
    <col min="3072" max="3072" width="21.85546875" style="2" customWidth="1"/>
    <col min="3073" max="3073" width="11" style="2" customWidth="1"/>
    <col min="3074" max="3074" width="12" style="2" customWidth="1"/>
    <col min="3075" max="3075" width="6.7109375" style="2" customWidth="1"/>
    <col min="3076" max="3076" width="9.5703125" style="2" customWidth="1"/>
    <col min="3077" max="3085" width="6.7109375" style="2" customWidth="1"/>
    <col min="3086" max="3086" width="19.7109375" style="2" customWidth="1"/>
    <col min="3087" max="3327" width="9.140625" style="2"/>
    <col min="3328" max="3328" width="21.85546875" style="2" customWidth="1"/>
    <col min="3329" max="3329" width="11" style="2" customWidth="1"/>
    <col min="3330" max="3330" width="12" style="2" customWidth="1"/>
    <col min="3331" max="3331" width="6.7109375" style="2" customWidth="1"/>
    <col min="3332" max="3332" width="9.5703125" style="2" customWidth="1"/>
    <col min="3333" max="3341" width="6.7109375" style="2" customWidth="1"/>
    <col min="3342" max="3342" width="19.7109375" style="2" customWidth="1"/>
    <col min="3343" max="3583" width="9.140625" style="2"/>
    <col min="3584" max="3584" width="21.85546875" style="2" customWidth="1"/>
    <col min="3585" max="3585" width="11" style="2" customWidth="1"/>
    <col min="3586" max="3586" width="12" style="2" customWidth="1"/>
    <col min="3587" max="3587" width="6.7109375" style="2" customWidth="1"/>
    <col min="3588" max="3588" width="9.5703125" style="2" customWidth="1"/>
    <col min="3589" max="3597" width="6.7109375" style="2" customWidth="1"/>
    <col min="3598" max="3598" width="19.7109375" style="2" customWidth="1"/>
    <col min="3599" max="3839" width="9.140625" style="2"/>
    <col min="3840" max="3840" width="21.85546875" style="2" customWidth="1"/>
    <col min="3841" max="3841" width="11" style="2" customWidth="1"/>
    <col min="3842" max="3842" width="12" style="2" customWidth="1"/>
    <col min="3843" max="3843" width="6.7109375" style="2" customWidth="1"/>
    <col min="3844" max="3844" width="9.5703125" style="2" customWidth="1"/>
    <col min="3845" max="3853" width="6.7109375" style="2" customWidth="1"/>
    <col min="3854" max="3854" width="19.7109375" style="2" customWidth="1"/>
    <col min="3855" max="4095" width="9.140625" style="2"/>
    <col min="4096" max="4096" width="21.85546875" style="2" customWidth="1"/>
    <col min="4097" max="4097" width="11" style="2" customWidth="1"/>
    <col min="4098" max="4098" width="12" style="2" customWidth="1"/>
    <col min="4099" max="4099" width="6.7109375" style="2" customWidth="1"/>
    <col min="4100" max="4100" width="9.5703125" style="2" customWidth="1"/>
    <col min="4101" max="4109" width="6.7109375" style="2" customWidth="1"/>
    <col min="4110" max="4110" width="19.7109375" style="2" customWidth="1"/>
    <col min="4111" max="4351" width="9.140625" style="2"/>
    <col min="4352" max="4352" width="21.85546875" style="2" customWidth="1"/>
    <col min="4353" max="4353" width="11" style="2" customWidth="1"/>
    <col min="4354" max="4354" width="12" style="2" customWidth="1"/>
    <col min="4355" max="4355" width="6.7109375" style="2" customWidth="1"/>
    <col min="4356" max="4356" width="9.5703125" style="2" customWidth="1"/>
    <col min="4357" max="4365" width="6.7109375" style="2" customWidth="1"/>
    <col min="4366" max="4366" width="19.7109375" style="2" customWidth="1"/>
    <col min="4367" max="4607" width="9.140625" style="2"/>
    <col min="4608" max="4608" width="21.85546875" style="2" customWidth="1"/>
    <col min="4609" max="4609" width="11" style="2" customWidth="1"/>
    <col min="4610" max="4610" width="12" style="2" customWidth="1"/>
    <col min="4611" max="4611" width="6.7109375" style="2" customWidth="1"/>
    <col min="4612" max="4612" width="9.5703125" style="2" customWidth="1"/>
    <col min="4613" max="4621" width="6.7109375" style="2" customWidth="1"/>
    <col min="4622" max="4622" width="19.7109375" style="2" customWidth="1"/>
    <col min="4623" max="4863" width="9.140625" style="2"/>
    <col min="4864" max="4864" width="21.85546875" style="2" customWidth="1"/>
    <col min="4865" max="4865" width="11" style="2" customWidth="1"/>
    <col min="4866" max="4866" width="12" style="2" customWidth="1"/>
    <col min="4867" max="4867" width="6.7109375" style="2" customWidth="1"/>
    <col min="4868" max="4868" width="9.5703125" style="2" customWidth="1"/>
    <col min="4869" max="4877" width="6.7109375" style="2" customWidth="1"/>
    <col min="4878" max="4878" width="19.7109375" style="2" customWidth="1"/>
    <col min="4879" max="5119" width="9.140625" style="2"/>
    <col min="5120" max="5120" width="21.85546875" style="2" customWidth="1"/>
    <col min="5121" max="5121" width="11" style="2" customWidth="1"/>
    <col min="5122" max="5122" width="12" style="2" customWidth="1"/>
    <col min="5123" max="5123" width="6.7109375" style="2" customWidth="1"/>
    <col min="5124" max="5124" width="9.5703125" style="2" customWidth="1"/>
    <col min="5125" max="5133" width="6.7109375" style="2" customWidth="1"/>
    <col min="5134" max="5134" width="19.7109375" style="2" customWidth="1"/>
    <col min="5135" max="5375" width="9.140625" style="2"/>
    <col min="5376" max="5376" width="21.85546875" style="2" customWidth="1"/>
    <col min="5377" max="5377" width="11" style="2" customWidth="1"/>
    <col min="5378" max="5378" width="12" style="2" customWidth="1"/>
    <col min="5379" max="5379" width="6.7109375" style="2" customWidth="1"/>
    <col min="5380" max="5380" width="9.5703125" style="2" customWidth="1"/>
    <col min="5381" max="5389" width="6.7109375" style="2" customWidth="1"/>
    <col min="5390" max="5390" width="19.7109375" style="2" customWidth="1"/>
    <col min="5391" max="5631" width="9.140625" style="2"/>
    <col min="5632" max="5632" width="21.85546875" style="2" customWidth="1"/>
    <col min="5633" max="5633" width="11" style="2" customWidth="1"/>
    <col min="5634" max="5634" width="12" style="2" customWidth="1"/>
    <col min="5635" max="5635" width="6.7109375" style="2" customWidth="1"/>
    <col min="5636" max="5636" width="9.5703125" style="2" customWidth="1"/>
    <col min="5637" max="5645" width="6.7109375" style="2" customWidth="1"/>
    <col min="5646" max="5646" width="19.7109375" style="2" customWidth="1"/>
    <col min="5647" max="5887" width="9.140625" style="2"/>
    <col min="5888" max="5888" width="21.85546875" style="2" customWidth="1"/>
    <col min="5889" max="5889" width="11" style="2" customWidth="1"/>
    <col min="5890" max="5890" width="12" style="2" customWidth="1"/>
    <col min="5891" max="5891" width="6.7109375" style="2" customWidth="1"/>
    <col min="5892" max="5892" width="9.5703125" style="2" customWidth="1"/>
    <col min="5893" max="5901" width="6.7109375" style="2" customWidth="1"/>
    <col min="5902" max="5902" width="19.7109375" style="2" customWidth="1"/>
    <col min="5903" max="6143" width="9.140625" style="2"/>
    <col min="6144" max="6144" width="21.85546875" style="2" customWidth="1"/>
    <col min="6145" max="6145" width="11" style="2" customWidth="1"/>
    <col min="6146" max="6146" width="12" style="2" customWidth="1"/>
    <col min="6147" max="6147" width="6.7109375" style="2" customWidth="1"/>
    <col min="6148" max="6148" width="9.5703125" style="2" customWidth="1"/>
    <col min="6149" max="6157" width="6.7109375" style="2" customWidth="1"/>
    <col min="6158" max="6158" width="19.7109375" style="2" customWidth="1"/>
    <col min="6159" max="6399" width="9.140625" style="2"/>
    <col min="6400" max="6400" width="21.85546875" style="2" customWidth="1"/>
    <col min="6401" max="6401" width="11" style="2" customWidth="1"/>
    <col min="6402" max="6402" width="12" style="2" customWidth="1"/>
    <col min="6403" max="6403" width="6.7109375" style="2" customWidth="1"/>
    <col min="6404" max="6404" width="9.5703125" style="2" customWidth="1"/>
    <col min="6405" max="6413" width="6.7109375" style="2" customWidth="1"/>
    <col min="6414" max="6414" width="19.7109375" style="2" customWidth="1"/>
    <col min="6415" max="6655" width="9.140625" style="2"/>
    <col min="6656" max="6656" width="21.85546875" style="2" customWidth="1"/>
    <col min="6657" max="6657" width="11" style="2" customWidth="1"/>
    <col min="6658" max="6658" width="12" style="2" customWidth="1"/>
    <col min="6659" max="6659" width="6.7109375" style="2" customWidth="1"/>
    <col min="6660" max="6660" width="9.5703125" style="2" customWidth="1"/>
    <col min="6661" max="6669" width="6.7109375" style="2" customWidth="1"/>
    <col min="6670" max="6670" width="19.7109375" style="2" customWidth="1"/>
    <col min="6671" max="6911" width="9.140625" style="2"/>
    <col min="6912" max="6912" width="21.85546875" style="2" customWidth="1"/>
    <col min="6913" max="6913" width="11" style="2" customWidth="1"/>
    <col min="6914" max="6914" width="12" style="2" customWidth="1"/>
    <col min="6915" max="6915" width="6.7109375" style="2" customWidth="1"/>
    <col min="6916" max="6916" width="9.5703125" style="2" customWidth="1"/>
    <col min="6917" max="6925" width="6.7109375" style="2" customWidth="1"/>
    <col min="6926" max="6926" width="19.7109375" style="2" customWidth="1"/>
    <col min="6927" max="7167" width="9.140625" style="2"/>
    <col min="7168" max="7168" width="21.85546875" style="2" customWidth="1"/>
    <col min="7169" max="7169" width="11" style="2" customWidth="1"/>
    <col min="7170" max="7170" width="12" style="2" customWidth="1"/>
    <col min="7171" max="7171" width="6.7109375" style="2" customWidth="1"/>
    <col min="7172" max="7172" width="9.5703125" style="2" customWidth="1"/>
    <col min="7173" max="7181" width="6.7109375" style="2" customWidth="1"/>
    <col min="7182" max="7182" width="19.7109375" style="2" customWidth="1"/>
    <col min="7183" max="7423" width="9.140625" style="2"/>
    <col min="7424" max="7424" width="21.85546875" style="2" customWidth="1"/>
    <col min="7425" max="7425" width="11" style="2" customWidth="1"/>
    <col min="7426" max="7426" width="12" style="2" customWidth="1"/>
    <col min="7427" max="7427" width="6.7109375" style="2" customWidth="1"/>
    <col min="7428" max="7428" width="9.5703125" style="2" customWidth="1"/>
    <col min="7429" max="7437" width="6.7109375" style="2" customWidth="1"/>
    <col min="7438" max="7438" width="19.7109375" style="2" customWidth="1"/>
    <col min="7439" max="7679" width="9.140625" style="2"/>
    <col min="7680" max="7680" width="21.85546875" style="2" customWidth="1"/>
    <col min="7681" max="7681" width="11" style="2" customWidth="1"/>
    <col min="7682" max="7682" width="12" style="2" customWidth="1"/>
    <col min="7683" max="7683" width="6.7109375" style="2" customWidth="1"/>
    <col min="7684" max="7684" width="9.5703125" style="2" customWidth="1"/>
    <col min="7685" max="7693" width="6.7109375" style="2" customWidth="1"/>
    <col min="7694" max="7694" width="19.7109375" style="2" customWidth="1"/>
    <col min="7695" max="7935" width="9.140625" style="2"/>
    <col min="7936" max="7936" width="21.85546875" style="2" customWidth="1"/>
    <col min="7937" max="7937" width="11" style="2" customWidth="1"/>
    <col min="7938" max="7938" width="12" style="2" customWidth="1"/>
    <col min="7939" max="7939" width="6.7109375" style="2" customWidth="1"/>
    <col min="7940" max="7940" width="9.5703125" style="2" customWidth="1"/>
    <col min="7941" max="7949" width="6.7109375" style="2" customWidth="1"/>
    <col min="7950" max="7950" width="19.7109375" style="2" customWidth="1"/>
    <col min="7951" max="8191" width="9.140625" style="2"/>
    <col min="8192" max="8192" width="21.85546875" style="2" customWidth="1"/>
    <col min="8193" max="8193" width="11" style="2" customWidth="1"/>
    <col min="8194" max="8194" width="12" style="2" customWidth="1"/>
    <col min="8195" max="8195" width="6.7109375" style="2" customWidth="1"/>
    <col min="8196" max="8196" width="9.5703125" style="2" customWidth="1"/>
    <col min="8197" max="8205" width="6.7109375" style="2" customWidth="1"/>
    <col min="8206" max="8206" width="19.7109375" style="2" customWidth="1"/>
    <col min="8207" max="8447" width="9.140625" style="2"/>
    <col min="8448" max="8448" width="21.85546875" style="2" customWidth="1"/>
    <col min="8449" max="8449" width="11" style="2" customWidth="1"/>
    <col min="8450" max="8450" width="12" style="2" customWidth="1"/>
    <col min="8451" max="8451" width="6.7109375" style="2" customWidth="1"/>
    <col min="8452" max="8452" width="9.5703125" style="2" customWidth="1"/>
    <col min="8453" max="8461" width="6.7109375" style="2" customWidth="1"/>
    <col min="8462" max="8462" width="19.7109375" style="2" customWidth="1"/>
    <col min="8463" max="8703" width="9.140625" style="2"/>
    <col min="8704" max="8704" width="21.85546875" style="2" customWidth="1"/>
    <col min="8705" max="8705" width="11" style="2" customWidth="1"/>
    <col min="8706" max="8706" width="12" style="2" customWidth="1"/>
    <col min="8707" max="8707" width="6.7109375" style="2" customWidth="1"/>
    <col min="8708" max="8708" width="9.5703125" style="2" customWidth="1"/>
    <col min="8709" max="8717" width="6.7109375" style="2" customWidth="1"/>
    <col min="8718" max="8718" width="19.7109375" style="2" customWidth="1"/>
    <col min="8719" max="8959" width="9.140625" style="2"/>
    <col min="8960" max="8960" width="21.85546875" style="2" customWidth="1"/>
    <col min="8961" max="8961" width="11" style="2" customWidth="1"/>
    <col min="8962" max="8962" width="12" style="2" customWidth="1"/>
    <col min="8963" max="8963" width="6.7109375" style="2" customWidth="1"/>
    <col min="8964" max="8964" width="9.5703125" style="2" customWidth="1"/>
    <col min="8965" max="8973" width="6.7109375" style="2" customWidth="1"/>
    <col min="8974" max="8974" width="19.7109375" style="2" customWidth="1"/>
    <col min="8975" max="9215" width="9.140625" style="2"/>
    <col min="9216" max="9216" width="21.85546875" style="2" customWidth="1"/>
    <col min="9217" max="9217" width="11" style="2" customWidth="1"/>
    <col min="9218" max="9218" width="12" style="2" customWidth="1"/>
    <col min="9219" max="9219" width="6.7109375" style="2" customWidth="1"/>
    <col min="9220" max="9220" width="9.5703125" style="2" customWidth="1"/>
    <col min="9221" max="9229" width="6.7109375" style="2" customWidth="1"/>
    <col min="9230" max="9230" width="19.7109375" style="2" customWidth="1"/>
    <col min="9231" max="9471" width="9.140625" style="2"/>
    <col min="9472" max="9472" width="21.85546875" style="2" customWidth="1"/>
    <col min="9473" max="9473" width="11" style="2" customWidth="1"/>
    <col min="9474" max="9474" width="12" style="2" customWidth="1"/>
    <col min="9475" max="9475" width="6.7109375" style="2" customWidth="1"/>
    <col min="9476" max="9476" width="9.5703125" style="2" customWidth="1"/>
    <col min="9477" max="9485" width="6.7109375" style="2" customWidth="1"/>
    <col min="9486" max="9486" width="19.7109375" style="2" customWidth="1"/>
    <col min="9487" max="9727" width="9.140625" style="2"/>
    <col min="9728" max="9728" width="21.85546875" style="2" customWidth="1"/>
    <col min="9729" max="9729" width="11" style="2" customWidth="1"/>
    <col min="9730" max="9730" width="12" style="2" customWidth="1"/>
    <col min="9731" max="9731" width="6.7109375" style="2" customWidth="1"/>
    <col min="9732" max="9732" width="9.5703125" style="2" customWidth="1"/>
    <col min="9733" max="9741" width="6.7109375" style="2" customWidth="1"/>
    <col min="9742" max="9742" width="19.7109375" style="2" customWidth="1"/>
    <col min="9743" max="9983" width="9.140625" style="2"/>
    <col min="9984" max="9984" width="21.85546875" style="2" customWidth="1"/>
    <col min="9985" max="9985" width="11" style="2" customWidth="1"/>
    <col min="9986" max="9986" width="12" style="2" customWidth="1"/>
    <col min="9987" max="9987" width="6.7109375" style="2" customWidth="1"/>
    <col min="9988" max="9988" width="9.5703125" style="2" customWidth="1"/>
    <col min="9989" max="9997" width="6.7109375" style="2" customWidth="1"/>
    <col min="9998" max="9998" width="19.7109375" style="2" customWidth="1"/>
    <col min="9999" max="10239" width="9.140625" style="2"/>
    <col min="10240" max="10240" width="21.85546875" style="2" customWidth="1"/>
    <col min="10241" max="10241" width="11" style="2" customWidth="1"/>
    <col min="10242" max="10242" width="12" style="2" customWidth="1"/>
    <col min="10243" max="10243" width="6.7109375" style="2" customWidth="1"/>
    <col min="10244" max="10244" width="9.5703125" style="2" customWidth="1"/>
    <col min="10245" max="10253" width="6.7109375" style="2" customWidth="1"/>
    <col min="10254" max="10254" width="19.7109375" style="2" customWidth="1"/>
    <col min="10255" max="10495" width="9.140625" style="2"/>
    <col min="10496" max="10496" width="21.85546875" style="2" customWidth="1"/>
    <col min="10497" max="10497" width="11" style="2" customWidth="1"/>
    <col min="10498" max="10498" width="12" style="2" customWidth="1"/>
    <col min="10499" max="10499" width="6.7109375" style="2" customWidth="1"/>
    <col min="10500" max="10500" width="9.5703125" style="2" customWidth="1"/>
    <col min="10501" max="10509" width="6.7109375" style="2" customWidth="1"/>
    <col min="10510" max="10510" width="19.7109375" style="2" customWidth="1"/>
    <col min="10511" max="10751" width="9.140625" style="2"/>
    <col min="10752" max="10752" width="21.85546875" style="2" customWidth="1"/>
    <col min="10753" max="10753" width="11" style="2" customWidth="1"/>
    <col min="10754" max="10754" width="12" style="2" customWidth="1"/>
    <col min="10755" max="10755" width="6.7109375" style="2" customWidth="1"/>
    <col min="10756" max="10756" width="9.5703125" style="2" customWidth="1"/>
    <col min="10757" max="10765" width="6.7109375" style="2" customWidth="1"/>
    <col min="10766" max="10766" width="19.7109375" style="2" customWidth="1"/>
    <col min="10767" max="11007" width="9.140625" style="2"/>
    <col min="11008" max="11008" width="21.85546875" style="2" customWidth="1"/>
    <col min="11009" max="11009" width="11" style="2" customWidth="1"/>
    <col min="11010" max="11010" width="12" style="2" customWidth="1"/>
    <col min="11011" max="11011" width="6.7109375" style="2" customWidth="1"/>
    <col min="11012" max="11012" width="9.5703125" style="2" customWidth="1"/>
    <col min="11013" max="11021" width="6.7109375" style="2" customWidth="1"/>
    <col min="11022" max="11022" width="19.7109375" style="2" customWidth="1"/>
    <col min="11023" max="11263" width="9.140625" style="2"/>
    <col min="11264" max="11264" width="21.85546875" style="2" customWidth="1"/>
    <col min="11265" max="11265" width="11" style="2" customWidth="1"/>
    <col min="11266" max="11266" width="12" style="2" customWidth="1"/>
    <col min="11267" max="11267" width="6.7109375" style="2" customWidth="1"/>
    <col min="11268" max="11268" width="9.5703125" style="2" customWidth="1"/>
    <col min="11269" max="11277" width="6.7109375" style="2" customWidth="1"/>
    <col min="11278" max="11278" width="19.7109375" style="2" customWidth="1"/>
    <col min="11279" max="11519" width="9.140625" style="2"/>
    <col min="11520" max="11520" width="21.85546875" style="2" customWidth="1"/>
    <col min="11521" max="11521" width="11" style="2" customWidth="1"/>
    <col min="11522" max="11522" width="12" style="2" customWidth="1"/>
    <col min="11523" max="11523" width="6.7109375" style="2" customWidth="1"/>
    <col min="11524" max="11524" width="9.5703125" style="2" customWidth="1"/>
    <col min="11525" max="11533" width="6.7109375" style="2" customWidth="1"/>
    <col min="11534" max="11534" width="19.7109375" style="2" customWidth="1"/>
    <col min="11535" max="11775" width="9.140625" style="2"/>
    <col min="11776" max="11776" width="21.85546875" style="2" customWidth="1"/>
    <col min="11777" max="11777" width="11" style="2" customWidth="1"/>
    <col min="11778" max="11778" width="12" style="2" customWidth="1"/>
    <col min="11779" max="11779" width="6.7109375" style="2" customWidth="1"/>
    <col min="11780" max="11780" width="9.5703125" style="2" customWidth="1"/>
    <col min="11781" max="11789" width="6.7109375" style="2" customWidth="1"/>
    <col min="11790" max="11790" width="19.7109375" style="2" customWidth="1"/>
    <col min="11791" max="12031" width="9.140625" style="2"/>
    <col min="12032" max="12032" width="21.85546875" style="2" customWidth="1"/>
    <col min="12033" max="12033" width="11" style="2" customWidth="1"/>
    <col min="12034" max="12034" width="12" style="2" customWidth="1"/>
    <col min="12035" max="12035" width="6.7109375" style="2" customWidth="1"/>
    <col min="12036" max="12036" width="9.5703125" style="2" customWidth="1"/>
    <col min="12037" max="12045" width="6.7109375" style="2" customWidth="1"/>
    <col min="12046" max="12046" width="19.7109375" style="2" customWidth="1"/>
    <col min="12047" max="12287" width="9.140625" style="2"/>
    <col min="12288" max="12288" width="21.85546875" style="2" customWidth="1"/>
    <col min="12289" max="12289" width="11" style="2" customWidth="1"/>
    <col min="12290" max="12290" width="12" style="2" customWidth="1"/>
    <col min="12291" max="12291" width="6.7109375" style="2" customWidth="1"/>
    <col min="12292" max="12292" width="9.5703125" style="2" customWidth="1"/>
    <col min="12293" max="12301" width="6.7109375" style="2" customWidth="1"/>
    <col min="12302" max="12302" width="19.7109375" style="2" customWidth="1"/>
    <col min="12303" max="12543" width="9.140625" style="2"/>
    <col min="12544" max="12544" width="21.85546875" style="2" customWidth="1"/>
    <col min="12545" max="12545" width="11" style="2" customWidth="1"/>
    <col min="12546" max="12546" width="12" style="2" customWidth="1"/>
    <col min="12547" max="12547" width="6.7109375" style="2" customWidth="1"/>
    <col min="12548" max="12548" width="9.5703125" style="2" customWidth="1"/>
    <col min="12549" max="12557" width="6.7109375" style="2" customWidth="1"/>
    <col min="12558" max="12558" width="19.7109375" style="2" customWidth="1"/>
    <col min="12559" max="12799" width="9.140625" style="2"/>
    <col min="12800" max="12800" width="21.85546875" style="2" customWidth="1"/>
    <col min="12801" max="12801" width="11" style="2" customWidth="1"/>
    <col min="12802" max="12802" width="12" style="2" customWidth="1"/>
    <col min="12803" max="12803" width="6.7109375" style="2" customWidth="1"/>
    <col min="12804" max="12804" width="9.5703125" style="2" customWidth="1"/>
    <col min="12805" max="12813" width="6.7109375" style="2" customWidth="1"/>
    <col min="12814" max="12814" width="19.7109375" style="2" customWidth="1"/>
    <col min="12815" max="13055" width="9.140625" style="2"/>
    <col min="13056" max="13056" width="21.85546875" style="2" customWidth="1"/>
    <col min="13057" max="13057" width="11" style="2" customWidth="1"/>
    <col min="13058" max="13058" width="12" style="2" customWidth="1"/>
    <col min="13059" max="13059" width="6.7109375" style="2" customWidth="1"/>
    <col min="13060" max="13060" width="9.5703125" style="2" customWidth="1"/>
    <col min="13061" max="13069" width="6.7109375" style="2" customWidth="1"/>
    <col min="13070" max="13070" width="19.7109375" style="2" customWidth="1"/>
    <col min="13071" max="13311" width="9.140625" style="2"/>
    <col min="13312" max="13312" width="21.85546875" style="2" customWidth="1"/>
    <col min="13313" max="13313" width="11" style="2" customWidth="1"/>
    <col min="13314" max="13314" width="12" style="2" customWidth="1"/>
    <col min="13315" max="13315" width="6.7109375" style="2" customWidth="1"/>
    <col min="13316" max="13316" width="9.5703125" style="2" customWidth="1"/>
    <col min="13317" max="13325" width="6.7109375" style="2" customWidth="1"/>
    <col min="13326" max="13326" width="19.7109375" style="2" customWidth="1"/>
    <col min="13327" max="13567" width="9.140625" style="2"/>
    <col min="13568" max="13568" width="21.85546875" style="2" customWidth="1"/>
    <col min="13569" max="13569" width="11" style="2" customWidth="1"/>
    <col min="13570" max="13570" width="12" style="2" customWidth="1"/>
    <col min="13571" max="13571" width="6.7109375" style="2" customWidth="1"/>
    <col min="13572" max="13572" width="9.5703125" style="2" customWidth="1"/>
    <col min="13573" max="13581" width="6.7109375" style="2" customWidth="1"/>
    <col min="13582" max="13582" width="19.7109375" style="2" customWidth="1"/>
    <col min="13583" max="13823" width="9.140625" style="2"/>
    <col min="13824" max="13824" width="21.85546875" style="2" customWidth="1"/>
    <col min="13825" max="13825" width="11" style="2" customWidth="1"/>
    <col min="13826" max="13826" width="12" style="2" customWidth="1"/>
    <col min="13827" max="13827" width="6.7109375" style="2" customWidth="1"/>
    <col min="13828" max="13828" width="9.5703125" style="2" customWidth="1"/>
    <col min="13829" max="13837" width="6.7109375" style="2" customWidth="1"/>
    <col min="13838" max="13838" width="19.7109375" style="2" customWidth="1"/>
    <col min="13839" max="14079" width="9.140625" style="2"/>
    <col min="14080" max="14080" width="21.85546875" style="2" customWidth="1"/>
    <col min="14081" max="14081" width="11" style="2" customWidth="1"/>
    <col min="14082" max="14082" width="12" style="2" customWidth="1"/>
    <col min="14083" max="14083" width="6.7109375" style="2" customWidth="1"/>
    <col min="14084" max="14084" width="9.5703125" style="2" customWidth="1"/>
    <col min="14085" max="14093" width="6.7109375" style="2" customWidth="1"/>
    <col min="14094" max="14094" width="19.7109375" style="2" customWidth="1"/>
    <col min="14095" max="14335" width="9.140625" style="2"/>
    <col min="14336" max="14336" width="21.85546875" style="2" customWidth="1"/>
    <col min="14337" max="14337" width="11" style="2" customWidth="1"/>
    <col min="14338" max="14338" width="12" style="2" customWidth="1"/>
    <col min="14339" max="14339" width="6.7109375" style="2" customWidth="1"/>
    <col min="14340" max="14340" width="9.5703125" style="2" customWidth="1"/>
    <col min="14341" max="14349" width="6.7109375" style="2" customWidth="1"/>
    <col min="14350" max="14350" width="19.7109375" style="2" customWidth="1"/>
    <col min="14351" max="14591" width="9.140625" style="2"/>
    <col min="14592" max="14592" width="21.85546875" style="2" customWidth="1"/>
    <col min="14593" max="14593" width="11" style="2" customWidth="1"/>
    <col min="14594" max="14594" width="12" style="2" customWidth="1"/>
    <col min="14595" max="14595" width="6.7109375" style="2" customWidth="1"/>
    <col min="14596" max="14596" width="9.5703125" style="2" customWidth="1"/>
    <col min="14597" max="14605" width="6.7109375" style="2" customWidth="1"/>
    <col min="14606" max="14606" width="19.7109375" style="2" customWidth="1"/>
    <col min="14607" max="14847" width="9.140625" style="2"/>
    <col min="14848" max="14848" width="21.85546875" style="2" customWidth="1"/>
    <col min="14849" max="14849" width="11" style="2" customWidth="1"/>
    <col min="14850" max="14850" width="12" style="2" customWidth="1"/>
    <col min="14851" max="14851" width="6.7109375" style="2" customWidth="1"/>
    <col min="14852" max="14852" width="9.5703125" style="2" customWidth="1"/>
    <col min="14853" max="14861" width="6.7109375" style="2" customWidth="1"/>
    <col min="14862" max="14862" width="19.7109375" style="2" customWidth="1"/>
    <col min="14863" max="15103" width="9.140625" style="2"/>
    <col min="15104" max="15104" width="21.85546875" style="2" customWidth="1"/>
    <col min="15105" max="15105" width="11" style="2" customWidth="1"/>
    <col min="15106" max="15106" width="12" style="2" customWidth="1"/>
    <col min="15107" max="15107" width="6.7109375" style="2" customWidth="1"/>
    <col min="15108" max="15108" width="9.5703125" style="2" customWidth="1"/>
    <col min="15109" max="15117" width="6.7109375" style="2" customWidth="1"/>
    <col min="15118" max="15118" width="19.7109375" style="2" customWidth="1"/>
    <col min="15119" max="15359" width="9.140625" style="2"/>
    <col min="15360" max="15360" width="21.85546875" style="2" customWidth="1"/>
    <col min="15361" max="15361" width="11" style="2" customWidth="1"/>
    <col min="15362" max="15362" width="12" style="2" customWidth="1"/>
    <col min="15363" max="15363" width="6.7109375" style="2" customWidth="1"/>
    <col min="15364" max="15364" width="9.5703125" style="2" customWidth="1"/>
    <col min="15365" max="15373" width="6.7109375" style="2" customWidth="1"/>
    <col min="15374" max="15374" width="19.7109375" style="2" customWidth="1"/>
    <col min="15375" max="15615" width="9.140625" style="2"/>
    <col min="15616" max="15616" width="21.85546875" style="2" customWidth="1"/>
    <col min="15617" max="15617" width="11" style="2" customWidth="1"/>
    <col min="15618" max="15618" width="12" style="2" customWidth="1"/>
    <col min="15619" max="15619" width="6.7109375" style="2" customWidth="1"/>
    <col min="15620" max="15620" width="9.5703125" style="2" customWidth="1"/>
    <col min="15621" max="15629" width="6.7109375" style="2" customWidth="1"/>
    <col min="15630" max="15630" width="19.7109375" style="2" customWidth="1"/>
    <col min="15631" max="15871" width="9.140625" style="2"/>
    <col min="15872" max="15872" width="21.85546875" style="2" customWidth="1"/>
    <col min="15873" max="15873" width="11" style="2" customWidth="1"/>
    <col min="15874" max="15874" width="12" style="2" customWidth="1"/>
    <col min="15875" max="15875" width="6.7109375" style="2" customWidth="1"/>
    <col min="15876" max="15876" width="9.5703125" style="2" customWidth="1"/>
    <col min="15877" max="15885" width="6.7109375" style="2" customWidth="1"/>
    <col min="15886" max="15886" width="19.7109375" style="2" customWidth="1"/>
    <col min="15887" max="16127" width="9.140625" style="2"/>
    <col min="16128" max="16128" width="21.85546875" style="2" customWidth="1"/>
    <col min="16129" max="16129" width="11" style="2" customWidth="1"/>
    <col min="16130" max="16130" width="12" style="2" customWidth="1"/>
    <col min="16131" max="16131" width="6.7109375" style="2" customWidth="1"/>
    <col min="16132" max="16132" width="9.5703125" style="2" customWidth="1"/>
    <col min="16133" max="16141" width="6.7109375" style="2" customWidth="1"/>
    <col min="16142" max="16142" width="19.7109375" style="2" customWidth="1"/>
    <col min="16143" max="16384" width="9.140625" style="2"/>
  </cols>
  <sheetData>
    <row r="1" spans="1:15" ht="19.5" customHeight="1" x14ac:dyDescent="0.2">
      <c r="A1" s="1474" t="s">
        <v>420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673"/>
      <c r="O1" s="1673"/>
    </row>
    <row r="2" spans="1:15" ht="15.75" x14ac:dyDescent="0.2">
      <c r="A2" s="1475" t="s">
        <v>421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674"/>
      <c r="O2" s="1674"/>
    </row>
    <row r="3" spans="1:15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674"/>
      <c r="O3" s="1674"/>
    </row>
    <row r="4" spans="1:15" s="756" customFormat="1" ht="27.75" customHeight="1" x14ac:dyDescent="0.25">
      <c r="A4" s="753" t="s">
        <v>126</v>
      </c>
      <c r="B4" s="758"/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9" t="s">
        <v>127</v>
      </c>
    </row>
    <row r="5" spans="1:15" ht="31.5" customHeight="1" thickBot="1" x14ac:dyDescent="0.25">
      <c r="A5" s="1675" t="s">
        <v>848</v>
      </c>
      <c r="B5" s="1480" t="s">
        <v>610</v>
      </c>
      <c r="C5" s="1481"/>
      <c r="D5" s="1481"/>
      <c r="E5" s="1481"/>
      <c r="F5" s="1481"/>
      <c r="G5" s="1544" t="s">
        <v>611</v>
      </c>
      <c r="H5" s="1552"/>
      <c r="I5" s="1552"/>
      <c r="J5" s="1552"/>
      <c r="K5" s="1671" t="s">
        <v>656</v>
      </c>
      <c r="L5" s="1672"/>
      <c r="M5" s="1672"/>
      <c r="N5" s="1672"/>
      <c r="O5" s="1677" t="s">
        <v>713</v>
      </c>
    </row>
    <row r="6" spans="1:15" ht="39" customHeight="1" thickTop="1" x14ac:dyDescent="0.2">
      <c r="A6" s="1676"/>
      <c r="B6" s="94" t="s">
        <v>394</v>
      </c>
      <c r="C6" s="360" t="s">
        <v>756</v>
      </c>
      <c r="D6" s="427" t="s">
        <v>568</v>
      </c>
      <c r="E6" s="94" t="s">
        <v>636</v>
      </c>
      <c r="F6" s="427" t="s">
        <v>567</v>
      </c>
      <c r="G6" s="94" t="s">
        <v>36</v>
      </c>
      <c r="H6" s="426" t="s">
        <v>394</v>
      </c>
      <c r="I6" s="427" t="s">
        <v>568</v>
      </c>
      <c r="J6" s="427" t="s">
        <v>567</v>
      </c>
      <c r="K6" s="94" t="s">
        <v>36</v>
      </c>
      <c r="L6" s="426" t="s">
        <v>394</v>
      </c>
      <c r="M6" s="427" t="s">
        <v>568</v>
      </c>
      <c r="N6" s="427" t="s">
        <v>567</v>
      </c>
      <c r="O6" s="1678"/>
    </row>
    <row r="7" spans="1:15" ht="23.25" customHeight="1" thickBot="1" x14ac:dyDescent="0.25">
      <c r="A7" s="599" t="s">
        <v>584</v>
      </c>
      <c r="B7" s="233">
        <f>SUM(L7+H7)</f>
        <v>2040</v>
      </c>
      <c r="C7" s="234">
        <f>(D7/$D$16)*100</f>
        <v>62.098765432098766</v>
      </c>
      <c r="D7" s="233">
        <f>M7+I7</f>
        <v>503</v>
      </c>
      <c r="E7" s="234">
        <f>(F7/$F$16)*100</f>
        <v>75.677006400787789</v>
      </c>
      <c r="F7" s="233">
        <f>N7+J7</f>
        <v>1537</v>
      </c>
      <c r="G7" s="693">
        <f>(H7/$H$16)*100</f>
        <v>81.359320339830091</v>
      </c>
      <c r="H7" s="233">
        <f>J7+I7</f>
        <v>1628</v>
      </c>
      <c r="I7" s="235">
        <v>332</v>
      </c>
      <c r="J7" s="235">
        <v>1296</v>
      </c>
      <c r="K7" s="693">
        <f>(L7/$L$16)*100</f>
        <v>49.047619047619044</v>
      </c>
      <c r="L7" s="233">
        <f>N7+M7</f>
        <v>412</v>
      </c>
      <c r="M7" s="114">
        <v>171</v>
      </c>
      <c r="N7" s="114">
        <v>241</v>
      </c>
      <c r="O7" s="622" t="s">
        <v>37</v>
      </c>
    </row>
    <row r="8" spans="1:15" ht="23.25" customHeight="1" thickBot="1" x14ac:dyDescent="0.25">
      <c r="A8" s="601" t="s">
        <v>585</v>
      </c>
      <c r="B8" s="119">
        <f t="shared" ref="B8:B15" si="0">SUM(L8+H8)</f>
        <v>429</v>
      </c>
      <c r="C8" s="236">
        <f t="shared" ref="C8:C15" si="1">(D8/$D$16)*100</f>
        <v>20.74074074074074</v>
      </c>
      <c r="D8" s="119">
        <f t="shared" ref="D8:D15" si="2">M8+I8</f>
        <v>168</v>
      </c>
      <c r="E8" s="236">
        <f>(F8/$F$16)*100</f>
        <v>12.850812407680944</v>
      </c>
      <c r="F8" s="119">
        <f t="shared" ref="F8:F15" si="3">N8+J8</f>
        <v>261</v>
      </c>
      <c r="G8" s="694">
        <f t="shared" ref="G8:G14" si="4">(H8/$H$16)*100</f>
        <v>9.7951024487756122</v>
      </c>
      <c r="H8" s="119">
        <f t="shared" ref="H8:H16" si="5">J8+I8</f>
        <v>196</v>
      </c>
      <c r="I8" s="120">
        <v>53</v>
      </c>
      <c r="J8" s="120">
        <v>143</v>
      </c>
      <c r="K8" s="694">
        <f>(L8/$L$16)*100</f>
        <v>27.738095238095241</v>
      </c>
      <c r="L8" s="119">
        <f t="shared" ref="L8:L15" si="6">N8+M8</f>
        <v>233</v>
      </c>
      <c r="M8" s="115">
        <v>115</v>
      </c>
      <c r="N8" s="115">
        <v>118</v>
      </c>
      <c r="O8" s="623" t="s">
        <v>38</v>
      </c>
    </row>
    <row r="9" spans="1:15" ht="23.25" customHeight="1" thickBot="1" x14ac:dyDescent="0.25">
      <c r="A9" s="599" t="s">
        <v>586</v>
      </c>
      <c r="B9" s="121">
        <f t="shared" si="0"/>
        <v>74</v>
      </c>
      <c r="C9" s="237">
        <f t="shared" si="1"/>
        <v>2.8395061728395063</v>
      </c>
      <c r="D9" s="121">
        <f t="shared" si="2"/>
        <v>23</v>
      </c>
      <c r="E9" s="237">
        <f t="shared" ref="E9:E15" si="7">(F9/$F$16)*100</f>
        <v>2.5110782865583459</v>
      </c>
      <c r="F9" s="121">
        <f t="shared" si="3"/>
        <v>51</v>
      </c>
      <c r="G9" s="695">
        <f t="shared" si="4"/>
        <v>2.5487256371814091</v>
      </c>
      <c r="H9" s="121">
        <f t="shared" si="5"/>
        <v>51</v>
      </c>
      <c r="I9" s="122">
        <v>13</v>
      </c>
      <c r="J9" s="122">
        <v>38</v>
      </c>
      <c r="K9" s="695">
        <f t="shared" ref="K9:K16" si="8">(L9/$L$16)*100</f>
        <v>2.7380952380952381</v>
      </c>
      <c r="L9" s="121">
        <f t="shared" si="6"/>
        <v>23</v>
      </c>
      <c r="M9" s="116">
        <v>10</v>
      </c>
      <c r="N9" s="116">
        <v>13</v>
      </c>
      <c r="O9" s="624" t="s">
        <v>39</v>
      </c>
    </row>
    <row r="10" spans="1:15" ht="23.25" customHeight="1" thickBot="1" x14ac:dyDescent="0.25">
      <c r="A10" s="601" t="s">
        <v>587</v>
      </c>
      <c r="B10" s="119">
        <f t="shared" si="0"/>
        <v>62</v>
      </c>
      <c r="C10" s="236">
        <f t="shared" si="1"/>
        <v>2.5925925925925926</v>
      </c>
      <c r="D10" s="119">
        <f t="shared" si="2"/>
        <v>21</v>
      </c>
      <c r="E10" s="236">
        <f t="shared" si="7"/>
        <v>2.0187099950763168</v>
      </c>
      <c r="F10" s="119">
        <f t="shared" si="3"/>
        <v>41</v>
      </c>
      <c r="G10" s="694">
        <f t="shared" si="4"/>
        <v>1.7491254372813594</v>
      </c>
      <c r="H10" s="119">
        <f t="shared" si="5"/>
        <v>35</v>
      </c>
      <c r="I10" s="120">
        <v>9</v>
      </c>
      <c r="J10" s="120">
        <v>26</v>
      </c>
      <c r="K10" s="694">
        <f t="shared" si="8"/>
        <v>3.214285714285714</v>
      </c>
      <c r="L10" s="119">
        <f t="shared" si="6"/>
        <v>27</v>
      </c>
      <c r="M10" s="115">
        <v>12</v>
      </c>
      <c r="N10" s="115">
        <v>15</v>
      </c>
      <c r="O10" s="623" t="s">
        <v>40</v>
      </c>
    </row>
    <row r="11" spans="1:15" ht="23.25" customHeight="1" thickBot="1" x14ac:dyDescent="0.25">
      <c r="A11" s="599" t="s">
        <v>588</v>
      </c>
      <c r="B11" s="121">
        <f t="shared" si="0"/>
        <v>56</v>
      </c>
      <c r="C11" s="237">
        <f t="shared" si="1"/>
        <v>2.3456790123456792</v>
      </c>
      <c r="D11" s="121">
        <f t="shared" si="2"/>
        <v>19</v>
      </c>
      <c r="E11" s="237">
        <f t="shared" si="7"/>
        <v>1.8217626784835055</v>
      </c>
      <c r="F11" s="121">
        <f t="shared" si="3"/>
        <v>37</v>
      </c>
      <c r="G11" s="695">
        <f t="shared" si="4"/>
        <v>1.7991004497751124</v>
      </c>
      <c r="H11" s="121">
        <f t="shared" si="5"/>
        <v>36</v>
      </c>
      <c r="I11" s="122">
        <v>9</v>
      </c>
      <c r="J11" s="122">
        <v>27</v>
      </c>
      <c r="K11" s="695">
        <f t="shared" si="8"/>
        <v>2.3809523809523809</v>
      </c>
      <c r="L11" s="121">
        <f t="shared" si="6"/>
        <v>20</v>
      </c>
      <c r="M11" s="116">
        <v>10</v>
      </c>
      <c r="N11" s="116">
        <v>10</v>
      </c>
      <c r="O11" s="624" t="s">
        <v>41</v>
      </c>
    </row>
    <row r="12" spans="1:15" ht="23.25" customHeight="1" thickBot="1" x14ac:dyDescent="0.25">
      <c r="A12" s="601" t="s">
        <v>589</v>
      </c>
      <c r="B12" s="119">
        <f t="shared" si="0"/>
        <v>22</v>
      </c>
      <c r="C12" s="236">
        <f t="shared" si="1"/>
        <v>0.86419753086419748</v>
      </c>
      <c r="D12" s="119">
        <f t="shared" si="2"/>
        <v>7</v>
      </c>
      <c r="E12" s="236">
        <f t="shared" si="7"/>
        <v>0.73855243722304276</v>
      </c>
      <c r="F12" s="119">
        <f t="shared" si="3"/>
        <v>15</v>
      </c>
      <c r="G12" s="694">
        <f t="shared" si="4"/>
        <v>0.8995502248875562</v>
      </c>
      <c r="H12" s="119">
        <f t="shared" si="5"/>
        <v>18</v>
      </c>
      <c r="I12" s="120">
        <v>5</v>
      </c>
      <c r="J12" s="120">
        <v>13</v>
      </c>
      <c r="K12" s="694">
        <f t="shared" si="8"/>
        <v>0.47619047619047622</v>
      </c>
      <c r="L12" s="119">
        <f t="shared" si="6"/>
        <v>4</v>
      </c>
      <c r="M12" s="115">
        <v>2</v>
      </c>
      <c r="N12" s="115">
        <v>2</v>
      </c>
      <c r="O12" s="623" t="s">
        <v>42</v>
      </c>
    </row>
    <row r="13" spans="1:15" ht="23.25" customHeight="1" thickBot="1" x14ac:dyDescent="0.25">
      <c r="A13" s="599" t="s">
        <v>614</v>
      </c>
      <c r="B13" s="121">
        <f t="shared" si="0"/>
        <v>23</v>
      </c>
      <c r="C13" s="237">
        <f t="shared" si="1"/>
        <v>1.4814814814814816</v>
      </c>
      <c r="D13" s="121">
        <f t="shared" si="2"/>
        <v>12</v>
      </c>
      <c r="E13" s="237">
        <f t="shared" si="7"/>
        <v>0.54160512063023147</v>
      </c>
      <c r="F13" s="121">
        <f t="shared" si="3"/>
        <v>11</v>
      </c>
      <c r="G13" s="695">
        <f t="shared" si="4"/>
        <v>0.69965017491254378</v>
      </c>
      <c r="H13" s="121">
        <f t="shared" si="5"/>
        <v>14</v>
      </c>
      <c r="I13" s="122">
        <v>8</v>
      </c>
      <c r="J13" s="122">
        <v>6</v>
      </c>
      <c r="K13" s="695">
        <f t="shared" si="8"/>
        <v>1.0714285714285714</v>
      </c>
      <c r="L13" s="121">
        <f t="shared" si="6"/>
        <v>9</v>
      </c>
      <c r="M13" s="116">
        <v>4</v>
      </c>
      <c r="N13" s="116">
        <v>5</v>
      </c>
      <c r="O13" s="624" t="s">
        <v>43</v>
      </c>
    </row>
    <row r="14" spans="1:15" ht="23.25" customHeight="1" thickBot="1" x14ac:dyDescent="0.25">
      <c r="A14" s="601" t="s">
        <v>591</v>
      </c>
      <c r="B14" s="119">
        <f t="shared" ref="B14" si="9">SUM(L14+H14)</f>
        <v>35</v>
      </c>
      <c r="C14" s="236">
        <f t="shared" si="1"/>
        <v>0.98765432098765427</v>
      </c>
      <c r="D14" s="119">
        <f t="shared" si="2"/>
        <v>8</v>
      </c>
      <c r="E14" s="236">
        <f t="shared" si="7"/>
        <v>1.3293943870014771</v>
      </c>
      <c r="F14" s="119">
        <f t="shared" si="3"/>
        <v>27</v>
      </c>
      <c r="G14" s="694">
        <f t="shared" si="4"/>
        <v>1.0494752623688157</v>
      </c>
      <c r="H14" s="119">
        <f t="shared" si="5"/>
        <v>21</v>
      </c>
      <c r="I14" s="120">
        <v>1</v>
      </c>
      <c r="J14" s="120">
        <v>20</v>
      </c>
      <c r="K14" s="694">
        <f t="shared" si="8"/>
        <v>1.6666666666666667</v>
      </c>
      <c r="L14" s="119">
        <f t="shared" si="6"/>
        <v>14</v>
      </c>
      <c r="M14" s="115">
        <v>7</v>
      </c>
      <c r="N14" s="115">
        <v>7</v>
      </c>
      <c r="O14" s="623" t="s">
        <v>539</v>
      </c>
    </row>
    <row r="15" spans="1:15" ht="23.25" customHeight="1" x14ac:dyDescent="0.2">
      <c r="A15" s="626" t="s">
        <v>598</v>
      </c>
      <c r="B15" s="123">
        <f t="shared" si="0"/>
        <v>100</v>
      </c>
      <c r="C15" s="376">
        <f t="shared" si="1"/>
        <v>6.0493827160493829</v>
      </c>
      <c r="D15" s="123">
        <f t="shared" si="2"/>
        <v>49</v>
      </c>
      <c r="E15" s="376">
        <f t="shared" si="7"/>
        <v>2.5110782865583459</v>
      </c>
      <c r="F15" s="123">
        <f t="shared" si="3"/>
        <v>51</v>
      </c>
      <c r="G15" s="696">
        <f>(H15/$H$16)*100</f>
        <v>9.9950024987506242E-2</v>
      </c>
      <c r="H15" s="123">
        <f t="shared" si="5"/>
        <v>2</v>
      </c>
      <c r="I15" s="124">
        <v>2</v>
      </c>
      <c r="J15" s="124">
        <v>0</v>
      </c>
      <c r="K15" s="696">
        <f t="shared" si="8"/>
        <v>11.666666666666666</v>
      </c>
      <c r="L15" s="123">
        <f t="shared" si="6"/>
        <v>98</v>
      </c>
      <c r="M15" s="377">
        <v>47</v>
      </c>
      <c r="N15" s="377">
        <v>51</v>
      </c>
      <c r="O15" s="625" t="s">
        <v>177</v>
      </c>
    </row>
    <row r="16" spans="1:15" s="29" customFormat="1" ht="23.25" customHeight="1" x14ac:dyDescent="0.2">
      <c r="A16" s="603" t="s">
        <v>44</v>
      </c>
      <c r="B16" s="351">
        <f t="shared" ref="B16:M16" si="10">SUM(B7:B15)</f>
        <v>2841</v>
      </c>
      <c r="C16" s="378">
        <f t="shared" si="10"/>
        <v>100.00000000000001</v>
      </c>
      <c r="D16" s="351">
        <f t="shared" si="10"/>
        <v>810</v>
      </c>
      <c r="E16" s="378">
        <f t="shared" si="10"/>
        <v>100.00000000000001</v>
      </c>
      <c r="F16" s="351">
        <f t="shared" si="10"/>
        <v>2031</v>
      </c>
      <c r="G16" s="351">
        <f>SUM(G7:G15)</f>
        <v>100.00000000000001</v>
      </c>
      <c r="H16" s="351">
        <f t="shared" si="5"/>
        <v>2001</v>
      </c>
      <c r="I16" s="351">
        <f t="shared" si="10"/>
        <v>432</v>
      </c>
      <c r="J16" s="351">
        <f t="shared" si="10"/>
        <v>1569</v>
      </c>
      <c r="K16" s="378">
        <f t="shared" si="8"/>
        <v>100</v>
      </c>
      <c r="L16" s="351">
        <f>N16+M16</f>
        <v>840</v>
      </c>
      <c r="M16" s="379">
        <f t="shared" si="10"/>
        <v>378</v>
      </c>
      <c r="N16" s="379">
        <f>SUM(N7:N15)</f>
        <v>462</v>
      </c>
      <c r="O16" s="598" t="s">
        <v>45</v>
      </c>
    </row>
    <row r="19" spans="1:15" s="29" customFormat="1" ht="15" customHeight="1" x14ac:dyDescent="0.25">
      <c r="A19" s="47"/>
      <c r="B19" s="3"/>
      <c r="C19" s="3"/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</row>
    <row r="20" spans="1:15" s="29" customFormat="1" x14ac:dyDescent="0.25">
      <c r="A20" s="47"/>
      <c r="B20" s="3"/>
      <c r="C20" s="3"/>
      <c r="D20" s="3"/>
      <c r="E20" s="3"/>
      <c r="F20" s="3"/>
      <c r="G20" s="3"/>
      <c r="H20" s="3"/>
      <c r="I20" s="3"/>
      <c r="J20" s="3"/>
      <c r="K20" s="47"/>
      <c r="L20" s="47"/>
      <c r="M20" s="47"/>
      <c r="N20" s="47"/>
      <c r="O20" s="47"/>
    </row>
    <row r="21" spans="1:15" s="29" customFormat="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</sheetData>
  <mergeCells count="8">
    <mergeCell ref="K5:N5"/>
    <mergeCell ref="G5:J5"/>
    <mergeCell ref="B5:F5"/>
    <mergeCell ref="A1:O1"/>
    <mergeCell ref="A2:O2"/>
    <mergeCell ref="A3:O3"/>
    <mergeCell ref="A5:A6"/>
    <mergeCell ref="O5:O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/>
  <dimension ref="A1:M35"/>
  <sheetViews>
    <sheetView view="pageBreakPreview" zoomScaleNormal="100" zoomScaleSheetLayoutView="100" workbookViewId="0">
      <selection activeCell="M12" sqref="M12"/>
    </sheetView>
  </sheetViews>
  <sheetFormatPr defaultRowHeight="15.75" x14ac:dyDescent="0.2"/>
  <cols>
    <col min="1" max="1" width="22.7109375" style="3" customWidth="1"/>
    <col min="2" max="2" width="11.28515625" style="3" customWidth="1"/>
    <col min="3" max="10" width="8.7109375" style="3" customWidth="1"/>
    <col min="11" max="11" width="22.7109375" style="3" customWidth="1"/>
    <col min="12" max="255" width="9.140625" style="9"/>
    <col min="256" max="256" width="22.7109375" style="9" customWidth="1"/>
    <col min="257" max="257" width="11.28515625" style="9" customWidth="1"/>
    <col min="258" max="265" width="8.7109375" style="9" customWidth="1"/>
    <col min="266" max="266" width="22.7109375" style="9" customWidth="1"/>
    <col min="267" max="511" width="9.140625" style="9"/>
    <col min="512" max="512" width="22.7109375" style="9" customWidth="1"/>
    <col min="513" max="513" width="11.28515625" style="9" customWidth="1"/>
    <col min="514" max="521" width="8.7109375" style="9" customWidth="1"/>
    <col min="522" max="522" width="22.7109375" style="9" customWidth="1"/>
    <col min="523" max="767" width="9.140625" style="9"/>
    <col min="768" max="768" width="22.7109375" style="9" customWidth="1"/>
    <col min="769" max="769" width="11.28515625" style="9" customWidth="1"/>
    <col min="770" max="777" width="8.7109375" style="9" customWidth="1"/>
    <col min="778" max="778" width="22.7109375" style="9" customWidth="1"/>
    <col min="779" max="1023" width="9.140625" style="9"/>
    <col min="1024" max="1024" width="22.7109375" style="9" customWidth="1"/>
    <col min="1025" max="1025" width="11.28515625" style="9" customWidth="1"/>
    <col min="1026" max="1033" width="8.7109375" style="9" customWidth="1"/>
    <col min="1034" max="1034" width="22.7109375" style="9" customWidth="1"/>
    <col min="1035" max="1279" width="9.140625" style="9"/>
    <col min="1280" max="1280" width="22.7109375" style="9" customWidth="1"/>
    <col min="1281" max="1281" width="11.28515625" style="9" customWidth="1"/>
    <col min="1282" max="1289" width="8.7109375" style="9" customWidth="1"/>
    <col min="1290" max="1290" width="22.7109375" style="9" customWidth="1"/>
    <col min="1291" max="1535" width="9.140625" style="9"/>
    <col min="1536" max="1536" width="22.7109375" style="9" customWidth="1"/>
    <col min="1537" max="1537" width="11.28515625" style="9" customWidth="1"/>
    <col min="1538" max="1545" width="8.7109375" style="9" customWidth="1"/>
    <col min="1546" max="1546" width="22.7109375" style="9" customWidth="1"/>
    <col min="1547" max="1791" width="9.140625" style="9"/>
    <col min="1792" max="1792" width="22.7109375" style="9" customWidth="1"/>
    <col min="1793" max="1793" width="11.28515625" style="9" customWidth="1"/>
    <col min="1794" max="1801" width="8.7109375" style="9" customWidth="1"/>
    <col min="1802" max="1802" width="22.7109375" style="9" customWidth="1"/>
    <col min="1803" max="2047" width="9.140625" style="9"/>
    <col min="2048" max="2048" width="22.7109375" style="9" customWidth="1"/>
    <col min="2049" max="2049" width="11.28515625" style="9" customWidth="1"/>
    <col min="2050" max="2057" width="8.7109375" style="9" customWidth="1"/>
    <col min="2058" max="2058" width="22.7109375" style="9" customWidth="1"/>
    <col min="2059" max="2303" width="9.140625" style="9"/>
    <col min="2304" max="2304" width="22.7109375" style="9" customWidth="1"/>
    <col min="2305" max="2305" width="11.28515625" style="9" customWidth="1"/>
    <col min="2306" max="2313" width="8.7109375" style="9" customWidth="1"/>
    <col min="2314" max="2314" width="22.7109375" style="9" customWidth="1"/>
    <col min="2315" max="2559" width="9.140625" style="9"/>
    <col min="2560" max="2560" width="22.7109375" style="9" customWidth="1"/>
    <col min="2561" max="2561" width="11.28515625" style="9" customWidth="1"/>
    <col min="2562" max="2569" width="8.7109375" style="9" customWidth="1"/>
    <col min="2570" max="2570" width="22.7109375" style="9" customWidth="1"/>
    <col min="2571" max="2815" width="9.140625" style="9"/>
    <col min="2816" max="2816" width="22.7109375" style="9" customWidth="1"/>
    <col min="2817" max="2817" width="11.28515625" style="9" customWidth="1"/>
    <col min="2818" max="2825" width="8.7109375" style="9" customWidth="1"/>
    <col min="2826" max="2826" width="22.7109375" style="9" customWidth="1"/>
    <col min="2827" max="3071" width="9.140625" style="9"/>
    <col min="3072" max="3072" width="22.7109375" style="9" customWidth="1"/>
    <col min="3073" max="3073" width="11.28515625" style="9" customWidth="1"/>
    <col min="3074" max="3081" width="8.7109375" style="9" customWidth="1"/>
    <col min="3082" max="3082" width="22.7109375" style="9" customWidth="1"/>
    <col min="3083" max="3327" width="9.140625" style="9"/>
    <col min="3328" max="3328" width="22.7109375" style="9" customWidth="1"/>
    <col min="3329" max="3329" width="11.28515625" style="9" customWidth="1"/>
    <col min="3330" max="3337" width="8.7109375" style="9" customWidth="1"/>
    <col min="3338" max="3338" width="22.7109375" style="9" customWidth="1"/>
    <col min="3339" max="3583" width="9.140625" style="9"/>
    <col min="3584" max="3584" width="22.7109375" style="9" customWidth="1"/>
    <col min="3585" max="3585" width="11.28515625" style="9" customWidth="1"/>
    <col min="3586" max="3593" width="8.7109375" style="9" customWidth="1"/>
    <col min="3594" max="3594" width="22.7109375" style="9" customWidth="1"/>
    <col min="3595" max="3839" width="9.140625" style="9"/>
    <col min="3840" max="3840" width="22.7109375" style="9" customWidth="1"/>
    <col min="3841" max="3841" width="11.28515625" style="9" customWidth="1"/>
    <col min="3842" max="3849" width="8.7109375" style="9" customWidth="1"/>
    <col min="3850" max="3850" width="22.7109375" style="9" customWidth="1"/>
    <col min="3851" max="4095" width="9.140625" style="9"/>
    <col min="4096" max="4096" width="22.7109375" style="9" customWidth="1"/>
    <col min="4097" max="4097" width="11.28515625" style="9" customWidth="1"/>
    <col min="4098" max="4105" width="8.7109375" style="9" customWidth="1"/>
    <col min="4106" max="4106" width="22.7109375" style="9" customWidth="1"/>
    <col min="4107" max="4351" width="9.140625" style="9"/>
    <col min="4352" max="4352" width="22.7109375" style="9" customWidth="1"/>
    <col min="4353" max="4353" width="11.28515625" style="9" customWidth="1"/>
    <col min="4354" max="4361" width="8.7109375" style="9" customWidth="1"/>
    <col min="4362" max="4362" width="22.7109375" style="9" customWidth="1"/>
    <col min="4363" max="4607" width="9.140625" style="9"/>
    <col min="4608" max="4608" width="22.7109375" style="9" customWidth="1"/>
    <col min="4609" max="4609" width="11.28515625" style="9" customWidth="1"/>
    <col min="4610" max="4617" width="8.7109375" style="9" customWidth="1"/>
    <col min="4618" max="4618" width="22.7109375" style="9" customWidth="1"/>
    <col min="4619" max="4863" width="9.140625" style="9"/>
    <col min="4864" max="4864" width="22.7109375" style="9" customWidth="1"/>
    <col min="4865" max="4865" width="11.28515625" style="9" customWidth="1"/>
    <col min="4866" max="4873" width="8.7109375" style="9" customWidth="1"/>
    <col min="4874" max="4874" width="22.7109375" style="9" customWidth="1"/>
    <col min="4875" max="5119" width="9.140625" style="9"/>
    <col min="5120" max="5120" width="22.7109375" style="9" customWidth="1"/>
    <col min="5121" max="5121" width="11.28515625" style="9" customWidth="1"/>
    <col min="5122" max="5129" width="8.7109375" style="9" customWidth="1"/>
    <col min="5130" max="5130" width="22.7109375" style="9" customWidth="1"/>
    <col min="5131" max="5375" width="9.140625" style="9"/>
    <col min="5376" max="5376" width="22.7109375" style="9" customWidth="1"/>
    <col min="5377" max="5377" width="11.28515625" style="9" customWidth="1"/>
    <col min="5378" max="5385" width="8.7109375" style="9" customWidth="1"/>
    <col min="5386" max="5386" width="22.7109375" style="9" customWidth="1"/>
    <col min="5387" max="5631" width="9.140625" style="9"/>
    <col min="5632" max="5632" width="22.7109375" style="9" customWidth="1"/>
    <col min="5633" max="5633" width="11.28515625" style="9" customWidth="1"/>
    <col min="5634" max="5641" width="8.7109375" style="9" customWidth="1"/>
    <col min="5642" max="5642" width="22.7109375" style="9" customWidth="1"/>
    <col min="5643" max="5887" width="9.140625" style="9"/>
    <col min="5888" max="5888" width="22.7109375" style="9" customWidth="1"/>
    <col min="5889" max="5889" width="11.28515625" style="9" customWidth="1"/>
    <col min="5890" max="5897" width="8.7109375" style="9" customWidth="1"/>
    <col min="5898" max="5898" width="22.7109375" style="9" customWidth="1"/>
    <col min="5899" max="6143" width="9.140625" style="9"/>
    <col min="6144" max="6144" width="22.7109375" style="9" customWidth="1"/>
    <col min="6145" max="6145" width="11.28515625" style="9" customWidth="1"/>
    <col min="6146" max="6153" width="8.7109375" style="9" customWidth="1"/>
    <col min="6154" max="6154" width="22.7109375" style="9" customWidth="1"/>
    <col min="6155" max="6399" width="9.140625" style="9"/>
    <col min="6400" max="6400" width="22.7109375" style="9" customWidth="1"/>
    <col min="6401" max="6401" width="11.28515625" style="9" customWidth="1"/>
    <col min="6402" max="6409" width="8.7109375" style="9" customWidth="1"/>
    <col min="6410" max="6410" width="22.7109375" style="9" customWidth="1"/>
    <col min="6411" max="6655" width="9.140625" style="9"/>
    <col min="6656" max="6656" width="22.7109375" style="9" customWidth="1"/>
    <col min="6657" max="6657" width="11.28515625" style="9" customWidth="1"/>
    <col min="6658" max="6665" width="8.7109375" style="9" customWidth="1"/>
    <col min="6666" max="6666" width="22.7109375" style="9" customWidth="1"/>
    <col min="6667" max="6911" width="9.140625" style="9"/>
    <col min="6912" max="6912" width="22.7109375" style="9" customWidth="1"/>
    <col min="6913" max="6913" width="11.28515625" style="9" customWidth="1"/>
    <col min="6914" max="6921" width="8.7109375" style="9" customWidth="1"/>
    <col min="6922" max="6922" width="22.7109375" style="9" customWidth="1"/>
    <col min="6923" max="7167" width="9.140625" style="9"/>
    <col min="7168" max="7168" width="22.7109375" style="9" customWidth="1"/>
    <col min="7169" max="7169" width="11.28515625" style="9" customWidth="1"/>
    <col min="7170" max="7177" width="8.7109375" style="9" customWidth="1"/>
    <col min="7178" max="7178" width="22.7109375" style="9" customWidth="1"/>
    <col min="7179" max="7423" width="9.140625" style="9"/>
    <col min="7424" max="7424" width="22.7109375" style="9" customWidth="1"/>
    <col min="7425" max="7425" width="11.28515625" style="9" customWidth="1"/>
    <col min="7426" max="7433" width="8.7109375" style="9" customWidth="1"/>
    <col min="7434" max="7434" width="22.7109375" style="9" customWidth="1"/>
    <col min="7435" max="7679" width="9.140625" style="9"/>
    <col min="7680" max="7680" width="22.7109375" style="9" customWidth="1"/>
    <col min="7681" max="7681" width="11.28515625" style="9" customWidth="1"/>
    <col min="7682" max="7689" width="8.7109375" style="9" customWidth="1"/>
    <col min="7690" max="7690" width="22.7109375" style="9" customWidth="1"/>
    <col min="7691" max="7935" width="9.140625" style="9"/>
    <col min="7936" max="7936" width="22.7109375" style="9" customWidth="1"/>
    <col min="7937" max="7937" width="11.28515625" style="9" customWidth="1"/>
    <col min="7938" max="7945" width="8.7109375" style="9" customWidth="1"/>
    <col min="7946" max="7946" width="22.7109375" style="9" customWidth="1"/>
    <col min="7947" max="8191" width="9.140625" style="9"/>
    <col min="8192" max="8192" width="22.7109375" style="9" customWidth="1"/>
    <col min="8193" max="8193" width="11.28515625" style="9" customWidth="1"/>
    <col min="8194" max="8201" width="8.7109375" style="9" customWidth="1"/>
    <col min="8202" max="8202" width="22.7109375" style="9" customWidth="1"/>
    <col min="8203" max="8447" width="9.140625" style="9"/>
    <col min="8448" max="8448" width="22.7109375" style="9" customWidth="1"/>
    <col min="8449" max="8449" width="11.28515625" style="9" customWidth="1"/>
    <col min="8450" max="8457" width="8.7109375" style="9" customWidth="1"/>
    <col min="8458" max="8458" width="22.7109375" style="9" customWidth="1"/>
    <col min="8459" max="8703" width="9.140625" style="9"/>
    <col min="8704" max="8704" width="22.7109375" style="9" customWidth="1"/>
    <col min="8705" max="8705" width="11.28515625" style="9" customWidth="1"/>
    <col min="8706" max="8713" width="8.7109375" style="9" customWidth="1"/>
    <col min="8714" max="8714" width="22.7109375" style="9" customWidth="1"/>
    <col min="8715" max="8959" width="9.140625" style="9"/>
    <col min="8960" max="8960" width="22.7109375" style="9" customWidth="1"/>
    <col min="8961" max="8961" width="11.28515625" style="9" customWidth="1"/>
    <col min="8962" max="8969" width="8.7109375" style="9" customWidth="1"/>
    <col min="8970" max="8970" width="22.7109375" style="9" customWidth="1"/>
    <col min="8971" max="9215" width="9.140625" style="9"/>
    <col min="9216" max="9216" width="22.7109375" style="9" customWidth="1"/>
    <col min="9217" max="9217" width="11.28515625" style="9" customWidth="1"/>
    <col min="9218" max="9225" width="8.7109375" style="9" customWidth="1"/>
    <col min="9226" max="9226" width="22.7109375" style="9" customWidth="1"/>
    <col min="9227" max="9471" width="9.140625" style="9"/>
    <col min="9472" max="9472" width="22.7109375" style="9" customWidth="1"/>
    <col min="9473" max="9473" width="11.28515625" style="9" customWidth="1"/>
    <col min="9474" max="9481" width="8.7109375" style="9" customWidth="1"/>
    <col min="9482" max="9482" width="22.7109375" style="9" customWidth="1"/>
    <col min="9483" max="9727" width="9.140625" style="9"/>
    <col min="9728" max="9728" width="22.7109375" style="9" customWidth="1"/>
    <col min="9729" max="9729" width="11.28515625" style="9" customWidth="1"/>
    <col min="9730" max="9737" width="8.7109375" style="9" customWidth="1"/>
    <col min="9738" max="9738" width="22.7109375" style="9" customWidth="1"/>
    <col min="9739" max="9983" width="9.140625" style="9"/>
    <col min="9984" max="9984" width="22.7109375" style="9" customWidth="1"/>
    <col min="9985" max="9985" width="11.28515625" style="9" customWidth="1"/>
    <col min="9986" max="9993" width="8.7109375" style="9" customWidth="1"/>
    <col min="9994" max="9994" width="22.7109375" style="9" customWidth="1"/>
    <col min="9995" max="10239" width="9.140625" style="9"/>
    <col min="10240" max="10240" width="22.7109375" style="9" customWidth="1"/>
    <col min="10241" max="10241" width="11.28515625" style="9" customWidth="1"/>
    <col min="10242" max="10249" width="8.7109375" style="9" customWidth="1"/>
    <col min="10250" max="10250" width="22.7109375" style="9" customWidth="1"/>
    <col min="10251" max="10495" width="9.140625" style="9"/>
    <col min="10496" max="10496" width="22.7109375" style="9" customWidth="1"/>
    <col min="10497" max="10497" width="11.28515625" style="9" customWidth="1"/>
    <col min="10498" max="10505" width="8.7109375" style="9" customWidth="1"/>
    <col min="10506" max="10506" width="22.7109375" style="9" customWidth="1"/>
    <col min="10507" max="10751" width="9.140625" style="9"/>
    <col min="10752" max="10752" width="22.7109375" style="9" customWidth="1"/>
    <col min="10753" max="10753" width="11.28515625" style="9" customWidth="1"/>
    <col min="10754" max="10761" width="8.7109375" style="9" customWidth="1"/>
    <col min="10762" max="10762" width="22.7109375" style="9" customWidth="1"/>
    <col min="10763" max="11007" width="9.140625" style="9"/>
    <col min="11008" max="11008" width="22.7109375" style="9" customWidth="1"/>
    <col min="11009" max="11009" width="11.28515625" style="9" customWidth="1"/>
    <col min="11010" max="11017" width="8.7109375" style="9" customWidth="1"/>
    <col min="11018" max="11018" width="22.7109375" style="9" customWidth="1"/>
    <col min="11019" max="11263" width="9.140625" style="9"/>
    <col min="11264" max="11264" width="22.7109375" style="9" customWidth="1"/>
    <col min="11265" max="11265" width="11.28515625" style="9" customWidth="1"/>
    <col min="11266" max="11273" width="8.7109375" style="9" customWidth="1"/>
    <col min="11274" max="11274" width="22.7109375" style="9" customWidth="1"/>
    <col min="11275" max="11519" width="9.140625" style="9"/>
    <col min="11520" max="11520" width="22.7109375" style="9" customWidth="1"/>
    <col min="11521" max="11521" width="11.28515625" style="9" customWidth="1"/>
    <col min="11522" max="11529" width="8.7109375" style="9" customWidth="1"/>
    <col min="11530" max="11530" width="22.7109375" style="9" customWidth="1"/>
    <col min="11531" max="11775" width="9.140625" style="9"/>
    <col min="11776" max="11776" width="22.7109375" style="9" customWidth="1"/>
    <col min="11777" max="11777" width="11.28515625" style="9" customWidth="1"/>
    <col min="11778" max="11785" width="8.7109375" style="9" customWidth="1"/>
    <col min="11786" max="11786" width="22.7109375" style="9" customWidth="1"/>
    <col min="11787" max="12031" width="9.140625" style="9"/>
    <col min="12032" max="12032" width="22.7109375" style="9" customWidth="1"/>
    <col min="12033" max="12033" width="11.28515625" style="9" customWidth="1"/>
    <col min="12034" max="12041" width="8.7109375" style="9" customWidth="1"/>
    <col min="12042" max="12042" width="22.7109375" style="9" customWidth="1"/>
    <col min="12043" max="12287" width="9.140625" style="9"/>
    <col min="12288" max="12288" width="22.7109375" style="9" customWidth="1"/>
    <col min="12289" max="12289" width="11.28515625" style="9" customWidth="1"/>
    <col min="12290" max="12297" width="8.7109375" style="9" customWidth="1"/>
    <col min="12298" max="12298" width="22.7109375" style="9" customWidth="1"/>
    <col min="12299" max="12543" width="9.140625" style="9"/>
    <col min="12544" max="12544" width="22.7109375" style="9" customWidth="1"/>
    <col min="12545" max="12545" width="11.28515625" style="9" customWidth="1"/>
    <col min="12546" max="12553" width="8.7109375" style="9" customWidth="1"/>
    <col min="12554" max="12554" width="22.7109375" style="9" customWidth="1"/>
    <col min="12555" max="12799" width="9.140625" style="9"/>
    <col min="12800" max="12800" width="22.7109375" style="9" customWidth="1"/>
    <col min="12801" max="12801" width="11.28515625" style="9" customWidth="1"/>
    <col min="12802" max="12809" width="8.7109375" style="9" customWidth="1"/>
    <col min="12810" max="12810" width="22.7109375" style="9" customWidth="1"/>
    <col min="12811" max="13055" width="9.140625" style="9"/>
    <col min="13056" max="13056" width="22.7109375" style="9" customWidth="1"/>
    <col min="13057" max="13057" width="11.28515625" style="9" customWidth="1"/>
    <col min="13058" max="13065" width="8.7109375" style="9" customWidth="1"/>
    <col min="13066" max="13066" width="22.7109375" style="9" customWidth="1"/>
    <col min="13067" max="13311" width="9.140625" style="9"/>
    <col min="13312" max="13312" width="22.7109375" style="9" customWidth="1"/>
    <col min="13313" max="13313" width="11.28515625" style="9" customWidth="1"/>
    <col min="13314" max="13321" width="8.7109375" style="9" customWidth="1"/>
    <col min="13322" max="13322" width="22.7109375" style="9" customWidth="1"/>
    <col min="13323" max="13567" width="9.140625" style="9"/>
    <col min="13568" max="13568" width="22.7109375" style="9" customWidth="1"/>
    <col min="13569" max="13569" width="11.28515625" style="9" customWidth="1"/>
    <col min="13570" max="13577" width="8.7109375" style="9" customWidth="1"/>
    <col min="13578" max="13578" width="22.7109375" style="9" customWidth="1"/>
    <col min="13579" max="13823" width="9.140625" style="9"/>
    <col min="13824" max="13824" width="22.7109375" style="9" customWidth="1"/>
    <col min="13825" max="13825" width="11.28515625" style="9" customWidth="1"/>
    <col min="13826" max="13833" width="8.7109375" style="9" customWidth="1"/>
    <col min="13834" max="13834" width="22.7109375" style="9" customWidth="1"/>
    <col min="13835" max="14079" width="9.140625" style="9"/>
    <col min="14080" max="14080" width="22.7109375" style="9" customWidth="1"/>
    <col min="14081" max="14081" width="11.28515625" style="9" customWidth="1"/>
    <col min="14082" max="14089" width="8.7109375" style="9" customWidth="1"/>
    <col min="14090" max="14090" width="22.7109375" style="9" customWidth="1"/>
    <col min="14091" max="14335" width="9.140625" style="9"/>
    <col min="14336" max="14336" width="22.7109375" style="9" customWidth="1"/>
    <col min="14337" max="14337" width="11.28515625" style="9" customWidth="1"/>
    <col min="14338" max="14345" width="8.7109375" style="9" customWidth="1"/>
    <col min="14346" max="14346" width="22.7109375" style="9" customWidth="1"/>
    <col min="14347" max="14591" width="9.140625" style="9"/>
    <col min="14592" max="14592" width="22.7109375" style="9" customWidth="1"/>
    <col min="14593" max="14593" width="11.28515625" style="9" customWidth="1"/>
    <col min="14594" max="14601" width="8.7109375" style="9" customWidth="1"/>
    <col min="14602" max="14602" width="22.7109375" style="9" customWidth="1"/>
    <col min="14603" max="14847" width="9.140625" style="9"/>
    <col min="14848" max="14848" width="22.7109375" style="9" customWidth="1"/>
    <col min="14849" max="14849" width="11.28515625" style="9" customWidth="1"/>
    <col min="14850" max="14857" width="8.7109375" style="9" customWidth="1"/>
    <col min="14858" max="14858" width="22.7109375" style="9" customWidth="1"/>
    <col min="14859" max="15103" width="9.140625" style="9"/>
    <col min="15104" max="15104" width="22.7109375" style="9" customWidth="1"/>
    <col min="15105" max="15105" width="11.28515625" style="9" customWidth="1"/>
    <col min="15106" max="15113" width="8.7109375" style="9" customWidth="1"/>
    <col min="15114" max="15114" width="22.7109375" style="9" customWidth="1"/>
    <col min="15115" max="15359" width="9.140625" style="9"/>
    <col min="15360" max="15360" width="22.7109375" style="9" customWidth="1"/>
    <col min="15361" max="15361" width="11.28515625" style="9" customWidth="1"/>
    <col min="15362" max="15369" width="8.7109375" style="9" customWidth="1"/>
    <col min="15370" max="15370" width="22.7109375" style="9" customWidth="1"/>
    <col min="15371" max="15615" width="9.140625" style="9"/>
    <col min="15616" max="15616" width="22.7109375" style="9" customWidth="1"/>
    <col min="15617" max="15617" width="11.28515625" style="9" customWidth="1"/>
    <col min="15618" max="15625" width="8.7109375" style="9" customWidth="1"/>
    <col min="15626" max="15626" width="22.7109375" style="9" customWidth="1"/>
    <col min="15627" max="15871" width="9.140625" style="9"/>
    <col min="15872" max="15872" width="22.7109375" style="9" customWidth="1"/>
    <col min="15873" max="15873" width="11.28515625" style="9" customWidth="1"/>
    <col min="15874" max="15881" width="8.7109375" style="9" customWidth="1"/>
    <col min="15882" max="15882" width="22.7109375" style="9" customWidth="1"/>
    <col min="15883" max="16127" width="9.140625" style="9"/>
    <col min="16128" max="16128" width="22.7109375" style="9" customWidth="1"/>
    <col min="16129" max="16129" width="11.28515625" style="9" customWidth="1"/>
    <col min="16130" max="16137" width="8.7109375" style="9" customWidth="1"/>
    <col min="16138" max="16138" width="22.7109375" style="9" customWidth="1"/>
    <col min="16139" max="16384" width="9.140625" style="9"/>
  </cols>
  <sheetData>
    <row r="1" spans="1:13" s="2" customFormat="1" ht="21.95" customHeight="1" x14ac:dyDescent="0.2">
      <c r="A1" s="1679" t="s">
        <v>422</v>
      </c>
      <c r="B1" s="1679"/>
      <c r="C1" s="1679"/>
      <c r="D1" s="1679"/>
      <c r="E1" s="1679"/>
      <c r="F1" s="1679"/>
      <c r="G1" s="1679"/>
      <c r="H1" s="1679"/>
      <c r="I1" s="1679"/>
      <c r="J1" s="1679"/>
      <c r="K1" s="1679"/>
      <c r="L1" s="320"/>
      <c r="M1" s="320"/>
    </row>
    <row r="2" spans="1:13" s="2" customFormat="1" ht="21.95" customHeight="1" x14ac:dyDescent="0.2">
      <c r="A2" s="1680" t="s">
        <v>423</v>
      </c>
      <c r="B2" s="1680"/>
      <c r="C2" s="1680"/>
      <c r="D2" s="1680"/>
      <c r="E2" s="1680"/>
      <c r="F2" s="1680"/>
      <c r="G2" s="1680"/>
      <c r="H2" s="1680"/>
      <c r="I2" s="1680"/>
      <c r="J2" s="1680"/>
      <c r="K2" s="1680"/>
      <c r="L2" s="320"/>
      <c r="M2" s="320"/>
    </row>
    <row r="3" spans="1:13" s="2" customFormat="1" ht="21.95" customHeight="1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320"/>
      <c r="M3" s="320"/>
    </row>
    <row r="4" spans="1:13" s="756" customFormat="1" ht="27.75" customHeight="1" x14ac:dyDescent="0.25">
      <c r="A4" s="753" t="s">
        <v>135</v>
      </c>
      <c r="B4" s="758"/>
      <c r="C4" s="758"/>
      <c r="D4" s="758"/>
      <c r="E4" s="758"/>
      <c r="F4" s="758"/>
      <c r="G4" s="758"/>
      <c r="H4" s="758"/>
      <c r="I4" s="758"/>
      <c r="J4" s="758"/>
      <c r="K4" s="759" t="s">
        <v>46</v>
      </c>
      <c r="L4" s="760"/>
      <c r="M4" s="760"/>
    </row>
    <row r="5" spans="1:13" s="2" customFormat="1" ht="27" customHeight="1" x14ac:dyDescent="0.2">
      <c r="A5" s="1681" t="s">
        <v>945</v>
      </c>
      <c r="B5" s="1484" t="s">
        <v>610</v>
      </c>
      <c r="C5" s="1484"/>
      <c r="D5" s="1484"/>
      <c r="E5" s="1479" t="s">
        <v>611</v>
      </c>
      <c r="F5" s="1479"/>
      <c r="G5" s="1479"/>
      <c r="H5" s="1479" t="s">
        <v>656</v>
      </c>
      <c r="I5" s="1479"/>
      <c r="J5" s="1479"/>
      <c r="K5" s="1683" t="s">
        <v>657</v>
      </c>
    </row>
    <row r="6" spans="1:13" s="2" customFormat="1" ht="30" customHeight="1" x14ac:dyDescent="0.2">
      <c r="A6" s="1682"/>
      <c r="B6" s="426" t="s">
        <v>394</v>
      </c>
      <c r="C6" s="427" t="s">
        <v>568</v>
      </c>
      <c r="D6" s="427" t="s">
        <v>567</v>
      </c>
      <c r="E6" s="426" t="s">
        <v>394</v>
      </c>
      <c r="F6" s="427" t="s">
        <v>568</v>
      </c>
      <c r="G6" s="427" t="s">
        <v>567</v>
      </c>
      <c r="H6" s="426" t="s">
        <v>394</v>
      </c>
      <c r="I6" s="427" t="s">
        <v>568</v>
      </c>
      <c r="J6" s="427" t="s">
        <v>567</v>
      </c>
      <c r="K6" s="1684"/>
    </row>
    <row r="7" spans="1:13" s="29" customFormat="1" ht="21.95" customHeight="1" thickBot="1" x14ac:dyDescent="0.25">
      <c r="A7" s="594" t="s">
        <v>637</v>
      </c>
      <c r="B7" s="117">
        <f>C7+D7</f>
        <v>220</v>
      </c>
      <c r="C7" s="117">
        <f>F7+I7</f>
        <v>60</v>
      </c>
      <c r="D7" s="117">
        <f>J7+G7</f>
        <v>160</v>
      </c>
      <c r="E7" s="117">
        <f>G7+F7</f>
        <v>148</v>
      </c>
      <c r="F7" s="118">
        <v>33</v>
      </c>
      <c r="G7" s="118">
        <v>115</v>
      </c>
      <c r="H7" s="117">
        <f>J7+I7</f>
        <v>72</v>
      </c>
      <c r="I7" s="118">
        <v>27</v>
      </c>
      <c r="J7" s="118">
        <v>45</v>
      </c>
      <c r="K7" s="627" t="s">
        <v>47</v>
      </c>
    </row>
    <row r="8" spans="1:13" s="29" customFormat="1" ht="21.95" customHeight="1" thickTop="1" thickBot="1" x14ac:dyDescent="0.25">
      <c r="A8" s="630" t="s">
        <v>638</v>
      </c>
      <c r="B8" s="255">
        <f t="shared" ref="B8:B18" si="0">C8+D8</f>
        <v>183</v>
      </c>
      <c r="C8" s="255">
        <f t="shared" ref="C8:C18" si="1">F8+I8</f>
        <v>50</v>
      </c>
      <c r="D8" s="255">
        <f t="shared" ref="D8:D18" si="2">J8+G8</f>
        <v>133</v>
      </c>
      <c r="E8" s="255">
        <f t="shared" ref="E8:E18" si="3">G8+F8</f>
        <v>138</v>
      </c>
      <c r="F8" s="113">
        <v>33</v>
      </c>
      <c r="G8" s="113">
        <v>105</v>
      </c>
      <c r="H8" s="255">
        <f t="shared" ref="H8:H18" si="4">J8+I8</f>
        <v>45</v>
      </c>
      <c r="I8" s="113">
        <v>17</v>
      </c>
      <c r="J8" s="113">
        <v>28</v>
      </c>
      <c r="K8" s="628" t="s">
        <v>48</v>
      </c>
    </row>
    <row r="9" spans="1:13" s="29" customFormat="1" ht="21.95" customHeight="1" thickTop="1" thickBot="1" x14ac:dyDescent="0.25">
      <c r="A9" s="594" t="s">
        <v>639</v>
      </c>
      <c r="B9" s="117">
        <f t="shared" si="0"/>
        <v>259</v>
      </c>
      <c r="C9" s="117">
        <f t="shared" si="1"/>
        <v>79</v>
      </c>
      <c r="D9" s="117">
        <f t="shared" si="2"/>
        <v>180</v>
      </c>
      <c r="E9" s="117">
        <f t="shared" si="3"/>
        <v>184</v>
      </c>
      <c r="F9" s="118">
        <v>41</v>
      </c>
      <c r="G9" s="118">
        <v>143</v>
      </c>
      <c r="H9" s="117">
        <f t="shared" si="4"/>
        <v>75</v>
      </c>
      <c r="I9" s="118">
        <v>38</v>
      </c>
      <c r="J9" s="118">
        <v>37</v>
      </c>
      <c r="K9" s="627" t="s">
        <v>49</v>
      </c>
    </row>
    <row r="10" spans="1:13" s="29" customFormat="1" ht="21.95" customHeight="1" thickTop="1" thickBot="1" x14ac:dyDescent="0.25">
      <c r="A10" s="630" t="s">
        <v>640</v>
      </c>
      <c r="B10" s="255">
        <f t="shared" si="0"/>
        <v>416</v>
      </c>
      <c r="C10" s="255">
        <f t="shared" si="1"/>
        <v>110</v>
      </c>
      <c r="D10" s="255">
        <f t="shared" si="2"/>
        <v>306</v>
      </c>
      <c r="E10" s="255">
        <f t="shared" si="3"/>
        <v>321</v>
      </c>
      <c r="F10" s="113">
        <v>63</v>
      </c>
      <c r="G10" s="113">
        <v>258</v>
      </c>
      <c r="H10" s="255">
        <f t="shared" si="4"/>
        <v>95</v>
      </c>
      <c r="I10" s="113">
        <v>47</v>
      </c>
      <c r="J10" s="113">
        <v>48</v>
      </c>
      <c r="K10" s="628" t="s">
        <v>50</v>
      </c>
    </row>
    <row r="11" spans="1:13" s="29" customFormat="1" ht="21.95" customHeight="1" thickTop="1" thickBot="1" x14ac:dyDescent="0.25">
      <c r="A11" s="594" t="s">
        <v>641</v>
      </c>
      <c r="B11" s="117">
        <f t="shared" si="0"/>
        <v>274</v>
      </c>
      <c r="C11" s="117">
        <f t="shared" si="1"/>
        <v>74</v>
      </c>
      <c r="D11" s="117">
        <f t="shared" si="2"/>
        <v>200</v>
      </c>
      <c r="E11" s="117">
        <f t="shared" si="3"/>
        <v>201</v>
      </c>
      <c r="F11" s="118">
        <v>45</v>
      </c>
      <c r="G11" s="118">
        <v>156</v>
      </c>
      <c r="H11" s="117">
        <f t="shared" si="4"/>
        <v>73</v>
      </c>
      <c r="I11" s="118">
        <v>29</v>
      </c>
      <c r="J11" s="118">
        <v>44</v>
      </c>
      <c r="K11" s="627" t="s">
        <v>51</v>
      </c>
    </row>
    <row r="12" spans="1:13" s="29" customFormat="1" ht="21.95" customHeight="1" thickTop="1" thickBot="1" x14ac:dyDescent="0.25">
      <c r="A12" s="630" t="s">
        <v>642</v>
      </c>
      <c r="B12" s="255">
        <f t="shared" si="0"/>
        <v>233</v>
      </c>
      <c r="C12" s="255">
        <f t="shared" si="1"/>
        <v>58</v>
      </c>
      <c r="D12" s="255">
        <f t="shared" si="2"/>
        <v>175</v>
      </c>
      <c r="E12" s="255">
        <f t="shared" si="3"/>
        <v>177</v>
      </c>
      <c r="F12" s="113">
        <v>32</v>
      </c>
      <c r="G12" s="113">
        <v>145</v>
      </c>
      <c r="H12" s="255">
        <f t="shared" si="4"/>
        <v>56</v>
      </c>
      <c r="I12" s="113">
        <v>26</v>
      </c>
      <c r="J12" s="113">
        <v>30</v>
      </c>
      <c r="K12" s="628" t="s">
        <v>546</v>
      </c>
    </row>
    <row r="13" spans="1:13" s="29" customFormat="1" ht="21.95" customHeight="1" thickTop="1" thickBot="1" x14ac:dyDescent="0.25">
      <c r="A13" s="594" t="s">
        <v>643</v>
      </c>
      <c r="B13" s="117">
        <f t="shared" si="0"/>
        <v>221</v>
      </c>
      <c r="C13" s="117">
        <f t="shared" si="1"/>
        <v>66</v>
      </c>
      <c r="D13" s="117">
        <f t="shared" si="2"/>
        <v>155</v>
      </c>
      <c r="E13" s="117">
        <f t="shared" si="3"/>
        <v>150</v>
      </c>
      <c r="F13" s="118">
        <v>33</v>
      </c>
      <c r="G13" s="118">
        <v>117</v>
      </c>
      <c r="H13" s="117">
        <f t="shared" si="4"/>
        <v>71</v>
      </c>
      <c r="I13" s="118">
        <v>33</v>
      </c>
      <c r="J13" s="118">
        <v>38</v>
      </c>
      <c r="K13" s="627" t="s">
        <v>52</v>
      </c>
    </row>
    <row r="14" spans="1:13" s="29" customFormat="1" ht="21.95" customHeight="1" thickTop="1" thickBot="1" x14ac:dyDescent="0.25">
      <c r="A14" s="630" t="s">
        <v>644</v>
      </c>
      <c r="B14" s="255">
        <f t="shared" si="0"/>
        <v>228</v>
      </c>
      <c r="C14" s="255">
        <f t="shared" si="1"/>
        <v>66</v>
      </c>
      <c r="D14" s="255">
        <f t="shared" si="2"/>
        <v>162</v>
      </c>
      <c r="E14" s="255">
        <f t="shared" si="3"/>
        <v>158</v>
      </c>
      <c r="F14" s="113">
        <v>36</v>
      </c>
      <c r="G14" s="113">
        <v>122</v>
      </c>
      <c r="H14" s="255">
        <f t="shared" si="4"/>
        <v>70</v>
      </c>
      <c r="I14" s="113">
        <v>30</v>
      </c>
      <c r="J14" s="113">
        <v>40</v>
      </c>
      <c r="K14" s="628" t="s">
        <v>53</v>
      </c>
    </row>
    <row r="15" spans="1:13" s="29" customFormat="1" ht="21.95" customHeight="1" thickTop="1" thickBot="1" x14ac:dyDescent="0.25">
      <c r="A15" s="594" t="s">
        <v>645</v>
      </c>
      <c r="B15" s="117">
        <f t="shared" si="0"/>
        <v>182</v>
      </c>
      <c r="C15" s="117">
        <f t="shared" si="1"/>
        <v>59</v>
      </c>
      <c r="D15" s="117">
        <f t="shared" si="2"/>
        <v>123</v>
      </c>
      <c r="E15" s="117">
        <f t="shared" si="3"/>
        <v>122</v>
      </c>
      <c r="F15" s="118">
        <v>27</v>
      </c>
      <c r="G15" s="118">
        <v>95</v>
      </c>
      <c r="H15" s="117">
        <f t="shared" si="4"/>
        <v>60</v>
      </c>
      <c r="I15" s="118">
        <v>32</v>
      </c>
      <c r="J15" s="118">
        <v>28</v>
      </c>
      <c r="K15" s="627" t="s">
        <v>54</v>
      </c>
    </row>
    <row r="16" spans="1:13" s="29" customFormat="1" ht="21.95" customHeight="1" thickTop="1" thickBot="1" x14ac:dyDescent="0.25">
      <c r="A16" s="630" t="s">
        <v>646</v>
      </c>
      <c r="B16" s="255">
        <f t="shared" si="0"/>
        <v>223</v>
      </c>
      <c r="C16" s="255">
        <f t="shared" si="1"/>
        <v>63</v>
      </c>
      <c r="D16" s="255">
        <f t="shared" si="2"/>
        <v>160</v>
      </c>
      <c r="E16" s="255">
        <f t="shared" si="3"/>
        <v>146</v>
      </c>
      <c r="F16" s="113">
        <v>30</v>
      </c>
      <c r="G16" s="113">
        <v>116</v>
      </c>
      <c r="H16" s="255">
        <f t="shared" si="4"/>
        <v>77</v>
      </c>
      <c r="I16" s="113">
        <v>33</v>
      </c>
      <c r="J16" s="113">
        <v>44</v>
      </c>
      <c r="K16" s="628" t="s">
        <v>55</v>
      </c>
    </row>
    <row r="17" spans="1:11" s="29" customFormat="1" ht="21.95" customHeight="1" thickTop="1" thickBot="1" x14ac:dyDescent="0.25">
      <c r="A17" s="594" t="s">
        <v>647</v>
      </c>
      <c r="B17" s="117">
        <f t="shared" si="0"/>
        <v>210</v>
      </c>
      <c r="C17" s="117">
        <f t="shared" si="1"/>
        <v>65</v>
      </c>
      <c r="D17" s="117">
        <f t="shared" si="2"/>
        <v>145</v>
      </c>
      <c r="E17" s="117">
        <f t="shared" si="3"/>
        <v>134</v>
      </c>
      <c r="F17" s="259">
        <v>33</v>
      </c>
      <c r="G17" s="118">
        <v>101</v>
      </c>
      <c r="H17" s="117">
        <f t="shared" si="4"/>
        <v>76</v>
      </c>
      <c r="I17" s="118">
        <v>32</v>
      </c>
      <c r="J17" s="118">
        <v>44</v>
      </c>
      <c r="K17" s="627" t="s">
        <v>56</v>
      </c>
    </row>
    <row r="18" spans="1:11" s="29" customFormat="1" ht="21.95" customHeight="1" thickTop="1" x14ac:dyDescent="0.2">
      <c r="A18" s="631" t="s">
        <v>648</v>
      </c>
      <c r="B18" s="257">
        <f t="shared" si="0"/>
        <v>192</v>
      </c>
      <c r="C18" s="257">
        <f t="shared" si="1"/>
        <v>60</v>
      </c>
      <c r="D18" s="257">
        <f t="shared" si="2"/>
        <v>132</v>
      </c>
      <c r="E18" s="257">
        <f t="shared" si="3"/>
        <v>122</v>
      </c>
      <c r="F18" s="258">
        <v>26</v>
      </c>
      <c r="G18" s="258">
        <v>96</v>
      </c>
      <c r="H18" s="257">
        <f t="shared" si="4"/>
        <v>70</v>
      </c>
      <c r="I18" s="258">
        <v>34</v>
      </c>
      <c r="J18" s="258">
        <v>36</v>
      </c>
      <c r="K18" s="629" t="s">
        <v>57</v>
      </c>
    </row>
    <row r="19" spans="1:11" s="29" customFormat="1" ht="30" customHeight="1" x14ac:dyDescent="0.2">
      <c r="A19" s="567" t="s">
        <v>44</v>
      </c>
      <c r="B19" s="256">
        <f t="shared" ref="B19:J19" si="5">SUM(B7:B18)</f>
        <v>2841</v>
      </c>
      <c r="C19" s="256">
        <f t="shared" si="5"/>
        <v>810</v>
      </c>
      <c r="D19" s="256">
        <f t="shared" si="5"/>
        <v>2031</v>
      </c>
      <c r="E19" s="256">
        <f t="shared" si="5"/>
        <v>2001</v>
      </c>
      <c r="F19" s="256">
        <f t="shared" si="5"/>
        <v>432</v>
      </c>
      <c r="G19" s="256">
        <f t="shared" si="5"/>
        <v>1569</v>
      </c>
      <c r="H19" s="256">
        <f t="shared" si="5"/>
        <v>840</v>
      </c>
      <c r="I19" s="256">
        <f t="shared" si="5"/>
        <v>378</v>
      </c>
      <c r="J19" s="256">
        <f t="shared" si="5"/>
        <v>462</v>
      </c>
      <c r="K19" s="568" t="s">
        <v>45</v>
      </c>
    </row>
    <row r="23" spans="1:11" ht="47.25" x14ac:dyDescent="0.2">
      <c r="A23" s="20" t="s">
        <v>251</v>
      </c>
      <c r="B23" s="32" t="s">
        <v>252</v>
      </c>
      <c r="C23" s="21" t="s">
        <v>253</v>
      </c>
    </row>
    <row r="24" spans="1:11" ht="30" x14ac:dyDescent="0.2">
      <c r="A24" s="18" t="s">
        <v>254</v>
      </c>
      <c r="B24" s="997">
        <f>'D-3'!D7</f>
        <v>160</v>
      </c>
      <c r="C24" s="19">
        <f>'D-3'!C7</f>
        <v>60</v>
      </c>
    </row>
    <row r="25" spans="1:11" ht="30" x14ac:dyDescent="0.2">
      <c r="A25" s="18" t="s">
        <v>255</v>
      </c>
      <c r="B25" s="33">
        <f>'D-3'!D8</f>
        <v>133</v>
      </c>
      <c r="C25" s="19">
        <f>'D-3'!C8</f>
        <v>50</v>
      </c>
    </row>
    <row r="26" spans="1:11" ht="30" x14ac:dyDescent="0.2">
      <c r="A26" s="18" t="s">
        <v>256</v>
      </c>
      <c r="B26" s="33">
        <f>'D-3'!D9</f>
        <v>180</v>
      </c>
      <c r="C26" s="19">
        <f>'D-3'!C9</f>
        <v>79</v>
      </c>
    </row>
    <row r="27" spans="1:11" ht="30" x14ac:dyDescent="0.2">
      <c r="A27" s="18" t="s">
        <v>257</v>
      </c>
      <c r="B27" s="33">
        <f>'D-3'!D10</f>
        <v>306</v>
      </c>
      <c r="C27" s="19">
        <f>'D-3'!C10</f>
        <v>110</v>
      </c>
    </row>
    <row r="28" spans="1:11" ht="30" x14ac:dyDescent="0.2">
      <c r="A28" s="18" t="s">
        <v>258</v>
      </c>
      <c r="B28" s="33">
        <f>'D-3'!D11</f>
        <v>200</v>
      </c>
      <c r="C28" s="19">
        <f>'D-3'!C11</f>
        <v>74</v>
      </c>
    </row>
    <row r="29" spans="1:11" ht="30" x14ac:dyDescent="0.2">
      <c r="A29" s="18" t="s">
        <v>259</v>
      </c>
      <c r="B29" s="33">
        <f>'D-3'!D12</f>
        <v>175</v>
      </c>
      <c r="C29" s="19">
        <f>'D-3'!C12</f>
        <v>58</v>
      </c>
    </row>
    <row r="30" spans="1:11" ht="30" x14ac:dyDescent="0.2">
      <c r="A30" s="18" t="s">
        <v>260</v>
      </c>
      <c r="B30" s="33">
        <f>'D-3'!D13</f>
        <v>155</v>
      </c>
      <c r="C30" s="19">
        <f>'D-3'!C13</f>
        <v>66</v>
      </c>
    </row>
    <row r="31" spans="1:11" ht="30" x14ac:dyDescent="0.2">
      <c r="A31" s="18" t="s">
        <v>261</v>
      </c>
      <c r="B31" s="33">
        <f>'D-3'!D14</f>
        <v>162</v>
      </c>
      <c r="C31" s="19">
        <f>'D-3'!C14</f>
        <v>66</v>
      </c>
    </row>
    <row r="32" spans="1:11" ht="30" x14ac:dyDescent="0.2">
      <c r="A32" s="18" t="s">
        <v>262</v>
      </c>
      <c r="B32" s="33">
        <f>'D-3'!D15</f>
        <v>123</v>
      </c>
      <c r="C32" s="19">
        <f>'D-3'!C15</f>
        <v>59</v>
      </c>
    </row>
    <row r="33" spans="1:3" ht="30" x14ac:dyDescent="0.2">
      <c r="A33" s="18" t="s">
        <v>263</v>
      </c>
      <c r="B33" s="33">
        <f>'D-3'!D16</f>
        <v>160</v>
      </c>
      <c r="C33" s="19">
        <f>'D-3'!C16</f>
        <v>63</v>
      </c>
    </row>
    <row r="34" spans="1:3" ht="30" x14ac:dyDescent="0.2">
      <c r="A34" s="18" t="s">
        <v>264</v>
      </c>
      <c r="B34" s="33">
        <f>'D-3'!D17</f>
        <v>145</v>
      </c>
      <c r="C34" s="19">
        <f>'D-3'!C17</f>
        <v>65</v>
      </c>
    </row>
    <row r="35" spans="1:3" ht="30" x14ac:dyDescent="0.2">
      <c r="A35" s="18" t="s">
        <v>265</v>
      </c>
      <c r="B35" s="33">
        <f>'D-3'!D18</f>
        <v>132</v>
      </c>
      <c r="C35" s="19">
        <f>'D-3'!C18</f>
        <v>60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/>
  <dimension ref="A1:K51"/>
  <sheetViews>
    <sheetView view="pageBreakPreview" topLeftCell="A22" zoomScaleNormal="100" zoomScaleSheetLayoutView="100" workbookViewId="0">
      <selection activeCell="B51" sqref="B51"/>
    </sheetView>
  </sheetViews>
  <sheetFormatPr defaultRowHeight="15.75" x14ac:dyDescent="0.2"/>
  <cols>
    <col min="1" max="1" width="29" style="3" customWidth="1"/>
    <col min="2" max="10" width="9.42578125" style="3" customWidth="1"/>
    <col min="11" max="11" width="28.7109375" style="3" customWidth="1"/>
    <col min="12" max="256" width="9.140625" style="9"/>
    <col min="257" max="257" width="28.7109375" style="9" customWidth="1"/>
    <col min="258" max="266" width="9.7109375" style="9" customWidth="1"/>
    <col min="267" max="267" width="28.7109375" style="9" customWidth="1"/>
    <col min="268" max="512" width="9.140625" style="9"/>
    <col min="513" max="513" width="28.7109375" style="9" customWidth="1"/>
    <col min="514" max="522" width="9.7109375" style="9" customWidth="1"/>
    <col min="523" max="523" width="28.7109375" style="9" customWidth="1"/>
    <col min="524" max="768" width="9.140625" style="9"/>
    <col min="769" max="769" width="28.7109375" style="9" customWidth="1"/>
    <col min="770" max="778" width="9.7109375" style="9" customWidth="1"/>
    <col min="779" max="779" width="28.7109375" style="9" customWidth="1"/>
    <col min="780" max="1024" width="9.140625" style="9"/>
    <col min="1025" max="1025" width="28.7109375" style="9" customWidth="1"/>
    <col min="1026" max="1034" width="9.7109375" style="9" customWidth="1"/>
    <col min="1035" max="1035" width="28.7109375" style="9" customWidth="1"/>
    <col min="1036" max="1280" width="9.140625" style="9"/>
    <col min="1281" max="1281" width="28.7109375" style="9" customWidth="1"/>
    <col min="1282" max="1290" width="9.7109375" style="9" customWidth="1"/>
    <col min="1291" max="1291" width="28.7109375" style="9" customWidth="1"/>
    <col min="1292" max="1536" width="9.140625" style="9"/>
    <col min="1537" max="1537" width="28.7109375" style="9" customWidth="1"/>
    <col min="1538" max="1546" width="9.7109375" style="9" customWidth="1"/>
    <col min="1547" max="1547" width="28.7109375" style="9" customWidth="1"/>
    <col min="1548" max="1792" width="9.140625" style="9"/>
    <col min="1793" max="1793" width="28.7109375" style="9" customWidth="1"/>
    <col min="1794" max="1802" width="9.7109375" style="9" customWidth="1"/>
    <col min="1803" max="1803" width="28.7109375" style="9" customWidth="1"/>
    <col min="1804" max="2048" width="9.140625" style="9"/>
    <col min="2049" max="2049" width="28.7109375" style="9" customWidth="1"/>
    <col min="2050" max="2058" width="9.7109375" style="9" customWidth="1"/>
    <col min="2059" max="2059" width="28.7109375" style="9" customWidth="1"/>
    <col min="2060" max="2304" width="9.140625" style="9"/>
    <col min="2305" max="2305" width="28.7109375" style="9" customWidth="1"/>
    <col min="2306" max="2314" width="9.7109375" style="9" customWidth="1"/>
    <col min="2315" max="2315" width="28.7109375" style="9" customWidth="1"/>
    <col min="2316" max="2560" width="9.140625" style="9"/>
    <col min="2561" max="2561" width="28.7109375" style="9" customWidth="1"/>
    <col min="2562" max="2570" width="9.7109375" style="9" customWidth="1"/>
    <col min="2571" max="2571" width="28.7109375" style="9" customWidth="1"/>
    <col min="2572" max="2816" width="9.140625" style="9"/>
    <col min="2817" max="2817" width="28.7109375" style="9" customWidth="1"/>
    <col min="2818" max="2826" width="9.7109375" style="9" customWidth="1"/>
    <col min="2827" max="2827" width="28.7109375" style="9" customWidth="1"/>
    <col min="2828" max="3072" width="9.140625" style="9"/>
    <col min="3073" max="3073" width="28.7109375" style="9" customWidth="1"/>
    <col min="3074" max="3082" width="9.7109375" style="9" customWidth="1"/>
    <col min="3083" max="3083" width="28.7109375" style="9" customWidth="1"/>
    <col min="3084" max="3328" width="9.140625" style="9"/>
    <col min="3329" max="3329" width="28.7109375" style="9" customWidth="1"/>
    <col min="3330" max="3338" width="9.7109375" style="9" customWidth="1"/>
    <col min="3339" max="3339" width="28.7109375" style="9" customWidth="1"/>
    <col min="3340" max="3584" width="9.140625" style="9"/>
    <col min="3585" max="3585" width="28.7109375" style="9" customWidth="1"/>
    <col min="3586" max="3594" width="9.7109375" style="9" customWidth="1"/>
    <col min="3595" max="3595" width="28.7109375" style="9" customWidth="1"/>
    <col min="3596" max="3840" width="9.140625" style="9"/>
    <col min="3841" max="3841" width="28.7109375" style="9" customWidth="1"/>
    <col min="3842" max="3850" width="9.7109375" style="9" customWidth="1"/>
    <col min="3851" max="3851" width="28.7109375" style="9" customWidth="1"/>
    <col min="3852" max="4096" width="9.140625" style="9"/>
    <col min="4097" max="4097" width="28.7109375" style="9" customWidth="1"/>
    <col min="4098" max="4106" width="9.7109375" style="9" customWidth="1"/>
    <col min="4107" max="4107" width="28.7109375" style="9" customWidth="1"/>
    <col min="4108" max="4352" width="9.140625" style="9"/>
    <col min="4353" max="4353" width="28.7109375" style="9" customWidth="1"/>
    <col min="4354" max="4362" width="9.7109375" style="9" customWidth="1"/>
    <col min="4363" max="4363" width="28.7109375" style="9" customWidth="1"/>
    <col min="4364" max="4608" width="9.140625" style="9"/>
    <col min="4609" max="4609" width="28.7109375" style="9" customWidth="1"/>
    <col min="4610" max="4618" width="9.7109375" style="9" customWidth="1"/>
    <col min="4619" max="4619" width="28.7109375" style="9" customWidth="1"/>
    <col min="4620" max="4864" width="9.140625" style="9"/>
    <col min="4865" max="4865" width="28.7109375" style="9" customWidth="1"/>
    <col min="4866" max="4874" width="9.7109375" style="9" customWidth="1"/>
    <col min="4875" max="4875" width="28.7109375" style="9" customWidth="1"/>
    <col min="4876" max="5120" width="9.140625" style="9"/>
    <col min="5121" max="5121" width="28.7109375" style="9" customWidth="1"/>
    <col min="5122" max="5130" width="9.7109375" style="9" customWidth="1"/>
    <col min="5131" max="5131" width="28.7109375" style="9" customWidth="1"/>
    <col min="5132" max="5376" width="9.140625" style="9"/>
    <col min="5377" max="5377" width="28.7109375" style="9" customWidth="1"/>
    <col min="5378" max="5386" width="9.7109375" style="9" customWidth="1"/>
    <col min="5387" max="5387" width="28.7109375" style="9" customWidth="1"/>
    <col min="5388" max="5632" width="9.140625" style="9"/>
    <col min="5633" max="5633" width="28.7109375" style="9" customWidth="1"/>
    <col min="5634" max="5642" width="9.7109375" style="9" customWidth="1"/>
    <col min="5643" max="5643" width="28.7109375" style="9" customWidth="1"/>
    <col min="5644" max="5888" width="9.140625" style="9"/>
    <col min="5889" max="5889" width="28.7109375" style="9" customWidth="1"/>
    <col min="5890" max="5898" width="9.7109375" style="9" customWidth="1"/>
    <col min="5899" max="5899" width="28.7109375" style="9" customWidth="1"/>
    <col min="5900" max="6144" width="9.140625" style="9"/>
    <col min="6145" max="6145" width="28.7109375" style="9" customWidth="1"/>
    <col min="6146" max="6154" width="9.7109375" style="9" customWidth="1"/>
    <col min="6155" max="6155" width="28.7109375" style="9" customWidth="1"/>
    <col min="6156" max="6400" width="9.140625" style="9"/>
    <col min="6401" max="6401" width="28.7109375" style="9" customWidth="1"/>
    <col min="6402" max="6410" width="9.7109375" style="9" customWidth="1"/>
    <col min="6411" max="6411" width="28.7109375" style="9" customWidth="1"/>
    <col min="6412" max="6656" width="9.140625" style="9"/>
    <col min="6657" max="6657" width="28.7109375" style="9" customWidth="1"/>
    <col min="6658" max="6666" width="9.7109375" style="9" customWidth="1"/>
    <col min="6667" max="6667" width="28.7109375" style="9" customWidth="1"/>
    <col min="6668" max="6912" width="9.140625" style="9"/>
    <col min="6913" max="6913" width="28.7109375" style="9" customWidth="1"/>
    <col min="6914" max="6922" width="9.7109375" style="9" customWidth="1"/>
    <col min="6923" max="6923" width="28.7109375" style="9" customWidth="1"/>
    <col min="6924" max="7168" width="9.140625" style="9"/>
    <col min="7169" max="7169" width="28.7109375" style="9" customWidth="1"/>
    <col min="7170" max="7178" width="9.7109375" style="9" customWidth="1"/>
    <col min="7179" max="7179" width="28.7109375" style="9" customWidth="1"/>
    <col min="7180" max="7424" width="9.140625" style="9"/>
    <col min="7425" max="7425" width="28.7109375" style="9" customWidth="1"/>
    <col min="7426" max="7434" width="9.7109375" style="9" customWidth="1"/>
    <col min="7435" max="7435" width="28.7109375" style="9" customWidth="1"/>
    <col min="7436" max="7680" width="9.140625" style="9"/>
    <col min="7681" max="7681" width="28.7109375" style="9" customWidth="1"/>
    <col min="7682" max="7690" width="9.7109375" style="9" customWidth="1"/>
    <col min="7691" max="7691" width="28.7109375" style="9" customWidth="1"/>
    <col min="7692" max="7936" width="9.140625" style="9"/>
    <col min="7937" max="7937" width="28.7109375" style="9" customWidth="1"/>
    <col min="7938" max="7946" width="9.7109375" style="9" customWidth="1"/>
    <col min="7947" max="7947" width="28.7109375" style="9" customWidth="1"/>
    <col min="7948" max="8192" width="9.140625" style="9"/>
    <col min="8193" max="8193" width="28.7109375" style="9" customWidth="1"/>
    <col min="8194" max="8202" width="9.7109375" style="9" customWidth="1"/>
    <col min="8203" max="8203" width="28.7109375" style="9" customWidth="1"/>
    <col min="8204" max="8448" width="9.140625" style="9"/>
    <col min="8449" max="8449" width="28.7109375" style="9" customWidth="1"/>
    <col min="8450" max="8458" width="9.7109375" style="9" customWidth="1"/>
    <col min="8459" max="8459" width="28.7109375" style="9" customWidth="1"/>
    <col min="8460" max="8704" width="9.140625" style="9"/>
    <col min="8705" max="8705" width="28.7109375" style="9" customWidth="1"/>
    <col min="8706" max="8714" width="9.7109375" style="9" customWidth="1"/>
    <col min="8715" max="8715" width="28.7109375" style="9" customWidth="1"/>
    <col min="8716" max="8960" width="9.140625" style="9"/>
    <col min="8961" max="8961" width="28.7109375" style="9" customWidth="1"/>
    <col min="8962" max="8970" width="9.7109375" style="9" customWidth="1"/>
    <col min="8971" max="8971" width="28.7109375" style="9" customWidth="1"/>
    <col min="8972" max="9216" width="9.140625" style="9"/>
    <col min="9217" max="9217" width="28.7109375" style="9" customWidth="1"/>
    <col min="9218" max="9226" width="9.7109375" style="9" customWidth="1"/>
    <col min="9227" max="9227" width="28.7109375" style="9" customWidth="1"/>
    <col min="9228" max="9472" width="9.140625" style="9"/>
    <col min="9473" max="9473" width="28.7109375" style="9" customWidth="1"/>
    <col min="9474" max="9482" width="9.7109375" style="9" customWidth="1"/>
    <col min="9483" max="9483" width="28.7109375" style="9" customWidth="1"/>
    <col min="9484" max="9728" width="9.140625" style="9"/>
    <col min="9729" max="9729" width="28.7109375" style="9" customWidth="1"/>
    <col min="9730" max="9738" width="9.7109375" style="9" customWidth="1"/>
    <col min="9739" max="9739" width="28.7109375" style="9" customWidth="1"/>
    <col min="9740" max="9984" width="9.140625" style="9"/>
    <col min="9985" max="9985" width="28.7109375" style="9" customWidth="1"/>
    <col min="9986" max="9994" width="9.7109375" style="9" customWidth="1"/>
    <col min="9995" max="9995" width="28.7109375" style="9" customWidth="1"/>
    <col min="9996" max="10240" width="9.140625" style="9"/>
    <col min="10241" max="10241" width="28.7109375" style="9" customWidth="1"/>
    <col min="10242" max="10250" width="9.7109375" style="9" customWidth="1"/>
    <col min="10251" max="10251" width="28.7109375" style="9" customWidth="1"/>
    <col min="10252" max="10496" width="9.140625" style="9"/>
    <col min="10497" max="10497" width="28.7109375" style="9" customWidth="1"/>
    <col min="10498" max="10506" width="9.7109375" style="9" customWidth="1"/>
    <col min="10507" max="10507" width="28.7109375" style="9" customWidth="1"/>
    <col min="10508" max="10752" width="9.140625" style="9"/>
    <col min="10753" max="10753" width="28.7109375" style="9" customWidth="1"/>
    <col min="10754" max="10762" width="9.7109375" style="9" customWidth="1"/>
    <col min="10763" max="10763" width="28.7109375" style="9" customWidth="1"/>
    <col min="10764" max="11008" width="9.140625" style="9"/>
    <col min="11009" max="11009" width="28.7109375" style="9" customWidth="1"/>
    <col min="11010" max="11018" width="9.7109375" style="9" customWidth="1"/>
    <col min="11019" max="11019" width="28.7109375" style="9" customWidth="1"/>
    <col min="11020" max="11264" width="9.140625" style="9"/>
    <col min="11265" max="11265" width="28.7109375" style="9" customWidth="1"/>
    <col min="11266" max="11274" width="9.7109375" style="9" customWidth="1"/>
    <col min="11275" max="11275" width="28.7109375" style="9" customWidth="1"/>
    <col min="11276" max="11520" width="9.140625" style="9"/>
    <col min="11521" max="11521" width="28.7109375" style="9" customWidth="1"/>
    <col min="11522" max="11530" width="9.7109375" style="9" customWidth="1"/>
    <col min="11531" max="11531" width="28.7109375" style="9" customWidth="1"/>
    <col min="11532" max="11776" width="9.140625" style="9"/>
    <col min="11777" max="11777" width="28.7109375" style="9" customWidth="1"/>
    <col min="11778" max="11786" width="9.7109375" style="9" customWidth="1"/>
    <col min="11787" max="11787" width="28.7109375" style="9" customWidth="1"/>
    <col min="11788" max="12032" width="9.140625" style="9"/>
    <col min="12033" max="12033" width="28.7109375" style="9" customWidth="1"/>
    <col min="12034" max="12042" width="9.7109375" style="9" customWidth="1"/>
    <col min="12043" max="12043" width="28.7109375" style="9" customWidth="1"/>
    <col min="12044" max="12288" width="9.140625" style="9"/>
    <col min="12289" max="12289" width="28.7109375" style="9" customWidth="1"/>
    <col min="12290" max="12298" width="9.7109375" style="9" customWidth="1"/>
    <col min="12299" max="12299" width="28.7109375" style="9" customWidth="1"/>
    <col min="12300" max="12544" width="9.140625" style="9"/>
    <col min="12545" max="12545" width="28.7109375" style="9" customWidth="1"/>
    <col min="12546" max="12554" width="9.7109375" style="9" customWidth="1"/>
    <col min="12555" max="12555" width="28.7109375" style="9" customWidth="1"/>
    <col min="12556" max="12800" width="9.140625" style="9"/>
    <col min="12801" max="12801" width="28.7109375" style="9" customWidth="1"/>
    <col min="12802" max="12810" width="9.7109375" style="9" customWidth="1"/>
    <col min="12811" max="12811" width="28.7109375" style="9" customWidth="1"/>
    <col min="12812" max="13056" width="9.140625" style="9"/>
    <col min="13057" max="13057" width="28.7109375" style="9" customWidth="1"/>
    <col min="13058" max="13066" width="9.7109375" style="9" customWidth="1"/>
    <col min="13067" max="13067" width="28.7109375" style="9" customWidth="1"/>
    <col min="13068" max="13312" width="9.140625" style="9"/>
    <col min="13313" max="13313" width="28.7109375" style="9" customWidth="1"/>
    <col min="13314" max="13322" width="9.7109375" style="9" customWidth="1"/>
    <col min="13323" max="13323" width="28.7109375" style="9" customWidth="1"/>
    <col min="13324" max="13568" width="9.140625" style="9"/>
    <col min="13569" max="13569" width="28.7109375" style="9" customWidth="1"/>
    <col min="13570" max="13578" width="9.7109375" style="9" customWidth="1"/>
    <col min="13579" max="13579" width="28.7109375" style="9" customWidth="1"/>
    <col min="13580" max="13824" width="9.140625" style="9"/>
    <col min="13825" max="13825" width="28.7109375" style="9" customWidth="1"/>
    <col min="13826" max="13834" width="9.7109375" style="9" customWidth="1"/>
    <col min="13835" max="13835" width="28.7109375" style="9" customWidth="1"/>
    <col min="13836" max="14080" width="9.140625" style="9"/>
    <col min="14081" max="14081" width="28.7109375" style="9" customWidth="1"/>
    <col min="14082" max="14090" width="9.7109375" style="9" customWidth="1"/>
    <col min="14091" max="14091" width="28.7109375" style="9" customWidth="1"/>
    <col min="14092" max="14336" width="9.140625" style="9"/>
    <col min="14337" max="14337" width="28.7109375" style="9" customWidth="1"/>
    <col min="14338" max="14346" width="9.7109375" style="9" customWidth="1"/>
    <col min="14347" max="14347" width="28.7109375" style="9" customWidth="1"/>
    <col min="14348" max="14592" width="9.140625" style="9"/>
    <col min="14593" max="14593" width="28.7109375" style="9" customWidth="1"/>
    <col min="14594" max="14602" width="9.7109375" style="9" customWidth="1"/>
    <col min="14603" max="14603" width="28.7109375" style="9" customWidth="1"/>
    <col min="14604" max="14848" width="9.140625" style="9"/>
    <col min="14849" max="14849" width="28.7109375" style="9" customWidth="1"/>
    <col min="14850" max="14858" width="9.7109375" style="9" customWidth="1"/>
    <col min="14859" max="14859" width="28.7109375" style="9" customWidth="1"/>
    <col min="14860" max="15104" width="9.140625" style="9"/>
    <col min="15105" max="15105" width="28.7109375" style="9" customWidth="1"/>
    <col min="15106" max="15114" width="9.7109375" style="9" customWidth="1"/>
    <col min="15115" max="15115" width="28.7109375" style="9" customWidth="1"/>
    <col min="15116" max="15360" width="9.140625" style="9"/>
    <col min="15361" max="15361" width="28.7109375" style="9" customWidth="1"/>
    <col min="15362" max="15370" width="9.7109375" style="9" customWidth="1"/>
    <col min="15371" max="15371" width="28.7109375" style="9" customWidth="1"/>
    <col min="15372" max="15616" width="9.140625" style="9"/>
    <col min="15617" max="15617" width="28.7109375" style="9" customWidth="1"/>
    <col min="15618" max="15626" width="9.7109375" style="9" customWidth="1"/>
    <col min="15627" max="15627" width="28.7109375" style="9" customWidth="1"/>
    <col min="15628" max="15872" width="9.140625" style="9"/>
    <col min="15873" max="15873" width="28.7109375" style="9" customWidth="1"/>
    <col min="15874" max="15882" width="9.7109375" style="9" customWidth="1"/>
    <col min="15883" max="15883" width="28.7109375" style="9" customWidth="1"/>
    <col min="15884" max="16128" width="9.140625" style="9"/>
    <col min="16129" max="16129" width="28.7109375" style="9" customWidth="1"/>
    <col min="16130" max="16138" width="9.7109375" style="9" customWidth="1"/>
    <col min="16139" max="16139" width="28.7109375" style="9" customWidth="1"/>
    <col min="16140" max="16384" width="9.140625" style="9"/>
  </cols>
  <sheetData>
    <row r="1" spans="1:11" s="2" customFormat="1" ht="17.25" customHeight="1" x14ac:dyDescent="0.2">
      <c r="A1" s="1679" t="s">
        <v>406</v>
      </c>
      <c r="B1" s="1679"/>
      <c r="C1" s="1679"/>
      <c r="D1" s="1679"/>
      <c r="E1" s="1679"/>
      <c r="F1" s="1679"/>
      <c r="G1" s="1679"/>
      <c r="H1" s="1679"/>
      <c r="I1" s="1679"/>
      <c r="J1" s="1679"/>
      <c r="K1" s="1679"/>
    </row>
    <row r="2" spans="1:11" s="2" customFormat="1" ht="17.25" customHeight="1" x14ac:dyDescent="0.2">
      <c r="A2" s="1680" t="s">
        <v>424</v>
      </c>
      <c r="B2" s="1680"/>
      <c r="C2" s="1680"/>
      <c r="D2" s="1680"/>
      <c r="E2" s="1680"/>
      <c r="F2" s="1680"/>
      <c r="G2" s="1680"/>
      <c r="H2" s="1680"/>
      <c r="I2" s="1680"/>
      <c r="J2" s="1680"/>
      <c r="K2" s="1680"/>
    </row>
    <row r="3" spans="1:11" s="2" customFormat="1" ht="17.25" customHeight="1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11" s="756" customFormat="1" ht="27.75" customHeight="1" x14ac:dyDescent="0.25">
      <c r="A4" s="753" t="s">
        <v>142</v>
      </c>
      <c r="B4" s="758"/>
      <c r="C4" s="758"/>
      <c r="D4" s="758"/>
      <c r="E4" s="758"/>
      <c r="F4" s="758"/>
      <c r="G4" s="758"/>
      <c r="H4" s="758"/>
      <c r="I4" s="758"/>
      <c r="J4" s="758"/>
      <c r="K4" s="759" t="s">
        <v>58</v>
      </c>
    </row>
    <row r="5" spans="1:11" s="2" customFormat="1" ht="40.5" customHeight="1" x14ac:dyDescent="0.2">
      <c r="A5" s="1685" t="s">
        <v>957</v>
      </c>
      <c r="B5" s="1687" t="s">
        <v>628</v>
      </c>
      <c r="C5" s="1484"/>
      <c r="D5" s="1484"/>
      <c r="E5" s="1479" t="s">
        <v>611</v>
      </c>
      <c r="F5" s="1479"/>
      <c r="G5" s="1479"/>
      <c r="H5" s="1479" t="s">
        <v>656</v>
      </c>
      <c r="I5" s="1479"/>
      <c r="J5" s="1688"/>
      <c r="K5" s="1683" t="s">
        <v>712</v>
      </c>
    </row>
    <row r="6" spans="1:11" s="2" customFormat="1" ht="30.75" customHeight="1" x14ac:dyDescent="0.2">
      <c r="A6" s="1686"/>
      <c r="B6" s="92" t="s">
        <v>680</v>
      </c>
      <c r="C6" s="427" t="s">
        <v>568</v>
      </c>
      <c r="D6" s="427" t="s">
        <v>567</v>
      </c>
      <c r="E6" s="426" t="s">
        <v>394</v>
      </c>
      <c r="F6" s="427" t="s">
        <v>568</v>
      </c>
      <c r="G6" s="427" t="s">
        <v>567</v>
      </c>
      <c r="H6" s="426" t="s">
        <v>394</v>
      </c>
      <c r="I6" s="427" t="s">
        <v>568</v>
      </c>
      <c r="J6" s="427" t="s">
        <v>567</v>
      </c>
      <c r="K6" s="1684"/>
    </row>
    <row r="7" spans="1:11" s="29" customFormat="1" ht="17.25" customHeight="1" thickBot="1" x14ac:dyDescent="0.25">
      <c r="A7" s="525" t="s">
        <v>147</v>
      </c>
      <c r="B7" s="129">
        <f>D7+C7</f>
        <v>132</v>
      </c>
      <c r="C7" s="129">
        <f>F7+I7</f>
        <v>57</v>
      </c>
      <c r="D7" s="129">
        <f>G7+J7</f>
        <v>75</v>
      </c>
      <c r="E7" s="129">
        <f>G7+F7</f>
        <v>81</v>
      </c>
      <c r="F7" s="130">
        <v>38</v>
      </c>
      <c r="G7" s="130">
        <v>43</v>
      </c>
      <c r="H7" s="129">
        <f>J7+I7</f>
        <v>51</v>
      </c>
      <c r="I7" s="130">
        <v>19</v>
      </c>
      <c r="J7" s="130">
        <v>32</v>
      </c>
      <c r="K7" s="636" t="s">
        <v>148</v>
      </c>
    </row>
    <row r="8" spans="1:11" s="29" customFormat="1" ht="17.25" customHeight="1" thickBot="1" x14ac:dyDescent="0.25">
      <c r="A8" s="41">
        <v>1</v>
      </c>
      <c r="B8" s="264">
        <f t="shared" ref="B8:B32" si="0">D8+C8</f>
        <v>17</v>
      </c>
      <c r="C8" s="264">
        <f t="shared" ref="C8:C32" si="1">F8+I8</f>
        <v>8</v>
      </c>
      <c r="D8" s="264">
        <f t="shared" ref="D8:D32" si="2">G8+J8</f>
        <v>9</v>
      </c>
      <c r="E8" s="264">
        <f t="shared" ref="E8:E32" si="3">G8+F8</f>
        <v>13</v>
      </c>
      <c r="F8" s="120">
        <v>7</v>
      </c>
      <c r="G8" s="120">
        <v>6</v>
      </c>
      <c r="H8" s="264">
        <f t="shared" ref="H8:H32" si="4">J8+I8</f>
        <v>4</v>
      </c>
      <c r="I8" s="120">
        <v>1</v>
      </c>
      <c r="J8" s="120">
        <v>3</v>
      </c>
      <c r="K8" s="131">
        <v>1</v>
      </c>
    </row>
    <row r="9" spans="1:11" s="29" customFormat="1" ht="17.25" customHeight="1" thickBot="1" x14ac:dyDescent="0.25">
      <c r="A9" s="42">
        <v>2</v>
      </c>
      <c r="B9" s="129">
        <f t="shared" si="0"/>
        <v>8</v>
      </c>
      <c r="C9" s="129">
        <f t="shared" si="1"/>
        <v>2</v>
      </c>
      <c r="D9" s="129">
        <f t="shared" si="2"/>
        <v>6</v>
      </c>
      <c r="E9" s="129">
        <f t="shared" si="3"/>
        <v>5</v>
      </c>
      <c r="F9" s="122">
        <v>2</v>
      </c>
      <c r="G9" s="122">
        <v>3</v>
      </c>
      <c r="H9" s="129">
        <f t="shared" si="4"/>
        <v>3</v>
      </c>
      <c r="I9" s="122">
        <v>0</v>
      </c>
      <c r="J9" s="122">
        <v>3</v>
      </c>
      <c r="K9" s="132">
        <v>2</v>
      </c>
    </row>
    <row r="10" spans="1:11" s="29" customFormat="1" ht="17.25" customHeight="1" thickBot="1" x14ac:dyDescent="0.25">
      <c r="A10" s="41">
        <v>3</v>
      </c>
      <c r="B10" s="264">
        <f t="shared" si="0"/>
        <v>9</v>
      </c>
      <c r="C10" s="264">
        <f t="shared" si="1"/>
        <v>4</v>
      </c>
      <c r="D10" s="264">
        <f t="shared" si="2"/>
        <v>5</v>
      </c>
      <c r="E10" s="264">
        <f t="shared" si="3"/>
        <v>6</v>
      </c>
      <c r="F10" s="120">
        <v>3</v>
      </c>
      <c r="G10" s="120">
        <v>3</v>
      </c>
      <c r="H10" s="264">
        <f t="shared" si="4"/>
        <v>3</v>
      </c>
      <c r="I10" s="120">
        <v>1</v>
      </c>
      <c r="J10" s="120">
        <v>2</v>
      </c>
      <c r="K10" s="131">
        <v>3</v>
      </c>
    </row>
    <row r="11" spans="1:11" s="29" customFormat="1" ht="17.25" customHeight="1" x14ac:dyDescent="0.2">
      <c r="A11" s="145">
        <v>4</v>
      </c>
      <c r="B11" s="321">
        <f t="shared" si="0"/>
        <v>3</v>
      </c>
      <c r="C11" s="552">
        <f t="shared" si="1"/>
        <v>2</v>
      </c>
      <c r="D11" s="552">
        <f t="shared" si="2"/>
        <v>1</v>
      </c>
      <c r="E11" s="321">
        <f t="shared" si="3"/>
        <v>0</v>
      </c>
      <c r="F11" s="124">
        <v>0</v>
      </c>
      <c r="G11" s="124">
        <v>0</v>
      </c>
      <c r="H11" s="321">
        <f t="shared" si="4"/>
        <v>3</v>
      </c>
      <c r="I11" s="124">
        <v>2</v>
      </c>
      <c r="J11" s="124">
        <v>1</v>
      </c>
      <c r="K11" s="133">
        <v>4</v>
      </c>
    </row>
    <row r="12" spans="1:11" s="29" customFormat="1" ht="17.25" customHeight="1" x14ac:dyDescent="0.2">
      <c r="A12" s="634" t="s">
        <v>44</v>
      </c>
      <c r="B12" s="350">
        <f>SUM(B7:B11)</f>
        <v>169</v>
      </c>
      <c r="C12" s="350">
        <f t="shared" si="1"/>
        <v>73</v>
      </c>
      <c r="D12" s="350">
        <f t="shared" si="2"/>
        <v>96</v>
      </c>
      <c r="E12" s="350">
        <f>SUM(E7:E11)</f>
        <v>105</v>
      </c>
      <c r="F12" s="350">
        <f>SUM(F7:F11)</f>
        <v>50</v>
      </c>
      <c r="G12" s="350">
        <f t="shared" ref="G12" si="5">SUM(G7:G11)</f>
        <v>55</v>
      </c>
      <c r="H12" s="350">
        <f t="shared" si="4"/>
        <v>64</v>
      </c>
      <c r="I12" s="325">
        <f>SUM(I7:I11)</f>
        <v>23</v>
      </c>
      <c r="J12" s="351">
        <f>SUM(J7:J11)</f>
        <v>41</v>
      </c>
      <c r="K12" s="635" t="s">
        <v>45</v>
      </c>
    </row>
    <row r="13" spans="1:11" s="29" customFormat="1" ht="17.25" customHeight="1" thickBot="1" x14ac:dyDescent="0.25">
      <c r="A13" s="322" t="s">
        <v>151</v>
      </c>
      <c r="B13" s="233">
        <f t="shared" si="0"/>
        <v>23</v>
      </c>
      <c r="C13" s="233">
        <f t="shared" si="1"/>
        <v>8</v>
      </c>
      <c r="D13" s="233">
        <f t="shared" si="2"/>
        <v>15</v>
      </c>
      <c r="E13" s="233">
        <f t="shared" si="3"/>
        <v>18</v>
      </c>
      <c r="F13" s="323">
        <v>6</v>
      </c>
      <c r="G13" s="323">
        <v>12</v>
      </c>
      <c r="H13" s="233">
        <f t="shared" si="4"/>
        <v>5</v>
      </c>
      <c r="I13" s="323">
        <v>2</v>
      </c>
      <c r="J13" s="323">
        <v>3</v>
      </c>
      <c r="K13" s="324" t="s">
        <v>152</v>
      </c>
    </row>
    <row r="14" spans="1:11" s="29" customFormat="1" ht="17.25" customHeight="1" thickBot="1" x14ac:dyDescent="0.25">
      <c r="A14" s="41" t="s">
        <v>153</v>
      </c>
      <c r="B14" s="264">
        <f t="shared" si="0"/>
        <v>22</v>
      </c>
      <c r="C14" s="264">
        <f t="shared" si="1"/>
        <v>12</v>
      </c>
      <c r="D14" s="264">
        <f t="shared" si="2"/>
        <v>10</v>
      </c>
      <c r="E14" s="264">
        <f t="shared" si="3"/>
        <v>12</v>
      </c>
      <c r="F14" s="120">
        <v>8</v>
      </c>
      <c r="G14" s="120">
        <v>4</v>
      </c>
      <c r="H14" s="264">
        <f t="shared" si="4"/>
        <v>10</v>
      </c>
      <c r="I14" s="120">
        <v>4</v>
      </c>
      <c r="J14" s="120">
        <v>6</v>
      </c>
      <c r="K14" s="131" t="s">
        <v>154</v>
      </c>
    </row>
    <row r="15" spans="1:11" s="29" customFormat="1" ht="17.25" customHeight="1" thickBot="1" x14ac:dyDescent="0.25">
      <c r="A15" s="260" t="s">
        <v>59</v>
      </c>
      <c r="B15" s="129">
        <f t="shared" si="0"/>
        <v>28</v>
      </c>
      <c r="C15" s="129">
        <f t="shared" si="1"/>
        <v>2</v>
      </c>
      <c r="D15" s="129">
        <f t="shared" si="2"/>
        <v>26</v>
      </c>
      <c r="E15" s="129">
        <f t="shared" si="3"/>
        <v>9</v>
      </c>
      <c r="F15" s="261">
        <v>1</v>
      </c>
      <c r="G15" s="261">
        <v>8</v>
      </c>
      <c r="H15" s="129">
        <f t="shared" si="4"/>
        <v>19</v>
      </c>
      <c r="I15" s="261">
        <v>1</v>
      </c>
      <c r="J15" s="261">
        <v>18</v>
      </c>
      <c r="K15" s="262" t="s">
        <v>155</v>
      </c>
    </row>
    <row r="16" spans="1:11" s="29" customFormat="1" ht="17.25" customHeight="1" thickBot="1" x14ac:dyDescent="0.25">
      <c r="A16" s="41" t="s">
        <v>61</v>
      </c>
      <c r="B16" s="264">
        <f t="shared" si="0"/>
        <v>74</v>
      </c>
      <c r="C16" s="264">
        <f t="shared" si="1"/>
        <v>4</v>
      </c>
      <c r="D16" s="264">
        <f t="shared" si="2"/>
        <v>70</v>
      </c>
      <c r="E16" s="264">
        <f t="shared" si="3"/>
        <v>58</v>
      </c>
      <c r="F16" s="120">
        <v>3</v>
      </c>
      <c r="G16" s="120">
        <v>55</v>
      </c>
      <c r="H16" s="264">
        <f t="shared" si="4"/>
        <v>16</v>
      </c>
      <c r="I16" s="120">
        <v>1</v>
      </c>
      <c r="J16" s="120">
        <v>15</v>
      </c>
      <c r="K16" s="131" t="s">
        <v>156</v>
      </c>
    </row>
    <row r="17" spans="1:11" s="29" customFormat="1" ht="17.25" customHeight="1" thickBot="1" x14ac:dyDescent="0.25">
      <c r="A17" s="260" t="s">
        <v>63</v>
      </c>
      <c r="B17" s="129">
        <f t="shared" si="0"/>
        <v>103</v>
      </c>
      <c r="C17" s="129">
        <f t="shared" si="1"/>
        <v>11</v>
      </c>
      <c r="D17" s="129">
        <f t="shared" si="2"/>
        <v>92</v>
      </c>
      <c r="E17" s="129">
        <f t="shared" si="3"/>
        <v>94</v>
      </c>
      <c r="F17" s="261">
        <v>10</v>
      </c>
      <c r="G17" s="261">
        <v>84</v>
      </c>
      <c r="H17" s="129">
        <f t="shared" si="4"/>
        <v>9</v>
      </c>
      <c r="I17" s="261">
        <v>1</v>
      </c>
      <c r="J17" s="261">
        <v>8</v>
      </c>
      <c r="K17" s="262" t="s">
        <v>157</v>
      </c>
    </row>
    <row r="18" spans="1:11" s="29" customFormat="1" ht="17.25" customHeight="1" thickBot="1" x14ac:dyDescent="0.25">
      <c r="A18" s="41" t="s">
        <v>65</v>
      </c>
      <c r="B18" s="264">
        <f t="shared" si="0"/>
        <v>146</v>
      </c>
      <c r="C18" s="264">
        <f t="shared" si="1"/>
        <v>21</v>
      </c>
      <c r="D18" s="264">
        <f t="shared" si="2"/>
        <v>125</v>
      </c>
      <c r="E18" s="264">
        <f t="shared" si="3"/>
        <v>128</v>
      </c>
      <c r="F18" s="120">
        <v>17</v>
      </c>
      <c r="G18" s="120">
        <v>111</v>
      </c>
      <c r="H18" s="264">
        <f t="shared" si="4"/>
        <v>18</v>
      </c>
      <c r="I18" s="120">
        <v>4</v>
      </c>
      <c r="J18" s="120">
        <v>14</v>
      </c>
      <c r="K18" s="131" t="s">
        <v>158</v>
      </c>
    </row>
    <row r="19" spans="1:11" s="29" customFormat="1" ht="17.25" customHeight="1" thickBot="1" x14ac:dyDescent="0.25">
      <c r="A19" s="260" t="s">
        <v>67</v>
      </c>
      <c r="B19" s="129">
        <f t="shared" si="0"/>
        <v>174</v>
      </c>
      <c r="C19" s="129">
        <f t="shared" si="1"/>
        <v>24</v>
      </c>
      <c r="D19" s="129">
        <f t="shared" si="2"/>
        <v>150</v>
      </c>
      <c r="E19" s="129">
        <f t="shared" si="3"/>
        <v>160</v>
      </c>
      <c r="F19" s="261">
        <v>20</v>
      </c>
      <c r="G19" s="261">
        <v>140</v>
      </c>
      <c r="H19" s="129">
        <f t="shared" si="4"/>
        <v>14</v>
      </c>
      <c r="I19" s="261">
        <v>4</v>
      </c>
      <c r="J19" s="261">
        <v>10</v>
      </c>
      <c r="K19" s="262" t="s">
        <v>159</v>
      </c>
    </row>
    <row r="20" spans="1:11" s="29" customFormat="1" ht="17.25" customHeight="1" thickBot="1" x14ac:dyDescent="0.25">
      <c r="A20" s="41" t="s">
        <v>69</v>
      </c>
      <c r="B20" s="264">
        <f t="shared" si="0"/>
        <v>216</v>
      </c>
      <c r="C20" s="264">
        <f t="shared" si="1"/>
        <v>37</v>
      </c>
      <c r="D20" s="264">
        <f t="shared" si="2"/>
        <v>179</v>
      </c>
      <c r="E20" s="264">
        <f t="shared" si="3"/>
        <v>194</v>
      </c>
      <c r="F20" s="120">
        <v>26</v>
      </c>
      <c r="G20" s="120">
        <v>168</v>
      </c>
      <c r="H20" s="264">
        <f t="shared" si="4"/>
        <v>22</v>
      </c>
      <c r="I20" s="120">
        <v>11</v>
      </c>
      <c r="J20" s="120">
        <v>11</v>
      </c>
      <c r="K20" s="131" t="s">
        <v>160</v>
      </c>
    </row>
    <row r="21" spans="1:11" s="29" customFormat="1" ht="17.25" customHeight="1" thickBot="1" x14ac:dyDescent="0.25">
      <c r="A21" s="260" t="s">
        <v>161</v>
      </c>
      <c r="B21" s="129">
        <f t="shared" si="0"/>
        <v>232</v>
      </c>
      <c r="C21" s="129">
        <f t="shared" si="1"/>
        <v>33</v>
      </c>
      <c r="D21" s="129">
        <f t="shared" si="2"/>
        <v>199</v>
      </c>
      <c r="E21" s="129">
        <f t="shared" si="3"/>
        <v>206</v>
      </c>
      <c r="F21" s="261">
        <v>27</v>
      </c>
      <c r="G21" s="261">
        <v>179</v>
      </c>
      <c r="H21" s="129">
        <f t="shared" si="4"/>
        <v>26</v>
      </c>
      <c r="I21" s="261">
        <v>6</v>
      </c>
      <c r="J21" s="261">
        <v>20</v>
      </c>
      <c r="K21" s="262" t="s">
        <v>162</v>
      </c>
    </row>
    <row r="22" spans="1:11" s="29" customFormat="1" ht="17.25" customHeight="1" thickBot="1" x14ac:dyDescent="0.25">
      <c r="A22" s="41" t="s">
        <v>163</v>
      </c>
      <c r="B22" s="264">
        <f t="shared" si="0"/>
        <v>225</v>
      </c>
      <c r="C22" s="264">
        <f t="shared" si="1"/>
        <v>42</v>
      </c>
      <c r="D22" s="264">
        <f t="shared" si="2"/>
        <v>183</v>
      </c>
      <c r="E22" s="264">
        <f t="shared" si="3"/>
        <v>187</v>
      </c>
      <c r="F22" s="120">
        <v>29</v>
      </c>
      <c r="G22" s="120">
        <v>158</v>
      </c>
      <c r="H22" s="264">
        <f t="shared" si="4"/>
        <v>38</v>
      </c>
      <c r="I22" s="120">
        <v>13</v>
      </c>
      <c r="J22" s="120">
        <v>25</v>
      </c>
      <c r="K22" s="131" t="s">
        <v>164</v>
      </c>
    </row>
    <row r="23" spans="1:11" s="29" customFormat="1" ht="17.25" customHeight="1" thickBot="1" x14ac:dyDescent="0.25">
      <c r="A23" s="260" t="s">
        <v>165</v>
      </c>
      <c r="B23" s="129">
        <f t="shared" si="0"/>
        <v>243</v>
      </c>
      <c r="C23" s="129">
        <f t="shared" si="1"/>
        <v>61</v>
      </c>
      <c r="D23" s="129">
        <f t="shared" si="2"/>
        <v>182</v>
      </c>
      <c r="E23" s="129">
        <f t="shared" si="3"/>
        <v>191</v>
      </c>
      <c r="F23" s="261">
        <v>35</v>
      </c>
      <c r="G23" s="261">
        <v>156</v>
      </c>
      <c r="H23" s="129">
        <f t="shared" si="4"/>
        <v>52</v>
      </c>
      <c r="I23" s="261">
        <v>26</v>
      </c>
      <c r="J23" s="261">
        <v>26</v>
      </c>
      <c r="K23" s="262" t="s">
        <v>166</v>
      </c>
    </row>
    <row r="24" spans="1:11" s="29" customFormat="1" ht="17.25" customHeight="1" thickBot="1" x14ac:dyDescent="0.25">
      <c r="A24" s="41" t="s">
        <v>167</v>
      </c>
      <c r="B24" s="264">
        <f t="shared" si="0"/>
        <v>237</v>
      </c>
      <c r="C24" s="264">
        <f t="shared" si="1"/>
        <v>78</v>
      </c>
      <c r="D24" s="264">
        <f t="shared" si="2"/>
        <v>159</v>
      </c>
      <c r="E24" s="264">
        <f t="shared" si="3"/>
        <v>165</v>
      </c>
      <c r="F24" s="120">
        <v>39</v>
      </c>
      <c r="G24" s="120">
        <v>126</v>
      </c>
      <c r="H24" s="264">
        <f t="shared" si="4"/>
        <v>72</v>
      </c>
      <c r="I24" s="120">
        <v>39</v>
      </c>
      <c r="J24" s="120">
        <v>33</v>
      </c>
      <c r="K24" s="131" t="s">
        <v>168</v>
      </c>
    </row>
    <row r="25" spans="1:11" s="29" customFormat="1" ht="17.25" customHeight="1" thickBot="1" x14ac:dyDescent="0.25">
      <c r="A25" s="260" t="s">
        <v>169</v>
      </c>
      <c r="B25" s="129">
        <f t="shared" si="0"/>
        <v>207</v>
      </c>
      <c r="C25" s="129">
        <f t="shared" si="1"/>
        <v>71</v>
      </c>
      <c r="D25" s="129">
        <f t="shared" si="2"/>
        <v>136</v>
      </c>
      <c r="E25" s="129">
        <f t="shared" si="3"/>
        <v>124</v>
      </c>
      <c r="F25" s="261">
        <v>32</v>
      </c>
      <c r="G25" s="261">
        <v>92</v>
      </c>
      <c r="H25" s="129">
        <f t="shared" si="4"/>
        <v>83</v>
      </c>
      <c r="I25" s="261">
        <v>39</v>
      </c>
      <c r="J25" s="122">
        <v>44</v>
      </c>
      <c r="K25" s="132" t="s">
        <v>170</v>
      </c>
    </row>
    <row r="26" spans="1:11" s="29" customFormat="1" ht="17.25" customHeight="1" thickBot="1" x14ac:dyDescent="0.25">
      <c r="A26" s="41" t="s">
        <v>171</v>
      </c>
      <c r="B26" s="264">
        <f t="shared" si="0"/>
        <v>170</v>
      </c>
      <c r="C26" s="264">
        <f t="shared" si="1"/>
        <v>70</v>
      </c>
      <c r="D26" s="264">
        <f t="shared" si="2"/>
        <v>100</v>
      </c>
      <c r="E26" s="264">
        <f t="shared" si="3"/>
        <v>101</v>
      </c>
      <c r="F26" s="120">
        <v>37</v>
      </c>
      <c r="G26" s="120">
        <v>64</v>
      </c>
      <c r="H26" s="264">
        <f t="shared" si="4"/>
        <v>69</v>
      </c>
      <c r="I26" s="120">
        <v>33</v>
      </c>
      <c r="J26" s="120">
        <v>36</v>
      </c>
      <c r="K26" s="131" t="s">
        <v>172</v>
      </c>
    </row>
    <row r="27" spans="1:11" s="29" customFormat="1" ht="17.25" customHeight="1" thickBot="1" x14ac:dyDescent="0.25">
      <c r="A27" s="42" t="s">
        <v>173</v>
      </c>
      <c r="B27" s="129">
        <f t="shared" si="0"/>
        <v>197</v>
      </c>
      <c r="C27" s="129">
        <f t="shared" si="1"/>
        <v>92</v>
      </c>
      <c r="D27" s="129">
        <f t="shared" si="2"/>
        <v>105</v>
      </c>
      <c r="E27" s="129">
        <f t="shared" si="3"/>
        <v>96</v>
      </c>
      <c r="F27" s="122">
        <v>43</v>
      </c>
      <c r="G27" s="122">
        <v>53</v>
      </c>
      <c r="H27" s="129">
        <f t="shared" si="4"/>
        <v>101</v>
      </c>
      <c r="I27" s="122">
        <v>49</v>
      </c>
      <c r="J27" s="122">
        <v>52</v>
      </c>
      <c r="K27" s="132" t="s">
        <v>174</v>
      </c>
    </row>
    <row r="28" spans="1:11" s="29" customFormat="1" ht="17.25" customHeight="1" thickBot="1" x14ac:dyDescent="0.25">
      <c r="A28" s="41" t="s">
        <v>269</v>
      </c>
      <c r="B28" s="264">
        <f t="shared" si="0"/>
        <v>162</v>
      </c>
      <c r="C28" s="264">
        <f t="shared" si="1"/>
        <v>73</v>
      </c>
      <c r="D28" s="264">
        <f t="shared" si="2"/>
        <v>89</v>
      </c>
      <c r="E28" s="264">
        <f t="shared" si="3"/>
        <v>77</v>
      </c>
      <c r="F28" s="120">
        <v>24</v>
      </c>
      <c r="G28" s="120">
        <v>53</v>
      </c>
      <c r="H28" s="264">
        <f t="shared" si="4"/>
        <v>85</v>
      </c>
      <c r="I28" s="120">
        <v>49</v>
      </c>
      <c r="J28" s="120">
        <v>36</v>
      </c>
      <c r="K28" s="131" t="s">
        <v>270</v>
      </c>
    </row>
    <row r="29" spans="1:11" s="29" customFormat="1" ht="17.25" customHeight="1" thickBot="1" x14ac:dyDescent="0.25">
      <c r="A29" s="260" t="s">
        <v>271</v>
      </c>
      <c r="B29" s="129">
        <f t="shared" si="0"/>
        <v>130</v>
      </c>
      <c r="C29" s="129">
        <f t="shared" si="1"/>
        <v>59</v>
      </c>
      <c r="D29" s="129">
        <f t="shared" si="2"/>
        <v>71</v>
      </c>
      <c r="E29" s="129">
        <f t="shared" si="3"/>
        <v>46</v>
      </c>
      <c r="F29" s="261">
        <v>15</v>
      </c>
      <c r="G29" s="261">
        <v>31</v>
      </c>
      <c r="H29" s="129">
        <f t="shared" si="4"/>
        <v>84</v>
      </c>
      <c r="I29" s="261">
        <v>44</v>
      </c>
      <c r="J29" s="122">
        <v>40</v>
      </c>
      <c r="K29" s="132" t="s">
        <v>272</v>
      </c>
    </row>
    <row r="30" spans="1:11" s="29" customFormat="1" ht="17.25" customHeight="1" thickBot="1" x14ac:dyDescent="0.25">
      <c r="A30" s="41" t="s">
        <v>273</v>
      </c>
      <c r="B30" s="264">
        <f t="shared" si="0"/>
        <v>51</v>
      </c>
      <c r="C30" s="264">
        <f t="shared" si="1"/>
        <v>24</v>
      </c>
      <c r="D30" s="264">
        <f t="shared" si="2"/>
        <v>27</v>
      </c>
      <c r="E30" s="264">
        <f t="shared" si="3"/>
        <v>23</v>
      </c>
      <c r="F30" s="120">
        <v>8</v>
      </c>
      <c r="G30" s="120">
        <v>15</v>
      </c>
      <c r="H30" s="264">
        <f t="shared" si="4"/>
        <v>28</v>
      </c>
      <c r="I30" s="120">
        <v>16</v>
      </c>
      <c r="J30" s="120">
        <v>12</v>
      </c>
      <c r="K30" s="131" t="s">
        <v>274</v>
      </c>
    </row>
    <row r="31" spans="1:11" s="29" customFormat="1" ht="17.25" customHeight="1" thickBot="1" x14ac:dyDescent="0.25">
      <c r="A31" s="145" t="s">
        <v>275</v>
      </c>
      <c r="B31" s="129">
        <f t="shared" si="0"/>
        <v>32</v>
      </c>
      <c r="C31" s="129">
        <f t="shared" si="1"/>
        <v>15</v>
      </c>
      <c r="D31" s="129">
        <f t="shared" si="2"/>
        <v>17</v>
      </c>
      <c r="E31" s="129">
        <f t="shared" si="3"/>
        <v>7</v>
      </c>
      <c r="F31" s="124">
        <v>2</v>
      </c>
      <c r="G31" s="124">
        <v>5</v>
      </c>
      <c r="H31" s="129">
        <f t="shared" si="4"/>
        <v>25</v>
      </c>
      <c r="I31" s="124">
        <v>13</v>
      </c>
      <c r="J31" s="124">
        <v>12</v>
      </c>
      <c r="K31" s="133" t="s">
        <v>275</v>
      </c>
    </row>
    <row r="32" spans="1:11" s="29" customFormat="1" ht="17.25" customHeight="1" x14ac:dyDescent="0.2">
      <c r="A32" s="633" t="s">
        <v>71</v>
      </c>
      <c r="B32" s="350">
        <f t="shared" si="0"/>
        <v>0</v>
      </c>
      <c r="C32" s="551">
        <f t="shared" si="1"/>
        <v>0</v>
      </c>
      <c r="D32" s="551">
        <f t="shared" si="2"/>
        <v>0</v>
      </c>
      <c r="E32" s="350">
        <f t="shared" si="3"/>
        <v>0</v>
      </c>
      <c r="F32" s="400">
        <v>0</v>
      </c>
      <c r="G32" s="400">
        <v>0</v>
      </c>
      <c r="H32" s="350">
        <f t="shared" si="4"/>
        <v>0</v>
      </c>
      <c r="I32" s="274">
        <v>0</v>
      </c>
      <c r="J32" s="274">
        <v>0</v>
      </c>
      <c r="K32" s="632" t="s">
        <v>72</v>
      </c>
    </row>
    <row r="33" spans="1:11" s="29" customFormat="1" ht="26.25" customHeight="1" x14ac:dyDescent="0.2">
      <c r="A33" s="459" t="s">
        <v>289</v>
      </c>
      <c r="B33" s="256">
        <f t="shared" ref="B33:I33" si="6">SUM(B12:B32)</f>
        <v>2841</v>
      </c>
      <c r="C33" s="256">
        <f t="shared" si="6"/>
        <v>810</v>
      </c>
      <c r="D33" s="256">
        <f t="shared" si="6"/>
        <v>2031</v>
      </c>
      <c r="E33" s="256">
        <f t="shared" si="6"/>
        <v>2001</v>
      </c>
      <c r="F33" s="256">
        <f t="shared" si="6"/>
        <v>432</v>
      </c>
      <c r="G33" s="256">
        <f t="shared" si="6"/>
        <v>1569</v>
      </c>
      <c r="H33" s="256">
        <f t="shared" si="6"/>
        <v>840</v>
      </c>
      <c r="I33" s="128">
        <f t="shared" si="6"/>
        <v>378</v>
      </c>
      <c r="J33" s="128">
        <f>SUM(J12:J32)</f>
        <v>462</v>
      </c>
      <c r="K33" s="527" t="s">
        <v>470</v>
      </c>
    </row>
    <row r="36" spans="1:11" ht="45" x14ac:dyDescent="0.2">
      <c r="B36" s="101" t="s">
        <v>398</v>
      </c>
      <c r="C36" s="101" t="s">
        <v>397</v>
      </c>
    </row>
    <row r="37" spans="1:11" x14ac:dyDescent="0.2">
      <c r="A37" s="3" t="s">
        <v>323</v>
      </c>
      <c r="B37" s="125">
        <f>E12</f>
        <v>105</v>
      </c>
      <c r="C37" s="125">
        <f>H12</f>
        <v>64</v>
      </c>
    </row>
    <row r="38" spans="1:11" x14ac:dyDescent="0.2">
      <c r="A38" s="3" t="s">
        <v>151</v>
      </c>
      <c r="B38" s="125">
        <f>E13</f>
        <v>18</v>
      </c>
      <c r="C38" s="3">
        <f>H13</f>
        <v>5</v>
      </c>
    </row>
    <row r="39" spans="1:11" x14ac:dyDescent="0.2">
      <c r="A39" s="3" t="s">
        <v>153</v>
      </c>
      <c r="B39" s="3">
        <f t="shared" ref="B39:B49" si="7">E14</f>
        <v>12</v>
      </c>
      <c r="C39" s="3">
        <f t="shared" ref="C39:C48" si="8">H14</f>
        <v>10</v>
      </c>
    </row>
    <row r="40" spans="1:11" x14ac:dyDescent="0.2">
      <c r="A40" s="3" t="s">
        <v>59</v>
      </c>
      <c r="B40" s="3">
        <f t="shared" si="7"/>
        <v>9</v>
      </c>
      <c r="C40" s="3">
        <f t="shared" si="8"/>
        <v>19</v>
      </c>
    </row>
    <row r="41" spans="1:11" x14ac:dyDescent="0.2">
      <c r="A41" s="3" t="s">
        <v>61</v>
      </c>
      <c r="B41" s="3">
        <f t="shared" si="7"/>
        <v>58</v>
      </c>
      <c r="C41" s="3">
        <f t="shared" si="8"/>
        <v>16</v>
      </c>
    </row>
    <row r="42" spans="1:11" x14ac:dyDescent="0.2">
      <c r="A42" s="3" t="s">
        <v>63</v>
      </c>
      <c r="B42" s="3">
        <f t="shared" si="7"/>
        <v>94</v>
      </c>
      <c r="C42" s="3">
        <f t="shared" si="8"/>
        <v>9</v>
      </c>
    </row>
    <row r="43" spans="1:11" x14ac:dyDescent="0.2">
      <c r="A43" s="3" t="s">
        <v>65</v>
      </c>
      <c r="B43" s="3">
        <f t="shared" si="7"/>
        <v>128</v>
      </c>
      <c r="C43" s="3">
        <f t="shared" si="8"/>
        <v>18</v>
      </c>
    </row>
    <row r="44" spans="1:11" x14ac:dyDescent="0.2">
      <c r="A44" s="3" t="s">
        <v>67</v>
      </c>
      <c r="B44" s="3">
        <f t="shared" si="7"/>
        <v>160</v>
      </c>
      <c r="C44" s="3">
        <f t="shared" si="8"/>
        <v>14</v>
      </c>
    </row>
    <row r="45" spans="1:11" x14ac:dyDescent="0.2">
      <c r="A45" s="3" t="s">
        <v>69</v>
      </c>
      <c r="B45" s="3">
        <f t="shared" si="7"/>
        <v>194</v>
      </c>
      <c r="C45" s="3">
        <f t="shared" si="8"/>
        <v>22</v>
      </c>
    </row>
    <row r="46" spans="1:11" x14ac:dyDescent="0.2">
      <c r="A46" s="3" t="s">
        <v>161</v>
      </c>
      <c r="B46" s="3">
        <f t="shared" si="7"/>
        <v>206</v>
      </c>
      <c r="C46" s="3">
        <f t="shared" si="8"/>
        <v>26</v>
      </c>
    </row>
    <row r="47" spans="1:11" x14ac:dyDescent="0.2">
      <c r="A47" s="3" t="s">
        <v>163</v>
      </c>
      <c r="B47" s="3">
        <f t="shared" si="7"/>
        <v>187</v>
      </c>
      <c r="C47" s="3">
        <f t="shared" si="8"/>
        <v>38</v>
      </c>
    </row>
    <row r="48" spans="1:11" x14ac:dyDescent="0.2">
      <c r="A48" s="3" t="s">
        <v>165</v>
      </c>
      <c r="B48" s="3">
        <f t="shared" si="7"/>
        <v>191</v>
      </c>
      <c r="C48" s="3">
        <f t="shared" si="8"/>
        <v>52</v>
      </c>
    </row>
    <row r="49" spans="1:3" x14ac:dyDescent="0.2">
      <c r="A49" s="3" t="s">
        <v>167</v>
      </c>
      <c r="B49" s="3">
        <f t="shared" si="7"/>
        <v>165</v>
      </c>
      <c r="C49" s="125">
        <f>H24</f>
        <v>72</v>
      </c>
    </row>
    <row r="50" spans="1:3" x14ac:dyDescent="0.2">
      <c r="A50" s="3" t="s">
        <v>1291</v>
      </c>
      <c r="B50" s="3">
        <v>474</v>
      </c>
      <c r="C50" s="125">
        <v>475</v>
      </c>
    </row>
    <row r="51" spans="1:3" x14ac:dyDescent="0.2">
      <c r="B51" s="125">
        <f>SUM(B37:B50)</f>
        <v>2001</v>
      </c>
      <c r="C51" s="125">
        <f>SUM(C37:C50)</f>
        <v>840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" footer="0"/>
  <pageSetup paperSize="9" scale="90" orientation="landscape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/>
  <dimension ref="A1:P27"/>
  <sheetViews>
    <sheetView view="pageBreakPreview" zoomScaleNormal="100" zoomScaleSheetLayoutView="100" workbookViewId="0">
      <selection activeCell="R20" sqref="R20"/>
    </sheetView>
  </sheetViews>
  <sheetFormatPr defaultRowHeight="15.75" x14ac:dyDescent="0.2"/>
  <cols>
    <col min="1" max="1" width="22.7109375" style="3" customWidth="1"/>
    <col min="2" max="14" width="7.28515625" style="3" customWidth="1"/>
    <col min="15" max="15" width="22.7109375" style="3" customWidth="1"/>
    <col min="16" max="253" width="9.140625" style="9"/>
    <col min="254" max="254" width="22.7109375" style="9" customWidth="1"/>
    <col min="255" max="255" width="7.7109375" style="9" customWidth="1"/>
    <col min="256" max="256" width="11.140625" style="9" customWidth="1"/>
    <col min="257" max="257" width="8.140625" style="9" bestFit="1" customWidth="1"/>
    <col min="258" max="258" width="9.7109375" style="9" customWidth="1"/>
    <col min="259" max="261" width="7.7109375" style="9" customWidth="1"/>
    <col min="262" max="262" width="8.5703125" style="9" customWidth="1"/>
    <col min="263" max="265" width="7.7109375" style="9" customWidth="1"/>
    <col min="266" max="266" width="8.5703125" style="9" customWidth="1"/>
    <col min="267" max="267" width="7.7109375" style="9" customWidth="1"/>
    <col min="268" max="268" width="22.7109375" style="9" customWidth="1"/>
    <col min="269" max="509" width="9.140625" style="9"/>
    <col min="510" max="510" width="22.7109375" style="9" customWidth="1"/>
    <col min="511" max="511" width="7.7109375" style="9" customWidth="1"/>
    <col min="512" max="512" width="11.140625" style="9" customWidth="1"/>
    <col min="513" max="513" width="8.140625" style="9" bestFit="1" customWidth="1"/>
    <col min="514" max="514" width="9.7109375" style="9" customWidth="1"/>
    <col min="515" max="517" width="7.7109375" style="9" customWidth="1"/>
    <col min="518" max="518" width="8.5703125" style="9" customWidth="1"/>
    <col min="519" max="521" width="7.7109375" style="9" customWidth="1"/>
    <col min="522" max="522" width="8.5703125" style="9" customWidth="1"/>
    <col min="523" max="523" width="7.7109375" style="9" customWidth="1"/>
    <col min="524" max="524" width="22.7109375" style="9" customWidth="1"/>
    <col min="525" max="765" width="9.140625" style="9"/>
    <col min="766" max="766" width="22.7109375" style="9" customWidth="1"/>
    <col min="767" max="767" width="7.7109375" style="9" customWidth="1"/>
    <col min="768" max="768" width="11.140625" style="9" customWidth="1"/>
    <col min="769" max="769" width="8.140625" style="9" bestFit="1" customWidth="1"/>
    <col min="770" max="770" width="9.7109375" style="9" customWidth="1"/>
    <col min="771" max="773" width="7.7109375" style="9" customWidth="1"/>
    <col min="774" max="774" width="8.5703125" style="9" customWidth="1"/>
    <col min="775" max="777" width="7.7109375" style="9" customWidth="1"/>
    <col min="778" max="778" width="8.5703125" style="9" customWidth="1"/>
    <col min="779" max="779" width="7.7109375" style="9" customWidth="1"/>
    <col min="780" max="780" width="22.7109375" style="9" customWidth="1"/>
    <col min="781" max="1021" width="9.140625" style="9"/>
    <col min="1022" max="1022" width="22.7109375" style="9" customWidth="1"/>
    <col min="1023" max="1023" width="7.7109375" style="9" customWidth="1"/>
    <col min="1024" max="1024" width="11.140625" style="9" customWidth="1"/>
    <col min="1025" max="1025" width="8.140625" style="9" bestFit="1" customWidth="1"/>
    <col min="1026" max="1026" width="9.7109375" style="9" customWidth="1"/>
    <col min="1027" max="1029" width="7.7109375" style="9" customWidth="1"/>
    <col min="1030" max="1030" width="8.5703125" style="9" customWidth="1"/>
    <col min="1031" max="1033" width="7.7109375" style="9" customWidth="1"/>
    <col min="1034" max="1034" width="8.5703125" style="9" customWidth="1"/>
    <col min="1035" max="1035" width="7.7109375" style="9" customWidth="1"/>
    <col min="1036" max="1036" width="22.7109375" style="9" customWidth="1"/>
    <col min="1037" max="1277" width="9.140625" style="9"/>
    <col min="1278" max="1278" width="22.7109375" style="9" customWidth="1"/>
    <col min="1279" max="1279" width="7.7109375" style="9" customWidth="1"/>
    <col min="1280" max="1280" width="11.140625" style="9" customWidth="1"/>
    <col min="1281" max="1281" width="8.140625" style="9" bestFit="1" customWidth="1"/>
    <col min="1282" max="1282" width="9.7109375" style="9" customWidth="1"/>
    <col min="1283" max="1285" width="7.7109375" style="9" customWidth="1"/>
    <col min="1286" max="1286" width="8.5703125" style="9" customWidth="1"/>
    <col min="1287" max="1289" width="7.7109375" style="9" customWidth="1"/>
    <col min="1290" max="1290" width="8.5703125" style="9" customWidth="1"/>
    <col min="1291" max="1291" width="7.7109375" style="9" customWidth="1"/>
    <col min="1292" max="1292" width="22.7109375" style="9" customWidth="1"/>
    <col min="1293" max="1533" width="9.140625" style="9"/>
    <col min="1534" max="1534" width="22.7109375" style="9" customWidth="1"/>
    <col min="1535" max="1535" width="7.7109375" style="9" customWidth="1"/>
    <col min="1536" max="1536" width="11.140625" style="9" customWidth="1"/>
    <col min="1537" max="1537" width="8.140625" style="9" bestFit="1" customWidth="1"/>
    <col min="1538" max="1538" width="9.7109375" style="9" customWidth="1"/>
    <col min="1539" max="1541" width="7.7109375" style="9" customWidth="1"/>
    <col min="1542" max="1542" width="8.5703125" style="9" customWidth="1"/>
    <col min="1543" max="1545" width="7.7109375" style="9" customWidth="1"/>
    <col min="1546" max="1546" width="8.5703125" style="9" customWidth="1"/>
    <col min="1547" max="1547" width="7.7109375" style="9" customWidth="1"/>
    <col min="1548" max="1548" width="22.7109375" style="9" customWidth="1"/>
    <col min="1549" max="1789" width="9.140625" style="9"/>
    <col min="1790" max="1790" width="22.7109375" style="9" customWidth="1"/>
    <col min="1791" max="1791" width="7.7109375" style="9" customWidth="1"/>
    <col min="1792" max="1792" width="11.140625" style="9" customWidth="1"/>
    <col min="1793" max="1793" width="8.140625" style="9" bestFit="1" customWidth="1"/>
    <col min="1794" max="1794" width="9.7109375" style="9" customWidth="1"/>
    <col min="1795" max="1797" width="7.7109375" style="9" customWidth="1"/>
    <col min="1798" max="1798" width="8.5703125" style="9" customWidth="1"/>
    <col min="1799" max="1801" width="7.7109375" style="9" customWidth="1"/>
    <col min="1802" max="1802" width="8.5703125" style="9" customWidth="1"/>
    <col min="1803" max="1803" width="7.7109375" style="9" customWidth="1"/>
    <col min="1804" max="1804" width="22.7109375" style="9" customWidth="1"/>
    <col min="1805" max="2045" width="9.140625" style="9"/>
    <col min="2046" max="2046" width="22.7109375" style="9" customWidth="1"/>
    <col min="2047" max="2047" width="7.7109375" style="9" customWidth="1"/>
    <col min="2048" max="2048" width="11.140625" style="9" customWidth="1"/>
    <col min="2049" max="2049" width="8.140625" style="9" bestFit="1" customWidth="1"/>
    <col min="2050" max="2050" width="9.7109375" style="9" customWidth="1"/>
    <col min="2051" max="2053" width="7.7109375" style="9" customWidth="1"/>
    <col min="2054" max="2054" width="8.5703125" style="9" customWidth="1"/>
    <col min="2055" max="2057" width="7.7109375" style="9" customWidth="1"/>
    <col min="2058" max="2058" width="8.5703125" style="9" customWidth="1"/>
    <col min="2059" max="2059" width="7.7109375" style="9" customWidth="1"/>
    <col min="2060" max="2060" width="22.7109375" style="9" customWidth="1"/>
    <col min="2061" max="2301" width="9.140625" style="9"/>
    <col min="2302" max="2302" width="22.7109375" style="9" customWidth="1"/>
    <col min="2303" max="2303" width="7.7109375" style="9" customWidth="1"/>
    <col min="2304" max="2304" width="11.140625" style="9" customWidth="1"/>
    <col min="2305" max="2305" width="8.140625" style="9" bestFit="1" customWidth="1"/>
    <col min="2306" max="2306" width="9.7109375" style="9" customWidth="1"/>
    <col min="2307" max="2309" width="7.7109375" style="9" customWidth="1"/>
    <col min="2310" max="2310" width="8.5703125" style="9" customWidth="1"/>
    <col min="2311" max="2313" width="7.7109375" style="9" customWidth="1"/>
    <col min="2314" max="2314" width="8.5703125" style="9" customWidth="1"/>
    <col min="2315" max="2315" width="7.7109375" style="9" customWidth="1"/>
    <col min="2316" max="2316" width="22.7109375" style="9" customWidth="1"/>
    <col min="2317" max="2557" width="9.140625" style="9"/>
    <col min="2558" max="2558" width="22.7109375" style="9" customWidth="1"/>
    <col min="2559" max="2559" width="7.7109375" style="9" customWidth="1"/>
    <col min="2560" max="2560" width="11.140625" style="9" customWidth="1"/>
    <col min="2561" max="2561" width="8.140625" style="9" bestFit="1" customWidth="1"/>
    <col min="2562" max="2562" width="9.7109375" style="9" customWidth="1"/>
    <col min="2563" max="2565" width="7.7109375" style="9" customWidth="1"/>
    <col min="2566" max="2566" width="8.5703125" style="9" customWidth="1"/>
    <col min="2567" max="2569" width="7.7109375" style="9" customWidth="1"/>
    <col min="2570" max="2570" width="8.5703125" style="9" customWidth="1"/>
    <col min="2571" max="2571" width="7.7109375" style="9" customWidth="1"/>
    <col min="2572" max="2572" width="22.7109375" style="9" customWidth="1"/>
    <col min="2573" max="2813" width="9.140625" style="9"/>
    <col min="2814" max="2814" width="22.7109375" style="9" customWidth="1"/>
    <col min="2815" max="2815" width="7.7109375" style="9" customWidth="1"/>
    <col min="2816" max="2816" width="11.140625" style="9" customWidth="1"/>
    <col min="2817" max="2817" width="8.140625" style="9" bestFit="1" customWidth="1"/>
    <col min="2818" max="2818" width="9.7109375" style="9" customWidth="1"/>
    <col min="2819" max="2821" width="7.7109375" style="9" customWidth="1"/>
    <col min="2822" max="2822" width="8.5703125" style="9" customWidth="1"/>
    <col min="2823" max="2825" width="7.7109375" style="9" customWidth="1"/>
    <col min="2826" max="2826" width="8.5703125" style="9" customWidth="1"/>
    <col min="2827" max="2827" width="7.7109375" style="9" customWidth="1"/>
    <col min="2828" max="2828" width="22.7109375" style="9" customWidth="1"/>
    <col min="2829" max="3069" width="9.140625" style="9"/>
    <col min="3070" max="3070" width="22.7109375" style="9" customWidth="1"/>
    <col min="3071" max="3071" width="7.7109375" style="9" customWidth="1"/>
    <col min="3072" max="3072" width="11.140625" style="9" customWidth="1"/>
    <col min="3073" max="3073" width="8.140625" style="9" bestFit="1" customWidth="1"/>
    <col min="3074" max="3074" width="9.7109375" style="9" customWidth="1"/>
    <col min="3075" max="3077" width="7.7109375" style="9" customWidth="1"/>
    <col min="3078" max="3078" width="8.5703125" style="9" customWidth="1"/>
    <col min="3079" max="3081" width="7.7109375" style="9" customWidth="1"/>
    <col min="3082" max="3082" width="8.5703125" style="9" customWidth="1"/>
    <col min="3083" max="3083" width="7.7109375" style="9" customWidth="1"/>
    <col min="3084" max="3084" width="22.7109375" style="9" customWidth="1"/>
    <col min="3085" max="3325" width="9.140625" style="9"/>
    <col min="3326" max="3326" width="22.7109375" style="9" customWidth="1"/>
    <col min="3327" max="3327" width="7.7109375" style="9" customWidth="1"/>
    <col min="3328" max="3328" width="11.140625" style="9" customWidth="1"/>
    <col min="3329" max="3329" width="8.140625" style="9" bestFit="1" customWidth="1"/>
    <col min="3330" max="3330" width="9.7109375" style="9" customWidth="1"/>
    <col min="3331" max="3333" width="7.7109375" style="9" customWidth="1"/>
    <col min="3334" max="3334" width="8.5703125" style="9" customWidth="1"/>
    <col min="3335" max="3337" width="7.7109375" style="9" customWidth="1"/>
    <col min="3338" max="3338" width="8.5703125" style="9" customWidth="1"/>
    <col min="3339" max="3339" width="7.7109375" style="9" customWidth="1"/>
    <col min="3340" max="3340" width="22.7109375" style="9" customWidth="1"/>
    <col min="3341" max="3581" width="9.140625" style="9"/>
    <col min="3582" max="3582" width="22.7109375" style="9" customWidth="1"/>
    <col min="3583" max="3583" width="7.7109375" style="9" customWidth="1"/>
    <col min="3584" max="3584" width="11.140625" style="9" customWidth="1"/>
    <col min="3585" max="3585" width="8.140625" style="9" bestFit="1" customWidth="1"/>
    <col min="3586" max="3586" width="9.7109375" style="9" customWidth="1"/>
    <col min="3587" max="3589" width="7.7109375" style="9" customWidth="1"/>
    <col min="3590" max="3590" width="8.5703125" style="9" customWidth="1"/>
    <col min="3591" max="3593" width="7.7109375" style="9" customWidth="1"/>
    <col min="3594" max="3594" width="8.5703125" style="9" customWidth="1"/>
    <col min="3595" max="3595" width="7.7109375" style="9" customWidth="1"/>
    <col min="3596" max="3596" width="22.7109375" style="9" customWidth="1"/>
    <col min="3597" max="3837" width="9.140625" style="9"/>
    <col min="3838" max="3838" width="22.7109375" style="9" customWidth="1"/>
    <col min="3839" max="3839" width="7.7109375" style="9" customWidth="1"/>
    <col min="3840" max="3840" width="11.140625" style="9" customWidth="1"/>
    <col min="3841" max="3841" width="8.140625" style="9" bestFit="1" customWidth="1"/>
    <col min="3842" max="3842" width="9.7109375" style="9" customWidth="1"/>
    <col min="3843" max="3845" width="7.7109375" style="9" customWidth="1"/>
    <col min="3846" max="3846" width="8.5703125" style="9" customWidth="1"/>
    <col min="3847" max="3849" width="7.7109375" style="9" customWidth="1"/>
    <col min="3850" max="3850" width="8.5703125" style="9" customWidth="1"/>
    <col min="3851" max="3851" width="7.7109375" style="9" customWidth="1"/>
    <col min="3852" max="3852" width="22.7109375" style="9" customWidth="1"/>
    <col min="3853" max="4093" width="9.140625" style="9"/>
    <col min="4094" max="4094" width="22.7109375" style="9" customWidth="1"/>
    <col min="4095" max="4095" width="7.7109375" style="9" customWidth="1"/>
    <col min="4096" max="4096" width="11.140625" style="9" customWidth="1"/>
    <col min="4097" max="4097" width="8.140625" style="9" bestFit="1" customWidth="1"/>
    <col min="4098" max="4098" width="9.7109375" style="9" customWidth="1"/>
    <col min="4099" max="4101" width="7.7109375" style="9" customWidth="1"/>
    <col min="4102" max="4102" width="8.5703125" style="9" customWidth="1"/>
    <col min="4103" max="4105" width="7.7109375" style="9" customWidth="1"/>
    <col min="4106" max="4106" width="8.5703125" style="9" customWidth="1"/>
    <col min="4107" max="4107" width="7.7109375" style="9" customWidth="1"/>
    <col min="4108" max="4108" width="22.7109375" style="9" customWidth="1"/>
    <col min="4109" max="4349" width="9.140625" style="9"/>
    <col min="4350" max="4350" width="22.7109375" style="9" customWidth="1"/>
    <col min="4351" max="4351" width="7.7109375" style="9" customWidth="1"/>
    <col min="4352" max="4352" width="11.140625" style="9" customWidth="1"/>
    <col min="4353" max="4353" width="8.140625" style="9" bestFit="1" customWidth="1"/>
    <col min="4354" max="4354" width="9.7109375" style="9" customWidth="1"/>
    <col min="4355" max="4357" width="7.7109375" style="9" customWidth="1"/>
    <col min="4358" max="4358" width="8.5703125" style="9" customWidth="1"/>
    <col min="4359" max="4361" width="7.7109375" style="9" customWidth="1"/>
    <col min="4362" max="4362" width="8.5703125" style="9" customWidth="1"/>
    <col min="4363" max="4363" width="7.7109375" style="9" customWidth="1"/>
    <col min="4364" max="4364" width="22.7109375" style="9" customWidth="1"/>
    <col min="4365" max="4605" width="9.140625" style="9"/>
    <col min="4606" max="4606" width="22.7109375" style="9" customWidth="1"/>
    <col min="4607" max="4607" width="7.7109375" style="9" customWidth="1"/>
    <col min="4608" max="4608" width="11.140625" style="9" customWidth="1"/>
    <col min="4609" max="4609" width="8.140625" style="9" bestFit="1" customWidth="1"/>
    <col min="4610" max="4610" width="9.7109375" style="9" customWidth="1"/>
    <col min="4611" max="4613" width="7.7109375" style="9" customWidth="1"/>
    <col min="4614" max="4614" width="8.5703125" style="9" customWidth="1"/>
    <col min="4615" max="4617" width="7.7109375" style="9" customWidth="1"/>
    <col min="4618" max="4618" width="8.5703125" style="9" customWidth="1"/>
    <col min="4619" max="4619" width="7.7109375" style="9" customWidth="1"/>
    <col min="4620" max="4620" width="22.7109375" style="9" customWidth="1"/>
    <col min="4621" max="4861" width="9.140625" style="9"/>
    <col min="4862" max="4862" width="22.7109375" style="9" customWidth="1"/>
    <col min="4863" max="4863" width="7.7109375" style="9" customWidth="1"/>
    <col min="4864" max="4864" width="11.140625" style="9" customWidth="1"/>
    <col min="4865" max="4865" width="8.140625" style="9" bestFit="1" customWidth="1"/>
    <col min="4866" max="4866" width="9.7109375" style="9" customWidth="1"/>
    <col min="4867" max="4869" width="7.7109375" style="9" customWidth="1"/>
    <col min="4870" max="4870" width="8.5703125" style="9" customWidth="1"/>
    <col min="4871" max="4873" width="7.7109375" style="9" customWidth="1"/>
    <col min="4874" max="4874" width="8.5703125" style="9" customWidth="1"/>
    <col min="4875" max="4875" width="7.7109375" style="9" customWidth="1"/>
    <col min="4876" max="4876" width="22.7109375" style="9" customWidth="1"/>
    <col min="4877" max="5117" width="9.140625" style="9"/>
    <col min="5118" max="5118" width="22.7109375" style="9" customWidth="1"/>
    <col min="5119" max="5119" width="7.7109375" style="9" customWidth="1"/>
    <col min="5120" max="5120" width="11.140625" style="9" customWidth="1"/>
    <col min="5121" max="5121" width="8.140625" style="9" bestFit="1" customWidth="1"/>
    <col min="5122" max="5122" width="9.7109375" style="9" customWidth="1"/>
    <col min="5123" max="5125" width="7.7109375" style="9" customWidth="1"/>
    <col min="5126" max="5126" width="8.5703125" style="9" customWidth="1"/>
    <col min="5127" max="5129" width="7.7109375" style="9" customWidth="1"/>
    <col min="5130" max="5130" width="8.5703125" style="9" customWidth="1"/>
    <col min="5131" max="5131" width="7.7109375" style="9" customWidth="1"/>
    <col min="5132" max="5132" width="22.7109375" style="9" customWidth="1"/>
    <col min="5133" max="5373" width="9.140625" style="9"/>
    <col min="5374" max="5374" width="22.7109375" style="9" customWidth="1"/>
    <col min="5375" max="5375" width="7.7109375" style="9" customWidth="1"/>
    <col min="5376" max="5376" width="11.140625" style="9" customWidth="1"/>
    <col min="5377" max="5377" width="8.140625" style="9" bestFit="1" customWidth="1"/>
    <col min="5378" max="5378" width="9.7109375" style="9" customWidth="1"/>
    <col min="5379" max="5381" width="7.7109375" style="9" customWidth="1"/>
    <col min="5382" max="5382" width="8.5703125" style="9" customWidth="1"/>
    <col min="5383" max="5385" width="7.7109375" style="9" customWidth="1"/>
    <col min="5386" max="5386" width="8.5703125" style="9" customWidth="1"/>
    <col min="5387" max="5387" width="7.7109375" style="9" customWidth="1"/>
    <col min="5388" max="5388" width="22.7109375" style="9" customWidth="1"/>
    <col min="5389" max="5629" width="9.140625" style="9"/>
    <col min="5630" max="5630" width="22.7109375" style="9" customWidth="1"/>
    <col min="5631" max="5631" width="7.7109375" style="9" customWidth="1"/>
    <col min="5632" max="5632" width="11.140625" style="9" customWidth="1"/>
    <col min="5633" max="5633" width="8.140625" style="9" bestFit="1" customWidth="1"/>
    <col min="5634" max="5634" width="9.7109375" style="9" customWidth="1"/>
    <col min="5635" max="5637" width="7.7109375" style="9" customWidth="1"/>
    <col min="5638" max="5638" width="8.5703125" style="9" customWidth="1"/>
    <col min="5639" max="5641" width="7.7109375" style="9" customWidth="1"/>
    <col min="5642" max="5642" width="8.5703125" style="9" customWidth="1"/>
    <col min="5643" max="5643" width="7.7109375" style="9" customWidth="1"/>
    <col min="5644" max="5644" width="22.7109375" style="9" customWidth="1"/>
    <col min="5645" max="5885" width="9.140625" style="9"/>
    <col min="5886" max="5886" width="22.7109375" style="9" customWidth="1"/>
    <col min="5887" max="5887" width="7.7109375" style="9" customWidth="1"/>
    <col min="5888" max="5888" width="11.140625" style="9" customWidth="1"/>
    <col min="5889" max="5889" width="8.140625" style="9" bestFit="1" customWidth="1"/>
    <col min="5890" max="5890" width="9.7109375" style="9" customWidth="1"/>
    <col min="5891" max="5893" width="7.7109375" style="9" customWidth="1"/>
    <col min="5894" max="5894" width="8.5703125" style="9" customWidth="1"/>
    <col min="5895" max="5897" width="7.7109375" style="9" customWidth="1"/>
    <col min="5898" max="5898" width="8.5703125" style="9" customWidth="1"/>
    <col min="5899" max="5899" width="7.7109375" style="9" customWidth="1"/>
    <col min="5900" max="5900" width="22.7109375" style="9" customWidth="1"/>
    <col min="5901" max="6141" width="9.140625" style="9"/>
    <col min="6142" max="6142" width="22.7109375" style="9" customWidth="1"/>
    <col min="6143" max="6143" width="7.7109375" style="9" customWidth="1"/>
    <col min="6144" max="6144" width="11.140625" style="9" customWidth="1"/>
    <col min="6145" max="6145" width="8.140625" style="9" bestFit="1" customWidth="1"/>
    <col min="6146" max="6146" width="9.7109375" style="9" customWidth="1"/>
    <col min="6147" max="6149" width="7.7109375" style="9" customWidth="1"/>
    <col min="6150" max="6150" width="8.5703125" style="9" customWidth="1"/>
    <col min="6151" max="6153" width="7.7109375" style="9" customWidth="1"/>
    <col min="6154" max="6154" width="8.5703125" style="9" customWidth="1"/>
    <col min="6155" max="6155" width="7.7109375" style="9" customWidth="1"/>
    <col min="6156" max="6156" width="22.7109375" style="9" customWidth="1"/>
    <col min="6157" max="6397" width="9.140625" style="9"/>
    <col min="6398" max="6398" width="22.7109375" style="9" customWidth="1"/>
    <col min="6399" max="6399" width="7.7109375" style="9" customWidth="1"/>
    <col min="6400" max="6400" width="11.140625" style="9" customWidth="1"/>
    <col min="6401" max="6401" width="8.140625" style="9" bestFit="1" customWidth="1"/>
    <col min="6402" max="6402" width="9.7109375" style="9" customWidth="1"/>
    <col min="6403" max="6405" width="7.7109375" style="9" customWidth="1"/>
    <col min="6406" max="6406" width="8.5703125" style="9" customWidth="1"/>
    <col min="6407" max="6409" width="7.7109375" style="9" customWidth="1"/>
    <col min="6410" max="6410" width="8.5703125" style="9" customWidth="1"/>
    <col min="6411" max="6411" width="7.7109375" style="9" customWidth="1"/>
    <col min="6412" max="6412" width="22.7109375" style="9" customWidth="1"/>
    <col min="6413" max="6653" width="9.140625" style="9"/>
    <col min="6654" max="6654" width="22.7109375" style="9" customWidth="1"/>
    <col min="6655" max="6655" width="7.7109375" style="9" customWidth="1"/>
    <col min="6656" max="6656" width="11.140625" style="9" customWidth="1"/>
    <col min="6657" max="6657" width="8.140625" style="9" bestFit="1" customWidth="1"/>
    <col min="6658" max="6658" width="9.7109375" style="9" customWidth="1"/>
    <col min="6659" max="6661" width="7.7109375" style="9" customWidth="1"/>
    <col min="6662" max="6662" width="8.5703125" style="9" customWidth="1"/>
    <col min="6663" max="6665" width="7.7109375" style="9" customWidth="1"/>
    <col min="6666" max="6666" width="8.5703125" style="9" customWidth="1"/>
    <col min="6667" max="6667" width="7.7109375" style="9" customWidth="1"/>
    <col min="6668" max="6668" width="22.7109375" style="9" customWidth="1"/>
    <col min="6669" max="6909" width="9.140625" style="9"/>
    <col min="6910" max="6910" width="22.7109375" style="9" customWidth="1"/>
    <col min="6911" max="6911" width="7.7109375" style="9" customWidth="1"/>
    <col min="6912" max="6912" width="11.140625" style="9" customWidth="1"/>
    <col min="6913" max="6913" width="8.140625" style="9" bestFit="1" customWidth="1"/>
    <col min="6914" max="6914" width="9.7109375" style="9" customWidth="1"/>
    <col min="6915" max="6917" width="7.7109375" style="9" customWidth="1"/>
    <col min="6918" max="6918" width="8.5703125" style="9" customWidth="1"/>
    <col min="6919" max="6921" width="7.7109375" style="9" customWidth="1"/>
    <col min="6922" max="6922" width="8.5703125" style="9" customWidth="1"/>
    <col min="6923" max="6923" width="7.7109375" style="9" customWidth="1"/>
    <col min="6924" max="6924" width="22.7109375" style="9" customWidth="1"/>
    <col min="6925" max="7165" width="9.140625" style="9"/>
    <col min="7166" max="7166" width="22.7109375" style="9" customWidth="1"/>
    <col min="7167" max="7167" width="7.7109375" style="9" customWidth="1"/>
    <col min="7168" max="7168" width="11.140625" style="9" customWidth="1"/>
    <col min="7169" max="7169" width="8.140625" style="9" bestFit="1" customWidth="1"/>
    <col min="7170" max="7170" width="9.7109375" style="9" customWidth="1"/>
    <col min="7171" max="7173" width="7.7109375" style="9" customWidth="1"/>
    <col min="7174" max="7174" width="8.5703125" style="9" customWidth="1"/>
    <col min="7175" max="7177" width="7.7109375" style="9" customWidth="1"/>
    <col min="7178" max="7178" width="8.5703125" style="9" customWidth="1"/>
    <col min="7179" max="7179" width="7.7109375" style="9" customWidth="1"/>
    <col min="7180" max="7180" width="22.7109375" style="9" customWidth="1"/>
    <col min="7181" max="7421" width="9.140625" style="9"/>
    <col min="7422" max="7422" width="22.7109375" style="9" customWidth="1"/>
    <col min="7423" max="7423" width="7.7109375" style="9" customWidth="1"/>
    <col min="7424" max="7424" width="11.140625" style="9" customWidth="1"/>
    <col min="7425" max="7425" width="8.140625" style="9" bestFit="1" customWidth="1"/>
    <col min="7426" max="7426" width="9.7109375" style="9" customWidth="1"/>
    <col min="7427" max="7429" width="7.7109375" style="9" customWidth="1"/>
    <col min="7430" max="7430" width="8.5703125" style="9" customWidth="1"/>
    <col min="7431" max="7433" width="7.7109375" style="9" customWidth="1"/>
    <col min="7434" max="7434" width="8.5703125" style="9" customWidth="1"/>
    <col min="7435" max="7435" width="7.7109375" style="9" customWidth="1"/>
    <col min="7436" max="7436" width="22.7109375" style="9" customWidth="1"/>
    <col min="7437" max="7677" width="9.140625" style="9"/>
    <col min="7678" max="7678" width="22.7109375" style="9" customWidth="1"/>
    <col min="7679" max="7679" width="7.7109375" style="9" customWidth="1"/>
    <col min="7680" max="7680" width="11.140625" style="9" customWidth="1"/>
    <col min="7681" max="7681" width="8.140625" style="9" bestFit="1" customWidth="1"/>
    <col min="7682" max="7682" width="9.7109375" style="9" customWidth="1"/>
    <col min="7683" max="7685" width="7.7109375" style="9" customWidth="1"/>
    <col min="7686" max="7686" width="8.5703125" style="9" customWidth="1"/>
    <col min="7687" max="7689" width="7.7109375" style="9" customWidth="1"/>
    <col min="7690" max="7690" width="8.5703125" style="9" customWidth="1"/>
    <col min="7691" max="7691" width="7.7109375" style="9" customWidth="1"/>
    <col min="7692" max="7692" width="22.7109375" style="9" customWidth="1"/>
    <col min="7693" max="7933" width="9.140625" style="9"/>
    <col min="7934" max="7934" width="22.7109375" style="9" customWidth="1"/>
    <col min="7935" max="7935" width="7.7109375" style="9" customWidth="1"/>
    <col min="7936" max="7936" width="11.140625" style="9" customWidth="1"/>
    <col min="7937" max="7937" width="8.140625" style="9" bestFit="1" customWidth="1"/>
    <col min="7938" max="7938" width="9.7109375" style="9" customWidth="1"/>
    <col min="7939" max="7941" width="7.7109375" style="9" customWidth="1"/>
    <col min="7942" max="7942" width="8.5703125" style="9" customWidth="1"/>
    <col min="7943" max="7945" width="7.7109375" style="9" customWidth="1"/>
    <col min="7946" max="7946" width="8.5703125" style="9" customWidth="1"/>
    <col min="7947" max="7947" width="7.7109375" style="9" customWidth="1"/>
    <col min="7948" max="7948" width="22.7109375" style="9" customWidth="1"/>
    <col min="7949" max="8189" width="9.140625" style="9"/>
    <col min="8190" max="8190" width="22.7109375" style="9" customWidth="1"/>
    <col min="8191" max="8191" width="7.7109375" style="9" customWidth="1"/>
    <col min="8192" max="8192" width="11.140625" style="9" customWidth="1"/>
    <col min="8193" max="8193" width="8.140625" style="9" bestFit="1" customWidth="1"/>
    <col min="8194" max="8194" width="9.7109375" style="9" customWidth="1"/>
    <col min="8195" max="8197" width="7.7109375" style="9" customWidth="1"/>
    <col min="8198" max="8198" width="8.5703125" style="9" customWidth="1"/>
    <col min="8199" max="8201" width="7.7109375" style="9" customWidth="1"/>
    <col min="8202" max="8202" width="8.5703125" style="9" customWidth="1"/>
    <col min="8203" max="8203" width="7.7109375" style="9" customWidth="1"/>
    <col min="8204" max="8204" width="22.7109375" style="9" customWidth="1"/>
    <col min="8205" max="8445" width="9.140625" style="9"/>
    <col min="8446" max="8446" width="22.7109375" style="9" customWidth="1"/>
    <col min="8447" max="8447" width="7.7109375" style="9" customWidth="1"/>
    <col min="8448" max="8448" width="11.140625" style="9" customWidth="1"/>
    <col min="8449" max="8449" width="8.140625" style="9" bestFit="1" customWidth="1"/>
    <col min="8450" max="8450" width="9.7109375" style="9" customWidth="1"/>
    <col min="8451" max="8453" width="7.7109375" style="9" customWidth="1"/>
    <col min="8454" max="8454" width="8.5703125" style="9" customWidth="1"/>
    <col min="8455" max="8457" width="7.7109375" style="9" customWidth="1"/>
    <col min="8458" max="8458" width="8.5703125" style="9" customWidth="1"/>
    <col min="8459" max="8459" width="7.7109375" style="9" customWidth="1"/>
    <col min="8460" max="8460" width="22.7109375" style="9" customWidth="1"/>
    <col min="8461" max="8701" width="9.140625" style="9"/>
    <col min="8702" max="8702" width="22.7109375" style="9" customWidth="1"/>
    <col min="8703" max="8703" width="7.7109375" style="9" customWidth="1"/>
    <col min="8704" max="8704" width="11.140625" style="9" customWidth="1"/>
    <col min="8705" max="8705" width="8.140625" style="9" bestFit="1" customWidth="1"/>
    <col min="8706" max="8706" width="9.7109375" style="9" customWidth="1"/>
    <col min="8707" max="8709" width="7.7109375" style="9" customWidth="1"/>
    <col min="8710" max="8710" width="8.5703125" style="9" customWidth="1"/>
    <col min="8711" max="8713" width="7.7109375" style="9" customWidth="1"/>
    <col min="8714" max="8714" width="8.5703125" style="9" customWidth="1"/>
    <col min="8715" max="8715" width="7.7109375" style="9" customWidth="1"/>
    <col min="8716" max="8716" width="22.7109375" style="9" customWidth="1"/>
    <col min="8717" max="8957" width="9.140625" style="9"/>
    <col min="8958" max="8958" width="22.7109375" style="9" customWidth="1"/>
    <col min="8959" max="8959" width="7.7109375" style="9" customWidth="1"/>
    <col min="8960" max="8960" width="11.140625" style="9" customWidth="1"/>
    <col min="8961" max="8961" width="8.140625" style="9" bestFit="1" customWidth="1"/>
    <col min="8962" max="8962" width="9.7109375" style="9" customWidth="1"/>
    <col min="8963" max="8965" width="7.7109375" style="9" customWidth="1"/>
    <col min="8966" max="8966" width="8.5703125" style="9" customWidth="1"/>
    <col min="8967" max="8969" width="7.7109375" style="9" customWidth="1"/>
    <col min="8970" max="8970" width="8.5703125" style="9" customWidth="1"/>
    <col min="8971" max="8971" width="7.7109375" style="9" customWidth="1"/>
    <col min="8972" max="8972" width="22.7109375" style="9" customWidth="1"/>
    <col min="8973" max="9213" width="9.140625" style="9"/>
    <col min="9214" max="9214" width="22.7109375" style="9" customWidth="1"/>
    <col min="9215" max="9215" width="7.7109375" style="9" customWidth="1"/>
    <col min="9216" max="9216" width="11.140625" style="9" customWidth="1"/>
    <col min="9217" max="9217" width="8.140625" style="9" bestFit="1" customWidth="1"/>
    <col min="9218" max="9218" width="9.7109375" style="9" customWidth="1"/>
    <col min="9219" max="9221" width="7.7109375" style="9" customWidth="1"/>
    <col min="9222" max="9222" width="8.5703125" style="9" customWidth="1"/>
    <col min="9223" max="9225" width="7.7109375" style="9" customWidth="1"/>
    <col min="9226" max="9226" width="8.5703125" style="9" customWidth="1"/>
    <col min="9227" max="9227" width="7.7109375" style="9" customWidth="1"/>
    <col min="9228" max="9228" width="22.7109375" style="9" customWidth="1"/>
    <col min="9229" max="9469" width="9.140625" style="9"/>
    <col min="9470" max="9470" width="22.7109375" style="9" customWidth="1"/>
    <col min="9471" max="9471" width="7.7109375" style="9" customWidth="1"/>
    <col min="9472" max="9472" width="11.140625" style="9" customWidth="1"/>
    <col min="9473" max="9473" width="8.140625" style="9" bestFit="1" customWidth="1"/>
    <col min="9474" max="9474" width="9.7109375" style="9" customWidth="1"/>
    <col min="9475" max="9477" width="7.7109375" style="9" customWidth="1"/>
    <col min="9478" max="9478" width="8.5703125" style="9" customWidth="1"/>
    <col min="9479" max="9481" width="7.7109375" style="9" customWidth="1"/>
    <col min="9482" max="9482" width="8.5703125" style="9" customWidth="1"/>
    <col min="9483" max="9483" width="7.7109375" style="9" customWidth="1"/>
    <col min="9484" max="9484" width="22.7109375" style="9" customWidth="1"/>
    <col min="9485" max="9725" width="9.140625" style="9"/>
    <col min="9726" max="9726" width="22.7109375" style="9" customWidth="1"/>
    <col min="9727" max="9727" width="7.7109375" style="9" customWidth="1"/>
    <col min="9728" max="9728" width="11.140625" style="9" customWidth="1"/>
    <col min="9729" max="9729" width="8.140625" style="9" bestFit="1" customWidth="1"/>
    <col min="9730" max="9730" width="9.7109375" style="9" customWidth="1"/>
    <col min="9731" max="9733" width="7.7109375" style="9" customWidth="1"/>
    <col min="9734" max="9734" width="8.5703125" style="9" customWidth="1"/>
    <col min="9735" max="9737" width="7.7109375" style="9" customWidth="1"/>
    <col min="9738" max="9738" width="8.5703125" style="9" customWidth="1"/>
    <col min="9739" max="9739" width="7.7109375" style="9" customWidth="1"/>
    <col min="9740" max="9740" width="22.7109375" style="9" customWidth="1"/>
    <col min="9741" max="9981" width="9.140625" style="9"/>
    <col min="9982" max="9982" width="22.7109375" style="9" customWidth="1"/>
    <col min="9983" max="9983" width="7.7109375" style="9" customWidth="1"/>
    <col min="9984" max="9984" width="11.140625" style="9" customWidth="1"/>
    <col min="9985" max="9985" width="8.140625" style="9" bestFit="1" customWidth="1"/>
    <col min="9986" max="9986" width="9.7109375" style="9" customWidth="1"/>
    <col min="9987" max="9989" width="7.7109375" style="9" customWidth="1"/>
    <col min="9990" max="9990" width="8.5703125" style="9" customWidth="1"/>
    <col min="9991" max="9993" width="7.7109375" style="9" customWidth="1"/>
    <col min="9994" max="9994" width="8.5703125" style="9" customWidth="1"/>
    <col min="9995" max="9995" width="7.7109375" style="9" customWidth="1"/>
    <col min="9996" max="9996" width="22.7109375" style="9" customWidth="1"/>
    <col min="9997" max="10237" width="9.140625" style="9"/>
    <col min="10238" max="10238" width="22.7109375" style="9" customWidth="1"/>
    <col min="10239" max="10239" width="7.7109375" style="9" customWidth="1"/>
    <col min="10240" max="10240" width="11.140625" style="9" customWidth="1"/>
    <col min="10241" max="10241" width="8.140625" style="9" bestFit="1" customWidth="1"/>
    <col min="10242" max="10242" width="9.7109375" style="9" customWidth="1"/>
    <col min="10243" max="10245" width="7.7109375" style="9" customWidth="1"/>
    <col min="10246" max="10246" width="8.5703125" style="9" customWidth="1"/>
    <col min="10247" max="10249" width="7.7109375" style="9" customWidth="1"/>
    <col min="10250" max="10250" width="8.5703125" style="9" customWidth="1"/>
    <col min="10251" max="10251" width="7.7109375" style="9" customWidth="1"/>
    <col min="10252" max="10252" width="22.7109375" style="9" customWidth="1"/>
    <col min="10253" max="10493" width="9.140625" style="9"/>
    <col min="10494" max="10494" width="22.7109375" style="9" customWidth="1"/>
    <col min="10495" max="10495" width="7.7109375" style="9" customWidth="1"/>
    <col min="10496" max="10496" width="11.140625" style="9" customWidth="1"/>
    <col min="10497" max="10497" width="8.140625" style="9" bestFit="1" customWidth="1"/>
    <col min="10498" max="10498" width="9.7109375" style="9" customWidth="1"/>
    <col min="10499" max="10501" width="7.7109375" style="9" customWidth="1"/>
    <col min="10502" max="10502" width="8.5703125" style="9" customWidth="1"/>
    <col min="10503" max="10505" width="7.7109375" style="9" customWidth="1"/>
    <col min="10506" max="10506" width="8.5703125" style="9" customWidth="1"/>
    <col min="10507" max="10507" width="7.7109375" style="9" customWidth="1"/>
    <col min="10508" max="10508" width="22.7109375" style="9" customWidth="1"/>
    <col min="10509" max="10749" width="9.140625" style="9"/>
    <col min="10750" max="10750" width="22.7109375" style="9" customWidth="1"/>
    <col min="10751" max="10751" width="7.7109375" style="9" customWidth="1"/>
    <col min="10752" max="10752" width="11.140625" style="9" customWidth="1"/>
    <col min="10753" max="10753" width="8.140625" style="9" bestFit="1" customWidth="1"/>
    <col min="10754" max="10754" width="9.7109375" style="9" customWidth="1"/>
    <col min="10755" max="10757" width="7.7109375" style="9" customWidth="1"/>
    <col min="10758" max="10758" width="8.5703125" style="9" customWidth="1"/>
    <col min="10759" max="10761" width="7.7109375" style="9" customWidth="1"/>
    <col min="10762" max="10762" width="8.5703125" style="9" customWidth="1"/>
    <col min="10763" max="10763" width="7.7109375" style="9" customWidth="1"/>
    <col min="10764" max="10764" width="22.7109375" style="9" customWidth="1"/>
    <col min="10765" max="11005" width="9.140625" style="9"/>
    <col min="11006" max="11006" width="22.7109375" style="9" customWidth="1"/>
    <col min="11007" max="11007" width="7.7109375" style="9" customWidth="1"/>
    <col min="11008" max="11008" width="11.140625" style="9" customWidth="1"/>
    <col min="11009" max="11009" width="8.140625" style="9" bestFit="1" customWidth="1"/>
    <col min="11010" max="11010" width="9.7109375" style="9" customWidth="1"/>
    <col min="11011" max="11013" width="7.7109375" style="9" customWidth="1"/>
    <col min="11014" max="11014" width="8.5703125" style="9" customWidth="1"/>
    <col min="11015" max="11017" width="7.7109375" style="9" customWidth="1"/>
    <col min="11018" max="11018" width="8.5703125" style="9" customWidth="1"/>
    <col min="11019" max="11019" width="7.7109375" style="9" customWidth="1"/>
    <col min="11020" max="11020" width="22.7109375" style="9" customWidth="1"/>
    <col min="11021" max="11261" width="9.140625" style="9"/>
    <col min="11262" max="11262" width="22.7109375" style="9" customWidth="1"/>
    <col min="11263" max="11263" width="7.7109375" style="9" customWidth="1"/>
    <col min="11264" max="11264" width="11.140625" style="9" customWidth="1"/>
    <col min="11265" max="11265" width="8.140625" style="9" bestFit="1" customWidth="1"/>
    <col min="11266" max="11266" width="9.7109375" style="9" customWidth="1"/>
    <col min="11267" max="11269" width="7.7109375" style="9" customWidth="1"/>
    <col min="11270" max="11270" width="8.5703125" style="9" customWidth="1"/>
    <col min="11271" max="11273" width="7.7109375" style="9" customWidth="1"/>
    <col min="11274" max="11274" width="8.5703125" style="9" customWidth="1"/>
    <col min="11275" max="11275" width="7.7109375" style="9" customWidth="1"/>
    <col min="11276" max="11276" width="22.7109375" style="9" customWidth="1"/>
    <col min="11277" max="11517" width="9.140625" style="9"/>
    <col min="11518" max="11518" width="22.7109375" style="9" customWidth="1"/>
    <col min="11519" max="11519" width="7.7109375" style="9" customWidth="1"/>
    <col min="11520" max="11520" width="11.140625" style="9" customWidth="1"/>
    <col min="11521" max="11521" width="8.140625" style="9" bestFit="1" customWidth="1"/>
    <col min="11522" max="11522" width="9.7109375" style="9" customWidth="1"/>
    <col min="11523" max="11525" width="7.7109375" style="9" customWidth="1"/>
    <col min="11526" max="11526" width="8.5703125" style="9" customWidth="1"/>
    <col min="11527" max="11529" width="7.7109375" style="9" customWidth="1"/>
    <col min="11530" max="11530" width="8.5703125" style="9" customWidth="1"/>
    <col min="11531" max="11531" width="7.7109375" style="9" customWidth="1"/>
    <col min="11532" max="11532" width="22.7109375" style="9" customWidth="1"/>
    <col min="11533" max="11773" width="9.140625" style="9"/>
    <col min="11774" max="11774" width="22.7109375" style="9" customWidth="1"/>
    <col min="11775" max="11775" width="7.7109375" style="9" customWidth="1"/>
    <col min="11776" max="11776" width="11.140625" style="9" customWidth="1"/>
    <col min="11777" max="11777" width="8.140625" style="9" bestFit="1" customWidth="1"/>
    <col min="11778" max="11778" width="9.7109375" style="9" customWidth="1"/>
    <col min="11779" max="11781" width="7.7109375" style="9" customWidth="1"/>
    <col min="11782" max="11782" width="8.5703125" style="9" customWidth="1"/>
    <col min="11783" max="11785" width="7.7109375" style="9" customWidth="1"/>
    <col min="11786" max="11786" width="8.5703125" style="9" customWidth="1"/>
    <col min="11787" max="11787" width="7.7109375" style="9" customWidth="1"/>
    <col min="11788" max="11788" width="22.7109375" style="9" customWidth="1"/>
    <col min="11789" max="12029" width="9.140625" style="9"/>
    <col min="12030" max="12030" width="22.7109375" style="9" customWidth="1"/>
    <col min="12031" max="12031" width="7.7109375" style="9" customWidth="1"/>
    <col min="12032" max="12032" width="11.140625" style="9" customWidth="1"/>
    <col min="12033" max="12033" width="8.140625" style="9" bestFit="1" customWidth="1"/>
    <col min="12034" max="12034" width="9.7109375" style="9" customWidth="1"/>
    <col min="12035" max="12037" width="7.7109375" style="9" customWidth="1"/>
    <col min="12038" max="12038" width="8.5703125" style="9" customWidth="1"/>
    <col min="12039" max="12041" width="7.7109375" style="9" customWidth="1"/>
    <col min="12042" max="12042" width="8.5703125" style="9" customWidth="1"/>
    <col min="12043" max="12043" width="7.7109375" style="9" customWidth="1"/>
    <col min="12044" max="12044" width="22.7109375" style="9" customWidth="1"/>
    <col min="12045" max="12285" width="9.140625" style="9"/>
    <col min="12286" max="12286" width="22.7109375" style="9" customWidth="1"/>
    <col min="12287" max="12287" width="7.7109375" style="9" customWidth="1"/>
    <col min="12288" max="12288" width="11.140625" style="9" customWidth="1"/>
    <col min="12289" max="12289" width="8.140625" style="9" bestFit="1" customWidth="1"/>
    <col min="12290" max="12290" width="9.7109375" style="9" customWidth="1"/>
    <col min="12291" max="12293" width="7.7109375" style="9" customWidth="1"/>
    <col min="12294" max="12294" width="8.5703125" style="9" customWidth="1"/>
    <col min="12295" max="12297" width="7.7109375" style="9" customWidth="1"/>
    <col min="12298" max="12298" width="8.5703125" style="9" customWidth="1"/>
    <col min="12299" max="12299" width="7.7109375" style="9" customWidth="1"/>
    <col min="12300" max="12300" width="22.7109375" style="9" customWidth="1"/>
    <col min="12301" max="12541" width="9.140625" style="9"/>
    <col min="12542" max="12542" width="22.7109375" style="9" customWidth="1"/>
    <col min="12543" max="12543" width="7.7109375" style="9" customWidth="1"/>
    <col min="12544" max="12544" width="11.140625" style="9" customWidth="1"/>
    <col min="12545" max="12545" width="8.140625" style="9" bestFit="1" customWidth="1"/>
    <col min="12546" max="12546" width="9.7109375" style="9" customWidth="1"/>
    <col min="12547" max="12549" width="7.7109375" style="9" customWidth="1"/>
    <col min="12550" max="12550" width="8.5703125" style="9" customWidth="1"/>
    <col min="12551" max="12553" width="7.7109375" style="9" customWidth="1"/>
    <col min="12554" max="12554" width="8.5703125" style="9" customWidth="1"/>
    <col min="12555" max="12555" width="7.7109375" style="9" customWidth="1"/>
    <col min="12556" max="12556" width="22.7109375" style="9" customWidth="1"/>
    <col min="12557" max="12797" width="9.140625" style="9"/>
    <col min="12798" max="12798" width="22.7109375" style="9" customWidth="1"/>
    <col min="12799" max="12799" width="7.7109375" style="9" customWidth="1"/>
    <col min="12800" max="12800" width="11.140625" style="9" customWidth="1"/>
    <col min="12801" max="12801" width="8.140625" style="9" bestFit="1" customWidth="1"/>
    <col min="12802" max="12802" width="9.7109375" style="9" customWidth="1"/>
    <col min="12803" max="12805" width="7.7109375" style="9" customWidth="1"/>
    <col min="12806" max="12806" width="8.5703125" style="9" customWidth="1"/>
    <col min="12807" max="12809" width="7.7109375" style="9" customWidth="1"/>
    <col min="12810" max="12810" width="8.5703125" style="9" customWidth="1"/>
    <col min="12811" max="12811" width="7.7109375" style="9" customWidth="1"/>
    <col min="12812" max="12812" width="22.7109375" style="9" customWidth="1"/>
    <col min="12813" max="13053" width="9.140625" style="9"/>
    <col min="13054" max="13054" width="22.7109375" style="9" customWidth="1"/>
    <col min="13055" max="13055" width="7.7109375" style="9" customWidth="1"/>
    <col min="13056" max="13056" width="11.140625" style="9" customWidth="1"/>
    <col min="13057" max="13057" width="8.140625" style="9" bestFit="1" customWidth="1"/>
    <col min="13058" max="13058" width="9.7109375" style="9" customWidth="1"/>
    <col min="13059" max="13061" width="7.7109375" style="9" customWidth="1"/>
    <col min="13062" max="13062" width="8.5703125" style="9" customWidth="1"/>
    <col min="13063" max="13065" width="7.7109375" style="9" customWidth="1"/>
    <col min="13066" max="13066" width="8.5703125" style="9" customWidth="1"/>
    <col min="13067" max="13067" width="7.7109375" style="9" customWidth="1"/>
    <col min="13068" max="13068" width="22.7109375" style="9" customWidth="1"/>
    <col min="13069" max="13309" width="9.140625" style="9"/>
    <col min="13310" max="13310" width="22.7109375" style="9" customWidth="1"/>
    <col min="13311" max="13311" width="7.7109375" style="9" customWidth="1"/>
    <col min="13312" max="13312" width="11.140625" style="9" customWidth="1"/>
    <col min="13313" max="13313" width="8.140625" style="9" bestFit="1" customWidth="1"/>
    <col min="13314" max="13314" width="9.7109375" style="9" customWidth="1"/>
    <col min="13315" max="13317" width="7.7109375" style="9" customWidth="1"/>
    <col min="13318" max="13318" width="8.5703125" style="9" customWidth="1"/>
    <col min="13319" max="13321" width="7.7109375" style="9" customWidth="1"/>
    <col min="13322" max="13322" width="8.5703125" style="9" customWidth="1"/>
    <col min="13323" max="13323" width="7.7109375" style="9" customWidth="1"/>
    <col min="13324" max="13324" width="22.7109375" style="9" customWidth="1"/>
    <col min="13325" max="13565" width="9.140625" style="9"/>
    <col min="13566" max="13566" width="22.7109375" style="9" customWidth="1"/>
    <col min="13567" max="13567" width="7.7109375" style="9" customWidth="1"/>
    <col min="13568" max="13568" width="11.140625" style="9" customWidth="1"/>
    <col min="13569" max="13569" width="8.140625" style="9" bestFit="1" customWidth="1"/>
    <col min="13570" max="13570" width="9.7109375" style="9" customWidth="1"/>
    <col min="13571" max="13573" width="7.7109375" style="9" customWidth="1"/>
    <col min="13574" max="13574" width="8.5703125" style="9" customWidth="1"/>
    <col min="13575" max="13577" width="7.7109375" style="9" customWidth="1"/>
    <col min="13578" max="13578" width="8.5703125" style="9" customWidth="1"/>
    <col min="13579" max="13579" width="7.7109375" style="9" customWidth="1"/>
    <col min="13580" max="13580" width="22.7109375" style="9" customWidth="1"/>
    <col min="13581" max="13821" width="9.140625" style="9"/>
    <col min="13822" max="13822" width="22.7109375" style="9" customWidth="1"/>
    <col min="13823" max="13823" width="7.7109375" style="9" customWidth="1"/>
    <col min="13824" max="13824" width="11.140625" style="9" customWidth="1"/>
    <col min="13825" max="13825" width="8.140625" style="9" bestFit="1" customWidth="1"/>
    <col min="13826" max="13826" width="9.7109375" style="9" customWidth="1"/>
    <col min="13827" max="13829" width="7.7109375" style="9" customWidth="1"/>
    <col min="13830" max="13830" width="8.5703125" style="9" customWidth="1"/>
    <col min="13831" max="13833" width="7.7109375" style="9" customWidth="1"/>
    <col min="13834" max="13834" width="8.5703125" style="9" customWidth="1"/>
    <col min="13835" max="13835" width="7.7109375" style="9" customWidth="1"/>
    <col min="13836" max="13836" width="22.7109375" style="9" customWidth="1"/>
    <col min="13837" max="14077" width="9.140625" style="9"/>
    <col min="14078" max="14078" width="22.7109375" style="9" customWidth="1"/>
    <col min="14079" max="14079" width="7.7109375" style="9" customWidth="1"/>
    <col min="14080" max="14080" width="11.140625" style="9" customWidth="1"/>
    <col min="14081" max="14081" width="8.140625" style="9" bestFit="1" customWidth="1"/>
    <col min="14082" max="14082" width="9.7109375" style="9" customWidth="1"/>
    <col min="14083" max="14085" width="7.7109375" style="9" customWidth="1"/>
    <col min="14086" max="14086" width="8.5703125" style="9" customWidth="1"/>
    <col min="14087" max="14089" width="7.7109375" style="9" customWidth="1"/>
    <col min="14090" max="14090" width="8.5703125" style="9" customWidth="1"/>
    <col min="14091" max="14091" width="7.7109375" style="9" customWidth="1"/>
    <col min="14092" max="14092" width="22.7109375" style="9" customWidth="1"/>
    <col min="14093" max="14333" width="9.140625" style="9"/>
    <col min="14334" max="14334" width="22.7109375" style="9" customWidth="1"/>
    <col min="14335" max="14335" width="7.7109375" style="9" customWidth="1"/>
    <col min="14336" max="14336" width="11.140625" style="9" customWidth="1"/>
    <col min="14337" max="14337" width="8.140625" style="9" bestFit="1" customWidth="1"/>
    <col min="14338" max="14338" width="9.7109375" style="9" customWidth="1"/>
    <col min="14339" max="14341" width="7.7109375" style="9" customWidth="1"/>
    <col min="14342" max="14342" width="8.5703125" style="9" customWidth="1"/>
    <col min="14343" max="14345" width="7.7109375" style="9" customWidth="1"/>
    <col min="14346" max="14346" width="8.5703125" style="9" customWidth="1"/>
    <col min="14347" max="14347" width="7.7109375" style="9" customWidth="1"/>
    <col min="14348" max="14348" width="22.7109375" style="9" customWidth="1"/>
    <col min="14349" max="14589" width="9.140625" style="9"/>
    <col min="14590" max="14590" width="22.7109375" style="9" customWidth="1"/>
    <col min="14591" max="14591" width="7.7109375" style="9" customWidth="1"/>
    <col min="14592" max="14592" width="11.140625" style="9" customWidth="1"/>
    <col min="14593" max="14593" width="8.140625" style="9" bestFit="1" customWidth="1"/>
    <col min="14594" max="14594" width="9.7109375" style="9" customWidth="1"/>
    <col min="14595" max="14597" width="7.7109375" style="9" customWidth="1"/>
    <col min="14598" max="14598" width="8.5703125" style="9" customWidth="1"/>
    <col min="14599" max="14601" width="7.7109375" style="9" customWidth="1"/>
    <col min="14602" max="14602" width="8.5703125" style="9" customWidth="1"/>
    <col min="14603" max="14603" width="7.7109375" style="9" customWidth="1"/>
    <col min="14604" max="14604" width="22.7109375" style="9" customWidth="1"/>
    <col min="14605" max="14845" width="9.140625" style="9"/>
    <col min="14846" max="14846" width="22.7109375" style="9" customWidth="1"/>
    <col min="14847" max="14847" width="7.7109375" style="9" customWidth="1"/>
    <col min="14848" max="14848" width="11.140625" style="9" customWidth="1"/>
    <col min="14849" max="14849" width="8.140625" style="9" bestFit="1" customWidth="1"/>
    <col min="14850" max="14850" width="9.7109375" style="9" customWidth="1"/>
    <col min="14851" max="14853" width="7.7109375" style="9" customWidth="1"/>
    <col min="14854" max="14854" width="8.5703125" style="9" customWidth="1"/>
    <col min="14855" max="14857" width="7.7109375" style="9" customWidth="1"/>
    <col min="14858" max="14858" width="8.5703125" style="9" customWidth="1"/>
    <col min="14859" max="14859" width="7.7109375" style="9" customWidth="1"/>
    <col min="14860" max="14860" width="22.7109375" style="9" customWidth="1"/>
    <col min="14861" max="15101" width="9.140625" style="9"/>
    <col min="15102" max="15102" width="22.7109375" style="9" customWidth="1"/>
    <col min="15103" max="15103" width="7.7109375" style="9" customWidth="1"/>
    <col min="15104" max="15104" width="11.140625" style="9" customWidth="1"/>
    <col min="15105" max="15105" width="8.140625" style="9" bestFit="1" customWidth="1"/>
    <col min="15106" max="15106" width="9.7109375" style="9" customWidth="1"/>
    <col min="15107" max="15109" width="7.7109375" style="9" customWidth="1"/>
    <col min="15110" max="15110" width="8.5703125" style="9" customWidth="1"/>
    <col min="15111" max="15113" width="7.7109375" style="9" customWidth="1"/>
    <col min="15114" max="15114" width="8.5703125" style="9" customWidth="1"/>
    <col min="15115" max="15115" width="7.7109375" style="9" customWidth="1"/>
    <col min="15116" max="15116" width="22.7109375" style="9" customWidth="1"/>
    <col min="15117" max="15357" width="9.140625" style="9"/>
    <col min="15358" max="15358" width="22.7109375" style="9" customWidth="1"/>
    <col min="15359" max="15359" width="7.7109375" style="9" customWidth="1"/>
    <col min="15360" max="15360" width="11.140625" style="9" customWidth="1"/>
    <col min="15361" max="15361" width="8.140625" style="9" bestFit="1" customWidth="1"/>
    <col min="15362" max="15362" width="9.7109375" style="9" customWidth="1"/>
    <col min="15363" max="15365" width="7.7109375" style="9" customWidth="1"/>
    <col min="15366" max="15366" width="8.5703125" style="9" customWidth="1"/>
    <col min="15367" max="15369" width="7.7109375" style="9" customWidth="1"/>
    <col min="15370" max="15370" width="8.5703125" style="9" customWidth="1"/>
    <col min="15371" max="15371" width="7.7109375" style="9" customWidth="1"/>
    <col min="15372" max="15372" width="22.7109375" style="9" customWidth="1"/>
    <col min="15373" max="15613" width="9.140625" style="9"/>
    <col min="15614" max="15614" width="22.7109375" style="9" customWidth="1"/>
    <col min="15615" max="15615" width="7.7109375" style="9" customWidth="1"/>
    <col min="15616" max="15616" width="11.140625" style="9" customWidth="1"/>
    <col min="15617" max="15617" width="8.140625" style="9" bestFit="1" customWidth="1"/>
    <col min="15618" max="15618" width="9.7109375" style="9" customWidth="1"/>
    <col min="15619" max="15621" width="7.7109375" style="9" customWidth="1"/>
    <col min="15622" max="15622" width="8.5703125" style="9" customWidth="1"/>
    <col min="15623" max="15625" width="7.7109375" style="9" customWidth="1"/>
    <col min="15626" max="15626" width="8.5703125" style="9" customWidth="1"/>
    <col min="15627" max="15627" width="7.7109375" style="9" customWidth="1"/>
    <col min="15628" max="15628" width="22.7109375" style="9" customWidth="1"/>
    <col min="15629" max="15869" width="9.140625" style="9"/>
    <col min="15870" max="15870" width="22.7109375" style="9" customWidth="1"/>
    <col min="15871" max="15871" width="7.7109375" style="9" customWidth="1"/>
    <col min="15872" max="15872" width="11.140625" style="9" customWidth="1"/>
    <col min="15873" max="15873" width="8.140625" style="9" bestFit="1" customWidth="1"/>
    <col min="15874" max="15874" width="9.7109375" style="9" customWidth="1"/>
    <col min="15875" max="15877" width="7.7109375" style="9" customWidth="1"/>
    <col min="15878" max="15878" width="8.5703125" style="9" customWidth="1"/>
    <col min="15879" max="15881" width="7.7109375" style="9" customWidth="1"/>
    <col min="15882" max="15882" width="8.5703125" style="9" customWidth="1"/>
    <col min="15883" max="15883" width="7.7109375" style="9" customWidth="1"/>
    <col min="15884" max="15884" width="22.7109375" style="9" customWidth="1"/>
    <col min="15885" max="16125" width="9.140625" style="9"/>
    <col min="16126" max="16126" width="22.7109375" style="9" customWidth="1"/>
    <col min="16127" max="16127" width="7.7109375" style="9" customWidth="1"/>
    <col min="16128" max="16128" width="11.140625" style="9" customWidth="1"/>
    <col min="16129" max="16129" width="8.140625" style="9" bestFit="1" customWidth="1"/>
    <col min="16130" max="16130" width="9.7109375" style="9" customWidth="1"/>
    <col min="16131" max="16133" width="7.7109375" style="9" customWidth="1"/>
    <col min="16134" max="16134" width="8.5703125" style="9" customWidth="1"/>
    <col min="16135" max="16137" width="7.7109375" style="9" customWidth="1"/>
    <col min="16138" max="16138" width="8.5703125" style="9" customWidth="1"/>
    <col min="16139" max="16139" width="7.7109375" style="9" customWidth="1"/>
    <col min="16140" max="16140" width="22.7109375" style="9" customWidth="1"/>
    <col min="16141" max="16384" width="9.140625" style="9"/>
  </cols>
  <sheetData>
    <row r="1" spans="1:16" s="2" customFormat="1" ht="20.100000000000001" customHeight="1" x14ac:dyDescent="0.2">
      <c r="A1" s="1474" t="s">
        <v>763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</row>
    <row r="2" spans="1:16" s="2" customFormat="1" ht="20.100000000000001" customHeight="1" x14ac:dyDescent="0.2">
      <c r="A2" s="1680" t="s">
        <v>796</v>
      </c>
      <c r="B2" s="1680"/>
      <c r="C2" s="1680"/>
      <c r="D2" s="1680"/>
      <c r="E2" s="1680"/>
      <c r="F2" s="1680"/>
      <c r="G2" s="1680"/>
      <c r="H2" s="1680"/>
      <c r="I2" s="1680"/>
      <c r="J2" s="1680"/>
      <c r="K2" s="1680"/>
      <c r="L2" s="1680"/>
      <c r="M2" s="1680"/>
      <c r="N2" s="1680"/>
      <c r="O2" s="1680"/>
    </row>
    <row r="3" spans="1:16" s="2" customFormat="1" ht="20.100000000000001" customHeight="1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</row>
    <row r="4" spans="1:16" s="762" customFormat="1" ht="27.75" customHeight="1" x14ac:dyDescent="0.25">
      <c r="A4" s="753" t="s">
        <v>143</v>
      </c>
      <c r="B4" s="758"/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9" t="s">
        <v>73</v>
      </c>
      <c r="P4" s="761"/>
    </row>
    <row r="5" spans="1:16" s="2" customFormat="1" ht="22.5" customHeight="1" x14ac:dyDescent="0.2">
      <c r="A5" s="1685" t="s">
        <v>820</v>
      </c>
      <c r="B5" s="1666" t="s">
        <v>610</v>
      </c>
      <c r="C5" s="1481"/>
      <c r="D5" s="1481"/>
      <c r="E5" s="1481"/>
      <c r="F5" s="1689"/>
      <c r="G5" s="1581" t="s">
        <v>650</v>
      </c>
      <c r="H5" s="1581"/>
      <c r="I5" s="1581"/>
      <c r="J5" s="1581"/>
      <c r="K5" s="1581" t="s">
        <v>649</v>
      </c>
      <c r="L5" s="1581"/>
      <c r="M5" s="1581"/>
      <c r="N5" s="1581"/>
      <c r="O5" s="1683" t="s">
        <v>658</v>
      </c>
    </row>
    <row r="6" spans="1:16" s="2" customFormat="1" ht="36.75" customHeight="1" x14ac:dyDescent="0.2">
      <c r="A6" s="1686"/>
      <c r="B6" s="92" t="s">
        <v>711</v>
      </c>
      <c r="C6" s="75" t="s">
        <v>652</v>
      </c>
      <c r="D6" s="427" t="s">
        <v>568</v>
      </c>
      <c r="E6" s="53" t="s">
        <v>651</v>
      </c>
      <c r="F6" s="427" t="s">
        <v>567</v>
      </c>
      <c r="G6" s="64" t="s">
        <v>36</v>
      </c>
      <c r="H6" s="426" t="s">
        <v>394</v>
      </c>
      <c r="I6" s="427" t="s">
        <v>568</v>
      </c>
      <c r="J6" s="427" t="s">
        <v>567</v>
      </c>
      <c r="K6" s="64" t="s">
        <v>36</v>
      </c>
      <c r="L6" s="426" t="s">
        <v>394</v>
      </c>
      <c r="M6" s="427" t="s">
        <v>568</v>
      </c>
      <c r="N6" s="427" t="s">
        <v>567</v>
      </c>
      <c r="O6" s="1684"/>
    </row>
    <row r="7" spans="1:16" s="2" customFormat="1" ht="18.75" customHeight="1" thickBot="1" x14ac:dyDescent="0.25">
      <c r="A7" s="495" t="s">
        <v>147</v>
      </c>
      <c r="B7" s="98">
        <f>F7+D7</f>
        <v>51</v>
      </c>
      <c r="C7" s="99">
        <f>D7/$D$26%</f>
        <v>5.026455026455027</v>
      </c>
      <c r="D7" s="98">
        <f>M7+I7</f>
        <v>19</v>
      </c>
      <c r="E7" s="99">
        <f>F7/$F$26%</f>
        <v>6.9264069264069263</v>
      </c>
      <c r="F7" s="98">
        <f>N7+J7</f>
        <v>32</v>
      </c>
      <c r="G7" s="99">
        <f>H7/$H$26%</f>
        <v>2.0408163265306123</v>
      </c>
      <c r="H7" s="98">
        <f>J7+I7</f>
        <v>2</v>
      </c>
      <c r="I7" s="78">
        <v>1</v>
      </c>
      <c r="J7" s="78">
        <v>1</v>
      </c>
      <c r="K7" s="99">
        <f>L7/$L$26%</f>
        <v>6.6037735849056602</v>
      </c>
      <c r="L7" s="98">
        <f>N7+M7</f>
        <v>49</v>
      </c>
      <c r="M7" s="78">
        <v>18</v>
      </c>
      <c r="N7" s="78">
        <v>31</v>
      </c>
      <c r="O7" s="469" t="s">
        <v>148</v>
      </c>
    </row>
    <row r="8" spans="1:16" s="2" customFormat="1" ht="18.75" customHeight="1" thickTop="1" thickBot="1" x14ac:dyDescent="0.25">
      <c r="A8" s="143" t="s">
        <v>149</v>
      </c>
      <c r="B8" s="402">
        <f t="shared" ref="B8:B25" si="0">F8+D8</f>
        <v>13</v>
      </c>
      <c r="C8" s="403">
        <f t="shared" ref="C8:C26" si="1">D8/$D$26%</f>
        <v>1.0582010582010584</v>
      </c>
      <c r="D8" s="402">
        <f t="shared" ref="D8:D25" si="2">M8+I8</f>
        <v>4</v>
      </c>
      <c r="E8" s="403">
        <f t="shared" ref="E8:E26" si="3">F8/$F$26%</f>
        <v>1.948051948051948</v>
      </c>
      <c r="F8" s="402">
        <f t="shared" ref="F8:F25" si="4">N8+J8</f>
        <v>9</v>
      </c>
      <c r="G8" s="403">
        <f t="shared" ref="G8:G26" si="5">H8/$H$26%</f>
        <v>2.0408163265306123</v>
      </c>
      <c r="H8" s="402">
        <f t="shared" ref="H8:H24" si="6">J8+I8</f>
        <v>2</v>
      </c>
      <c r="I8" s="79">
        <v>0</v>
      </c>
      <c r="J8" s="79">
        <v>2</v>
      </c>
      <c r="K8" s="403">
        <f t="shared" ref="K8:K25" si="7">L8/$L$26%</f>
        <v>1.4824797843665769</v>
      </c>
      <c r="L8" s="402">
        <f t="shared" ref="L8:L25" si="8">N8+M8</f>
        <v>11</v>
      </c>
      <c r="M8" s="79">
        <v>4</v>
      </c>
      <c r="N8" s="79">
        <v>7</v>
      </c>
      <c r="O8" s="74" t="s">
        <v>150</v>
      </c>
    </row>
    <row r="9" spans="1:16" s="2" customFormat="1" ht="18.75" customHeight="1" thickTop="1" thickBot="1" x14ac:dyDescent="0.25">
      <c r="A9" s="144" t="s">
        <v>151</v>
      </c>
      <c r="B9" s="98">
        <f t="shared" si="0"/>
        <v>5</v>
      </c>
      <c r="C9" s="99">
        <f t="shared" si="1"/>
        <v>0.52910052910052918</v>
      </c>
      <c r="D9" s="98">
        <f t="shared" si="2"/>
        <v>2</v>
      </c>
      <c r="E9" s="99">
        <f t="shared" si="3"/>
        <v>0.64935064935064934</v>
      </c>
      <c r="F9" s="98">
        <f t="shared" si="4"/>
        <v>3</v>
      </c>
      <c r="G9" s="99">
        <f t="shared" si="5"/>
        <v>0</v>
      </c>
      <c r="H9" s="98">
        <f t="shared" si="6"/>
        <v>0</v>
      </c>
      <c r="I9" s="80">
        <v>0</v>
      </c>
      <c r="J9" s="80">
        <v>0</v>
      </c>
      <c r="K9" s="99">
        <f t="shared" si="7"/>
        <v>0.67385444743935308</v>
      </c>
      <c r="L9" s="98">
        <f t="shared" si="8"/>
        <v>5</v>
      </c>
      <c r="M9" s="80">
        <v>2</v>
      </c>
      <c r="N9" s="80">
        <v>3</v>
      </c>
      <c r="O9" s="637" t="s">
        <v>152</v>
      </c>
    </row>
    <row r="10" spans="1:16" s="2" customFormat="1" ht="18.75" customHeight="1" thickTop="1" thickBot="1" x14ac:dyDescent="0.25">
      <c r="A10" s="143" t="s">
        <v>153</v>
      </c>
      <c r="B10" s="402">
        <f t="shared" si="0"/>
        <v>10</v>
      </c>
      <c r="C10" s="403">
        <f t="shared" si="1"/>
        <v>1.0582010582010584</v>
      </c>
      <c r="D10" s="402">
        <f t="shared" si="2"/>
        <v>4</v>
      </c>
      <c r="E10" s="403">
        <f t="shared" si="3"/>
        <v>1.2987012987012987</v>
      </c>
      <c r="F10" s="402">
        <f t="shared" si="4"/>
        <v>6</v>
      </c>
      <c r="G10" s="403">
        <f t="shared" si="5"/>
        <v>3.0612244897959182</v>
      </c>
      <c r="H10" s="402">
        <f t="shared" si="6"/>
        <v>3</v>
      </c>
      <c r="I10" s="79">
        <v>2</v>
      </c>
      <c r="J10" s="79">
        <v>1</v>
      </c>
      <c r="K10" s="403">
        <f t="shared" si="7"/>
        <v>0.94339622641509435</v>
      </c>
      <c r="L10" s="402">
        <f t="shared" si="8"/>
        <v>7</v>
      </c>
      <c r="M10" s="79">
        <v>2</v>
      </c>
      <c r="N10" s="79">
        <v>5</v>
      </c>
      <c r="O10" s="74" t="s">
        <v>154</v>
      </c>
    </row>
    <row r="11" spans="1:16" s="2" customFormat="1" ht="18.75" customHeight="1" thickTop="1" thickBot="1" x14ac:dyDescent="0.25">
      <c r="A11" s="144" t="s">
        <v>59</v>
      </c>
      <c r="B11" s="98">
        <f t="shared" si="0"/>
        <v>19</v>
      </c>
      <c r="C11" s="99">
        <f t="shared" si="1"/>
        <v>0.26455026455026459</v>
      </c>
      <c r="D11" s="98">
        <f t="shared" si="2"/>
        <v>1</v>
      </c>
      <c r="E11" s="99">
        <f t="shared" si="3"/>
        <v>3.8961038961038961</v>
      </c>
      <c r="F11" s="98">
        <f t="shared" si="4"/>
        <v>18</v>
      </c>
      <c r="G11" s="99">
        <f t="shared" si="5"/>
        <v>1.0204081632653061</v>
      </c>
      <c r="H11" s="98">
        <f t="shared" si="6"/>
        <v>1</v>
      </c>
      <c r="I11" s="80">
        <v>0</v>
      </c>
      <c r="J11" s="80">
        <v>1</v>
      </c>
      <c r="K11" s="99">
        <f t="shared" si="7"/>
        <v>2.4258760107816713</v>
      </c>
      <c r="L11" s="98">
        <f t="shared" si="8"/>
        <v>18</v>
      </c>
      <c r="M11" s="80">
        <v>1</v>
      </c>
      <c r="N11" s="80">
        <v>17</v>
      </c>
      <c r="O11" s="637" t="s">
        <v>155</v>
      </c>
    </row>
    <row r="12" spans="1:16" s="2" customFormat="1" ht="18.75" customHeight="1" thickTop="1" thickBot="1" x14ac:dyDescent="0.25">
      <c r="A12" s="143" t="s">
        <v>61</v>
      </c>
      <c r="B12" s="402">
        <f t="shared" si="0"/>
        <v>16</v>
      </c>
      <c r="C12" s="403">
        <f t="shared" si="1"/>
        <v>0.26455026455026459</v>
      </c>
      <c r="D12" s="402">
        <f t="shared" si="2"/>
        <v>1</v>
      </c>
      <c r="E12" s="403">
        <f t="shared" si="3"/>
        <v>3.2467532467532467</v>
      </c>
      <c r="F12" s="402">
        <f t="shared" si="4"/>
        <v>15</v>
      </c>
      <c r="G12" s="403">
        <f t="shared" si="5"/>
        <v>3.0612244897959182</v>
      </c>
      <c r="H12" s="402">
        <f t="shared" si="6"/>
        <v>3</v>
      </c>
      <c r="I12" s="79">
        <v>0</v>
      </c>
      <c r="J12" s="79">
        <v>3</v>
      </c>
      <c r="K12" s="403">
        <f t="shared" si="7"/>
        <v>1.7520215633423182</v>
      </c>
      <c r="L12" s="402">
        <f t="shared" si="8"/>
        <v>13</v>
      </c>
      <c r="M12" s="79">
        <v>1</v>
      </c>
      <c r="N12" s="79">
        <v>12</v>
      </c>
      <c r="O12" s="74" t="s">
        <v>156</v>
      </c>
    </row>
    <row r="13" spans="1:16" s="2" customFormat="1" ht="18.75" customHeight="1" thickTop="1" thickBot="1" x14ac:dyDescent="0.25">
      <c r="A13" s="144" t="s">
        <v>63</v>
      </c>
      <c r="B13" s="98">
        <f t="shared" si="0"/>
        <v>9</v>
      </c>
      <c r="C13" s="99">
        <f t="shared" si="1"/>
        <v>0.26455026455026459</v>
      </c>
      <c r="D13" s="98">
        <f t="shared" si="2"/>
        <v>1</v>
      </c>
      <c r="E13" s="99">
        <f t="shared" si="3"/>
        <v>1.7316017316017316</v>
      </c>
      <c r="F13" s="98">
        <f t="shared" si="4"/>
        <v>8</v>
      </c>
      <c r="G13" s="99">
        <f t="shared" si="5"/>
        <v>4.0816326530612246</v>
      </c>
      <c r="H13" s="98">
        <f t="shared" si="6"/>
        <v>4</v>
      </c>
      <c r="I13" s="80">
        <v>1</v>
      </c>
      <c r="J13" s="80">
        <v>3</v>
      </c>
      <c r="K13" s="99">
        <f t="shared" si="7"/>
        <v>0.67385444743935308</v>
      </c>
      <c r="L13" s="98">
        <f t="shared" si="8"/>
        <v>5</v>
      </c>
      <c r="M13" s="80">
        <v>0</v>
      </c>
      <c r="N13" s="80">
        <v>5</v>
      </c>
      <c r="O13" s="637" t="s">
        <v>157</v>
      </c>
    </row>
    <row r="14" spans="1:16" s="2" customFormat="1" ht="18.75" customHeight="1" thickTop="1" thickBot="1" x14ac:dyDescent="0.25">
      <c r="A14" s="143" t="s">
        <v>65</v>
      </c>
      <c r="B14" s="402">
        <f t="shared" si="0"/>
        <v>18</v>
      </c>
      <c r="C14" s="403">
        <f t="shared" si="1"/>
        <v>1.0582010582010584</v>
      </c>
      <c r="D14" s="402">
        <f t="shared" si="2"/>
        <v>4</v>
      </c>
      <c r="E14" s="403">
        <f t="shared" si="3"/>
        <v>3.0303030303030303</v>
      </c>
      <c r="F14" s="402">
        <f t="shared" si="4"/>
        <v>14</v>
      </c>
      <c r="G14" s="403">
        <f t="shared" si="5"/>
        <v>2.0408163265306123</v>
      </c>
      <c r="H14" s="402">
        <f t="shared" si="6"/>
        <v>2</v>
      </c>
      <c r="I14" s="79">
        <v>0</v>
      </c>
      <c r="J14" s="79">
        <v>2</v>
      </c>
      <c r="K14" s="403">
        <f t="shared" si="7"/>
        <v>2.1563342318059298</v>
      </c>
      <c r="L14" s="402">
        <f t="shared" si="8"/>
        <v>16</v>
      </c>
      <c r="M14" s="79">
        <v>4</v>
      </c>
      <c r="N14" s="79">
        <v>12</v>
      </c>
      <c r="O14" s="74" t="s">
        <v>158</v>
      </c>
    </row>
    <row r="15" spans="1:16" s="2" customFormat="1" ht="18.75" customHeight="1" thickTop="1" thickBot="1" x14ac:dyDescent="0.25">
      <c r="A15" s="144" t="s">
        <v>67</v>
      </c>
      <c r="B15" s="98">
        <f t="shared" si="0"/>
        <v>14</v>
      </c>
      <c r="C15" s="99">
        <f t="shared" si="1"/>
        <v>1.0582010582010584</v>
      </c>
      <c r="D15" s="98">
        <f t="shared" si="2"/>
        <v>4</v>
      </c>
      <c r="E15" s="99">
        <f t="shared" si="3"/>
        <v>2.1645021645021645</v>
      </c>
      <c r="F15" s="98">
        <f t="shared" si="4"/>
        <v>10</v>
      </c>
      <c r="G15" s="99">
        <f t="shared" si="5"/>
        <v>3.0612244897959182</v>
      </c>
      <c r="H15" s="98">
        <f t="shared" si="6"/>
        <v>3</v>
      </c>
      <c r="I15" s="80">
        <v>0</v>
      </c>
      <c r="J15" s="80">
        <v>3</v>
      </c>
      <c r="K15" s="99">
        <f t="shared" si="7"/>
        <v>1.4824797843665769</v>
      </c>
      <c r="L15" s="98">
        <f t="shared" si="8"/>
        <v>11</v>
      </c>
      <c r="M15" s="80">
        <v>4</v>
      </c>
      <c r="N15" s="80">
        <v>7</v>
      </c>
      <c r="O15" s="637" t="s">
        <v>159</v>
      </c>
    </row>
    <row r="16" spans="1:16" s="2" customFormat="1" ht="18.75" customHeight="1" thickTop="1" thickBot="1" x14ac:dyDescent="0.25">
      <c r="A16" s="143" t="s">
        <v>69</v>
      </c>
      <c r="B16" s="402">
        <f t="shared" si="0"/>
        <v>22</v>
      </c>
      <c r="C16" s="403">
        <f t="shared" si="1"/>
        <v>2.9100529100529102</v>
      </c>
      <c r="D16" s="402">
        <f t="shared" si="2"/>
        <v>11</v>
      </c>
      <c r="E16" s="403">
        <f t="shared" si="3"/>
        <v>2.3809523809523809</v>
      </c>
      <c r="F16" s="402">
        <f t="shared" si="4"/>
        <v>11</v>
      </c>
      <c r="G16" s="403">
        <f t="shared" si="5"/>
        <v>4.0816326530612246</v>
      </c>
      <c r="H16" s="402">
        <f t="shared" si="6"/>
        <v>4</v>
      </c>
      <c r="I16" s="79">
        <v>3</v>
      </c>
      <c r="J16" s="79">
        <v>1</v>
      </c>
      <c r="K16" s="403">
        <f t="shared" si="7"/>
        <v>2.4258760107816713</v>
      </c>
      <c r="L16" s="402">
        <f t="shared" si="8"/>
        <v>18</v>
      </c>
      <c r="M16" s="79">
        <v>8</v>
      </c>
      <c r="N16" s="79">
        <v>10</v>
      </c>
      <c r="O16" s="74" t="s">
        <v>160</v>
      </c>
    </row>
    <row r="17" spans="1:15" s="2" customFormat="1" ht="18.75" customHeight="1" thickTop="1" thickBot="1" x14ac:dyDescent="0.25">
      <c r="A17" s="144" t="s">
        <v>161</v>
      </c>
      <c r="B17" s="98">
        <f t="shared" si="0"/>
        <v>26</v>
      </c>
      <c r="C17" s="99">
        <f t="shared" si="1"/>
        <v>1.5873015873015874</v>
      </c>
      <c r="D17" s="98">
        <f t="shared" si="2"/>
        <v>6</v>
      </c>
      <c r="E17" s="99">
        <f t="shared" si="3"/>
        <v>4.329004329004329</v>
      </c>
      <c r="F17" s="98">
        <f t="shared" si="4"/>
        <v>20</v>
      </c>
      <c r="G17" s="99">
        <f t="shared" si="5"/>
        <v>2.0408163265306123</v>
      </c>
      <c r="H17" s="98">
        <f t="shared" si="6"/>
        <v>2</v>
      </c>
      <c r="I17" s="80">
        <v>1</v>
      </c>
      <c r="J17" s="80">
        <v>1</v>
      </c>
      <c r="K17" s="99">
        <f t="shared" si="7"/>
        <v>3.2345013477088949</v>
      </c>
      <c r="L17" s="98">
        <f t="shared" si="8"/>
        <v>24</v>
      </c>
      <c r="M17" s="80">
        <v>5</v>
      </c>
      <c r="N17" s="80">
        <v>19</v>
      </c>
      <c r="O17" s="637" t="s">
        <v>162</v>
      </c>
    </row>
    <row r="18" spans="1:15" s="2" customFormat="1" ht="18.75" customHeight="1" thickTop="1" thickBot="1" x14ac:dyDescent="0.25">
      <c r="A18" s="143" t="s">
        <v>163</v>
      </c>
      <c r="B18" s="402">
        <f t="shared" si="0"/>
        <v>38</v>
      </c>
      <c r="C18" s="403">
        <f t="shared" si="1"/>
        <v>3.4391534391534395</v>
      </c>
      <c r="D18" s="402">
        <f t="shared" si="2"/>
        <v>13</v>
      </c>
      <c r="E18" s="403">
        <f t="shared" si="3"/>
        <v>5.4112554112554108</v>
      </c>
      <c r="F18" s="402">
        <f t="shared" si="4"/>
        <v>25</v>
      </c>
      <c r="G18" s="403">
        <f t="shared" si="5"/>
        <v>7.1428571428571432</v>
      </c>
      <c r="H18" s="402">
        <f t="shared" si="6"/>
        <v>7</v>
      </c>
      <c r="I18" s="79">
        <v>2</v>
      </c>
      <c r="J18" s="79">
        <v>5</v>
      </c>
      <c r="K18" s="403">
        <f t="shared" si="7"/>
        <v>4.177897574123989</v>
      </c>
      <c r="L18" s="402">
        <f t="shared" si="8"/>
        <v>31</v>
      </c>
      <c r="M18" s="79">
        <v>11</v>
      </c>
      <c r="N18" s="79">
        <v>20</v>
      </c>
      <c r="O18" s="74" t="s">
        <v>164</v>
      </c>
    </row>
    <row r="19" spans="1:15" s="2" customFormat="1" ht="18.75" customHeight="1" thickTop="1" thickBot="1" x14ac:dyDescent="0.25">
      <c r="A19" s="144" t="s">
        <v>165</v>
      </c>
      <c r="B19" s="98">
        <f t="shared" si="0"/>
        <v>52</v>
      </c>
      <c r="C19" s="99">
        <f t="shared" si="1"/>
        <v>6.878306878306879</v>
      </c>
      <c r="D19" s="98">
        <f t="shared" si="2"/>
        <v>26</v>
      </c>
      <c r="E19" s="99">
        <f t="shared" si="3"/>
        <v>5.6277056277056277</v>
      </c>
      <c r="F19" s="98">
        <f t="shared" si="4"/>
        <v>26</v>
      </c>
      <c r="G19" s="99">
        <f t="shared" si="5"/>
        <v>9.183673469387756</v>
      </c>
      <c r="H19" s="98">
        <f t="shared" si="6"/>
        <v>9</v>
      </c>
      <c r="I19" s="80">
        <v>8</v>
      </c>
      <c r="J19" s="80">
        <v>1</v>
      </c>
      <c r="K19" s="99">
        <f t="shared" si="7"/>
        <v>5.7951482479784371</v>
      </c>
      <c r="L19" s="98">
        <f t="shared" si="8"/>
        <v>43</v>
      </c>
      <c r="M19" s="80">
        <v>18</v>
      </c>
      <c r="N19" s="80">
        <v>25</v>
      </c>
      <c r="O19" s="637" t="s">
        <v>166</v>
      </c>
    </row>
    <row r="20" spans="1:15" s="2" customFormat="1" ht="18.75" customHeight="1" thickTop="1" thickBot="1" x14ac:dyDescent="0.25">
      <c r="A20" s="143" t="s">
        <v>167</v>
      </c>
      <c r="B20" s="402">
        <f t="shared" si="0"/>
        <v>72</v>
      </c>
      <c r="C20" s="403">
        <f t="shared" si="1"/>
        <v>10.317460317460318</v>
      </c>
      <c r="D20" s="402">
        <f t="shared" si="2"/>
        <v>39</v>
      </c>
      <c r="E20" s="403">
        <f t="shared" si="3"/>
        <v>7.1428571428571423</v>
      </c>
      <c r="F20" s="402">
        <f t="shared" si="4"/>
        <v>33</v>
      </c>
      <c r="G20" s="403">
        <f t="shared" si="5"/>
        <v>15.306122448979592</v>
      </c>
      <c r="H20" s="402">
        <f t="shared" si="6"/>
        <v>15</v>
      </c>
      <c r="I20" s="79">
        <v>9</v>
      </c>
      <c r="J20" s="79">
        <v>6</v>
      </c>
      <c r="K20" s="403">
        <f t="shared" si="7"/>
        <v>7.6819407008086253</v>
      </c>
      <c r="L20" s="402">
        <f t="shared" si="8"/>
        <v>57</v>
      </c>
      <c r="M20" s="79">
        <v>30</v>
      </c>
      <c r="N20" s="79">
        <v>27</v>
      </c>
      <c r="O20" s="74" t="s">
        <v>168</v>
      </c>
    </row>
    <row r="21" spans="1:15" s="2" customFormat="1" ht="18.75" customHeight="1" thickTop="1" thickBot="1" x14ac:dyDescent="0.25">
      <c r="A21" s="144" t="s">
        <v>169</v>
      </c>
      <c r="B21" s="98">
        <f t="shared" si="0"/>
        <v>83</v>
      </c>
      <c r="C21" s="99">
        <f t="shared" si="1"/>
        <v>10.317460317460318</v>
      </c>
      <c r="D21" s="98">
        <f t="shared" si="2"/>
        <v>39</v>
      </c>
      <c r="E21" s="99">
        <f t="shared" si="3"/>
        <v>9.5238095238095237</v>
      </c>
      <c r="F21" s="98">
        <f t="shared" si="4"/>
        <v>44</v>
      </c>
      <c r="G21" s="99">
        <f t="shared" si="5"/>
        <v>9.183673469387756</v>
      </c>
      <c r="H21" s="98">
        <f t="shared" si="6"/>
        <v>9</v>
      </c>
      <c r="I21" s="80">
        <v>8</v>
      </c>
      <c r="J21" s="80">
        <v>1</v>
      </c>
      <c r="K21" s="99">
        <f t="shared" si="7"/>
        <v>9.9730458221024261</v>
      </c>
      <c r="L21" s="98">
        <f t="shared" si="8"/>
        <v>74</v>
      </c>
      <c r="M21" s="80">
        <v>31</v>
      </c>
      <c r="N21" s="80">
        <v>43</v>
      </c>
      <c r="O21" s="637" t="s">
        <v>170</v>
      </c>
    </row>
    <row r="22" spans="1:15" s="2" customFormat="1" ht="18.75" customHeight="1" thickTop="1" thickBot="1" x14ac:dyDescent="0.25">
      <c r="A22" s="143" t="s">
        <v>171</v>
      </c>
      <c r="B22" s="402">
        <f t="shared" si="0"/>
        <v>69</v>
      </c>
      <c r="C22" s="403">
        <f t="shared" si="1"/>
        <v>8.7301587301587311</v>
      </c>
      <c r="D22" s="402">
        <f t="shared" si="2"/>
        <v>33</v>
      </c>
      <c r="E22" s="403">
        <f t="shared" si="3"/>
        <v>7.7922077922077921</v>
      </c>
      <c r="F22" s="402">
        <f t="shared" si="4"/>
        <v>36</v>
      </c>
      <c r="G22" s="403">
        <f t="shared" si="5"/>
        <v>12.244897959183673</v>
      </c>
      <c r="H22" s="402">
        <f t="shared" si="6"/>
        <v>12</v>
      </c>
      <c r="I22" s="79">
        <v>4</v>
      </c>
      <c r="J22" s="79">
        <v>8</v>
      </c>
      <c r="K22" s="403">
        <f t="shared" si="7"/>
        <v>7.6819407008086253</v>
      </c>
      <c r="L22" s="402">
        <f t="shared" si="8"/>
        <v>57</v>
      </c>
      <c r="M22" s="79">
        <v>29</v>
      </c>
      <c r="N22" s="79">
        <v>28</v>
      </c>
      <c r="O22" s="74" t="s">
        <v>172</v>
      </c>
    </row>
    <row r="23" spans="1:15" s="2" customFormat="1" ht="18.75" customHeight="1" thickTop="1" thickBot="1" x14ac:dyDescent="0.25">
      <c r="A23" s="144" t="s">
        <v>173</v>
      </c>
      <c r="B23" s="98">
        <f t="shared" si="0"/>
        <v>101</v>
      </c>
      <c r="C23" s="99">
        <f t="shared" si="1"/>
        <v>12.962962962962964</v>
      </c>
      <c r="D23" s="98">
        <f t="shared" si="2"/>
        <v>49</v>
      </c>
      <c r="E23" s="99">
        <f t="shared" si="3"/>
        <v>11.255411255411255</v>
      </c>
      <c r="F23" s="98">
        <f t="shared" si="4"/>
        <v>52</v>
      </c>
      <c r="G23" s="99">
        <f t="shared" si="5"/>
        <v>7.1428571428571432</v>
      </c>
      <c r="H23" s="98">
        <f t="shared" si="6"/>
        <v>7</v>
      </c>
      <c r="I23" s="80">
        <v>2</v>
      </c>
      <c r="J23" s="80">
        <v>5</v>
      </c>
      <c r="K23" s="99">
        <f t="shared" si="7"/>
        <v>12.668463611859838</v>
      </c>
      <c r="L23" s="98">
        <f t="shared" si="8"/>
        <v>94</v>
      </c>
      <c r="M23" s="80">
        <v>47</v>
      </c>
      <c r="N23" s="80">
        <v>47</v>
      </c>
      <c r="O23" s="637" t="s">
        <v>174</v>
      </c>
    </row>
    <row r="24" spans="1:15" s="2" customFormat="1" ht="18.75" customHeight="1" thickTop="1" thickBot="1" x14ac:dyDescent="0.25">
      <c r="A24" s="143" t="s">
        <v>269</v>
      </c>
      <c r="B24" s="402">
        <f t="shared" si="0"/>
        <v>85</v>
      </c>
      <c r="C24" s="403">
        <f t="shared" si="1"/>
        <v>12.962962962962964</v>
      </c>
      <c r="D24" s="402">
        <f t="shared" si="2"/>
        <v>49</v>
      </c>
      <c r="E24" s="403">
        <f t="shared" si="3"/>
        <v>7.7922077922077921</v>
      </c>
      <c r="F24" s="402">
        <f t="shared" si="4"/>
        <v>36</v>
      </c>
      <c r="G24" s="403">
        <f t="shared" si="5"/>
        <v>7.1428571428571432</v>
      </c>
      <c r="H24" s="402">
        <f t="shared" si="6"/>
        <v>7</v>
      </c>
      <c r="I24" s="79">
        <v>3</v>
      </c>
      <c r="J24" s="79">
        <v>4</v>
      </c>
      <c r="K24" s="403">
        <f t="shared" si="7"/>
        <v>10.512129380053908</v>
      </c>
      <c r="L24" s="402">
        <f t="shared" si="8"/>
        <v>78</v>
      </c>
      <c r="M24" s="79">
        <v>46</v>
      </c>
      <c r="N24" s="79">
        <v>32</v>
      </c>
      <c r="O24" s="74" t="s">
        <v>270</v>
      </c>
    </row>
    <row r="25" spans="1:15" s="2" customFormat="1" ht="18.75" customHeight="1" thickTop="1" x14ac:dyDescent="0.2">
      <c r="A25" s="866" t="s">
        <v>276</v>
      </c>
      <c r="B25" s="867">
        <f t="shared" si="0"/>
        <v>137</v>
      </c>
      <c r="C25" s="868">
        <f t="shared" si="1"/>
        <v>19.312169312169313</v>
      </c>
      <c r="D25" s="867">
        <f t="shared" si="2"/>
        <v>73</v>
      </c>
      <c r="E25" s="868">
        <f t="shared" si="3"/>
        <v>13.852813852813853</v>
      </c>
      <c r="F25" s="867">
        <f t="shared" si="4"/>
        <v>64</v>
      </c>
      <c r="G25" s="868">
        <f t="shared" si="5"/>
        <v>6.1224489795918364</v>
      </c>
      <c r="H25" s="867">
        <f>J25+I25</f>
        <v>6</v>
      </c>
      <c r="I25" s="869">
        <v>3</v>
      </c>
      <c r="J25" s="869">
        <v>3</v>
      </c>
      <c r="K25" s="868">
        <f t="shared" si="7"/>
        <v>17.654986522911052</v>
      </c>
      <c r="L25" s="867">
        <f t="shared" si="8"/>
        <v>131</v>
      </c>
      <c r="M25" s="869">
        <v>70</v>
      </c>
      <c r="N25" s="869">
        <v>61</v>
      </c>
      <c r="O25" s="870" t="s">
        <v>277</v>
      </c>
    </row>
    <row r="26" spans="1:15" s="29" customFormat="1" ht="18.75" customHeight="1" x14ac:dyDescent="0.2">
      <c r="A26" s="863" t="s">
        <v>44</v>
      </c>
      <c r="B26" s="862">
        <f>SUM(B7:B25)</f>
        <v>840</v>
      </c>
      <c r="C26" s="864">
        <f t="shared" si="1"/>
        <v>100</v>
      </c>
      <c r="D26" s="862">
        <f>SUM(D7:D25)</f>
        <v>378</v>
      </c>
      <c r="E26" s="864">
        <f t="shared" si="3"/>
        <v>100</v>
      </c>
      <c r="F26" s="862">
        <f>SUM(F7:F25)</f>
        <v>462</v>
      </c>
      <c r="G26" s="864">
        <f t="shared" si="5"/>
        <v>100</v>
      </c>
      <c r="H26" s="862">
        <f>SUM(H7:H25)</f>
        <v>98</v>
      </c>
      <c r="I26" s="862">
        <f>SUM(I7:I25)</f>
        <v>47</v>
      </c>
      <c r="J26" s="862">
        <f>SUM(J7:J25)</f>
        <v>51</v>
      </c>
      <c r="K26" s="864">
        <f>L26/$L$26%</f>
        <v>100</v>
      </c>
      <c r="L26" s="862">
        <f>SUM(L7:L25)</f>
        <v>742</v>
      </c>
      <c r="M26" s="862">
        <f>SUM(M7:M25)</f>
        <v>331</v>
      </c>
      <c r="N26" s="862">
        <f>SUM(N7:N25)</f>
        <v>411</v>
      </c>
      <c r="O26" s="865" t="s">
        <v>45</v>
      </c>
    </row>
    <row r="27" spans="1:15" ht="18.75" customHeight="1" x14ac:dyDescent="0.2"/>
  </sheetData>
  <mergeCells count="8">
    <mergeCell ref="B5:F5"/>
    <mergeCell ref="A1:O1"/>
    <mergeCell ref="A2:O2"/>
    <mergeCell ref="A3:O3"/>
    <mergeCell ref="A5:A6"/>
    <mergeCell ref="G5:J5"/>
    <mergeCell ref="K5:N5"/>
    <mergeCell ref="O5:O6"/>
  </mergeCells>
  <printOptions horizontalCentered="1" verticalCentered="1"/>
  <pageMargins left="0" right="0" top="0" bottom="0" header="0" footer="0"/>
  <pageSetup paperSize="9" scale="94" orientation="landscape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1:O25"/>
  <sheetViews>
    <sheetView view="pageBreakPreview" topLeftCell="A5" zoomScaleNormal="100" zoomScaleSheetLayoutView="100" workbookViewId="0">
      <selection activeCell="C23" sqref="C23"/>
    </sheetView>
  </sheetViews>
  <sheetFormatPr defaultRowHeight="15.75" x14ac:dyDescent="0.2"/>
  <cols>
    <col min="1" max="1" width="30.7109375" style="3" customWidth="1"/>
    <col min="2" max="3" width="10.85546875" style="3" customWidth="1"/>
    <col min="4" max="4" width="10.5703125" style="3" customWidth="1"/>
    <col min="5" max="5" width="30.7109375" style="3" customWidth="1"/>
    <col min="6" max="256" width="9.140625" style="9"/>
    <col min="257" max="257" width="40.7109375" style="9" customWidth="1"/>
    <col min="258" max="260" width="20.7109375" style="9" customWidth="1"/>
    <col min="261" max="261" width="40.7109375" style="9" customWidth="1"/>
    <col min="262" max="512" width="9.140625" style="9"/>
    <col min="513" max="513" width="40.7109375" style="9" customWidth="1"/>
    <col min="514" max="516" width="20.7109375" style="9" customWidth="1"/>
    <col min="517" max="517" width="40.7109375" style="9" customWidth="1"/>
    <col min="518" max="768" width="9.140625" style="9"/>
    <col min="769" max="769" width="40.7109375" style="9" customWidth="1"/>
    <col min="770" max="772" width="20.7109375" style="9" customWidth="1"/>
    <col min="773" max="773" width="40.7109375" style="9" customWidth="1"/>
    <col min="774" max="1024" width="9.140625" style="9"/>
    <col min="1025" max="1025" width="40.7109375" style="9" customWidth="1"/>
    <col min="1026" max="1028" width="20.7109375" style="9" customWidth="1"/>
    <col min="1029" max="1029" width="40.7109375" style="9" customWidth="1"/>
    <col min="1030" max="1280" width="9.140625" style="9"/>
    <col min="1281" max="1281" width="40.7109375" style="9" customWidth="1"/>
    <col min="1282" max="1284" width="20.7109375" style="9" customWidth="1"/>
    <col min="1285" max="1285" width="40.7109375" style="9" customWidth="1"/>
    <col min="1286" max="1536" width="9.140625" style="9"/>
    <col min="1537" max="1537" width="40.7109375" style="9" customWidth="1"/>
    <col min="1538" max="1540" width="20.7109375" style="9" customWidth="1"/>
    <col min="1541" max="1541" width="40.7109375" style="9" customWidth="1"/>
    <col min="1542" max="1792" width="9.140625" style="9"/>
    <col min="1793" max="1793" width="40.7109375" style="9" customWidth="1"/>
    <col min="1794" max="1796" width="20.7109375" style="9" customWidth="1"/>
    <col min="1797" max="1797" width="40.7109375" style="9" customWidth="1"/>
    <col min="1798" max="2048" width="9.140625" style="9"/>
    <col min="2049" max="2049" width="40.7109375" style="9" customWidth="1"/>
    <col min="2050" max="2052" width="20.7109375" style="9" customWidth="1"/>
    <col min="2053" max="2053" width="40.7109375" style="9" customWidth="1"/>
    <col min="2054" max="2304" width="9.140625" style="9"/>
    <col min="2305" max="2305" width="40.7109375" style="9" customWidth="1"/>
    <col min="2306" max="2308" width="20.7109375" style="9" customWidth="1"/>
    <col min="2309" max="2309" width="40.7109375" style="9" customWidth="1"/>
    <col min="2310" max="2560" width="9.140625" style="9"/>
    <col min="2561" max="2561" width="40.7109375" style="9" customWidth="1"/>
    <col min="2562" max="2564" width="20.7109375" style="9" customWidth="1"/>
    <col min="2565" max="2565" width="40.7109375" style="9" customWidth="1"/>
    <col min="2566" max="2816" width="9.140625" style="9"/>
    <col min="2817" max="2817" width="40.7109375" style="9" customWidth="1"/>
    <col min="2818" max="2820" width="20.7109375" style="9" customWidth="1"/>
    <col min="2821" max="2821" width="40.7109375" style="9" customWidth="1"/>
    <col min="2822" max="3072" width="9.140625" style="9"/>
    <col min="3073" max="3073" width="40.7109375" style="9" customWidth="1"/>
    <col min="3074" max="3076" width="20.7109375" style="9" customWidth="1"/>
    <col min="3077" max="3077" width="40.7109375" style="9" customWidth="1"/>
    <col min="3078" max="3328" width="9.140625" style="9"/>
    <col min="3329" max="3329" width="40.7109375" style="9" customWidth="1"/>
    <col min="3330" max="3332" width="20.7109375" style="9" customWidth="1"/>
    <col min="3333" max="3333" width="40.7109375" style="9" customWidth="1"/>
    <col min="3334" max="3584" width="9.140625" style="9"/>
    <col min="3585" max="3585" width="40.7109375" style="9" customWidth="1"/>
    <col min="3586" max="3588" width="20.7109375" style="9" customWidth="1"/>
    <col min="3589" max="3589" width="40.7109375" style="9" customWidth="1"/>
    <col min="3590" max="3840" width="9.140625" style="9"/>
    <col min="3841" max="3841" width="40.7109375" style="9" customWidth="1"/>
    <col min="3842" max="3844" width="20.7109375" style="9" customWidth="1"/>
    <col min="3845" max="3845" width="40.7109375" style="9" customWidth="1"/>
    <col min="3846" max="4096" width="9.140625" style="9"/>
    <col min="4097" max="4097" width="40.7109375" style="9" customWidth="1"/>
    <col min="4098" max="4100" width="20.7109375" style="9" customWidth="1"/>
    <col min="4101" max="4101" width="40.7109375" style="9" customWidth="1"/>
    <col min="4102" max="4352" width="9.140625" style="9"/>
    <col min="4353" max="4353" width="40.7109375" style="9" customWidth="1"/>
    <col min="4354" max="4356" width="20.7109375" style="9" customWidth="1"/>
    <col min="4357" max="4357" width="40.7109375" style="9" customWidth="1"/>
    <col min="4358" max="4608" width="9.140625" style="9"/>
    <col min="4609" max="4609" width="40.7109375" style="9" customWidth="1"/>
    <col min="4610" max="4612" width="20.7109375" style="9" customWidth="1"/>
    <col min="4613" max="4613" width="40.7109375" style="9" customWidth="1"/>
    <col min="4614" max="4864" width="9.140625" style="9"/>
    <col min="4865" max="4865" width="40.7109375" style="9" customWidth="1"/>
    <col min="4866" max="4868" width="20.7109375" style="9" customWidth="1"/>
    <col min="4869" max="4869" width="40.7109375" style="9" customWidth="1"/>
    <col min="4870" max="5120" width="9.140625" style="9"/>
    <col min="5121" max="5121" width="40.7109375" style="9" customWidth="1"/>
    <col min="5122" max="5124" width="20.7109375" style="9" customWidth="1"/>
    <col min="5125" max="5125" width="40.7109375" style="9" customWidth="1"/>
    <col min="5126" max="5376" width="9.140625" style="9"/>
    <col min="5377" max="5377" width="40.7109375" style="9" customWidth="1"/>
    <col min="5378" max="5380" width="20.7109375" style="9" customWidth="1"/>
    <col min="5381" max="5381" width="40.7109375" style="9" customWidth="1"/>
    <col min="5382" max="5632" width="9.140625" style="9"/>
    <col min="5633" max="5633" width="40.7109375" style="9" customWidth="1"/>
    <col min="5634" max="5636" width="20.7109375" style="9" customWidth="1"/>
    <col min="5637" max="5637" width="40.7109375" style="9" customWidth="1"/>
    <col min="5638" max="5888" width="9.140625" style="9"/>
    <col min="5889" max="5889" width="40.7109375" style="9" customWidth="1"/>
    <col min="5890" max="5892" width="20.7109375" style="9" customWidth="1"/>
    <col min="5893" max="5893" width="40.7109375" style="9" customWidth="1"/>
    <col min="5894" max="6144" width="9.140625" style="9"/>
    <col min="6145" max="6145" width="40.7109375" style="9" customWidth="1"/>
    <col min="6146" max="6148" width="20.7109375" style="9" customWidth="1"/>
    <col min="6149" max="6149" width="40.7109375" style="9" customWidth="1"/>
    <col min="6150" max="6400" width="9.140625" style="9"/>
    <col min="6401" max="6401" width="40.7109375" style="9" customWidth="1"/>
    <col min="6402" max="6404" width="20.7109375" style="9" customWidth="1"/>
    <col min="6405" max="6405" width="40.7109375" style="9" customWidth="1"/>
    <col min="6406" max="6656" width="9.140625" style="9"/>
    <col min="6657" max="6657" width="40.7109375" style="9" customWidth="1"/>
    <col min="6658" max="6660" width="20.7109375" style="9" customWidth="1"/>
    <col min="6661" max="6661" width="40.7109375" style="9" customWidth="1"/>
    <col min="6662" max="6912" width="9.140625" style="9"/>
    <col min="6913" max="6913" width="40.7109375" style="9" customWidth="1"/>
    <col min="6914" max="6916" width="20.7109375" style="9" customWidth="1"/>
    <col min="6917" max="6917" width="40.7109375" style="9" customWidth="1"/>
    <col min="6918" max="7168" width="9.140625" style="9"/>
    <col min="7169" max="7169" width="40.7109375" style="9" customWidth="1"/>
    <col min="7170" max="7172" width="20.7109375" style="9" customWidth="1"/>
    <col min="7173" max="7173" width="40.7109375" style="9" customWidth="1"/>
    <col min="7174" max="7424" width="9.140625" style="9"/>
    <col min="7425" max="7425" width="40.7109375" style="9" customWidth="1"/>
    <col min="7426" max="7428" width="20.7109375" style="9" customWidth="1"/>
    <col min="7429" max="7429" width="40.7109375" style="9" customWidth="1"/>
    <col min="7430" max="7680" width="9.140625" style="9"/>
    <col min="7681" max="7681" width="40.7109375" style="9" customWidth="1"/>
    <col min="7682" max="7684" width="20.7109375" style="9" customWidth="1"/>
    <col min="7685" max="7685" width="40.7109375" style="9" customWidth="1"/>
    <col min="7686" max="7936" width="9.140625" style="9"/>
    <col min="7937" max="7937" width="40.7109375" style="9" customWidth="1"/>
    <col min="7938" max="7940" width="20.7109375" style="9" customWidth="1"/>
    <col min="7941" max="7941" width="40.7109375" style="9" customWidth="1"/>
    <col min="7942" max="8192" width="9.140625" style="9"/>
    <col min="8193" max="8193" width="40.7109375" style="9" customWidth="1"/>
    <col min="8194" max="8196" width="20.7109375" style="9" customWidth="1"/>
    <col min="8197" max="8197" width="40.7109375" style="9" customWidth="1"/>
    <col min="8198" max="8448" width="9.140625" style="9"/>
    <col min="8449" max="8449" width="40.7109375" style="9" customWidth="1"/>
    <col min="8450" max="8452" width="20.7109375" style="9" customWidth="1"/>
    <col min="8453" max="8453" width="40.7109375" style="9" customWidth="1"/>
    <col min="8454" max="8704" width="9.140625" style="9"/>
    <col min="8705" max="8705" width="40.7109375" style="9" customWidth="1"/>
    <col min="8706" max="8708" width="20.7109375" style="9" customWidth="1"/>
    <col min="8709" max="8709" width="40.7109375" style="9" customWidth="1"/>
    <col min="8710" max="8960" width="9.140625" style="9"/>
    <col min="8961" max="8961" width="40.7109375" style="9" customWidth="1"/>
    <col min="8962" max="8964" width="20.7109375" style="9" customWidth="1"/>
    <col min="8965" max="8965" width="40.7109375" style="9" customWidth="1"/>
    <col min="8966" max="9216" width="9.140625" style="9"/>
    <col min="9217" max="9217" width="40.7109375" style="9" customWidth="1"/>
    <col min="9218" max="9220" width="20.7109375" style="9" customWidth="1"/>
    <col min="9221" max="9221" width="40.7109375" style="9" customWidth="1"/>
    <col min="9222" max="9472" width="9.140625" style="9"/>
    <col min="9473" max="9473" width="40.7109375" style="9" customWidth="1"/>
    <col min="9474" max="9476" width="20.7109375" style="9" customWidth="1"/>
    <col min="9477" max="9477" width="40.7109375" style="9" customWidth="1"/>
    <col min="9478" max="9728" width="9.140625" style="9"/>
    <col min="9729" max="9729" width="40.7109375" style="9" customWidth="1"/>
    <col min="9730" max="9732" width="20.7109375" style="9" customWidth="1"/>
    <col min="9733" max="9733" width="40.7109375" style="9" customWidth="1"/>
    <col min="9734" max="9984" width="9.140625" style="9"/>
    <col min="9985" max="9985" width="40.7109375" style="9" customWidth="1"/>
    <col min="9986" max="9988" width="20.7109375" style="9" customWidth="1"/>
    <col min="9989" max="9989" width="40.7109375" style="9" customWidth="1"/>
    <col min="9990" max="10240" width="9.140625" style="9"/>
    <col min="10241" max="10241" width="40.7109375" style="9" customWidth="1"/>
    <col min="10242" max="10244" width="20.7109375" style="9" customWidth="1"/>
    <col min="10245" max="10245" width="40.7109375" style="9" customWidth="1"/>
    <col min="10246" max="10496" width="9.140625" style="9"/>
    <col min="10497" max="10497" width="40.7109375" style="9" customWidth="1"/>
    <col min="10498" max="10500" width="20.7109375" style="9" customWidth="1"/>
    <col min="10501" max="10501" width="40.7109375" style="9" customWidth="1"/>
    <col min="10502" max="10752" width="9.140625" style="9"/>
    <col min="10753" max="10753" width="40.7109375" style="9" customWidth="1"/>
    <col min="10754" max="10756" width="20.7109375" style="9" customWidth="1"/>
    <col min="10757" max="10757" width="40.7109375" style="9" customWidth="1"/>
    <col min="10758" max="11008" width="9.140625" style="9"/>
    <col min="11009" max="11009" width="40.7109375" style="9" customWidth="1"/>
    <col min="11010" max="11012" width="20.7109375" style="9" customWidth="1"/>
    <col min="11013" max="11013" width="40.7109375" style="9" customWidth="1"/>
    <col min="11014" max="11264" width="9.140625" style="9"/>
    <col min="11265" max="11265" width="40.7109375" style="9" customWidth="1"/>
    <col min="11266" max="11268" width="20.7109375" style="9" customWidth="1"/>
    <col min="11269" max="11269" width="40.7109375" style="9" customWidth="1"/>
    <col min="11270" max="11520" width="9.140625" style="9"/>
    <col min="11521" max="11521" width="40.7109375" style="9" customWidth="1"/>
    <col min="11522" max="11524" width="20.7109375" style="9" customWidth="1"/>
    <col min="11525" max="11525" width="40.7109375" style="9" customWidth="1"/>
    <col min="11526" max="11776" width="9.140625" style="9"/>
    <col min="11777" max="11777" width="40.7109375" style="9" customWidth="1"/>
    <col min="11778" max="11780" width="20.7109375" style="9" customWidth="1"/>
    <col min="11781" max="11781" width="40.7109375" style="9" customWidth="1"/>
    <col min="11782" max="12032" width="9.140625" style="9"/>
    <col min="12033" max="12033" width="40.7109375" style="9" customWidth="1"/>
    <col min="12034" max="12036" width="20.7109375" style="9" customWidth="1"/>
    <col min="12037" max="12037" width="40.7109375" style="9" customWidth="1"/>
    <col min="12038" max="12288" width="9.140625" style="9"/>
    <col min="12289" max="12289" width="40.7109375" style="9" customWidth="1"/>
    <col min="12290" max="12292" width="20.7109375" style="9" customWidth="1"/>
    <col min="12293" max="12293" width="40.7109375" style="9" customWidth="1"/>
    <col min="12294" max="12544" width="9.140625" style="9"/>
    <col min="12545" max="12545" width="40.7109375" style="9" customWidth="1"/>
    <col min="12546" max="12548" width="20.7109375" style="9" customWidth="1"/>
    <col min="12549" max="12549" width="40.7109375" style="9" customWidth="1"/>
    <col min="12550" max="12800" width="9.140625" style="9"/>
    <col min="12801" max="12801" width="40.7109375" style="9" customWidth="1"/>
    <col min="12802" max="12804" width="20.7109375" style="9" customWidth="1"/>
    <col min="12805" max="12805" width="40.7109375" style="9" customWidth="1"/>
    <col min="12806" max="13056" width="9.140625" style="9"/>
    <col min="13057" max="13057" width="40.7109375" style="9" customWidth="1"/>
    <col min="13058" max="13060" width="20.7109375" style="9" customWidth="1"/>
    <col min="13061" max="13061" width="40.7109375" style="9" customWidth="1"/>
    <col min="13062" max="13312" width="9.140625" style="9"/>
    <col min="13313" max="13313" width="40.7109375" style="9" customWidth="1"/>
    <col min="13314" max="13316" width="20.7109375" style="9" customWidth="1"/>
    <col min="13317" max="13317" width="40.7109375" style="9" customWidth="1"/>
    <col min="13318" max="13568" width="9.140625" style="9"/>
    <col min="13569" max="13569" width="40.7109375" style="9" customWidth="1"/>
    <col min="13570" max="13572" width="20.7109375" style="9" customWidth="1"/>
    <col min="13573" max="13573" width="40.7109375" style="9" customWidth="1"/>
    <col min="13574" max="13824" width="9.140625" style="9"/>
    <col min="13825" max="13825" width="40.7109375" style="9" customWidth="1"/>
    <col min="13826" max="13828" width="20.7109375" style="9" customWidth="1"/>
    <col min="13829" max="13829" width="40.7109375" style="9" customWidth="1"/>
    <col min="13830" max="14080" width="9.140625" style="9"/>
    <col min="14081" max="14081" width="40.7109375" style="9" customWidth="1"/>
    <col min="14082" max="14084" width="20.7109375" style="9" customWidth="1"/>
    <col min="14085" max="14085" width="40.7109375" style="9" customWidth="1"/>
    <col min="14086" max="14336" width="9.140625" style="9"/>
    <col min="14337" max="14337" width="40.7109375" style="9" customWidth="1"/>
    <col min="14338" max="14340" width="20.7109375" style="9" customWidth="1"/>
    <col min="14341" max="14341" width="40.7109375" style="9" customWidth="1"/>
    <col min="14342" max="14592" width="9.140625" style="9"/>
    <col min="14593" max="14593" width="40.7109375" style="9" customWidth="1"/>
    <col min="14594" max="14596" width="20.7109375" style="9" customWidth="1"/>
    <col min="14597" max="14597" width="40.7109375" style="9" customWidth="1"/>
    <col min="14598" max="14848" width="9.140625" style="9"/>
    <col min="14849" max="14849" width="40.7109375" style="9" customWidth="1"/>
    <col min="14850" max="14852" width="20.7109375" style="9" customWidth="1"/>
    <col min="14853" max="14853" width="40.7109375" style="9" customWidth="1"/>
    <col min="14854" max="15104" width="9.140625" style="9"/>
    <col min="15105" max="15105" width="40.7109375" style="9" customWidth="1"/>
    <col min="15106" max="15108" width="20.7109375" style="9" customWidth="1"/>
    <col min="15109" max="15109" width="40.7109375" style="9" customWidth="1"/>
    <col min="15110" max="15360" width="9.140625" style="9"/>
    <col min="15361" max="15361" width="40.7109375" style="9" customWidth="1"/>
    <col min="15362" max="15364" width="20.7109375" style="9" customWidth="1"/>
    <col min="15365" max="15365" width="40.7109375" style="9" customWidth="1"/>
    <col min="15366" max="15616" width="9.140625" style="9"/>
    <col min="15617" max="15617" width="40.7109375" style="9" customWidth="1"/>
    <col min="15618" max="15620" width="20.7109375" style="9" customWidth="1"/>
    <col min="15621" max="15621" width="40.7109375" style="9" customWidth="1"/>
    <col min="15622" max="15872" width="9.140625" style="9"/>
    <col min="15873" max="15873" width="40.7109375" style="9" customWidth="1"/>
    <col min="15874" max="15876" width="20.7109375" style="9" customWidth="1"/>
    <col min="15877" max="15877" width="40.7109375" style="9" customWidth="1"/>
    <col min="15878" max="16128" width="9.140625" style="9"/>
    <col min="16129" max="16129" width="40.7109375" style="9" customWidth="1"/>
    <col min="16130" max="16132" width="20.7109375" style="9" customWidth="1"/>
    <col min="16133" max="16133" width="40.7109375" style="9" customWidth="1"/>
    <col min="16134" max="16384" width="9.140625" style="9"/>
  </cols>
  <sheetData>
    <row r="1" spans="1:15" s="2" customFormat="1" ht="20.100000000000001" customHeight="1" x14ac:dyDescent="0.2">
      <c r="A1" s="1474" t="s">
        <v>764</v>
      </c>
      <c r="B1" s="1474"/>
      <c r="C1" s="1474"/>
      <c r="D1" s="1474"/>
      <c r="E1" s="1474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s="2" customFormat="1" ht="32.25" customHeight="1" x14ac:dyDescent="0.2">
      <c r="A2" s="1680" t="s">
        <v>797</v>
      </c>
      <c r="B2" s="1680"/>
      <c r="C2" s="1680"/>
      <c r="D2" s="1680"/>
      <c r="E2" s="1680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s="2" customFormat="1" ht="20.100000000000001" customHeight="1" x14ac:dyDescent="0.2">
      <c r="A3" s="1475">
        <v>2021</v>
      </c>
      <c r="B3" s="1475"/>
      <c r="C3" s="1475"/>
      <c r="D3" s="1475"/>
      <c r="E3" s="147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s="762" customFormat="1" ht="27.75" customHeight="1" x14ac:dyDescent="0.25">
      <c r="A4" s="753" t="s">
        <v>146</v>
      </c>
      <c r="B4" s="763"/>
      <c r="C4" s="763"/>
      <c r="D4" s="763"/>
      <c r="E4" s="759" t="s">
        <v>74</v>
      </c>
      <c r="F4" s="761"/>
    </row>
    <row r="5" spans="1:15" s="2" customFormat="1" ht="37.5" customHeight="1" x14ac:dyDescent="0.2">
      <c r="A5" s="471" t="s">
        <v>654</v>
      </c>
      <c r="B5" s="426" t="s">
        <v>394</v>
      </c>
      <c r="C5" s="427" t="s">
        <v>568</v>
      </c>
      <c r="D5" s="427" t="s">
        <v>567</v>
      </c>
      <c r="E5" s="470" t="s">
        <v>653</v>
      </c>
    </row>
    <row r="6" spans="1:15" s="29" customFormat="1" ht="30" customHeight="1" thickBot="1" x14ac:dyDescent="0.25">
      <c r="A6" s="644" t="s">
        <v>278</v>
      </c>
      <c r="B6" s="91">
        <f>D6+C6</f>
        <v>742</v>
      </c>
      <c r="C6" s="697">
        <v>331</v>
      </c>
      <c r="D6" s="697">
        <v>411</v>
      </c>
      <c r="E6" s="530" t="s">
        <v>279</v>
      </c>
    </row>
    <row r="7" spans="1:15" s="29" customFormat="1" ht="30" customHeight="1" thickTop="1" thickBot="1" x14ac:dyDescent="0.25">
      <c r="A7" s="645" t="s">
        <v>280</v>
      </c>
      <c r="B7" s="404">
        <f t="shared" ref="B7:B11" si="0">D7+C7</f>
        <v>21</v>
      </c>
      <c r="C7" s="698">
        <v>5</v>
      </c>
      <c r="D7" s="698">
        <v>16</v>
      </c>
      <c r="E7" s="638" t="s">
        <v>83</v>
      </c>
    </row>
    <row r="8" spans="1:15" s="29" customFormat="1" ht="30" customHeight="1" thickTop="1" thickBot="1" x14ac:dyDescent="0.25">
      <c r="A8" s="646" t="s">
        <v>190</v>
      </c>
      <c r="B8" s="91">
        <f t="shared" si="0"/>
        <v>8</v>
      </c>
      <c r="C8" s="699">
        <v>4</v>
      </c>
      <c r="D8" s="699">
        <v>4</v>
      </c>
      <c r="E8" s="639" t="s">
        <v>84</v>
      </c>
    </row>
    <row r="9" spans="1:15" s="29" customFormat="1" ht="30" customHeight="1" thickTop="1" thickBot="1" x14ac:dyDescent="0.25">
      <c r="A9" s="647" t="s">
        <v>85</v>
      </c>
      <c r="B9" s="404">
        <f t="shared" si="0"/>
        <v>12</v>
      </c>
      <c r="C9" s="698">
        <v>5</v>
      </c>
      <c r="D9" s="698">
        <v>7</v>
      </c>
      <c r="E9" s="640" t="s">
        <v>281</v>
      </c>
    </row>
    <row r="10" spans="1:15" s="29" customFormat="1" ht="30" customHeight="1" thickTop="1" thickBot="1" x14ac:dyDescent="0.25">
      <c r="A10" s="646" t="s">
        <v>87</v>
      </c>
      <c r="B10" s="91">
        <f t="shared" si="0"/>
        <v>36</v>
      </c>
      <c r="C10" s="699">
        <v>21</v>
      </c>
      <c r="D10" s="699">
        <v>15</v>
      </c>
      <c r="E10" s="641" t="s">
        <v>282</v>
      </c>
    </row>
    <row r="11" spans="1:15" s="29" customFormat="1" ht="30" customHeight="1" thickTop="1" x14ac:dyDescent="0.2">
      <c r="A11" s="583" t="s">
        <v>861</v>
      </c>
      <c r="B11" s="405">
        <f t="shared" si="0"/>
        <v>21</v>
      </c>
      <c r="C11" s="700">
        <v>12</v>
      </c>
      <c r="D11" s="700">
        <v>9</v>
      </c>
      <c r="E11" s="642" t="s">
        <v>860</v>
      </c>
    </row>
    <row r="12" spans="1:15" s="29" customFormat="1" ht="33" customHeight="1" x14ac:dyDescent="0.2">
      <c r="A12" s="608" t="s">
        <v>44</v>
      </c>
      <c r="B12" s="845">
        <f>SUM(B6:B11)</f>
        <v>840</v>
      </c>
      <c r="C12" s="397">
        <f>SUM(C6:C11)</f>
        <v>378</v>
      </c>
      <c r="D12" s="397">
        <f>SUM(D6:D11)</f>
        <v>462</v>
      </c>
      <c r="E12" s="643" t="s">
        <v>45</v>
      </c>
    </row>
    <row r="23" spans="1:8" ht="110.25" x14ac:dyDescent="0.2">
      <c r="A23" s="101"/>
      <c r="B23" s="34" t="s">
        <v>946</v>
      </c>
      <c r="C23" s="34" t="s">
        <v>319</v>
      </c>
      <c r="D23" s="34" t="s">
        <v>555</v>
      </c>
      <c r="E23" s="34" t="s">
        <v>320</v>
      </c>
      <c r="F23" s="34" t="s">
        <v>321</v>
      </c>
      <c r="G23" s="34" t="s">
        <v>322</v>
      </c>
      <c r="H23" s="1"/>
    </row>
    <row r="24" spans="1:8" ht="18" x14ac:dyDescent="0.2">
      <c r="B24" s="9">
        <f>'D-6'!B11</f>
        <v>21</v>
      </c>
      <c r="C24" s="9">
        <f>'D-6'!B10</f>
        <v>36</v>
      </c>
      <c r="D24" s="9">
        <f>'D-6'!B9</f>
        <v>12</v>
      </c>
      <c r="E24" s="9">
        <f>'D-6'!B8</f>
        <v>8</v>
      </c>
      <c r="F24" s="9">
        <f>'D-6'!B7</f>
        <v>21</v>
      </c>
      <c r="G24" s="9">
        <f>'D-6'!B6</f>
        <v>742</v>
      </c>
      <c r="H24" s="35">
        <f>SUM(A24:G24)</f>
        <v>840</v>
      </c>
    </row>
    <row r="25" spans="1:8" ht="18" x14ac:dyDescent="0.2">
      <c r="A25" s="126"/>
      <c r="B25" s="126">
        <f t="shared" ref="B25:F25" si="1">B24/$H$24%</f>
        <v>2.5</v>
      </c>
      <c r="C25" s="126">
        <f t="shared" si="1"/>
        <v>4.2857142857142856</v>
      </c>
      <c r="D25" s="126">
        <f t="shared" si="1"/>
        <v>1.4285714285714286</v>
      </c>
      <c r="E25" s="126">
        <f t="shared" si="1"/>
        <v>0.95238095238095233</v>
      </c>
      <c r="F25" s="126">
        <f t="shared" si="1"/>
        <v>2.5</v>
      </c>
      <c r="G25" s="126">
        <f>G24/$H$24%</f>
        <v>88.333333333333329</v>
      </c>
      <c r="H25" s="384">
        <f>SUM(A25:G25)</f>
        <v>100</v>
      </c>
    </row>
  </sheetData>
  <mergeCells count="3">
    <mergeCell ref="A1:E1"/>
    <mergeCell ref="A2:E2"/>
    <mergeCell ref="A3:E3"/>
  </mergeCells>
  <printOptions horizontalCentered="1" verticalCentered="1"/>
  <pageMargins left="0" right="0" top="0" bottom="0" header="0" footer="0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7"/>
  <dimension ref="A1:K105"/>
  <sheetViews>
    <sheetView view="pageBreakPreview" zoomScaleNormal="100" zoomScaleSheetLayoutView="100" workbookViewId="0">
      <selection activeCell="N103" sqref="N103"/>
    </sheetView>
  </sheetViews>
  <sheetFormatPr defaultRowHeight="15" x14ac:dyDescent="0.25"/>
  <cols>
    <col min="1" max="1" width="19.140625" style="29" customWidth="1"/>
    <col min="2" max="5" width="7.7109375" style="47" customWidth="1"/>
    <col min="6" max="7" width="7.7109375" style="30" customWidth="1"/>
    <col min="8" max="8" width="7.7109375" style="47" customWidth="1"/>
    <col min="9" max="10" width="7.7109375" style="30" customWidth="1"/>
    <col min="11" max="11" width="20.140625" style="47" customWidth="1"/>
    <col min="12" max="256" width="9.140625" style="29"/>
    <col min="257" max="257" width="15.7109375" style="29" customWidth="1"/>
    <col min="258" max="258" width="11" style="29" customWidth="1"/>
    <col min="259" max="259" width="8.140625" style="29" customWidth="1"/>
    <col min="260" max="261" width="7" style="29" bestFit="1" customWidth="1"/>
    <col min="262" max="262" width="7.85546875" style="29" customWidth="1"/>
    <col min="263" max="264" width="7" style="29" bestFit="1" customWidth="1"/>
    <col min="265" max="265" width="8.5703125" style="29" customWidth="1"/>
    <col min="266" max="266" width="7" style="29" bestFit="1" customWidth="1"/>
    <col min="267" max="267" width="15.7109375" style="29" bestFit="1" customWidth="1"/>
    <col min="268" max="512" width="9.140625" style="29"/>
    <col min="513" max="513" width="15.7109375" style="29" customWidth="1"/>
    <col min="514" max="514" width="11" style="29" customWidth="1"/>
    <col min="515" max="515" width="8.140625" style="29" customWidth="1"/>
    <col min="516" max="517" width="7" style="29" bestFit="1" customWidth="1"/>
    <col min="518" max="518" width="7.85546875" style="29" customWidth="1"/>
    <col min="519" max="520" width="7" style="29" bestFit="1" customWidth="1"/>
    <col min="521" max="521" width="8.5703125" style="29" customWidth="1"/>
    <col min="522" max="522" width="7" style="29" bestFit="1" customWidth="1"/>
    <col min="523" max="523" width="15.7109375" style="29" bestFit="1" customWidth="1"/>
    <col min="524" max="768" width="9.140625" style="29"/>
    <col min="769" max="769" width="15.7109375" style="29" customWidth="1"/>
    <col min="770" max="770" width="11" style="29" customWidth="1"/>
    <col min="771" max="771" width="8.140625" style="29" customWidth="1"/>
    <col min="772" max="773" width="7" style="29" bestFit="1" customWidth="1"/>
    <col min="774" max="774" width="7.85546875" style="29" customWidth="1"/>
    <col min="775" max="776" width="7" style="29" bestFit="1" customWidth="1"/>
    <col min="777" max="777" width="8.5703125" style="29" customWidth="1"/>
    <col min="778" max="778" width="7" style="29" bestFit="1" customWidth="1"/>
    <col min="779" max="779" width="15.7109375" style="29" bestFit="1" customWidth="1"/>
    <col min="780" max="1024" width="9.140625" style="29"/>
    <col min="1025" max="1025" width="15.7109375" style="29" customWidth="1"/>
    <col min="1026" max="1026" width="11" style="29" customWidth="1"/>
    <col min="1027" max="1027" width="8.140625" style="29" customWidth="1"/>
    <col min="1028" max="1029" width="7" style="29" bestFit="1" customWidth="1"/>
    <col min="1030" max="1030" width="7.85546875" style="29" customWidth="1"/>
    <col min="1031" max="1032" width="7" style="29" bestFit="1" customWidth="1"/>
    <col min="1033" max="1033" width="8.5703125" style="29" customWidth="1"/>
    <col min="1034" max="1034" width="7" style="29" bestFit="1" customWidth="1"/>
    <col min="1035" max="1035" width="15.7109375" style="29" bestFit="1" customWidth="1"/>
    <col min="1036" max="1280" width="9.140625" style="29"/>
    <col min="1281" max="1281" width="15.7109375" style="29" customWidth="1"/>
    <col min="1282" max="1282" width="11" style="29" customWidth="1"/>
    <col min="1283" max="1283" width="8.140625" style="29" customWidth="1"/>
    <col min="1284" max="1285" width="7" style="29" bestFit="1" customWidth="1"/>
    <col min="1286" max="1286" width="7.85546875" style="29" customWidth="1"/>
    <col min="1287" max="1288" width="7" style="29" bestFit="1" customWidth="1"/>
    <col min="1289" max="1289" width="8.5703125" style="29" customWidth="1"/>
    <col min="1290" max="1290" width="7" style="29" bestFit="1" customWidth="1"/>
    <col min="1291" max="1291" width="15.7109375" style="29" bestFit="1" customWidth="1"/>
    <col min="1292" max="1536" width="9.140625" style="29"/>
    <col min="1537" max="1537" width="15.7109375" style="29" customWidth="1"/>
    <col min="1538" max="1538" width="11" style="29" customWidth="1"/>
    <col min="1539" max="1539" width="8.140625" style="29" customWidth="1"/>
    <col min="1540" max="1541" width="7" style="29" bestFit="1" customWidth="1"/>
    <col min="1542" max="1542" width="7.85546875" style="29" customWidth="1"/>
    <col min="1543" max="1544" width="7" style="29" bestFit="1" customWidth="1"/>
    <col min="1545" max="1545" width="8.5703125" style="29" customWidth="1"/>
    <col min="1546" max="1546" width="7" style="29" bestFit="1" customWidth="1"/>
    <col min="1547" max="1547" width="15.7109375" style="29" bestFit="1" customWidth="1"/>
    <col min="1548" max="1792" width="9.140625" style="29"/>
    <col min="1793" max="1793" width="15.7109375" style="29" customWidth="1"/>
    <col min="1794" max="1794" width="11" style="29" customWidth="1"/>
    <col min="1795" max="1795" width="8.140625" style="29" customWidth="1"/>
    <col min="1796" max="1797" width="7" style="29" bestFit="1" customWidth="1"/>
    <col min="1798" max="1798" width="7.85546875" style="29" customWidth="1"/>
    <col min="1799" max="1800" width="7" style="29" bestFit="1" customWidth="1"/>
    <col min="1801" max="1801" width="8.5703125" style="29" customWidth="1"/>
    <col min="1802" max="1802" width="7" style="29" bestFit="1" customWidth="1"/>
    <col min="1803" max="1803" width="15.7109375" style="29" bestFit="1" customWidth="1"/>
    <col min="1804" max="2048" width="9.140625" style="29"/>
    <col min="2049" max="2049" width="15.7109375" style="29" customWidth="1"/>
    <col min="2050" max="2050" width="11" style="29" customWidth="1"/>
    <col min="2051" max="2051" width="8.140625" style="29" customWidth="1"/>
    <col min="2052" max="2053" width="7" style="29" bestFit="1" customWidth="1"/>
    <col min="2054" max="2054" width="7.85546875" style="29" customWidth="1"/>
    <col min="2055" max="2056" width="7" style="29" bestFit="1" customWidth="1"/>
    <col min="2057" max="2057" width="8.5703125" style="29" customWidth="1"/>
    <col min="2058" max="2058" width="7" style="29" bestFit="1" customWidth="1"/>
    <col min="2059" max="2059" width="15.7109375" style="29" bestFit="1" customWidth="1"/>
    <col min="2060" max="2304" width="9.140625" style="29"/>
    <col min="2305" max="2305" width="15.7109375" style="29" customWidth="1"/>
    <col min="2306" max="2306" width="11" style="29" customWidth="1"/>
    <col min="2307" max="2307" width="8.140625" style="29" customWidth="1"/>
    <col min="2308" max="2309" width="7" style="29" bestFit="1" customWidth="1"/>
    <col min="2310" max="2310" width="7.85546875" style="29" customWidth="1"/>
    <col min="2311" max="2312" width="7" style="29" bestFit="1" customWidth="1"/>
    <col min="2313" max="2313" width="8.5703125" style="29" customWidth="1"/>
    <col min="2314" max="2314" width="7" style="29" bestFit="1" customWidth="1"/>
    <col min="2315" max="2315" width="15.7109375" style="29" bestFit="1" customWidth="1"/>
    <col min="2316" max="2560" width="9.140625" style="29"/>
    <col min="2561" max="2561" width="15.7109375" style="29" customWidth="1"/>
    <col min="2562" max="2562" width="11" style="29" customWidth="1"/>
    <col min="2563" max="2563" width="8.140625" style="29" customWidth="1"/>
    <col min="2564" max="2565" width="7" style="29" bestFit="1" customWidth="1"/>
    <col min="2566" max="2566" width="7.85546875" style="29" customWidth="1"/>
    <col min="2567" max="2568" width="7" style="29" bestFit="1" customWidth="1"/>
    <col min="2569" max="2569" width="8.5703125" style="29" customWidth="1"/>
    <col min="2570" max="2570" width="7" style="29" bestFit="1" customWidth="1"/>
    <col min="2571" max="2571" width="15.7109375" style="29" bestFit="1" customWidth="1"/>
    <col min="2572" max="2816" width="9.140625" style="29"/>
    <col min="2817" max="2817" width="15.7109375" style="29" customWidth="1"/>
    <col min="2818" max="2818" width="11" style="29" customWidth="1"/>
    <col min="2819" max="2819" width="8.140625" style="29" customWidth="1"/>
    <col min="2820" max="2821" width="7" style="29" bestFit="1" customWidth="1"/>
    <col min="2822" max="2822" width="7.85546875" style="29" customWidth="1"/>
    <col min="2823" max="2824" width="7" style="29" bestFit="1" customWidth="1"/>
    <col min="2825" max="2825" width="8.5703125" style="29" customWidth="1"/>
    <col min="2826" max="2826" width="7" style="29" bestFit="1" customWidth="1"/>
    <col min="2827" max="2827" width="15.7109375" style="29" bestFit="1" customWidth="1"/>
    <col min="2828" max="3072" width="9.140625" style="29"/>
    <col min="3073" max="3073" width="15.7109375" style="29" customWidth="1"/>
    <col min="3074" max="3074" width="11" style="29" customWidth="1"/>
    <col min="3075" max="3075" width="8.140625" style="29" customWidth="1"/>
    <col min="3076" max="3077" width="7" style="29" bestFit="1" customWidth="1"/>
    <col min="3078" max="3078" width="7.85546875" style="29" customWidth="1"/>
    <col min="3079" max="3080" width="7" style="29" bestFit="1" customWidth="1"/>
    <col min="3081" max="3081" width="8.5703125" style="29" customWidth="1"/>
    <col min="3082" max="3082" width="7" style="29" bestFit="1" customWidth="1"/>
    <col min="3083" max="3083" width="15.7109375" style="29" bestFit="1" customWidth="1"/>
    <col min="3084" max="3328" width="9.140625" style="29"/>
    <col min="3329" max="3329" width="15.7109375" style="29" customWidth="1"/>
    <col min="3330" max="3330" width="11" style="29" customWidth="1"/>
    <col min="3331" max="3331" width="8.140625" style="29" customWidth="1"/>
    <col min="3332" max="3333" width="7" style="29" bestFit="1" customWidth="1"/>
    <col min="3334" max="3334" width="7.85546875" style="29" customWidth="1"/>
    <col min="3335" max="3336" width="7" style="29" bestFit="1" customWidth="1"/>
    <col min="3337" max="3337" width="8.5703125" style="29" customWidth="1"/>
    <col min="3338" max="3338" width="7" style="29" bestFit="1" customWidth="1"/>
    <col min="3339" max="3339" width="15.7109375" style="29" bestFit="1" customWidth="1"/>
    <col min="3340" max="3584" width="9.140625" style="29"/>
    <col min="3585" max="3585" width="15.7109375" style="29" customWidth="1"/>
    <col min="3586" max="3586" width="11" style="29" customWidth="1"/>
    <col min="3587" max="3587" width="8.140625" style="29" customWidth="1"/>
    <col min="3588" max="3589" width="7" style="29" bestFit="1" customWidth="1"/>
    <col min="3590" max="3590" width="7.85546875" style="29" customWidth="1"/>
    <col min="3591" max="3592" width="7" style="29" bestFit="1" customWidth="1"/>
    <col min="3593" max="3593" width="8.5703125" style="29" customWidth="1"/>
    <col min="3594" max="3594" width="7" style="29" bestFit="1" customWidth="1"/>
    <col min="3595" max="3595" width="15.7109375" style="29" bestFit="1" customWidth="1"/>
    <col min="3596" max="3840" width="9.140625" style="29"/>
    <col min="3841" max="3841" width="15.7109375" style="29" customWidth="1"/>
    <col min="3842" max="3842" width="11" style="29" customWidth="1"/>
    <col min="3843" max="3843" width="8.140625" style="29" customWidth="1"/>
    <col min="3844" max="3845" width="7" style="29" bestFit="1" customWidth="1"/>
    <col min="3846" max="3846" width="7.85546875" style="29" customWidth="1"/>
    <col min="3847" max="3848" width="7" style="29" bestFit="1" customWidth="1"/>
    <col min="3849" max="3849" width="8.5703125" style="29" customWidth="1"/>
    <col min="3850" max="3850" width="7" style="29" bestFit="1" customWidth="1"/>
    <col min="3851" max="3851" width="15.7109375" style="29" bestFit="1" customWidth="1"/>
    <col min="3852" max="4096" width="9.140625" style="29"/>
    <col min="4097" max="4097" width="15.7109375" style="29" customWidth="1"/>
    <col min="4098" max="4098" width="11" style="29" customWidth="1"/>
    <col min="4099" max="4099" width="8.140625" style="29" customWidth="1"/>
    <col min="4100" max="4101" width="7" style="29" bestFit="1" customWidth="1"/>
    <col min="4102" max="4102" width="7.85546875" style="29" customWidth="1"/>
    <col min="4103" max="4104" width="7" style="29" bestFit="1" customWidth="1"/>
    <col min="4105" max="4105" width="8.5703125" style="29" customWidth="1"/>
    <col min="4106" max="4106" width="7" style="29" bestFit="1" customWidth="1"/>
    <col min="4107" max="4107" width="15.7109375" style="29" bestFit="1" customWidth="1"/>
    <col min="4108" max="4352" width="9.140625" style="29"/>
    <col min="4353" max="4353" width="15.7109375" style="29" customWidth="1"/>
    <col min="4354" max="4354" width="11" style="29" customWidth="1"/>
    <col min="4355" max="4355" width="8.140625" style="29" customWidth="1"/>
    <col min="4356" max="4357" width="7" style="29" bestFit="1" customWidth="1"/>
    <col min="4358" max="4358" width="7.85546875" style="29" customWidth="1"/>
    <col min="4359" max="4360" width="7" style="29" bestFit="1" customWidth="1"/>
    <col min="4361" max="4361" width="8.5703125" style="29" customWidth="1"/>
    <col min="4362" max="4362" width="7" style="29" bestFit="1" customWidth="1"/>
    <col min="4363" max="4363" width="15.7109375" style="29" bestFit="1" customWidth="1"/>
    <col min="4364" max="4608" width="9.140625" style="29"/>
    <col min="4609" max="4609" width="15.7109375" style="29" customWidth="1"/>
    <col min="4610" max="4610" width="11" style="29" customWidth="1"/>
    <col min="4611" max="4611" width="8.140625" style="29" customWidth="1"/>
    <col min="4612" max="4613" width="7" style="29" bestFit="1" customWidth="1"/>
    <col min="4614" max="4614" width="7.85546875" style="29" customWidth="1"/>
    <col min="4615" max="4616" width="7" style="29" bestFit="1" customWidth="1"/>
    <col min="4617" max="4617" width="8.5703125" style="29" customWidth="1"/>
    <col min="4618" max="4618" width="7" style="29" bestFit="1" customWidth="1"/>
    <col min="4619" max="4619" width="15.7109375" style="29" bestFit="1" customWidth="1"/>
    <col min="4620" max="4864" width="9.140625" style="29"/>
    <col min="4865" max="4865" width="15.7109375" style="29" customWidth="1"/>
    <col min="4866" max="4866" width="11" style="29" customWidth="1"/>
    <col min="4867" max="4867" width="8.140625" style="29" customWidth="1"/>
    <col min="4868" max="4869" width="7" style="29" bestFit="1" customWidth="1"/>
    <col min="4870" max="4870" width="7.85546875" style="29" customWidth="1"/>
    <col min="4871" max="4872" width="7" style="29" bestFit="1" customWidth="1"/>
    <col min="4873" max="4873" width="8.5703125" style="29" customWidth="1"/>
    <col min="4874" max="4874" width="7" style="29" bestFit="1" customWidth="1"/>
    <col min="4875" max="4875" width="15.7109375" style="29" bestFit="1" customWidth="1"/>
    <col min="4876" max="5120" width="9.140625" style="29"/>
    <col min="5121" max="5121" width="15.7109375" style="29" customWidth="1"/>
    <col min="5122" max="5122" width="11" style="29" customWidth="1"/>
    <col min="5123" max="5123" width="8.140625" style="29" customWidth="1"/>
    <col min="5124" max="5125" width="7" style="29" bestFit="1" customWidth="1"/>
    <col min="5126" max="5126" width="7.85546875" style="29" customWidth="1"/>
    <col min="5127" max="5128" width="7" style="29" bestFit="1" customWidth="1"/>
    <col min="5129" max="5129" width="8.5703125" style="29" customWidth="1"/>
    <col min="5130" max="5130" width="7" style="29" bestFit="1" customWidth="1"/>
    <col min="5131" max="5131" width="15.7109375" style="29" bestFit="1" customWidth="1"/>
    <col min="5132" max="5376" width="9.140625" style="29"/>
    <col min="5377" max="5377" width="15.7109375" style="29" customWidth="1"/>
    <col min="5378" max="5378" width="11" style="29" customWidth="1"/>
    <col min="5379" max="5379" width="8.140625" style="29" customWidth="1"/>
    <col min="5380" max="5381" width="7" style="29" bestFit="1" customWidth="1"/>
    <col min="5382" max="5382" width="7.85546875" style="29" customWidth="1"/>
    <col min="5383" max="5384" width="7" style="29" bestFit="1" customWidth="1"/>
    <col min="5385" max="5385" width="8.5703125" style="29" customWidth="1"/>
    <col min="5386" max="5386" width="7" style="29" bestFit="1" customWidth="1"/>
    <col min="5387" max="5387" width="15.7109375" style="29" bestFit="1" customWidth="1"/>
    <col min="5388" max="5632" width="9.140625" style="29"/>
    <col min="5633" max="5633" width="15.7109375" style="29" customWidth="1"/>
    <col min="5634" max="5634" width="11" style="29" customWidth="1"/>
    <col min="5635" max="5635" width="8.140625" style="29" customWidth="1"/>
    <col min="5636" max="5637" width="7" style="29" bestFit="1" customWidth="1"/>
    <col min="5638" max="5638" width="7.85546875" style="29" customWidth="1"/>
    <col min="5639" max="5640" width="7" style="29" bestFit="1" customWidth="1"/>
    <col min="5641" max="5641" width="8.5703125" style="29" customWidth="1"/>
    <col min="5642" max="5642" width="7" style="29" bestFit="1" customWidth="1"/>
    <col min="5643" max="5643" width="15.7109375" style="29" bestFit="1" customWidth="1"/>
    <col min="5644" max="5888" width="9.140625" style="29"/>
    <col min="5889" max="5889" width="15.7109375" style="29" customWidth="1"/>
    <col min="5890" max="5890" width="11" style="29" customWidth="1"/>
    <col min="5891" max="5891" width="8.140625" style="29" customWidth="1"/>
    <col min="5892" max="5893" width="7" style="29" bestFit="1" customWidth="1"/>
    <col min="5894" max="5894" width="7.85546875" style="29" customWidth="1"/>
    <col min="5895" max="5896" width="7" style="29" bestFit="1" customWidth="1"/>
    <col min="5897" max="5897" width="8.5703125" style="29" customWidth="1"/>
    <col min="5898" max="5898" width="7" style="29" bestFit="1" customWidth="1"/>
    <col min="5899" max="5899" width="15.7109375" style="29" bestFit="1" customWidth="1"/>
    <col min="5900" max="6144" width="9.140625" style="29"/>
    <col min="6145" max="6145" width="15.7109375" style="29" customWidth="1"/>
    <col min="6146" max="6146" width="11" style="29" customWidth="1"/>
    <col min="6147" max="6147" width="8.140625" style="29" customWidth="1"/>
    <col min="6148" max="6149" width="7" style="29" bestFit="1" customWidth="1"/>
    <col min="6150" max="6150" width="7.85546875" style="29" customWidth="1"/>
    <col min="6151" max="6152" width="7" style="29" bestFit="1" customWidth="1"/>
    <col min="6153" max="6153" width="8.5703125" style="29" customWidth="1"/>
    <col min="6154" max="6154" width="7" style="29" bestFit="1" customWidth="1"/>
    <col min="6155" max="6155" width="15.7109375" style="29" bestFit="1" customWidth="1"/>
    <col min="6156" max="6400" width="9.140625" style="29"/>
    <col min="6401" max="6401" width="15.7109375" style="29" customWidth="1"/>
    <col min="6402" max="6402" width="11" style="29" customWidth="1"/>
    <col min="6403" max="6403" width="8.140625" style="29" customWidth="1"/>
    <col min="6404" max="6405" width="7" style="29" bestFit="1" customWidth="1"/>
    <col min="6406" max="6406" width="7.85546875" style="29" customWidth="1"/>
    <col min="6407" max="6408" width="7" style="29" bestFit="1" customWidth="1"/>
    <col min="6409" max="6409" width="8.5703125" style="29" customWidth="1"/>
    <col min="6410" max="6410" width="7" style="29" bestFit="1" customWidth="1"/>
    <col min="6411" max="6411" width="15.7109375" style="29" bestFit="1" customWidth="1"/>
    <col min="6412" max="6656" width="9.140625" style="29"/>
    <col min="6657" max="6657" width="15.7109375" style="29" customWidth="1"/>
    <col min="6658" max="6658" width="11" style="29" customWidth="1"/>
    <col min="6659" max="6659" width="8.140625" style="29" customWidth="1"/>
    <col min="6660" max="6661" width="7" style="29" bestFit="1" customWidth="1"/>
    <col min="6662" max="6662" width="7.85546875" style="29" customWidth="1"/>
    <col min="6663" max="6664" width="7" style="29" bestFit="1" customWidth="1"/>
    <col min="6665" max="6665" width="8.5703125" style="29" customWidth="1"/>
    <col min="6666" max="6666" width="7" style="29" bestFit="1" customWidth="1"/>
    <col min="6667" max="6667" width="15.7109375" style="29" bestFit="1" customWidth="1"/>
    <col min="6668" max="6912" width="9.140625" style="29"/>
    <col min="6913" max="6913" width="15.7109375" style="29" customWidth="1"/>
    <col min="6914" max="6914" width="11" style="29" customWidth="1"/>
    <col min="6915" max="6915" width="8.140625" style="29" customWidth="1"/>
    <col min="6916" max="6917" width="7" style="29" bestFit="1" customWidth="1"/>
    <col min="6918" max="6918" width="7.85546875" style="29" customWidth="1"/>
    <col min="6919" max="6920" width="7" style="29" bestFit="1" customWidth="1"/>
    <col min="6921" max="6921" width="8.5703125" style="29" customWidth="1"/>
    <col min="6922" max="6922" width="7" style="29" bestFit="1" customWidth="1"/>
    <col min="6923" max="6923" width="15.7109375" style="29" bestFit="1" customWidth="1"/>
    <col min="6924" max="7168" width="9.140625" style="29"/>
    <col min="7169" max="7169" width="15.7109375" style="29" customWidth="1"/>
    <col min="7170" max="7170" width="11" style="29" customWidth="1"/>
    <col min="7171" max="7171" width="8.140625" style="29" customWidth="1"/>
    <col min="7172" max="7173" width="7" style="29" bestFit="1" customWidth="1"/>
    <col min="7174" max="7174" width="7.85546875" style="29" customWidth="1"/>
    <col min="7175" max="7176" width="7" style="29" bestFit="1" customWidth="1"/>
    <col min="7177" max="7177" width="8.5703125" style="29" customWidth="1"/>
    <col min="7178" max="7178" width="7" style="29" bestFit="1" customWidth="1"/>
    <col min="7179" max="7179" width="15.7109375" style="29" bestFit="1" customWidth="1"/>
    <col min="7180" max="7424" width="9.140625" style="29"/>
    <col min="7425" max="7425" width="15.7109375" style="29" customWidth="1"/>
    <col min="7426" max="7426" width="11" style="29" customWidth="1"/>
    <col min="7427" max="7427" width="8.140625" style="29" customWidth="1"/>
    <col min="7428" max="7429" width="7" style="29" bestFit="1" customWidth="1"/>
    <col min="7430" max="7430" width="7.85546875" style="29" customWidth="1"/>
    <col min="7431" max="7432" width="7" style="29" bestFit="1" customWidth="1"/>
    <col min="7433" max="7433" width="8.5703125" style="29" customWidth="1"/>
    <col min="7434" max="7434" width="7" style="29" bestFit="1" customWidth="1"/>
    <col min="7435" max="7435" width="15.7109375" style="29" bestFit="1" customWidth="1"/>
    <col min="7436" max="7680" width="9.140625" style="29"/>
    <col min="7681" max="7681" width="15.7109375" style="29" customWidth="1"/>
    <col min="7682" max="7682" width="11" style="29" customWidth="1"/>
    <col min="7683" max="7683" width="8.140625" style="29" customWidth="1"/>
    <col min="7684" max="7685" width="7" style="29" bestFit="1" customWidth="1"/>
    <col min="7686" max="7686" width="7.85546875" style="29" customWidth="1"/>
    <col min="7687" max="7688" width="7" style="29" bestFit="1" customWidth="1"/>
    <col min="7689" max="7689" width="8.5703125" style="29" customWidth="1"/>
    <col min="7690" max="7690" width="7" style="29" bestFit="1" customWidth="1"/>
    <col min="7691" max="7691" width="15.7109375" style="29" bestFit="1" customWidth="1"/>
    <col min="7692" max="7936" width="9.140625" style="29"/>
    <col min="7937" max="7937" width="15.7109375" style="29" customWidth="1"/>
    <col min="7938" max="7938" width="11" style="29" customWidth="1"/>
    <col min="7939" max="7939" width="8.140625" style="29" customWidth="1"/>
    <col min="7940" max="7941" width="7" style="29" bestFit="1" customWidth="1"/>
    <col min="7942" max="7942" width="7.85546875" style="29" customWidth="1"/>
    <col min="7943" max="7944" width="7" style="29" bestFit="1" customWidth="1"/>
    <col min="7945" max="7945" width="8.5703125" style="29" customWidth="1"/>
    <col min="7946" max="7946" width="7" style="29" bestFit="1" customWidth="1"/>
    <col min="7947" max="7947" width="15.7109375" style="29" bestFit="1" customWidth="1"/>
    <col min="7948" max="8192" width="9.140625" style="29"/>
    <col min="8193" max="8193" width="15.7109375" style="29" customWidth="1"/>
    <col min="8194" max="8194" width="11" style="29" customWidth="1"/>
    <col min="8195" max="8195" width="8.140625" style="29" customWidth="1"/>
    <col min="8196" max="8197" width="7" style="29" bestFit="1" customWidth="1"/>
    <col min="8198" max="8198" width="7.85546875" style="29" customWidth="1"/>
    <col min="8199" max="8200" width="7" style="29" bestFit="1" customWidth="1"/>
    <col min="8201" max="8201" width="8.5703125" style="29" customWidth="1"/>
    <col min="8202" max="8202" width="7" style="29" bestFit="1" customWidth="1"/>
    <col min="8203" max="8203" width="15.7109375" style="29" bestFit="1" customWidth="1"/>
    <col min="8204" max="8448" width="9.140625" style="29"/>
    <col min="8449" max="8449" width="15.7109375" style="29" customWidth="1"/>
    <col min="8450" max="8450" width="11" style="29" customWidth="1"/>
    <col min="8451" max="8451" width="8.140625" style="29" customWidth="1"/>
    <col min="8452" max="8453" width="7" style="29" bestFit="1" customWidth="1"/>
    <col min="8454" max="8454" width="7.85546875" style="29" customWidth="1"/>
    <col min="8455" max="8456" width="7" style="29" bestFit="1" customWidth="1"/>
    <col min="8457" max="8457" width="8.5703125" style="29" customWidth="1"/>
    <col min="8458" max="8458" width="7" style="29" bestFit="1" customWidth="1"/>
    <col min="8459" max="8459" width="15.7109375" style="29" bestFit="1" customWidth="1"/>
    <col min="8460" max="8704" width="9.140625" style="29"/>
    <col min="8705" max="8705" width="15.7109375" style="29" customWidth="1"/>
    <col min="8706" max="8706" width="11" style="29" customWidth="1"/>
    <col min="8707" max="8707" width="8.140625" style="29" customWidth="1"/>
    <col min="8708" max="8709" width="7" style="29" bestFit="1" customWidth="1"/>
    <col min="8710" max="8710" width="7.85546875" style="29" customWidth="1"/>
    <col min="8711" max="8712" width="7" style="29" bestFit="1" customWidth="1"/>
    <col min="8713" max="8713" width="8.5703125" style="29" customWidth="1"/>
    <col min="8714" max="8714" width="7" style="29" bestFit="1" customWidth="1"/>
    <col min="8715" max="8715" width="15.7109375" style="29" bestFit="1" customWidth="1"/>
    <col min="8716" max="8960" width="9.140625" style="29"/>
    <col min="8961" max="8961" width="15.7109375" style="29" customWidth="1"/>
    <col min="8962" max="8962" width="11" style="29" customWidth="1"/>
    <col min="8963" max="8963" width="8.140625" style="29" customWidth="1"/>
    <col min="8964" max="8965" width="7" style="29" bestFit="1" customWidth="1"/>
    <col min="8966" max="8966" width="7.85546875" style="29" customWidth="1"/>
    <col min="8967" max="8968" width="7" style="29" bestFit="1" customWidth="1"/>
    <col min="8969" max="8969" width="8.5703125" style="29" customWidth="1"/>
    <col min="8970" max="8970" width="7" style="29" bestFit="1" customWidth="1"/>
    <col min="8971" max="8971" width="15.7109375" style="29" bestFit="1" customWidth="1"/>
    <col min="8972" max="9216" width="9.140625" style="29"/>
    <col min="9217" max="9217" width="15.7109375" style="29" customWidth="1"/>
    <col min="9218" max="9218" width="11" style="29" customWidth="1"/>
    <col min="9219" max="9219" width="8.140625" style="29" customWidth="1"/>
    <col min="9220" max="9221" width="7" style="29" bestFit="1" customWidth="1"/>
    <col min="9222" max="9222" width="7.85546875" style="29" customWidth="1"/>
    <col min="9223" max="9224" width="7" style="29" bestFit="1" customWidth="1"/>
    <col min="9225" max="9225" width="8.5703125" style="29" customWidth="1"/>
    <col min="9226" max="9226" width="7" style="29" bestFit="1" customWidth="1"/>
    <col min="9227" max="9227" width="15.7109375" style="29" bestFit="1" customWidth="1"/>
    <col min="9228" max="9472" width="9.140625" style="29"/>
    <col min="9473" max="9473" width="15.7109375" style="29" customWidth="1"/>
    <col min="9474" max="9474" width="11" style="29" customWidth="1"/>
    <col min="9475" max="9475" width="8.140625" style="29" customWidth="1"/>
    <col min="9476" max="9477" width="7" style="29" bestFit="1" customWidth="1"/>
    <col min="9478" max="9478" width="7.85546875" style="29" customWidth="1"/>
    <col min="9479" max="9480" width="7" style="29" bestFit="1" customWidth="1"/>
    <col min="9481" max="9481" width="8.5703125" style="29" customWidth="1"/>
    <col min="9482" max="9482" width="7" style="29" bestFit="1" customWidth="1"/>
    <col min="9483" max="9483" width="15.7109375" style="29" bestFit="1" customWidth="1"/>
    <col min="9484" max="9728" width="9.140625" style="29"/>
    <col min="9729" max="9729" width="15.7109375" style="29" customWidth="1"/>
    <col min="9730" max="9730" width="11" style="29" customWidth="1"/>
    <col min="9731" max="9731" width="8.140625" style="29" customWidth="1"/>
    <col min="9732" max="9733" width="7" style="29" bestFit="1" customWidth="1"/>
    <col min="9734" max="9734" width="7.85546875" style="29" customWidth="1"/>
    <col min="9735" max="9736" width="7" style="29" bestFit="1" customWidth="1"/>
    <col min="9737" max="9737" width="8.5703125" style="29" customWidth="1"/>
    <col min="9738" max="9738" width="7" style="29" bestFit="1" customWidth="1"/>
    <col min="9739" max="9739" width="15.7109375" style="29" bestFit="1" customWidth="1"/>
    <col min="9740" max="9984" width="9.140625" style="29"/>
    <col min="9985" max="9985" width="15.7109375" style="29" customWidth="1"/>
    <col min="9986" max="9986" width="11" style="29" customWidth="1"/>
    <col min="9987" max="9987" width="8.140625" style="29" customWidth="1"/>
    <col min="9988" max="9989" width="7" style="29" bestFit="1" customWidth="1"/>
    <col min="9990" max="9990" width="7.85546875" style="29" customWidth="1"/>
    <col min="9991" max="9992" width="7" style="29" bestFit="1" customWidth="1"/>
    <col min="9993" max="9993" width="8.5703125" style="29" customWidth="1"/>
    <col min="9994" max="9994" width="7" style="29" bestFit="1" customWidth="1"/>
    <col min="9995" max="9995" width="15.7109375" style="29" bestFit="1" customWidth="1"/>
    <col min="9996" max="10240" width="9.140625" style="29"/>
    <col min="10241" max="10241" width="15.7109375" style="29" customWidth="1"/>
    <col min="10242" max="10242" width="11" style="29" customWidth="1"/>
    <col min="10243" max="10243" width="8.140625" style="29" customWidth="1"/>
    <col min="10244" max="10245" width="7" style="29" bestFit="1" customWidth="1"/>
    <col min="10246" max="10246" width="7.85546875" style="29" customWidth="1"/>
    <col min="10247" max="10248" width="7" style="29" bestFit="1" customWidth="1"/>
    <col min="10249" max="10249" width="8.5703125" style="29" customWidth="1"/>
    <col min="10250" max="10250" width="7" style="29" bestFit="1" customWidth="1"/>
    <col min="10251" max="10251" width="15.7109375" style="29" bestFit="1" customWidth="1"/>
    <col min="10252" max="10496" width="9.140625" style="29"/>
    <col min="10497" max="10497" width="15.7109375" style="29" customWidth="1"/>
    <col min="10498" max="10498" width="11" style="29" customWidth="1"/>
    <col min="10499" max="10499" width="8.140625" style="29" customWidth="1"/>
    <col min="10500" max="10501" width="7" style="29" bestFit="1" customWidth="1"/>
    <col min="10502" max="10502" width="7.85546875" style="29" customWidth="1"/>
    <col min="10503" max="10504" width="7" style="29" bestFit="1" customWidth="1"/>
    <col min="10505" max="10505" width="8.5703125" style="29" customWidth="1"/>
    <col min="10506" max="10506" width="7" style="29" bestFit="1" customWidth="1"/>
    <col min="10507" max="10507" width="15.7109375" style="29" bestFit="1" customWidth="1"/>
    <col min="10508" max="10752" width="9.140625" style="29"/>
    <col min="10753" max="10753" width="15.7109375" style="29" customWidth="1"/>
    <col min="10754" max="10754" width="11" style="29" customWidth="1"/>
    <col min="10755" max="10755" width="8.140625" style="29" customWidth="1"/>
    <col min="10756" max="10757" width="7" style="29" bestFit="1" customWidth="1"/>
    <col min="10758" max="10758" width="7.85546875" style="29" customWidth="1"/>
    <col min="10759" max="10760" width="7" style="29" bestFit="1" customWidth="1"/>
    <col min="10761" max="10761" width="8.5703125" style="29" customWidth="1"/>
    <col min="10762" max="10762" width="7" style="29" bestFit="1" customWidth="1"/>
    <col min="10763" max="10763" width="15.7109375" style="29" bestFit="1" customWidth="1"/>
    <col min="10764" max="11008" width="9.140625" style="29"/>
    <col min="11009" max="11009" width="15.7109375" style="29" customWidth="1"/>
    <col min="11010" max="11010" width="11" style="29" customWidth="1"/>
    <col min="11011" max="11011" width="8.140625" style="29" customWidth="1"/>
    <col min="11012" max="11013" width="7" style="29" bestFit="1" customWidth="1"/>
    <col min="11014" max="11014" width="7.85546875" style="29" customWidth="1"/>
    <col min="11015" max="11016" width="7" style="29" bestFit="1" customWidth="1"/>
    <col min="11017" max="11017" width="8.5703125" style="29" customWidth="1"/>
    <col min="11018" max="11018" width="7" style="29" bestFit="1" customWidth="1"/>
    <col min="11019" max="11019" width="15.7109375" style="29" bestFit="1" customWidth="1"/>
    <col min="11020" max="11264" width="9.140625" style="29"/>
    <col min="11265" max="11265" width="15.7109375" style="29" customWidth="1"/>
    <col min="11266" max="11266" width="11" style="29" customWidth="1"/>
    <col min="11267" max="11267" width="8.140625" style="29" customWidth="1"/>
    <col min="11268" max="11269" width="7" style="29" bestFit="1" customWidth="1"/>
    <col min="11270" max="11270" width="7.85546875" style="29" customWidth="1"/>
    <col min="11271" max="11272" width="7" style="29" bestFit="1" customWidth="1"/>
    <col min="11273" max="11273" width="8.5703125" style="29" customWidth="1"/>
    <col min="11274" max="11274" width="7" style="29" bestFit="1" customWidth="1"/>
    <col min="11275" max="11275" width="15.7109375" style="29" bestFit="1" customWidth="1"/>
    <col min="11276" max="11520" width="9.140625" style="29"/>
    <col min="11521" max="11521" width="15.7109375" style="29" customWidth="1"/>
    <col min="11522" max="11522" width="11" style="29" customWidth="1"/>
    <col min="11523" max="11523" width="8.140625" style="29" customWidth="1"/>
    <col min="11524" max="11525" width="7" style="29" bestFit="1" customWidth="1"/>
    <col min="11526" max="11526" width="7.85546875" style="29" customWidth="1"/>
    <col min="11527" max="11528" width="7" style="29" bestFit="1" customWidth="1"/>
    <col min="11529" max="11529" width="8.5703125" style="29" customWidth="1"/>
    <col min="11530" max="11530" width="7" style="29" bestFit="1" customWidth="1"/>
    <col min="11531" max="11531" width="15.7109375" style="29" bestFit="1" customWidth="1"/>
    <col min="11532" max="11776" width="9.140625" style="29"/>
    <col min="11777" max="11777" width="15.7109375" style="29" customWidth="1"/>
    <col min="11778" max="11778" width="11" style="29" customWidth="1"/>
    <col min="11779" max="11779" width="8.140625" style="29" customWidth="1"/>
    <col min="11780" max="11781" width="7" style="29" bestFit="1" customWidth="1"/>
    <col min="11782" max="11782" width="7.85546875" style="29" customWidth="1"/>
    <col min="11783" max="11784" width="7" style="29" bestFit="1" customWidth="1"/>
    <col min="11785" max="11785" width="8.5703125" style="29" customWidth="1"/>
    <col min="11786" max="11786" width="7" style="29" bestFit="1" customWidth="1"/>
    <col min="11787" max="11787" width="15.7109375" style="29" bestFit="1" customWidth="1"/>
    <col min="11788" max="12032" width="9.140625" style="29"/>
    <col min="12033" max="12033" width="15.7109375" style="29" customWidth="1"/>
    <col min="12034" max="12034" width="11" style="29" customWidth="1"/>
    <col min="12035" max="12035" width="8.140625" style="29" customWidth="1"/>
    <col min="12036" max="12037" width="7" style="29" bestFit="1" customWidth="1"/>
    <col min="12038" max="12038" width="7.85546875" style="29" customWidth="1"/>
    <col min="12039" max="12040" width="7" style="29" bestFit="1" customWidth="1"/>
    <col min="12041" max="12041" width="8.5703125" style="29" customWidth="1"/>
    <col min="12042" max="12042" width="7" style="29" bestFit="1" customWidth="1"/>
    <col min="12043" max="12043" width="15.7109375" style="29" bestFit="1" customWidth="1"/>
    <col min="12044" max="12288" width="9.140625" style="29"/>
    <col min="12289" max="12289" width="15.7109375" style="29" customWidth="1"/>
    <col min="12290" max="12290" width="11" style="29" customWidth="1"/>
    <col min="12291" max="12291" width="8.140625" style="29" customWidth="1"/>
    <col min="12292" max="12293" width="7" style="29" bestFit="1" customWidth="1"/>
    <col min="12294" max="12294" width="7.85546875" style="29" customWidth="1"/>
    <col min="12295" max="12296" width="7" style="29" bestFit="1" customWidth="1"/>
    <col min="12297" max="12297" width="8.5703125" style="29" customWidth="1"/>
    <col min="12298" max="12298" width="7" style="29" bestFit="1" customWidth="1"/>
    <col min="12299" max="12299" width="15.7109375" style="29" bestFit="1" customWidth="1"/>
    <col min="12300" max="12544" width="9.140625" style="29"/>
    <col min="12545" max="12545" width="15.7109375" style="29" customWidth="1"/>
    <col min="12546" max="12546" width="11" style="29" customWidth="1"/>
    <col min="12547" max="12547" width="8.140625" style="29" customWidth="1"/>
    <col min="12548" max="12549" width="7" style="29" bestFit="1" customWidth="1"/>
    <col min="12550" max="12550" width="7.85546875" style="29" customWidth="1"/>
    <col min="12551" max="12552" width="7" style="29" bestFit="1" customWidth="1"/>
    <col min="12553" max="12553" width="8.5703125" style="29" customWidth="1"/>
    <col min="12554" max="12554" width="7" style="29" bestFit="1" customWidth="1"/>
    <col min="12555" max="12555" width="15.7109375" style="29" bestFit="1" customWidth="1"/>
    <col min="12556" max="12800" width="9.140625" style="29"/>
    <col min="12801" max="12801" width="15.7109375" style="29" customWidth="1"/>
    <col min="12802" max="12802" width="11" style="29" customWidth="1"/>
    <col min="12803" max="12803" width="8.140625" style="29" customWidth="1"/>
    <col min="12804" max="12805" width="7" style="29" bestFit="1" customWidth="1"/>
    <col min="12806" max="12806" width="7.85546875" style="29" customWidth="1"/>
    <col min="12807" max="12808" width="7" style="29" bestFit="1" customWidth="1"/>
    <col min="12809" max="12809" width="8.5703125" style="29" customWidth="1"/>
    <col min="12810" max="12810" width="7" style="29" bestFit="1" customWidth="1"/>
    <col min="12811" max="12811" width="15.7109375" style="29" bestFit="1" customWidth="1"/>
    <col min="12812" max="13056" width="9.140625" style="29"/>
    <col min="13057" max="13057" width="15.7109375" style="29" customWidth="1"/>
    <col min="13058" max="13058" width="11" style="29" customWidth="1"/>
    <col min="13059" max="13059" width="8.140625" style="29" customWidth="1"/>
    <col min="13060" max="13061" width="7" style="29" bestFit="1" customWidth="1"/>
    <col min="13062" max="13062" width="7.85546875" style="29" customWidth="1"/>
    <col min="13063" max="13064" width="7" style="29" bestFit="1" customWidth="1"/>
    <col min="13065" max="13065" width="8.5703125" style="29" customWidth="1"/>
    <col min="13066" max="13066" width="7" style="29" bestFit="1" customWidth="1"/>
    <col min="13067" max="13067" width="15.7109375" style="29" bestFit="1" customWidth="1"/>
    <col min="13068" max="13312" width="9.140625" style="29"/>
    <col min="13313" max="13313" width="15.7109375" style="29" customWidth="1"/>
    <col min="13314" max="13314" width="11" style="29" customWidth="1"/>
    <col min="13315" max="13315" width="8.140625" style="29" customWidth="1"/>
    <col min="13316" max="13317" width="7" style="29" bestFit="1" customWidth="1"/>
    <col min="13318" max="13318" width="7.85546875" style="29" customWidth="1"/>
    <col min="13319" max="13320" width="7" style="29" bestFit="1" customWidth="1"/>
    <col min="13321" max="13321" width="8.5703125" style="29" customWidth="1"/>
    <col min="13322" max="13322" width="7" style="29" bestFit="1" customWidth="1"/>
    <col min="13323" max="13323" width="15.7109375" style="29" bestFit="1" customWidth="1"/>
    <col min="13324" max="13568" width="9.140625" style="29"/>
    <col min="13569" max="13569" width="15.7109375" style="29" customWidth="1"/>
    <col min="13570" max="13570" width="11" style="29" customWidth="1"/>
    <col min="13571" max="13571" width="8.140625" style="29" customWidth="1"/>
    <col min="13572" max="13573" width="7" style="29" bestFit="1" customWidth="1"/>
    <col min="13574" max="13574" width="7.85546875" style="29" customWidth="1"/>
    <col min="13575" max="13576" width="7" style="29" bestFit="1" customWidth="1"/>
    <col min="13577" max="13577" width="8.5703125" style="29" customWidth="1"/>
    <col min="13578" max="13578" width="7" style="29" bestFit="1" customWidth="1"/>
    <col min="13579" max="13579" width="15.7109375" style="29" bestFit="1" customWidth="1"/>
    <col min="13580" max="13824" width="9.140625" style="29"/>
    <col min="13825" max="13825" width="15.7109375" style="29" customWidth="1"/>
    <col min="13826" max="13826" width="11" style="29" customWidth="1"/>
    <col min="13827" max="13827" width="8.140625" style="29" customWidth="1"/>
    <col min="13828" max="13829" width="7" style="29" bestFit="1" customWidth="1"/>
    <col min="13830" max="13830" width="7.85546875" style="29" customWidth="1"/>
    <col min="13831" max="13832" width="7" style="29" bestFit="1" customWidth="1"/>
    <col min="13833" max="13833" width="8.5703125" style="29" customWidth="1"/>
    <col min="13834" max="13834" width="7" style="29" bestFit="1" customWidth="1"/>
    <col min="13835" max="13835" width="15.7109375" style="29" bestFit="1" customWidth="1"/>
    <col min="13836" max="14080" width="9.140625" style="29"/>
    <col min="14081" max="14081" width="15.7109375" style="29" customWidth="1"/>
    <col min="14082" max="14082" width="11" style="29" customWidth="1"/>
    <col min="14083" max="14083" width="8.140625" style="29" customWidth="1"/>
    <col min="14084" max="14085" width="7" style="29" bestFit="1" customWidth="1"/>
    <col min="14086" max="14086" width="7.85546875" style="29" customWidth="1"/>
    <col min="14087" max="14088" width="7" style="29" bestFit="1" customWidth="1"/>
    <col min="14089" max="14089" width="8.5703125" style="29" customWidth="1"/>
    <col min="14090" max="14090" width="7" style="29" bestFit="1" customWidth="1"/>
    <col min="14091" max="14091" width="15.7109375" style="29" bestFit="1" customWidth="1"/>
    <col min="14092" max="14336" width="9.140625" style="29"/>
    <col min="14337" max="14337" width="15.7109375" style="29" customWidth="1"/>
    <col min="14338" max="14338" width="11" style="29" customWidth="1"/>
    <col min="14339" max="14339" width="8.140625" style="29" customWidth="1"/>
    <col min="14340" max="14341" width="7" style="29" bestFit="1" customWidth="1"/>
    <col min="14342" max="14342" width="7.85546875" style="29" customWidth="1"/>
    <col min="14343" max="14344" width="7" style="29" bestFit="1" customWidth="1"/>
    <col min="14345" max="14345" width="8.5703125" style="29" customWidth="1"/>
    <col min="14346" max="14346" width="7" style="29" bestFit="1" customWidth="1"/>
    <col min="14347" max="14347" width="15.7109375" style="29" bestFit="1" customWidth="1"/>
    <col min="14348" max="14592" width="9.140625" style="29"/>
    <col min="14593" max="14593" width="15.7109375" style="29" customWidth="1"/>
    <col min="14594" max="14594" width="11" style="29" customWidth="1"/>
    <col min="14595" max="14595" width="8.140625" style="29" customWidth="1"/>
    <col min="14596" max="14597" width="7" style="29" bestFit="1" customWidth="1"/>
    <col min="14598" max="14598" width="7.85546875" style="29" customWidth="1"/>
    <col min="14599" max="14600" width="7" style="29" bestFit="1" customWidth="1"/>
    <col min="14601" max="14601" width="8.5703125" style="29" customWidth="1"/>
    <col min="14602" max="14602" width="7" style="29" bestFit="1" customWidth="1"/>
    <col min="14603" max="14603" width="15.7109375" style="29" bestFit="1" customWidth="1"/>
    <col min="14604" max="14848" width="9.140625" style="29"/>
    <col min="14849" max="14849" width="15.7109375" style="29" customWidth="1"/>
    <col min="14850" max="14850" width="11" style="29" customWidth="1"/>
    <col min="14851" max="14851" width="8.140625" style="29" customWidth="1"/>
    <col min="14852" max="14853" width="7" style="29" bestFit="1" customWidth="1"/>
    <col min="14854" max="14854" width="7.85546875" style="29" customWidth="1"/>
    <col min="14855" max="14856" width="7" style="29" bestFit="1" customWidth="1"/>
    <col min="14857" max="14857" width="8.5703125" style="29" customWidth="1"/>
    <col min="14858" max="14858" width="7" style="29" bestFit="1" customWidth="1"/>
    <col min="14859" max="14859" width="15.7109375" style="29" bestFit="1" customWidth="1"/>
    <col min="14860" max="15104" width="9.140625" style="29"/>
    <col min="15105" max="15105" width="15.7109375" style="29" customWidth="1"/>
    <col min="15106" max="15106" width="11" style="29" customWidth="1"/>
    <col min="15107" max="15107" width="8.140625" style="29" customWidth="1"/>
    <col min="15108" max="15109" width="7" style="29" bestFit="1" customWidth="1"/>
    <col min="15110" max="15110" width="7.85546875" style="29" customWidth="1"/>
    <col min="15111" max="15112" width="7" style="29" bestFit="1" customWidth="1"/>
    <col min="15113" max="15113" width="8.5703125" style="29" customWidth="1"/>
    <col min="15114" max="15114" width="7" style="29" bestFit="1" customWidth="1"/>
    <col min="15115" max="15115" width="15.7109375" style="29" bestFit="1" customWidth="1"/>
    <col min="15116" max="15360" width="9.140625" style="29"/>
    <col min="15361" max="15361" width="15.7109375" style="29" customWidth="1"/>
    <col min="15362" max="15362" width="11" style="29" customWidth="1"/>
    <col min="15363" max="15363" width="8.140625" style="29" customWidth="1"/>
    <col min="15364" max="15365" width="7" style="29" bestFit="1" customWidth="1"/>
    <col min="15366" max="15366" width="7.85546875" style="29" customWidth="1"/>
    <col min="15367" max="15368" width="7" style="29" bestFit="1" customWidth="1"/>
    <col min="15369" max="15369" width="8.5703125" style="29" customWidth="1"/>
    <col min="15370" max="15370" width="7" style="29" bestFit="1" customWidth="1"/>
    <col min="15371" max="15371" width="15.7109375" style="29" bestFit="1" customWidth="1"/>
    <col min="15372" max="15616" width="9.140625" style="29"/>
    <col min="15617" max="15617" width="15.7109375" style="29" customWidth="1"/>
    <col min="15618" max="15618" width="11" style="29" customWidth="1"/>
    <col min="15619" max="15619" width="8.140625" style="29" customWidth="1"/>
    <col min="15620" max="15621" width="7" style="29" bestFit="1" customWidth="1"/>
    <col min="15622" max="15622" width="7.85546875" style="29" customWidth="1"/>
    <col min="15623" max="15624" width="7" style="29" bestFit="1" customWidth="1"/>
    <col min="15625" max="15625" width="8.5703125" style="29" customWidth="1"/>
    <col min="15626" max="15626" width="7" style="29" bestFit="1" customWidth="1"/>
    <col min="15627" max="15627" width="15.7109375" style="29" bestFit="1" customWidth="1"/>
    <col min="15628" max="15872" width="9.140625" style="29"/>
    <col min="15873" max="15873" width="15.7109375" style="29" customWidth="1"/>
    <col min="15874" max="15874" width="11" style="29" customWidth="1"/>
    <col min="15875" max="15875" width="8.140625" style="29" customWidth="1"/>
    <col min="15876" max="15877" width="7" style="29" bestFit="1" customWidth="1"/>
    <col min="15878" max="15878" width="7.85546875" style="29" customWidth="1"/>
    <col min="15879" max="15880" width="7" style="29" bestFit="1" customWidth="1"/>
    <col min="15881" max="15881" width="8.5703125" style="29" customWidth="1"/>
    <col min="15882" max="15882" width="7" style="29" bestFit="1" customWidth="1"/>
    <col min="15883" max="15883" width="15.7109375" style="29" bestFit="1" customWidth="1"/>
    <col min="15884" max="16128" width="9.140625" style="29"/>
    <col min="16129" max="16129" width="15.7109375" style="29" customWidth="1"/>
    <col min="16130" max="16130" width="11" style="29" customWidth="1"/>
    <col min="16131" max="16131" width="8.140625" style="29" customWidth="1"/>
    <col min="16132" max="16133" width="7" style="29" bestFit="1" customWidth="1"/>
    <col min="16134" max="16134" width="7.85546875" style="29" customWidth="1"/>
    <col min="16135" max="16136" width="7" style="29" bestFit="1" customWidth="1"/>
    <col min="16137" max="16137" width="8.5703125" style="29" customWidth="1"/>
    <col min="16138" max="16138" width="7" style="29" bestFit="1" customWidth="1"/>
    <col min="16139" max="16139" width="15.7109375" style="29" bestFit="1" customWidth="1"/>
    <col min="16140" max="16384" width="9.140625" style="29"/>
  </cols>
  <sheetData>
    <row r="1" spans="1:11" ht="18.75" customHeight="1" x14ac:dyDescent="0.2">
      <c r="A1" s="1474" t="s">
        <v>958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</row>
    <row r="2" spans="1:11" ht="33" customHeight="1" x14ac:dyDescent="0.2">
      <c r="A2" s="1680" t="s">
        <v>798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</row>
    <row r="3" spans="1:11" ht="24" customHeight="1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11" ht="15.75" x14ac:dyDescent="0.3">
      <c r="A4" s="297" t="s">
        <v>703</v>
      </c>
      <c r="B4" s="299"/>
      <c r="C4" s="299"/>
      <c r="D4" s="1690"/>
      <c r="E4" s="1690"/>
      <c r="F4" s="1690"/>
      <c r="G4" s="326"/>
      <c r="H4" s="299"/>
      <c r="I4" s="326"/>
      <c r="J4" s="327"/>
      <c r="K4" s="303" t="s">
        <v>79</v>
      </c>
    </row>
    <row r="5" spans="1:11" ht="31.5" customHeight="1" x14ac:dyDescent="0.2">
      <c r="A5" s="1685" t="s">
        <v>659</v>
      </c>
      <c r="B5" s="1687" t="s">
        <v>628</v>
      </c>
      <c r="C5" s="1484"/>
      <c r="D5" s="1484"/>
      <c r="E5" s="1479" t="s">
        <v>611</v>
      </c>
      <c r="F5" s="1479"/>
      <c r="G5" s="1479"/>
      <c r="H5" s="1479" t="s">
        <v>656</v>
      </c>
      <c r="I5" s="1479"/>
      <c r="J5" s="1688"/>
      <c r="K5" s="1683" t="s">
        <v>959</v>
      </c>
    </row>
    <row r="6" spans="1:11" ht="37.5" customHeight="1" x14ac:dyDescent="0.2">
      <c r="A6" s="1686"/>
      <c r="B6" s="92" t="s">
        <v>394</v>
      </c>
      <c r="C6" s="427" t="s">
        <v>568</v>
      </c>
      <c r="D6" s="427" t="s">
        <v>567</v>
      </c>
      <c r="E6" s="426" t="s">
        <v>394</v>
      </c>
      <c r="F6" s="427" t="s">
        <v>568</v>
      </c>
      <c r="G6" s="427" t="s">
        <v>567</v>
      </c>
      <c r="H6" s="426" t="s">
        <v>394</v>
      </c>
      <c r="I6" s="427" t="s">
        <v>568</v>
      </c>
      <c r="J6" s="427" t="s">
        <v>567</v>
      </c>
      <c r="K6" s="1684"/>
    </row>
    <row r="7" spans="1:11" ht="18" customHeight="1" thickBot="1" x14ac:dyDescent="0.25">
      <c r="A7" s="525" t="s">
        <v>147</v>
      </c>
      <c r="B7" s="190">
        <f>D7+C7</f>
        <v>132</v>
      </c>
      <c r="C7" s="190">
        <f t="shared" ref="C7:C45" si="0">I7+F7</f>
        <v>57</v>
      </c>
      <c r="D7" s="190">
        <f t="shared" ref="D7:D45" si="1">J7+G7</f>
        <v>75</v>
      </c>
      <c r="E7" s="190">
        <f t="shared" ref="E7:E45" si="2">G7+F7</f>
        <v>81</v>
      </c>
      <c r="F7" s="164">
        <v>38</v>
      </c>
      <c r="G7" s="164">
        <v>43</v>
      </c>
      <c r="H7" s="190">
        <f>J7+I7</f>
        <v>51</v>
      </c>
      <c r="I7" s="164">
        <v>19</v>
      </c>
      <c r="J7" s="164">
        <v>32</v>
      </c>
      <c r="K7" s="636" t="s">
        <v>148</v>
      </c>
    </row>
    <row r="8" spans="1:11" ht="18" customHeight="1" thickBot="1" x14ac:dyDescent="0.25">
      <c r="A8" s="41">
        <v>1</v>
      </c>
      <c r="B8" s="263">
        <f t="shared" ref="B8:B71" si="3">D8+C8</f>
        <v>17</v>
      </c>
      <c r="C8" s="263">
        <f t="shared" si="0"/>
        <v>8</v>
      </c>
      <c r="D8" s="263">
        <f t="shared" si="1"/>
        <v>9</v>
      </c>
      <c r="E8" s="263">
        <f t="shared" si="2"/>
        <v>13</v>
      </c>
      <c r="F8" s="161">
        <v>7</v>
      </c>
      <c r="G8" s="161">
        <v>6</v>
      </c>
      <c r="H8" s="263">
        <f t="shared" ref="H8:H71" si="4">J8+I8</f>
        <v>4</v>
      </c>
      <c r="I8" s="161">
        <v>1</v>
      </c>
      <c r="J8" s="161">
        <v>3</v>
      </c>
      <c r="K8" s="81">
        <v>1</v>
      </c>
    </row>
    <row r="9" spans="1:11" ht="18" customHeight="1" thickBot="1" x14ac:dyDescent="0.25">
      <c r="A9" s="42">
        <v>2</v>
      </c>
      <c r="B9" s="190">
        <f t="shared" si="3"/>
        <v>8</v>
      </c>
      <c r="C9" s="190">
        <f t="shared" si="0"/>
        <v>2</v>
      </c>
      <c r="D9" s="190">
        <f t="shared" si="1"/>
        <v>6</v>
      </c>
      <c r="E9" s="190">
        <f t="shared" si="2"/>
        <v>5</v>
      </c>
      <c r="F9" s="162">
        <v>2</v>
      </c>
      <c r="G9" s="162">
        <v>3</v>
      </c>
      <c r="H9" s="190">
        <f t="shared" si="4"/>
        <v>3</v>
      </c>
      <c r="I9" s="162">
        <v>0</v>
      </c>
      <c r="J9" s="162">
        <v>3</v>
      </c>
      <c r="K9" s="82">
        <v>2</v>
      </c>
    </row>
    <row r="10" spans="1:11" ht="18" customHeight="1" thickBot="1" x14ac:dyDescent="0.25">
      <c r="A10" s="41">
        <v>3</v>
      </c>
      <c r="B10" s="263">
        <f t="shared" si="3"/>
        <v>9</v>
      </c>
      <c r="C10" s="263">
        <f t="shared" si="0"/>
        <v>4</v>
      </c>
      <c r="D10" s="263">
        <f t="shared" si="1"/>
        <v>5</v>
      </c>
      <c r="E10" s="263">
        <f t="shared" si="2"/>
        <v>6</v>
      </c>
      <c r="F10" s="161">
        <v>3</v>
      </c>
      <c r="G10" s="161">
        <v>3</v>
      </c>
      <c r="H10" s="263">
        <f t="shared" si="4"/>
        <v>3</v>
      </c>
      <c r="I10" s="161">
        <v>1</v>
      </c>
      <c r="J10" s="161">
        <v>2</v>
      </c>
      <c r="K10" s="81">
        <v>3</v>
      </c>
    </row>
    <row r="11" spans="1:11" ht="18" customHeight="1" thickBot="1" x14ac:dyDescent="0.25">
      <c r="A11" s="42">
        <v>4</v>
      </c>
      <c r="B11" s="190">
        <f t="shared" si="3"/>
        <v>3</v>
      </c>
      <c r="C11" s="190">
        <f t="shared" si="0"/>
        <v>2</v>
      </c>
      <c r="D11" s="190">
        <f t="shared" si="1"/>
        <v>1</v>
      </c>
      <c r="E11" s="190">
        <f t="shared" si="2"/>
        <v>0</v>
      </c>
      <c r="F11" s="162">
        <v>0</v>
      </c>
      <c r="G11" s="162">
        <v>0</v>
      </c>
      <c r="H11" s="190">
        <f t="shared" si="4"/>
        <v>3</v>
      </c>
      <c r="I11" s="162">
        <v>2</v>
      </c>
      <c r="J11" s="162">
        <v>1</v>
      </c>
      <c r="K11" s="82">
        <v>4</v>
      </c>
    </row>
    <row r="12" spans="1:11" ht="18" customHeight="1" thickBot="1" x14ac:dyDescent="0.25">
      <c r="A12" s="41">
        <v>5</v>
      </c>
      <c r="B12" s="263">
        <f t="shared" si="3"/>
        <v>6</v>
      </c>
      <c r="C12" s="263">
        <f t="shared" si="0"/>
        <v>1</v>
      </c>
      <c r="D12" s="263">
        <f t="shared" si="1"/>
        <v>5</v>
      </c>
      <c r="E12" s="263">
        <f t="shared" si="2"/>
        <v>6</v>
      </c>
      <c r="F12" s="161">
        <v>1</v>
      </c>
      <c r="G12" s="161">
        <v>5</v>
      </c>
      <c r="H12" s="263">
        <f t="shared" si="4"/>
        <v>0</v>
      </c>
      <c r="I12" s="161">
        <v>0</v>
      </c>
      <c r="J12" s="161">
        <v>0</v>
      </c>
      <c r="K12" s="81">
        <v>5</v>
      </c>
    </row>
    <row r="13" spans="1:11" ht="18" customHeight="1" thickBot="1" x14ac:dyDescent="0.25">
      <c r="A13" s="42">
        <v>6</v>
      </c>
      <c r="B13" s="190">
        <f t="shared" si="3"/>
        <v>5</v>
      </c>
      <c r="C13" s="190">
        <f t="shared" si="0"/>
        <v>2</v>
      </c>
      <c r="D13" s="190">
        <f t="shared" si="1"/>
        <v>3</v>
      </c>
      <c r="E13" s="190">
        <f t="shared" si="2"/>
        <v>3</v>
      </c>
      <c r="F13" s="162">
        <v>2</v>
      </c>
      <c r="G13" s="162">
        <v>1</v>
      </c>
      <c r="H13" s="190">
        <f t="shared" si="4"/>
        <v>2</v>
      </c>
      <c r="I13" s="162">
        <v>0</v>
      </c>
      <c r="J13" s="162">
        <v>2</v>
      </c>
      <c r="K13" s="82">
        <v>6</v>
      </c>
    </row>
    <row r="14" spans="1:11" ht="18" customHeight="1" thickBot="1" x14ac:dyDescent="0.25">
      <c r="A14" s="41">
        <v>7</v>
      </c>
      <c r="B14" s="263">
        <f t="shared" si="3"/>
        <v>4</v>
      </c>
      <c r="C14" s="263">
        <f t="shared" si="0"/>
        <v>2</v>
      </c>
      <c r="D14" s="263">
        <f t="shared" si="1"/>
        <v>2</v>
      </c>
      <c r="E14" s="263">
        <f t="shared" si="2"/>
        <v>3</v>
      </c>
      <c r="F14" s="161">
        <v>1</v>
      </c>
      <c r="G14" s="161">
        <v>2</v>
      </c>
      <c r="H14" s="263">
        <f t="shared" si="4"/>
        <v>1</v>
      </c>
      <c r="I14" s="161">
        <v>1</v>
      </c>
      <c r="J14" s="161">
        <v>0</v>
      </c>
      <c r="K14" s="81">
        <v>7</v>
      </c>
    </row>
    <row r="15" spans="1:11" ht="18" customHeight="1" thickBot="1" x14ac:dyDescent="0.25">
      <c r="A15" s="42">
        <v>8</v>
      </c>
      <c r="B15" s="190">
        <f t="shared" si="3"/>
        <v>3</v>
      </c>
      <c r="C15" s="190">
        <f t="shared" si="0"/>
        <v>1</v>
      </c>
      <c r="D15" s="190">
        <f t="shared" si="1"/>
        <v>2</v>
      </c>
      <c r="E15" s="190">
        <f t="shared" si="2"/>
        <v>1</v>
      </c>
      <c r="F15" s="162">
        <v>0</v>
      </c>
      <c r="G15" s="162">
        <v>1</v>
      </c>
      <c r="H15" s="190">
        <f t="shared" si="4"/>
        <v>2</v>
      </c>
      <c r="I15" s="162">
        <v>1</v>
      </c>
      <c r="J15" s="162">
        <v>1</v>
      </c>
      <c r="K15" s="82">
        <v>8</v>
      </c>
    </row>
    <row r="16" spans="1:11" ht="18" customHeight="1" thickBot="1" x14ac:dyDescent="0.25">
      <c r="A16" s="41">
        <v>9</v>
      </c>
      <c r="B16" s="263">
        <f t="shared" si="3"/>
        <v>5</v>
      </c>
      <c r="C16" s="263">
        <f t="shared" si="0"/>
        <v>2</v>
      </c>
      <c r="D16" s="263">
        <f t="shared" si="1"/>
        <v>3</v>
      </c>
      <c r="E16" s="263">
        <f t="shared" si="2"/>
        <v>5</v>
      </c>
      <c r="F16" s="161">
        <v>2</v>
      </c>
      <c r="G16" s="161">
        <v>3</v>
      </c>
      <c r="H16" s="263">
        <f t="shared" si="4"/>
        <v>0</v>
      </c>
      <c r="I16" s="161">
        <v>0</v>
      </c>
      <c r="J16" s="161">
        <v>0</v>
      </c>
      <c r="K16" s="81">
        <v>9</v>
      </c>
    </row>
    <row r="17" spans="1:11" ht="18" customHeight="1" thickBot="1" x14ac:dyDescent="0.25">
      <c r="A17" s="42">
        <v>10</v>
      </c>
      <c r="B17" s="190">
        <f t="shared" si="3"/>
        <v>3</v>
      </c>
      <c r="C17" s="190">
        <f t="shared" si="0"/>
        <v>2</v>
      </c>
      <c r="D17" s="190">
        <f t="shared" si="1"/>
        <v>1</v>
      </c>
      <c r="E17" s="190">
        <f t="shared" si="2"/>
        <v>2</v>
      </c>
      <c r="F17" s="162">
        <v>1</v>
      </c>
      <c r="G17" s="162">
        <v>1</v>
      </c>
      <c r="H17" s="190">
        <f t="shared" si="4"/>
        <v>1</v>
      </c>
      <c r="I17" s="162">
        <v>1</v>
      </c>
      <c r="J17" s="162">
        <v>0</v>
      </c>
      <c r="K17" s="82">
        <v>10</v>
      </c>
    </row>
    <row r="18" spans="1:11" ht="18" customHeight="1" thickBot="1" x14ac:dyDescent="0.25">
      <c r="A18" s="41">
        <v>11</v>
      </c>
      <c r="B18" s="263">
        <f t="shared" si="3"/>
        <v>7</v>
      </c>
      <c r="C18" s="263">
        <f t="shared" si="0"/>
        <v>5</v>
      </c>
      <c r="D18" s="263">
        <f t="shared" si="1"/>
        <v>2</v>
      </c>
      <c r="E18" s="263">
        <f t="shared" si="2"/>
        <v>5</v>
      </c>
      <c r="F18" s="161">
        <v>4</v>
      </c>
      <c r="G18" s="161">
        <v>1</v>
      </c>
      <c r="H18" s="263">
        <f t="shared" si="4"/>
        <v>2</v>
      </c>
      <c r="I18" s="161">
        <v>1</v>
      </c>
      <c r="J18" s="161">
        <v>1</v>
      </c>
      <c r="K18" s="81">
        <v>11</v>
      </c>
    </row>
    <row r="19" spans="1:11" ht="18" customHeight="1" thickBot="1" x14ac:dyDescent="0.25">
      <c r="A19" s="42">
        <v>12</v>
      </c>
      <c r="B19" s="190">
        <f t="shared" si="3"/>
        <v>5</v>
      </c>
      <c r="C19" s="190">
        <f t="shared" si="0"/>
        <v>2</v>
      </c>
      <c r="D19" s="190">
        <f t="shared" si="1"/>
        <v>3</v>
      </c>
      <c r="E19" s="190">
        <f t="shared" si="2"/>
        <v>3</v>
      </c>
      <c r="F19" s="162">
        <v>1</v>
      </c>
      <c r="G19" s="162">
        <v>2</v>
      </c>
      <c r="H19" s="190">
        <f t="shared" si="4"/>
        <v>2</v>
      </c>
      <c r="I19" s="162">
        <v>1</v>
      </c>
      <c r="J19" s="162">
        <v>1</v>
      </c>
      <c r="K19" s="82">
        <v>12</v>
      </c>
    </row>
    <row r="20" spans="1:11" ht="18" customHeight="1" thickBot="1" x14ac:dyDescent="0.25">
      <c r="A20" s="41">
        <v>13</v>
      </c>
      <c r="B20" s="263">
        <f t="shared" si="3"/>
        <v>4</v>
      </c>
      <c r="C20" s="263">
        <f t="shared" si="0"/>
        <v>1</v>
      </c>
      <c r="D20" s="263">
        <f t="shared" si="1"/>
        <v>3</v>
      </c>
      <c r="E20" s="263">
        <f t="shared" si="2"/>
        <v>0</v>
      </c>
      <c r="F20" s="161">
        <v>0</v>
      </c>
      <c r="G20" s="161">
        <v>0</v>
      </c>
      <c r="H20" s="263">
        <f t="shared" si="4"/>
        <v>4</v>
      </c>
      <c r="I20" s="161">
        <v>1</v>
      </c>
      <c r="J20" s="161">
        <v>3</v>
      </c>
      <c r="K20" s="81">
        <v>13</v>
      </c>
    </row>
    <row r="21" spans="1:11" ht="18" customHeight="1" thickBot="1" x14ac:dyDescent="0.25">
      <c r="A21" s="42">
        <v>14</v>
      </c>
      <c r="B21" s="190">
        <f t="shared" si="3"/>
        <v>3</v>
      </c>
      <c r="C21" s="190">
        <f t="shared" si="0"/>
        <v>2</v>
      </c>
      <c r="D21" s="190">
        <f t="shared" si="1"/>
        <v>1</v>
      </c>
      <c r="E21" s="190">
        <f t="shared" si="2"/>
        <v>2</v>
      </c>
      <c r="F21" s="162">
        <v>2</v>
      </c>
      <c r="G21" s="162">
        <v>0</v>
      </c>
      <c r="H21" s="190">
        <f t="shared" si="4"/>
        <v>1</v>
      </c>
      <c r="I21" s="162">
        <v>0</v>
      </c>
      <c r="J21" s="162">
        <v>1</v>
      </c>
      <c r="K21" s="82">
        <v>14</v>
      </c>
    </row>
    <row r="22" spans="1:11" ht="18" customHeight="1" thickBot="1" x14ac:dyDescent="0.25">
      <c r="A22" s="41">
        <v>15</v>
      </c>
      <c r="B22" s="263">
        <f t="shared" si="3"/>
        <v>4</v>
      </c>
      <c r="C22" s="263">
        <f t="shared" si="0"/>
        <v>0</v>
      </c>
      <c r="D22" s="263">
        <f t="shared" si="1"/>
        <v>4</v>
      </c>
      <c r="E22" s="263">
        <f t="shared" si="2"/>
        <v>1</v>
      </c>
      <c r="F22" s="161">
        <v>0</v>
      </c>
      <c r="G22" s="161">
        <v>1</v>
      </c>
      <c r="H22" s="263">
        <f t="shared" si="4"/>
        <v>3</v>
      </c>
      <c r="I22" s="161">
        <v>0</v>
      </c>
      <c r="J22" s="161">
        <v>3</v>
      </c>
      <c r="K22" s="81">
        <v>15</v>
      </c>
    </row>
    <row r="23" spans="1:11" ht="18" customHeight="1" thickBot="1" x14ac:dyDescent="0.25">
      <c r="A23" s="42">
        <v>16</v>
      </c>
      <c r="B23" s="190">
        <f t="shared" si="3"/>
        <v>5</v>
      </c>
      <c r="C23" s="190">
        <f t="shared" si="0"/>
        <v>0</v>
      </c>
      <c r="D23" s="190">
        <f t="shared" si="1"/>
        <v>5</v>
      </c>
      <c r="E23" s="190">
        <f t="shared" si="2"/>
        <v>2</v>
      </c>
      <c r="F23" s="162">
        <v>0</v>
      </c>
      <c r="G23" s="162">
        <v>2</v>
      </c>
      <c r="H23" s="190">
        <f t="shared" si="4"/>
        <v>3</v>
      </c>
      <c r="I23" s="162">
        <v>0</v>
      </c>
      <c r="J23" s="162">
        <v>3</v>
      </c>
      <c r="K23" s="82">
        <v>16</v>
      </c>
    </row>
    <row r="24" spans="1:11" ht="18" customHeight="1" thickBot="1" x14ac:dyDescent="0.25">
      <c r="A24" s="41">
        <v>17</v>
      </c>
      <c r="B24" s="263">
        <f t="shared" si="3"/>
        <v>5</v>
      </c>
      <c r="C24" s="263">
        <f t="shared" si="0"/>
        <v>0</v>
      </c>
      <c r="D24" s="263">
        <f>J24+G24</f>
        <v>5</v>
      </c>
      <c r="E24" s="263">
        <f t="shared" si="2"/>
        <v>1</v>
      </c>
      <c r="F24" s="161">
        <v>0</v>
      </c>
      <c r="G24" s="161">
        <v>1</v>
      </c>
      <c r="H24" s="263">
        <f t="shared" si="4"/>
        <v>4</v>
      </c>
      <c r="I24" s="161">
        <v>0</v>
      </c>
      <c r="J24" s="161">
        <v>4</v>
      </c>
      <c r="K24" s="81">
        <v>17</v>
      </c>
    </row>
    <row r="25" spans="1:11" ht="18" customHeight="1" thickBot="1" x14ac:dyDescent="0.25">
      <c r="A25" s="42">
        <v>18</v>
      </c>
      <c r="B25" s="190">
        <f t="shared" si="3"/>
        <v>10</v>
      </c>
      <c r="C25" s="190">
        <f t="shared" si="0"/>
        <v>1</v>
      </c>
      <c r="D25" s="190">
        <f t="shared" si="1"/>
        <v>9</v>
      </c>
      <c r="E25" s="190">
        <f t="shared" si="2"/>
        <v>2</v>
      </c>
      <c r="F25" s="162">
        <v>0</v>
      </c>
      <c r="G25" s="162">
        <v>2</v>
      </c>
      <c r="H25" s="190">
        <f t="shared" si="4"/>
        <v>8</v>
      </c>
      <c r="I25" s="162">
        <v>1</v>
      </c>
      <c r="J25" s="162">
        <v>7</v>
      </c>
      <c r="K25" s="82">
        <v>18</v>
      </c>
    </row>
    <row r="26" spans="1:11" ht="18" customHeight="1" thickBot="1" x14ac:dyDescent="0.25">
      <c r="A26" s="41">
        <v>19</v>
      </c>
      <c r="B26" s="263">
        <f t="shared" si="3"/>
        <v>4</v>
      </c>
      <c r="C26" s="263">
        <f t="shared" si="0"/>
        <v>1</v>
      </c>
      <c r="D26" s="263">
        <f t="shared" si="1"/>
        <v>3</v>
      </c>
      <c r="E26" s="263">
        <f t="shared" si="2"/>
        <v>3</v>
      </c>
      <c r="F26" s="161">
        <v>1</v>
      </c>
      <c r="G26" s="161">
        <v>2</v>
      </c>
      <c r="H26" s="263">
        <f t="shared" si="4"/>
        <v>1</v>
      </c>
      <c r="I26" s="161">
        <v>0</v>
      </c>
      <c r="J26" s="161">
        <v>1</v>
      </c>
      <c r="K26" s="81">
        <v>19</v>
      </c>
    </row>
    <row r="27" spans="1:11" ht="18" customHeight="1" thickBot="1" x14ac:dyDescent="0.25">
      <c r="A27" s="42">
        <v>20</v>
      </c>
      <c r="B27" s="190">
        <f t="shared" si="3"/>
        <v>13</v>
      </c>
      <c r="C27" s="190">
        <f t="shared" si="0"/>
        <v>0</v>
      </c>
      <c r="D27" s="190">
        <f t="shared" si="1"/>
        <v>13</v>
      </c>
      <c r="E27" s="190">
        <f t="shared" si="2"/>
        <v>6</v>
      </c>
      <c r="F27" s="162">
        <v>0</v>
      </c>
      <c r="G27" s="162">
        <v>6</v>
      </c>
      <c r="H27" s="190">
        <f t="shared" si="4"/>
        <v>7</v>
      </c>
      <c r="I27" s="162">
        <v>0</v>
      </c>
      <c r="J27" s="162">
        <v>7</v>
      </c>
      <c r="K27" s="82">
        <v>20</v>
      </c>
    </row>
    <row r="28" spans="1:11" ht="18" customHeight="1" thickBot="1" x14ac:dyDescent="0.25">
      <c r="A28" s="41">
        <v>21</v>
      </c>
      <c r="B28" s="263">
        <f t="shared" si="3"/>
        <v>13</v>
      </c>
      <c r="C28" s="263">
        <f t="shared" si="0"/>
        <v>1</v>
      </c>
      <c r="D28" s="263">
        <f t="shared" si="1"/>
        <v>12</v>
      </c>
      <c r="E28" s="263">
        <f t="shared" si="2"/>
        <v>9</v>
      </c>
      <c r="F28" s="161">
        <v>1</v>
      </c>
      <c r="G28" s="161">
        <v>8</v>
      </c>
      <c r="H28" s="263">
        <f t="shared" si="4"/>
        <v>4</v>
      </c>
      <c r="I28" s="161">
        <v>0</v>
      </c>
      <c r="J28" s="161">
        <v>4</v>
      </c>
      <c r="K28" s="81">
        <v>21</v>
      </c>
    </row>
    <row r="29" spans="1:11" ht="18" customHeight="1" thickBot="1" x14ac:dyDescent="0.25">
      <c r="A29" s="42">
        <v>22</v>
      </c>
      <c r="B29" s="190">
        <f t="shared" si="3"/>
        <v>11</v>
      </c>
      <c r="C29" s="190">
        <f t="shared" si="0"/>
        <v>1</v>
      </c>
      <c r="D29" s="190">
        <f t="shared" si="1"/>
        <v>10</v>
      </c>
      <c r="E29" s="190">
        <f t="shared" si="2"/>
        <v>10</v>
      </c>
      <c r="F29" s="162">
        <v>1</v>
      </c>
      <c r="G29" s="162">
        <v>9</v>
      </c>
      <c r="H29" s="190">
        <f t="shared" si="4"/>
        <v>1</v>
      </c>
      <c r="I29" s="162">
        <v>0</v>
      </c>
      <c r="J29" s="162">
        <v>1</v>
      </c>
      <c r="K29" s="82">
        <v>22</v>
      </c>
    </row>
    <row r="30" spans="1:11" ht="18" customHeight="1" thickBot="1" x14ac:dyDescent="0.25">
      <c r="A30" s="41">
        <v>23</v>
      </c>
      <c r="B30" s="263">
        <f t="shared" si="3"/>
        <v>21</v>
      </c>
      <c r="C30" s="263">
        <f t="shared" ref="C30:C32" si="5">I30+F30</f>
        <v>1</v>
      </c>
      <c r="D30" s="263">
        <f t="shared" ref="D30:D32" si="6">J30+G30</f>
        <v>20</v>
      </c>
      <c r="E30" s="263">
        <f t="shared" si="2"/>
        <v>18</v>
      </c>
      <c r="F30" s="161">
        <v>0</v>
      </c>
      <c r="G30" s="161">
        <v>18</v>
      </c>
      <c r="H30" s="263">
        <f t="shared" si="4"/>
        <v>3</v>
      </c>
      <c r="I30" s="161">
        <v>1</v>
      </c>
      <c r="J30" s="161">
        <v>2</v>
      </c>
      <c r="K30" s="81">
        <v>23</v>
      </c>
    </row>
    <row r="31" spans="1:11" ht="18" customHeight="1" thickBot="1" x14ac:dyDescent="0.25">
      <c r="A31" s="42">
        <v>24</v>
      </c>
      <c r="B31" s="190">
        <f t="shared" si="3"/>
        <v>16</v>
      </c>
      <c r="C31" s="190">
        <f t="shared" si="5"/>
        <v>1</v>
      </c>
      <c r="D31" s="190">
        <f t="shared" si="6"/>
        <v>15</v>
      </c>
      <c r="E31" s="190">
        <f t="shared" si="2"/>
        <v>15</v>
      </c>
      <c r="F31" s="162">
        <v>1</v>
      </c>
      <c r="G31" s="162">
        <v>14</v>
      </c>
      <c r="H31" s="190">
        <f t="shared" si="4"/>
        <v>1</v>
      </c>
      <c r="I31" s="162">
        <v>0</v>
      </c>
      <c r="J31" s="162">
        <v>1</v>
      </c>
      <c r="K31" s="82">
        <v>24</v>
      </c>
    </row>
    <row r="32" spans="1:11" ht="18" customHeight="1" thickBot="1" x14ac:dyDescent="0.25">
      <c r="A32" s="41">
        <v>25</v>
      </c>
      <c r="B32" s="263">
        <f t="shared" si="3"/>
        <v>18</v>
      </c>
      <c r="C32" s="263">
        <f t="shared" si="5"/>
        <v>2</v>
      </c>
      <c r="D32" s="263">
        <f t="shared" si="6"/>
        <v>16</v>
      </c>
      <c r="E32" s="263">
        <f t="shared" si="2"/>
        <v>18</v>
      </c>
      <c r="F32" s="161">
        <v>2</v>
      </c>
      <c r="G32" s="161">
        <v>16</v>
      </c>
      <c r="H32" s="263">
        <f t="shared" si="4"/>
        <v>0</v>
      </c>
      <c r="I32" s="161">
        <v>0</v>
      </c>
      <c r="J32" s="161">
        <v>0</v>
      </c>
      <c r="K32" s="81">
        <v>25</v>
      </c>
    </row>
    <row r="33" spans="1:11" ht="18" customHeight="1" thickBot="1" x14ac:dyDescent="0.25">
      <c r="A33" s="42">
        <v>26</v>
      </c>
      <c r="B33" s="190">
        <f t="shared" si="3"/>
        <v>20</v>
      </c>
      <c r="C33" s="190">
        <f t="shared" si="0"/>
        <v>1</v>
      </c>
      <c r="D33" s="190">
        <f t="shared" si="1"/>
        <v>19</v>
      </c>
      <c r="E33" s="190">
        <f t="shared" si="2"/>
        <v>20</v>
      </c>
      <c r="F33" s="162">
        <v>1</v>
      </c>
      <c r="G33" s="162">
        <v>19</v>
      </c>
      <c r="H33" s="190">
        <f t="shared" si="4"/>
        <v>0</v>
      </c>
      <c r="I33" s="162">
        <v>0</v>
      </c>
      <c r="J33" s="162">
        <v>0</v>
      </c>
      <c r="K33" s="82">
        <v>26</v>
      </c>
    </row>
    <row r="34" spans="1:11" ht="18" customHeight="1" thickBot="1" x14ac:dyDescent="0.25">
      <c r="A34" s="41">
        <v>27</v>
      </c>
      <c r="B34" s="263">
        <f t="shared" si="3"/>
        <v>24</v>
      </c>
      <c r="C34" s="263">
        <f t="shared" si="0"/>
        <v>2</v>
      </c>
      <c r="D34" s="263">
        <f t="shared" si="1"/>
        <v>22</v>
      </c>
      <c r="E34" s="263">
        <f t="shared" si="2"/>
        <v>22</v>
      </c>
      <c r="F34" s="161">
        <v>2</v>
      </c>
      <c r="G34" s="161">
        <v>20</v>
      </c>
      <c r="H34" s="263">
        <f t="shared" si="4"/>
        <v>2</v>
      </c>
      <c r="I34" s="161">
        <v>0</v>
      </c>
      <c r="J34" s="161">
        <v>2</v>
      </c>
      <c r="K34" s="81">
        <v>27</v>
      </c>
    </row>
    <row r="35" spans="1:11" ht="18" customHeight="1" thickBot="1" x14ac:dyDescent="0.25">
      <c r="A35" s="42">
        <v>28</v>
      </c>
      <c r="B35" s="190">
        <f t="shared" si="3"/>
        <v>23</v>
      </c>
      <c r="C35" s="190">
        <f t="shared" si="0"/>
        <v>2</v>
      </c>
      <c r="D35" s="190">
        <f t="shared" si="1"/>
        <v>21</v>
      </c>
      <c r="E35" s="190">
        <f t="shared" si="2"/>
        <v>21</v>
      </c>
      <c r="F35" s="162">
        <v>2</v>
      </c>
      <c r="G35" s="162">
        <v>19</v>
      </c>
      <c r="H35" s="190">
        <f t="shared" si="4"/>
        <v>2</v>
      </c>
      <c r="I35" s="162">
        <v>0</v>
      </c>
      <c r="J35" s="162">
        <v>2</v>
      </c>
      <c r="K35" s="82">
        <v>28</v>
      </c>
    </row>
    <row r="36" spans="1:11" ht="18" customHeight="1" thickBot="1" x14ac:dyDescent="0.25">
      <c r="A36" s="41">
        <v>29</v>
      </c>
      <c r="B36" s="263">
        <f t="shared" si="3"/>
        <v>18</v>
      </c>
      <c r="C36" s="263">
        <f t="shared" si="0"/>
        <v>4</v>
      </c>
      <c r="D36" s="263">
        <f t="shared" si="1"/>
        <v>14</v>
      </c>
      <c r="E36" s="263">
        <f t="shared" si="2"/>
        <v>13</v>
      </c>
      <c r="F36" s="161">
        <v>3</v>
      </c>
      <c r="G36" s="161">
        <v>10</v>
      </c>
      <c r="H36" s="263">
        <f t="shared" si="4"/>
        <v>5</v>
      </c>
      <c r="I36" s="161">
        <v>1</v>
      </c>
      <c r="J36" s="161">
        <v>4</v>
      </c>
      <c r="K36" s="81">
        <v>29</v>
      </c>
    </row>
    <row r="37" spans="1:11" ht="18" customHeight="1" thickBot="1" x14ac:dyDescent="0.25">
      <c r="A37" s="42">
        <v>30</v>
      </c>
      <c r="B37" s="190">
        <f t="shared" si="3"/>
        <v>24</v>
      </c>
      <c r="C37" s="190">
        <f t="shared" si="0"/>
        <v>3</v>
      </c>
      <c r="D37" s="190">
        <f t="shared" si="1"/>
        <v>21</v>
      </c>
      <c r="E37" s="190">
        <f t="shared" si="2"/>
        <v>22</v>
      </c>
      <c r="F37" s="162">
        <v>3</v>
      </c>
      <c r="G37" s="162">
        <v>19</v>
      </c>
      <c r="H37" s="190">
        <f t="shared" si="4"/>
        <v>2</v>
      </c>
      <c r="I37" s="162">
        <v>0</v>
      </c>
      <c r="J37" s="162">
        <v>2</v>
      </c>
      <c r="K37" s="82">
        <v>30</v>
      </c>
    </row>
    <row r="38" spans="1:11" ht="18" customHeight="1" thickBot="1" x14ac:dyDescent="0.25">
      <c r="A38" s="41">
        <v>31</v>
      </c>
      <c r="B38" s="263">
        <f t="shared" si="3"/>
        <v>28</v>
      </c>
      <c r="C38" s="263">
        <f t="shared" si="0"/>
        <v>2</v>
      </c>
      <c r="D38" s="263">
        <f t="shared" si="1"/>
        <v>26</v>
      </c>
      <c r="E38" s="263">
        <f t="shared" si="2"/>
        <v>25</v>
      </c>
      <c r="F38" s="161">
        <v>2</v>
      </c>
      <c r="G38" s="161">
        <v>23</v>
      </c>
      <c r="H38" s="263">
        <f t="shared" si="4"/>
        <v>3</v>
      </c>
      <c r="I38" s="161">
        <v>0</v>
      </c>
      <c r="J38" s="161">
        <v>3</v>
      </c>
      <c r="K38" s="81">
        <v>31</v>
      </c>
    </row>
    <row r="39" spans="1:11" ht="18" customHeight="1" thickBot="1" x14ac:dyDescent="0.25">
      <c r="A39" s="42">
        <v>32</v>
      </c>
      <c r="B39" s="190">
        <f t="shared" si="3"/>
        <v>30</v>
      </c>
      <c r="C39" s="190">
        <f t="shared" si="0"/>
        <v>5</v>
      </c>
      <c r="D39" s="190">
        <f t="shared" si="1"/>
        <v>25</v>
      </c>
      <c r="E39" s="180">
        <f t="shared" si="2"/>
        <v>26</v>
      </c>
      <c r="F39" s="162">
        <v>4</v>
      </c>
      <c r="G39" s="162">
        <v>22</v>
      </c>
      <c r="H39" s="190">
        <f t="shared" si="4"/>
        <v>4</v>
      </c>
      <c r="I39" s="162">
        <v>1</v>
      </c>
      <c r="J39" s="162">
        <v>3</v>
      </c>
      <c r="K39" s="82">
        <v>32</v>
      </c>
    </row>
    <row r="40" spans="1:11" ht="18" customHeight="1" thickBot="1" x14ac:dyDescent="0.25">
      <c r="A40" s="43">
        <v>33</v>
      </c>
      <c r="B40" s="189">
        <f t="shared" si="3"/>
        <v>35</v>
      </c>
      <c r="C40" s="189">
        <f t="shared" si="0"/>
        <v>7</v>
      </c>
      <c r="D40" s="189">
        <f t="shared" si="1"/>
        <v>28</v>
      </c>
      <c r="E40" s="189">
        <f t="shared" si="2"/>
        <v>32</v>
      </c>
      <c r="F40" s="163">
        <v>6</v>
      </c>
      <c r="G40" s="163">
        <v>26</v>
      </c>
      <c r="H40" s="849">
        <f t="shared" si="4"/>
        <v>3</v>
      </c>
      <c r="I40" s="163">
        <v>1</v>
      </c>
      <c r="J40" s="163">
        <v>2</v>
      </c>
      <c r="K40" s="84">
        <v>33</v>
      </c>
    </row>
    <row r="41" spans="1:11" ht="18" customHeight="1" thickBot="1" x14ac:dyDescent="0.25">
      <c r="A41" s="40">
        <v>34</v>
      </c>
      <c r="B41" s="178">
        <f t="shared" si="3"/>
        <v>29</v>
      </c>
      <c r="C41" s="178">
        <f t="shared" si="0"/>
        <v>4</v>
      </c>
      <c r="D41" s="178">
        <f t="shared" si="1"/>
        <v>25</v>
      </c>
      <c r="E41" s="178">
        <f t="shared" si="2"/>
        <v>23</v>
      </c>
      <c r="F41" s="159">
        <v>2</v>
      </c>
      <c r="G41" s="159">
        <v>21</v>
      </c>
      <c r="H41" s="178">
        <f t="shared" si="4"/>
        <v>6</v>
      </c>
      <c r="I41" s="159">
        <v>2</v>
      </c>
      <c r="J41" s="159">
        <v>4</v>
      </c>
      <c r="K41" s="83">
        <v>34</v>
      </c>
    </row>
    <row r="42" spans="1:11" ht="18" customHeight="1" thickBot="1" x14ac:dyDescent="0.25">
      <c r="A42" s="41">
        <v>35</v>
      </c>
      <c r="B42" s="263">
        <f t="shared" si="3"/>
        <v>32</v>
      </c>
      <c r="C42" s="263">
        <f t="shared" si="0"/>
        <v>7</v>
      </c>
      <c r="D42" s="263">
        <f t="shared" si="1"/>
        <v>25</v>
      </c>
      <c r="E42" s="263">
        <f t="shared" si="2"/>
        <v>28</v>
      </c>
      <c r="F42" s="161">
        <v>5</v>
      </c>
      <c r="G42" s="161">
        <v>23</v>
      </c>
      <c r="H42" s="263">
        <f t="shared" si="4"/>
        <v>4</v>
      </c>
      <c r="I42" s="161">
        <v>2</v>
      </c>
      <c r="J42" s="161">
        <v>2</v>
      </c>
      <c r="K42" s="81">
        <v>35</v>
      </c>
    </row>
    <row r="43" spans="1:11" ht="18" customHeight="1" thickBot="1" x14ac:dyDescent="0.25">
      <c r="A43" s="42">
        <v>36</v>
      </c>
      <c r="B43" s="190">
        <f t="shared" si="3"/>
        <v>36</v>
      </c>
      <c r="C43" s="190">
        <f t="shared" si="0"/>
        <v>5</v>
      </c>
      <c r="D43" s="190">
        <f t="shared" si="1"/>
        <v>31</v>
      </c>
      <c r="E43" s="190">
        <f t="shared" si="2"/>
        <v>34</v>
      </c>
      <c r="F43" s="162">
        <v>4</v>
      </c>
      <c r="G43" s="162">
        <v>30</v>
      </c>
      <c r="H43" s="190">
        <f t="shared" si="4"/>
        <v>2</v>
      </c>
      <c r="I43" s="162">
        <v>1</v>
      </c>
      <c r="J43" s="162">
        <v>1</v>
      </c>
      <c r="K43" s="82">
        <v>36</v>
      </c>
    </row>
    <row r="44" spans="1:11" ht="18" customHeight="1" thickBot="1" x14ac:dyDescent="0.25">
      <c r="A44" s="41">
        <v>37</v>
      </c>
      <c r="B44" s="263">
        <f t="shared" si="3"/>
        <v>30</v>
      </c>
      <c r="C44" s="263">
        <f t="shared" si="0"/>
        <v>4</v>
      </c>
      <c r="D44" s="263">
        <f t="shared" si="1"/>
        <v>26</v>
      </c>
      <c r="E44" s="263">
        <f t="shared" si="2"/>
        <v>27</v>
      </c>
      <c r="F44" s="161">
        <v>4</v>
      </c>
      <c r="G44" s="161">
        <v>23</v>
      </c>
      <c r="H44" s="263">
        <f t="shared" si="4"/>
        <v>3</v>
      </c>
      <c r="I44" s="161">
        <v>0</v>
      </c>
      <c r="J44" s="161">
        <v>3</v>
      </c>
      <c r="K44" s="81">
        <v>37</v>
      </c>
    </row>
    <row r="45" spans="1:11" ht="18" customHeight="1" thickBot="1" x14ac:dyDescent="0.25">
      <c r="A45" s="42">
        <v>38</v>
      </c>
      <c r="B45" s="190">
        <f t="shared" si="3"/>
        <v>40</v>
      </c>
      <c r="C45" s="190">
        <f t="shared" si="0"/>
        <v>5</v>
      </c>
      <c r="D45" s="190">
        <f t="shared" si="1"/>
        <v>35</v>
      </c>
      <c r="E45" s="190">
        <f t="shared" si="2"/>
        <v>38</v>
      </c>
      <c r="F45" s="162">
        <v>4</v>
      </c>
      <c r="G45" s="162">
        <v>34</v>
      </c>
      <c r="H45" s="190">
        <f t="shared" si="4"/>
        <v>2</v>
      </c>
      <c r="I45" s="162">
        <v>1</v>
      </c>
      <c r="J45" s="162">
        <v>1</v>
      </c>
      <c r="K45" s="82">
        <v>38</v>
      </c>
    </row>
    <row r="46" spans="1:11" ht="18" customHeight="1" thickBot="1" x14ac:dyDescent="0.25">
      <c r="A46" s="41">
        <v>39</v>
      </c>
      <c r="B46" s="263">
        <f t="shared" si="3"/>
        <v>36</v>
      </c>
      <c r="C46" s="263">
        <f t="shared" ref="C46:C71" si="7">I46+F46</f>
        <v>3</v>
      </c>
      <c r="D46" s="263">
        <f t="shared" ref="D46:D71" si="8">J46+G46</f>
        <v>33</v>
      </c>
      <c r="E46" s="263">
        <f t="shared" ref="E46:E71" si="9">G46+F46</f>
        <v>33</v>
      </c>
      <c r="F46" s="161">
        <v>3</v>
      </c>
      <c r="G46" s="161">
        <v>30</v>
      </c>
      <c r="H46" s="263">
        <f t="shared" si="4"/>
        <v>3</v>
      </c>
      <c r="I46" s="161">
        <v>0</v>
      </c>
      <c r="J46" s="161">
        <v>3</v>
      </c>
      <c r="K46" s="81">
        <v>39</v>
      </c>
    </row>
    <row r="47" spans="1:11" ht="18" customHeight="1" thickBot="1" x14ac:dyDescent="0.25">
      <c r="A47" s="42">
        <v>40</v>
      </c>
      <c r="B47" s="190">
        <f t="shared" si="3"/>
        <v>33</v>
      </c>
      <c r="C47" s="190">
        <f t="shared" si="7"/>
        <v>7</v>
      </c>
      <c r="D47" s="190">
        <f t="shared" si="8"/>
        <v>26</v>
      </c>
      <c r="E47" s="190">
        <f t="shared" si="9"/>
        <v>30</v>
      </c>
      <c r="F47" s="162">
        <v>5</v>
      </c>
      <c r="G47" s="162">
        <v>25</v>
      </c>
      <c r="H47" s="190">
        <f t="shared" si="4"/>
        <v>3</v>
      </c>
      <c r="I47" s="162">
        <v>2</v>
      </c>
      <c r="J47" s="162">
        <v>1</v>
      </c>
      <c r="K47" s="82">
        <v>40</v>
      </c>
    </row>
    <row r="48" spans="1:11" ht="18" customHeight="1" thickBot="1" x14ac:dyDescent="0.25">
      <c r="A48" s="41">
        <v>41</v>
      </c>
      <c r="B48" s="263">
        <f t="shared" si="3"/>
        <v>50</v>
      </c>
      <c r="C48" s="263">
        <f t="shared" si="7"/>
        <v>11</v>
      </c>
      <c r="D48" s="263">
        <f t="shared" si="8"/>
        <v>39</v>
      </c>
      <c r="E48" s="263">
        <f t="shared" si="9"/>
        <v>44</v>
      </c>
      <c r="F48" s="161">
        <v>7</v>
      </c>
      <c r="G48" s="161">
        <v>37</v>
      </c>
      <c r="H48" s="263">
        <f t="shared" si="4"/>
        <v>6</v>
      </c>
      <c r="I48" s="161">
        <v>4</v>
      </c>
      <c r="J48" s="161">
        <v>2</v>
      </c>
      <c r="K48" s="81">
        <v>41</v>
      </c>
    </row>
    <row r="49" spans="1:11" ht="18" customHeight="1" thickBot="1" x14ac:dyDescent="0.25">
      <c r="A49" s="42">
        <v>42</v>
      </c>
      <c r="B49" s="190">
        <f t="shared" si="3"/>
        <v>44</v>
      </c>
      <c r="C49" s="190">
        <f t="shared" si="7"/>
        <v>5</v>
      </c>
      <c r="D49" s="190">
        <f t="shared" si="8"/>
        <v>39</v>
      </c>
      <c r="E49" s="190">
        <f t="shared" si="9"/>
        <v>40</v>
      </c>
      <c r="F49" s="162">
        <v>4</v>
      </c>
      <c r="G49" s="162">
        <v>36</v>
      </c>
      <c r="H49" s="190">
        <f t="shared" si="4"/>
        <v>4</v>
      </c>
      <c r="I49" s="162">
        <v>1</v>
      </c>
      <c r="J49" s="162">
        <v>3</v>
      </c>
      <c r="K49" s="82">
        <v>42</v>
      </c>
    </row>
    <row r="50" spans="1:11" ht="18" customHeight="1" thickBot="1" x14ac:dyDescent="0.25">
      <c r="A50" s="41">
        <v>43</v>
      </c>
      <c r="B50" s="263">
        <f t="shared" si="3"/>
        <v>38</v>
      </c>
      <c r="C50" s="263">
        <f t="shared" si="7"/>
        <v>6</v>
      </c>
      <c r="D50" s="263">
        <f t="shared" si="8"/>
        <v>32</v>
      </c>
      <c r="E50" s="263">
        <f t="shared" si="9"/>
        <v>34</v>
      </c>
      <c r="F50" s="161">
        <v>4</v>
      </c>
      <c r="G50" s="161">
        <v>30</v>
      </c>
      <c r="H50" s="263">
        <f t="shared" si="4"/>
        <v>4</v>
      </c>
      <c r="I50" s="161">
        <v>2</v>
      </c>
      <c r="J50" s="161">
        <v>2</v>
      </c>
      <c r="K50" s="81">
        <v>43</v>
      </c>
    </row>
    <row r="51" spans="1:11" ht="18" customHeight="1" thickBot="1" x14ac:dyDescent="0.25">
      <c r="A51" s="42">
        <v>44</v>
      </c>
      <c r="B51" s="190">
        <f t="shared" si="3"/>
        <v>51</v>
      </c>
      <c r="C51" s="190">
        <f t="shared" si="7"/>
        <v>8</v>
      </c>
      <c r="D51" s="190">
        <f t="shared" si="8"/>
        <v>43</v>
      </c>
      <c r="E51" s="190">
        <f t="shared" si="9"/>
        <v>46</v>
      </c>
      <c r="F51" s="162">
        <v>6</v>
      </c>
      <c r="G51" s="162">
        <v>40</v>
      </c>
      <c r="H51" s="190">
        <f t="shared" si="4"/>
        <v>5</v>
      </c>
      <c r="I51" s="162">
        <v>2</v>
      </c>
      <c r="J51" s="162">
        <v>3</v>
      </c>
      <c r="K51" s="82">
        <v>44</v>
      </c>
    </row>
    <row r="52" spans="1:11" ht="18" customHeight="1" thickBot="1" x14ac:dyDescent="0.25">
      <c r="A52" s="41">
        <v>45</v>
      </c>
      <c r="B52" s="263">
        <f t="shared" si="3"/>
        <v>47</v>
      </c>
      <c r="C52" s="263">
        <f t="shared" si="7"/>
        <v>8</v>
      </c>
      <c r="D52" s="263">
        <f t="shared" si="8"/>
        <v>39</v>
      </c>
      <c r="E52" s="263">
        <f t="shared" si="9"/>
        <v>40</v>
      </c>
      <c r="F52" s="161">
        <v>6</v>
      </c>
      <c r="G52" s="161">
        <v>34</v>
      </c>
      <c r="H52" s="263">
        <f t="shared" si="4"/>
        <v>7</v>
      </c>
      <c r="I52" s="161">
        <v>2</v>
      </c>
      <c r="J52" s="161">
        <v>5</v>
      </c>
      <c r="K52" s="81">
        <v>45</v>
      </c>
    </row>
    <row r="53" spans="1:11" ht="18" customHeight="1" thickBot="1" x14ac:dyDescent="0.25">
      <c r="A53" s="42">
        <v>46</v>
      </c>
      <c r="B53" s="190">
        <f t="shared" si="3"/>
        <v>50</v>
      </c>
      <c r="C53" s="190">
        <f t="shared" si="7"/>
        <v>8</v>
      </c>
      <c r="D53" s="190">
        <f t="shared" si="8"/>
        <v>42</v>
      </c>
      <c r="E53" s="190">
        <f t="shared" si="9"/>
        <v>47</v>
      </c>
      <c r="F53" s="162">
        <v>7</v>
      </c>
      <c r="G53" s="162">
        <v>40</v>
      </c>
      <c r="H53" s="190">
        <f t="shared" si="4"/>
        <v>3</v>
      </c>
      <c r="I53" s="162">
        <v>1</v>
      </c>
      <c r="J53" s="162">
        <v>2</v>
      </c>
      <c r="K53" s="82">
        <v>46</v>
      </c>
    </row>
    <row r="54" spans="1:11" ht="18" customHeight="1" thickBot="1" x14ac:dyDescent="0.25">
      <c r="A54" s="41">
        <v>47</v>
      </c>
      <c r="B54" s="263">
        <f t="shared" si="3"/>
        <v>47</v>
      </c>
      <c r="C54" s="263">
        <f t="shared" si="7"/>
        <v>4</v>
      </c>
      <c r="D54" s="263">
        <f t="shared" si="8"/>
        <v>43</v>
      </c>
      <c r="E54" s="263">
        <f t="shared" si="9"/>
        <v>40</v>
      </c>
      <c r="F54" s="161">
        <v>3</v>
      </c>
      <c r="G54" s="161">
        <v>37</v>
      </c>
      <c r="H54" s="263">
        <f t="shared" si="4"/>
        <v>7</v>
      </c>
      <c r="I54" s="161">
        <v>1</v>
      </c>
      <c r="J54" s="161">
        <v>6</v>
      </c>
      <c r="K54" s="81">
        <v>47</v>
      </c>
    </row>
    <row r="55" spans="1:11" ht="18" customHeight="1" thickBot="1" x14ac:dyDescent="0.25">
      <c r="A55" s="42">
        <v>48</v>
      </c>
      <c r="B55" s="190">
        <f t="shared" si="3"/>
        <v>35</v>
      </c>
      <c r="C55" s="190">
        <f t="shared" si="7"/>
        <v>4</v>
      </c>
      <c r="D55" s="190">
        <f t="shared" si="8"/>
        <v>31</v>
      </c>
      <c r="E55" s="190">
        <f t="shared" si="9"/>
        <v>33</v>
      </c>
      <c r="F55" s="162">
        <v>4</v>
      </c>
      <c r="G55" s="162">
        <v>29</v>
      </c>
      <c r="H55" s="190">
        <f t="shared" si="4"/>
        <v>2</v>
      </c>
      <c r="I55" s="162">
        <v>0</v>
      </c>
      <c r="J55" s="162">
        <v>2</v>
      </c>
      <c r="K55" s="82">
        <v>48</v>
      </c>
    </row>
    <row r="56" spans="1:11" ht="18" customHeight="1" thickBot="1" x14ac:dyDescent="0.25">
      <c r="A56" s="41">
        <v>49</v>
      </c>
      <c r="B56" s="263">
        <f t="shared" si="3"/>
        <v>53</v>
      </c>
      <c r="C56" s="263">
        <f t="shared" si="7"/>
        <v>9</v>
      </c>
      <c r="D56" s="263">
        <f t="shared" si="8"/>
        <v>44</v>
      </c>
      <c r="E56" s="263">
        <f t="shared" si="9"/>
        <v>46</v>
      </c>
      <c r="F56" s="161">
        <v>7</v>
      </c>
      <c r="G56" s="161">
        <v>39</v>
      </c>
      <c r="H56" s="263">
        <f t="shared" si="4"/>
        <v>7</v>
      </c>
      <c r="I56" s="161">
        <v>2</v>
      </c>
      <c r="J56" s="161">
        <v>5</v>
      </c>
      <c r="K56" s="81">
        <v>49</v>
      </c>
    </row>
    <row r="57" spans="1:11" ht="18" customHeight="1" thickBot="1" x14ac:dyDescent="0.25">
      <c r="A57" s="42">
        <v>50</v>
      </c>
      <c r="B57" s="190">
        <f t="shared" si="3"/>
        <v>51</v>
      </c>
      <c r="C57" s="190">
        <f t="shared" si="7"/>
        <v>9</v>
      </c>
      <c r="D57" s="190">
        <f t="shared" si="8"/>
        <v>42</v>
      </c>
      <c r="E57" s="190">
        <f t="shared" si="9"/>
        <v>47</v>
      </c>
      <c r="F57" s="162">
        <v>6</v>
      </c>
      <c r="G57" s="162">
        <v>41</v>
      </c>
      <c r="H57" s="190">
        <f t="shared" si="4"/>
        <v>4</v>
      </c>
      <c r="I57" s="162">
        <v>3</v>
      </c>
      <c r="J57" s="162">
        <v>1</v>
      </c>
      <c r="K57" s="82">
        <v>50</v>
      </c>
    </row>
    <row r="58" spans="1:11" ht="18" customHeight="1" thickBot="1" x14ac:dyDescent="0.25">
      <c r="A58" s="41">
        <v>51</v>
      </c>
      <c r="B58" s="263">
        <f t="shared" si="3"/>
        <v>37</v>
      </c>
      <c r="C58" s="263">
        <f t="shared" si="7"/>
        <v>5</v>
      </c>
      <c r="D58" s="263">
        <f t="shared" si="8"/>
        <v>32</v>
      </c>
      <c r="E58" s="263">
        <f t="shared" si="9"/>
        <v>30</v>
      </c>
      <c r="F58" s="161">
        <v>4</v>
      </c>
      <c r="G58" s="161">
        <v>26</v>
      </c>
      <c r="H58" s="263">
        <f t="shared" si="4"/>
        <v>7</v>
      </c>
      <c r="I58" s="161">
        <v>1</v>
      </c>
      <c r="J58" s="161">
        <v>6</v>
      </c>
      <c r="K58" s="81">
        <v>51</v>
      </c>
    </row>
    <row r="59" spans="1:11" ht="18" customHeight="1" thickBot="1" x14ac:dyDescent="0.25">
      <c r="A59" s="42">
        <v>52</v>
      </c>
      <c r="B59" s="190">
        <f t="shared" si="3"/>
        <v>42</v>
      </c>
      <c r="C59" s="190">
        <f t="shared" si="7"/>
        <v>10</v>
      </c>
      <c r="D59" s="190">
        <f t="shared" si="8"/>
        <v>32</v>
      </c>
      <c r="E59" s="190">
        <f t="shared" si="9"/>
        <v>35</v>
      </c>
      <c r="F59" s="162">
        <v>7</v>
      </c>
      <c r="G59" s="162">
        <v>28</v>
      </c>
      <c r="H59" s="190">
        <f t="shared" si="4"/>
        <v>7</v>
      </c>
      <c r="I59" s="162">
        <v>3</v>
      </c>
      <c r="J59" s="162">
        <v>4</v>
      </c>
      <c r="K59" s="82">
        <v>52</v>
      </c>
    </row>
    <row r="60" spans="1:11" ht="18" customHeight="1" thickBot="1" x14ac:dyDescent="0.25">
      <c r="A60" s="41">
        <v>53</v>
      </c>
      <c r="B60" s="263">
        <f t="shared" si="3"/>
        <v>50</v>
      </c>
      <c r="C60" s="263">
        <f t="shared" si="7"/>
        <v>9</v>
      </c>
      <c r="D60" s="263">
        <f t="shared" si="8"/>
        <v>41</v>
      </c>
      <c r="E60" s="263">
        <f t="shared" si="9"/>
        <v>40</v>
      </c>
      <c r="F60" s="161">
        <v>7</v>
      </c>
      <c r="G60" s="161">
        <v>33</v>
      </c>
      <c r="H60" s="263">
        <f t="shared" si="4"/>
        <v>10</v>
      </c>
      <c r="I60" s="161">
        <v>2</v>
      </c>
      <c r="J60" s="161">
        <v>8</v>
      </c>
      <c r="K60" s="81">
        <v>53</v>
      </c>
    </row>
    <row r="61" spans="1:11" ht="18" customHeight="1" thickBot="1" x14ac:dyDescent="0.25">
      <c r="A61" s="42">
        <v>54</v>
      </c>
      <c r="B61" s="190">
        <f t="shared" si="3"/>
        <v>45</v>
      </c>
      <c r="C61" s="190">
        <f t="shared" si="7"/>
        <v>9</v>
      </c>
      <c r="D61" s="190">
        <f t="shared" si="8"/>
        <v>36</v>
      </c>
      <c r="E61" s="190">
        <f t="shared" si="9"/>
        <v>35</v>
      </c>
      <c r="F61" s="162">
        <v>5</v>
      </c>
      <c r="G61" s="162">
        <v>30</v>
      </c>
      <c r="H61" s="190">
        <f t="shared" si="4"/>
        <v>10</v>
      </c>
      <c r="I61" s="162">
        <v>4</v>
      </c>
      <c r="J61" s="162">
        <v>6</v>
      </c>
      <c r="K61" s="82">
        <v>54</v>
      </c>
    </row>
    <row r="62" spans="1:11" ht="18" customHeight="1" thickBot="1" x14ac:dyDescent="0.25">
      <c r="A62" s="41">
        <v>55</v>
      </c>
      <c r="B62" s="263">
        <f t="shared" si="3"/>
        <v>45</v>
      </c>
      <c r="C62" s="263">
        <f t="shared" si="7"/>
        <v>5</v>
      </c>
      <c r="D62" s="263">
        <f t="shared" si="8"/>
        <v>40</v>
      </c>
      <c r="E62" s="263">
        <f t="shared" si="9"/>
        <v>36</v>
      </c>
      <c r="F62" s="161">
        <v>3</v>
      </c>
      <c r="G62" s="161">
        <v>33</v>
      </c>
      <c r="H62" s="263">
        <f t="shared" si="4"/>
        <v>9</v>
      </c>
      <c r="I62" s="161">
        <v>2</v>
      </c>
      <c r="J62" s="161">
        <v>7</v>
      </c>
      <c r="K62" s="81">
        <v>55</v>
      </c>
    </row>
    <row r="63" spans="1:11" ht="18" customHeight="1" thickBot="1" x14ac:dyDescent="0.25">
      <c r="A63" s="42">
        <v>56</v>
      </c>
      <c r="B63" s="190">
        <f t="shared" si="3"/>
        <v>50</v>
      </c>
      <c r="C63" s="190">
        <f t="shared" si="7"/>
        <v>16</v>
      </c>
      <c r="D63" s="190">
        <f t="shared" si="8"/>
        <v>34</v>
      </c>
      <c r="E63" s="190">
        <f t="shared" si="9"/>
        <v>34</v>
      </c>
      <c r="F63" s="162">
        <v>6</v>
      </c>
      <c r="G63" s="162">
        <v>28</v>
      </c>
      <c r="H63" s="190">
        <f t="shared" si="4"/>
        <v>16</v>
      </c>
      <c r="I63" s="162">
        <v>10</v>
      </c>
      <c r="J63" s="162">
        <v>6</v>
      </c>
      <c r="K63" s="82">
        <v>56</v>
      </c>
    </row>
    <row r="64" spans="1:11" ht="18" customHeight="1" thickBot="1" x14ac:dyDescent="0.25">
      <c r="A64" s="41">
        <v>57</v>
      </c>
      <c r="B64" s="263">
        <f t="shared" si="3"/>
        <v>49</v>
      </c>
      <c r="C64" s="263">
        <f t="shared" si="7"/>
        <v>16</v>
      </c>
      <c r="D64" s="263">
        <f t="shared" si="8"/>
        <v>33</v>
      </c>
      <c r="E64" s="263">
        <f t="shared" si="9"/>
        <v>38</v>
      </c>
      <c r="F64" s="161">
        <v>9</v>
      </c>
      <c r="G64" s="161">
        <v>29</v>
      </c>
      <c r="H64" s="263">
        <f t="shared" si="4"/>
        <v>11</v>
      </c>
      <c r="I64" s="161">
        <v>7</v>
      </c>
      <c r="J64" s="161">
        <v>4</v>
      </c>
      <c r="K64" s="81">
        <v>57</v>
      </c>
    </row>
    <row r="65" spans="1:11" ht="18" customHeight="1" thickBot="1" x14ac:dyDescent="0.25">
      <c r="A65" s="42">
        <v>58</v>
      </c>
      <c r="B65" s="190">
        <f t="shared" si="3"/>
        <v>52</v>
      </c>
      <c r="C65" s="190">
        <f t="shared" si="7"/>
        <v>10</v>
      </c>
      <c r="D65" s="190">
        <f t="shared" si="8"/>
        <v>42</v>
      </c>
      <c r="E65" s="190">
        <f t="shared" si="9"/>
        <v>40</v>
      </c>
      <c r="F65" s="162">
        <v>6</v>
      </c>
      <c r="G65" s="162">
        <v>34</v>
      </c>
      <c r="H65" s="190">
        <f t="shared" si="4"/>
        <v>12</v>
      </c>
      <c r="I65" s="162">
        <v>4</v>
      </c>
      <c r="J65" s="162">
        <v>8</v>
      </c>
      <c r="K65" s="82">
        <v>58</v>
      </c>
    </row>
    <row r="66" spans="1:11" ht="18" customHeight="1" thickBot="1" x14ac:dyDescent="0.25">
      <c r="A66" s="41">
        <v>59</v>
      </c>
      <c r="B66" s="263">
        <f t="shared" si="3"/>
        <v>47</v>
      </c>
      <c r="C66" s="263">
        <f t="shared" si="7"/>
        <v>14</v>
      </c>
      <c r="D66" s="263">
        <f t="shared" si="8"/>
        <v>33</v>
      </c>
      <c r="E66" s="263">
        <f t="shared" si="9"/>
        <v>43</v>
      </c>
      <c r="F66" s="161">
        <v>11</v>
      </c>
      <c r="G66" s="161">
        <v>32</v>
      </c>
      <c r="H66" s="263">
        <f t="shared" si="4"/>
        <v>4</v>
      </c>
      <c r="I66" s="161">
        <v>3</v>
      </c>
      <c r="J66" s="161">
        <v>1</v>
      </c>
      <c r="K66" s="81">
        <v>59</v>
      </c>
    </row>
    <row r="67" spans="1:11" ht="18" customHeight="1" thickBot="1" x14ac:dyDescent="0.25">
      <c r="A67" s="42">
        <v>60</v>
      </c>
      <c r="B67" s="190">
        <f t="shared" si="3"/>
        <v>38</v>
      </c>
      <c r="C67" s="190">
        <f t="shared" si="7"/>
        <v>15</v>
      </c>
      <c r="D67" s="190">
        <f t="shared" si="8"/>
        <v>23</v>
      </c>
      <c r="E67" s="190">
        <f t="shared" si="9"/>
        <v>27</v>
      </c>
      <c r="F67" s="162">
        <v>10</v>
      </c>
      <c r="G67" s="162">
        <v>17</v>
      </c>
      <c r="H67" s="190">
        <f t="shared" si="4"/>
        <v>11</v>
      </c>
      <c r="I67" s="162">
        <v>5</v>
      </c>
      <c r="J67" s="162">
        <v>6</v>
      </c>
      <c r="K67" s="82">
        <v>60</v>
      </c>
    </row>
    <row r="68" spans="1:11" ht="18" customHeight="1" thickBot="1" x14ac:dyDescent="0.25">
      <c r="A68" s="41">
        <v>61</v>
      </c>
      <c r="B68" s="263">
        <f t="shared" si="3"/>
        <v>53</v>
      </c>
      <c r="C68" s="263">
        <f t="shared" si="7"/>
        <v>10</v>
      </c>
      <c r="D68" s="263">
        <f t="shared" si="8"/>
        <v>43</v>
      </c>
      <c r="E68" s="263">
        <f t="shared" si="9"/>
        <v>40</v>
      </c>
      <c r="F68" s="161">
        <v>4</v>
      </c>
      <c r="G68" s="161">
        <v>36</v>
      </c>
      <c r="H68" s="263">
        <f t="shared" si="4"/>
        <v>13</v>
      </c>
      <c r="I68" s="161">
        <v>6</v>
      </c>
      <c r="J68" s="161">
        <v>7</v>
      </c>
      <c r="K68" s="81">
        <v>61</v>
      </c>
    </row>
    <row r="69" spans="1:11" ht="18" customHeight="1" thickBot="1" x14ac:dyDescent="0.25">
      <c r="A69" s="42">
        <v>62</v>
      </c>
      <c r="B69" s="190">
        <f t="shared" si="3"/>
        <v>51</v>
      </c>
      <c r="C69" s="190">
        <f t="shared" si="7"/>
        <v>17</v>
      </c>
      <c r="D69" s="190">
        <f t="shared" si="8"/>
        <v>34</v>
      </c>
      <c r="E69" s="190">
        <f t="shared" si="9"/>
        <v>37</v>
      </c>
      <c r="F69" s="162">
        <v>10</v>
      </c>
      <c r="G69" s="162">
        <v>27</v>
      </c>
      <c r="H69" s="190">
        <f t="shared" si="4"/>
        <v>14</v>
      </c>
      <c r="I69" s="162">
        <v>7</v>
      </c>
      <c r="J69" s="162">
        <v>7</v>
      </c>
      <c r="K69" s="82">
        <v>62</v>
      </c>
    </row>
    <row r="70" spans="1:11" ht="18" customHeight="1" thickBot="1" x14ac:dyDescent="0.25">
      <c r="A70" s="41">
        <v>63</v>
      </c>
      <c r="B70" s="263">
        <f t="shared" si="3"/>
        <v>41</v>
      </c>
      <c r="C70" s="263">
        <f t="shared" si="7"/>
        <v>16</v>
      </c>
      <c r="D70" s="263">
        <f t="shared" si="8"/>
        <v>25</v>
      </c>
      <c r="E70" s="263">
        <f t="shared" si="9"/>
        <v>27</v>
      </c>
      <c r="F70" s="161">
        <v>7</v>
      </c>
      <c r="G70" s="161">
        <v>20</v>
      </c>
      <c r="H70" s="263">
        <f t="shared" si="4"/>
        <v>14</v>
      </c>
      <c r="I70" s="161">
        <v>9</v>
      </c>
      <c r="J70" s="161">
        <v>5</v>
      </c>
      <c r="K70" s="81">
        <v>63</v>
      </c>
    </row>
    <row r="71" spans="1:11" ht="18" customHeight="1" thickBot="1" x14ac:dyDescent="0.25">
      <c r="A71" s="42">
        <v>64</v>
      </c>
      <c r="B71" s="190">
        <f t="shared" si="3"/>
        <v>54</v>
      </c>
      <c r="C71" s="190">
        <f t="shared" si="7"/>
        <v>20</v>
      </c>
      <c r="D71" s="190">
        <f t="shared" si="8"/>
        <v>34</v>
      </c>
      <c r="E71" s="190">
        <f t="shared" si="9"/>
        <v>34</v>
      </c>
      <c r="F71" s="162">
        <v>8</v>
      </c>
      <c r="G71" s="162">
        <v>26</v>
      </c>
      <c r="H71" s="190">
        <f t="shared" si="4"/>
        <v>20</v>
      </c>
      <c r="I71" s="162">
        <v>12</v>
      </c>
      <c r="J71" s="162">
        <v>8</v>
      </c>
      <c r="K71" s="82">
        <v>64</v>
      </c>
    </row>
    <row r="72" spans="1:11" ht="18" customHeight="1" thickBot="1" x14ac:dyDescent="0.25">
      <c r="A72" s="41">
        <v>65</v>
      </c>
      <c r="B72" s="263">
        <f t="shared" ref="B72:B103" si="10">D72+C72</f>
        <v>45</v>
      </c>
      <c r="C72" s="263">
        <f t="shared" ref="C72:C103" si="11">I72+F72</f>
        <v>14</v>
      </c>
      <c r="D72" s="263">
        <f t="shared" ref="D72:D103" si="12">J72+G72</f>
        <v>31</v>
      </c>
      <c r="E72" s="263">
        <f t="shared" ref="E72:E103" si="13">G72+F72</f>
        <v>33</v>
      </c>
      <c r="F72" s="161">
        <v>9</v>
      </c>
      <c r="G72" s="161">
        <v>24</v>
      </c>
      <c r="H72" s="263">
        <f t="shared" ref="H72:H103" si="14">J72+I72</f>
        <v>12</v>
      </c>
      <c r="I72" s="161">
        <v>5</v>
      </c>
      <c r="J72" s="161">
        <v>7</v>
      </c>
      <c r="K72" s="81">
        <v>65</v>
      </c>
    </row>
    <row r="73" spans="1:11" ht="18" customHeight="1" thickBot="1" x14ac:dyDescent="0.25">
      <c r="A73" s="42">
        <v>66</v>
      </c>
      <c r="B73" s="190">
        <f t="shared" si="10"/>
        <v>42</v>
      </c>
      <c r="C73" s="190">
        <f t="shared" si="11"/>
        <v>11</v>
      </c>
      <c r="D73" s="190">
        <f t="shared" si="12"/>
        <v>31</v>
      </c>
      <c r="E73" s="190">
        <f t="shared" si="13"/>
        <v>23</v>
      </c>
      <c r="F73" s="162">
        <v>2</v>
      </c>
      <c r="G73" s="162">
        <v>21</v>
      </c>
      <c r="H73" s="190">
        <f t="shared" si="14"/>
        <v>19</v>
      </c>
      <c r="I73" s="162">
        <v>9</v>
      </c>
      <c r="J73" s="162">
        <v>10</v>
      </c>
      <c r="K73" s="82">
        <v>66</v>
      </c>
    </row>
    <row r="74" spans="1:11" ht="18" customHeight="1" x14ac:dyDescent="0.2">
      <c r="A74" s="43">
        <v>67</v>
      </c>
      <c r="B74" s="189">
        <f t="shared" si="10"/>
        <v>43</v>
      </c>
      <c r="C74" s="189">
        <f t="shared" si="11"/>
        <v>15</v>
      </c>
      <c r="D74" s="189">
        <f t="shared" si="12"/>
        <v>28</v>
      </c>
      <c r="E74" s="189">
        <f t="shared" si="13"/>
        <v>24</v>
      </c>
      <c r="F74" s="163">
        <v>5</v>
      </c>
      <c r="G74" s="163">
        <v>19</v>
      </c>
      <c r="H74" s="189">
        <f t="shared" si="14"/>
        <v>19</v>
      </c>
      <c r="I74" s="163">
        <v>10</v>
      </c>
      <c r="J74" s="163">
        <v>9</v>
      </c>
      <c r="K74" s="84">
        <v>67</v>
      </c>
    </row>
    <row r="75" spans="1:11" ht="18" customHeight="1" thickBot="1" x14ac:dyDescent="0.25">
      <c r="A75" s="40">
        <v>68</v>
      </c>
      <c r="B75" s="178">
        <f t="shared" si="10"/>
        <v>44</v>
      </c>
      <c r="C75" s="178">
        <f t="shared" si="11"/>
        <v>15</v>
      </c>
      <c r="D75" s="178">
        <f t="shared" si="12"/>
        <v>29</v>
      </c>
      <c r="E75" s="178">
        <f t="shared" si="13"/>
        <v>25</v>
      </c>
      <c r="F75" s="159">
        <v>7</v>
      </c>
      <c r="G75" s="159">
        <v>18</v>
      </c>
      <c r="H75" s="178">
        <f t="shared" si="14"/>
        <v>19</v>
      </c>
      <c r="I75" s="159">
        <v>8</v>
      </c>
      <c r="J75" s="159">
        <v>11</v>
      </c>
      <c r="K75" s="83">
        <v>68</v>
      </c>
    </row>
    <row r="76" spans="1:11" ht="18" customHeight="1" thickBot="1" x14ac:dyDescent="0.25">
      <c r="A76" s="41">
        <v>69</v>
      </c>
      <c r="B76" s="263">
        <f t="shared" si="10"/>
        <v>33</v>
      </c>
      <c r="C76" s="263">
        <f t="shared" si="11"/>
        <v>16</v>
      </c>
      <c r="D76" s="263">
        <f t="shared" si="12"/>
        <v>17</v>
      </c>
      <c r="E76" s="263">
        <f t="shared" si="13"/>
        <v>19</v>
      </c>
      <c r="F76" s="161">
        <v>9</v>
      </c>
      <c r="G76" s="161">
        <v>10</v>
      </c>
      <c r="H76" s="263">
        <f t="shared" si="14"/>
        <v>14</v>
      </c>
      <c r="I76" s="161">
        <v>7</v>
      </c>
      <c r="J76" s="161">
        <v>7</v>
      </c>
      <c r="K76" s="81">
        <v>69</v>
      </c>
    </row>
    <row r="77" spans="1:11" ht="18" customHeight="1" thickBot="1" x14ac:dyDescent="0.25">
      <c r="A77" s="42">
        <v>70</v>
      </c>
      <c r="B77" s="190">
        <f t="shared" si="10"/>
        <v>33</v>
      </c>
      <c r="C77" s="190">
        <f t="shared" si="11"/>
        <v>13</v>
      </c>
      <c r="D77" s="190">
        <f t="shared" si="12"/>
        <v>20</v>
      </c>
      <c r="E77" s="190">
        <f t="shared" si="13"/>
        <v>20</v>
      </c>
      <c r="F77" s="162">
        <v>7</v>
      </c>
      <c r="G77" s="162">
        <v>13</v>
      </c>
      <c r="H77" s="190">
        <f t="shared" si="14"/>
        <v>13</v>
      </c>
      <c r="I77" s="162">
        <v>6</v>
      </c>
      <c r="J77" s="162">
        <v>7</v>
      </c>
      <c r="K77" s="82">
        <v>70</v>
      </c>
    </row>
    <row r="78" spans="1:11" ht="18" customHeight="1" thickBot="1" x14ac:dyDescent="0.25">
      <c r="A78" s="41">
        <v>71</v>
      </c>
      <c r="B78" s="263">
        <f t="shared" si="10"/>
        <v>37</v>
      </c>
      <c r="C78" s="263">
        <f t="shared" si="11"/>
        <v>16</v>
      </c>
      <c r="D78" s="263">
        <f t="shared" si="12"/>
        <v>21</v>
      </c>
      <c r="E78" s="263">
        <f t="shared" si="13"/>
        <v>18</v>
      </c>
      <c r="F78" s="161">
        <v>8</v>
      </c>
      <c r="G78" s="161">
        <v>10</v>
      </c>
      <c r="H78" s="263">
        <f t="shared" si="14"/>
        <v>19</v>
      </c>
      <c r="I78" s="161">
        <v>8</v>
      </c>
      <c r="J78" s="161">
        <v>11</v>
      </c>
      <c r="K78" s="81">
        <v>71</v>
      </c>
    </row>
    <row r="79" spans="1:11" ht="18" customHeight="1" thickBot="1" x14ac:dyDescent="0.25">
      <c r="A79" s="42">
        <v>72</v>
      </c>
      <c r="B79" s="190">
        <f t="shared" si="10"/>
        <v>38</v>
      </c>
      <c r="C79" s="190">
        <f t="shared" si="11"/>
        <v>19</v>
      </c>
      <c r="D79" s="190">
        <f t="shared" si="12"/>
        <v>19</v>
      </c>
      <c r="E79" s="190">
        <f t="shared" si="13"/>
        <v>21</v>
      </c>
      <c r="F79" s="162">
        <v>9</v>
      </c>
      <c r="G79" s="162">
        <v>12</v>
      </c>
      <c r="H79" s="190">
        <f t="shared" si="14"/>
        <v>17</v>
      </c>
      <c r="I79" s="162">
        <v>10</v>
      </c>
      <c r="J79" s="162">
        <v>7</v>
      </c>
      <c r="K79" s="82">
        <v>72</v>
      </c>
    </row>
    <row r="80" spans="1:11" ht="18" customHeight="1" thickBot="1" x14ac:dyDescent="0.25">
      <c r="A80" s="41">
        <v>73</v>
      </c>
      <c r="B80" s="263">
        <f t="shared" si="10"/>
        <v>33</v>
      </c>
      <c r="C80" s="263">
        <f t="shared" si="11"/>
        <v>12</v>
      </c>
      <c r="D80" s="263">
        <f t="shared" si="12"/>
        <v>21</v>
      </c>
      <c r="E80" s="263">
        <f t="shared" si="13"/>
        <v>22</v>
      </c>
      <c r="F80" s="161">
        <v>7</v>
      </c>
      <c r="G80" s="161">
        <v>15</v>
      </c>
      <c r="H80" s="263">
        <f t="shared" si="14"/>
        <v>11</v>
      </c>
      <c r="I80" s="161">
        <v>5</v>
      </c>
      <c r="J80" s="161">
        <v>6</v>
      </c>
      <c r="K80" s="81">
        <v>73</v>
      </c>
    </row>
    <row r="81" spans="1:11" ht="18" customHeight="1" thickBot="1" x14ac:dyDescent="0.25">
      <c r="A81" s="42">
        <v>74</v>
      </c>
      <c r="B81" s="190">
        <f t="shared" si="10"/>
        <v>29</v>
      </c>
      <c r="C81" s="190">
        <f t="shared" si="11"/>
        <v>10</v>
      </c>
      <c r="D81" s="190">
        <f t="shared" si="12"/>
        <v>19</v>
      </c>
      <c r="E81" s="190">
        <f t="shared" si="13"/>
        <v>20</v>
      </c>
      <c r="F81" s="162">
        <v>6</v>
      </c>
      <c r="G81" s="162">
        <v>14</v>
      </c>
      <c r="H81" s="190">
        <f t="shared" si="14"/>
        <v>9</v>
      </c>
      <c r="I81" s="162">
        <v>4</v>
      </c>
      <c r="J81" s="162">
        <v>5</v>
      </c>
      <c r="K81" s="82">
        <v>74</v>
      </c>
    </row>
    <row r="82" spans="1:11" ht="18" customHeight="1" thickBot="1" x14ac:dyDescent="0.25">
      <c r="A82" s="41">
        <v>75</v>
      </c>
      <c r="B82" s="263">
        <f t="shared" si="10"/>
        <v>39</v>
      </c>
      <c r="C82" s="263">
        <f t="shared" si="11"/>
        <v>15</v>
      </c>
      <c r="D82" s="263">
        <f t="shared" si="12"/>
        <v>24</v>
      </c>
      <c r="E82" s="263">
        <f t="shared" si="13"/>
        <v>23</v>
      </c>
      <c r="F82" s="161">
        <v>9</v>
      </c>
      <c r="G82" s="161">
        <v>14</v>
      </c>
      <c r="H82" s="263">
        <f t="shared" si="14"/>
        <v>16</v>
      </c>
      <c r="I82" s="161">
        <v>6</v>
      </c>
      <c r="J82" s="161">
        <v>10</v>
      </c>
      <c r="K82" s="81">
        <v>75</v>
      </c>
    </row>
    <row r="83" spans="1:11" ht="18" customHeight="1" thickBot="1" x14ac:dyDescent="0.25">
      <c r="A83" s="42">
        <v>76</v>
      </c>
      <c r="B83" s="190">
        <f t="shared" si="10"/>
        <v>48</v>
      </c>
      <c r="C83" s="190">
        <f t="shared" si="11"/>
        <v>24</v>
      </c>
      <c r="D83" s="190">
        <f t="shared" si="12"/>
        <v>24</v>
      </c>
      <c r="E83" s="190">
        <f t="shared" si="13"/>
        <v>20</v>
      </c>
      <c r="F83" s="162">
        <v>10</v>
      </c>
      <c r="G83" s="162">
        <v>10</v>
      </c>
      <c r="H83" s="190">
        <f t="shared" si="14"/>
        <v>28</v>
      </c>
      <c r="I83" s="162">
        <v>14</v>
      </c>
      <c r="J83" s="162">
        <v>14</v>
      </c>
      <c r="K83" s="82">
        <v>76</v>
      </c>
    </row>
    <row r="84" spans="1:11" ht="18" customHeight="1" thickBot="1" x14ac:dyDescent="0.25">
      <c r="A84" s="41">
        <v>77</v>
      </c>
      <c r="B84" s="263">
        <f t="shared" si="10"/>
        <v>43</v>
      </c>
      <c r="C84" s="263">
        <f t="shared" si="11"/>
        <v>22</v>
      </c>
      <c r="D84" s="263">
        <f t="shared" si="12"/>
        <v>21</v>
      </c>
      <c r="E84" s="263">
        <f t="shared" si="13"/>
        <v>19</v>
      </c>
      <c r="F84" s="161">
        <v>7</v>
      </c>
      <c r="G84" s="161">
        <v>12</v>
      </c>
      <c r="H84" s="263">
        <f t="shared" si="14"/>
        <v>24</v>
      </c>
      <c r="I84" s="161">
        <v>15</v>
      </c>
      <c r="J84" s="161">
        <v>9</v>
      </c>
      <c r="K84" s="81">
        <v>77</v>
      </c>
    </row>
    <row r="85" spans="1:11" ht="18" customHeight="1" thickBot="1" x14ac:dyDescent="0.25">
      <c r="A85" s="42">
        <v>78</v>
      </c>
      <c r="B85" s="190">
        <f t="shared" si="10"/>
        <v>28</v>
      </c>
      <c r="C85" s="190">
        <f t="shared" si="11"/>
        <v>10</v>
      </c>
      <c r="D85" s="190">
        <f t="shared" si="12"/>
        <v>18</v>
      </c>
      <c r="E85" s="190">
        <f t="shared" si="13"/>
        <v>10</v>
      </c>
      <c r="F85" s="162">
        <v>4</v>
      </c>
      <c r="G85" s="162">
        <v>6</v>
      </c>
      <c r="H85" s="190">
        <f t="shared" si="14"/>
        <v>18</v>
      </c>
      <c r="I85" s="162">
        <v>6</v>
      </c>
      <c r="J85" s="162">
        <v>12</v>
      </c>
      <c r="K85" s="82">
        <v>78</v>
      </c>
    </row>
    <row r="86" spans="1:11" ht="18" customHeight="1" thickBot="1" x14ac:dyDescent="0.25">
      <c r="A86" s="41">
        <v>79</v>
      </c>
      <c r="B86" s="263">
        <f t="shared" si="10"/>
        <v>39</v>
      </c>
      <c r="C86" s="263">
        <f t="shared" si="11"/>
        <v>21</v>
      </c>
      <c r="D86" s="263">
        <f t="shared" si="12"/>
        <v>18</v>
      </c>
      <c r="E86" s="263">
        <f t="shared" si="13"/>
        <v>24</v>
      </c>
      <c r="F86" s="161">
        <v>13</v>
      </c>
      <c r="G86" s="161">
        <v>11</v>
      </c>
      <c r="H86" s="263">
        <f t="shared" si="14"/>
        <v>15</v>
      </c>
      <c r="I86" s="161">
        <v>8</v>
      </c>
      <c r="J86" s="161">
        <v>7</v>
      </c>
      <c r="K86" s="81">
        <v>79</v>
      </c>
    </row>
    <row r="87" spans="1:11" ht="18" customHeight="1" thickBot="1" x14ac:dyDescent="0.25">
      <c r="A87" s="42">
        <v>80</v>
      </c>
      <c r="B87" s="190">
        <f t="shared" si="10"/>
        <v>29</v>
      </c>
      <c r="C87" s="190">
        <f t="shared" si="11"/>
        <v>14</v>
      </c>
      <c r="D87" s="190">
        <f t="shared" si="12"/>
        <v>15</v>
      </c>
      <c r="E87" s="190">
        <f t="shared" si="13"/>
        <v>14</v>
      </c>
      <c r="F87" s="162">
        <v>4</v>
      </c>
      <c r="G87" s="162">
        <v>10</v>
      </c>
      <c r="H87" s="190">
        <f t="shared" si="14"/>
        <v>15</v>
      </c>
      <c r="I87" s="162">
        <v>10</v>
      </c>
      <c r="J87" s="162">
        <v>5</v>
      </c>
      <c r="K87" s="82">
        <v>80</v>
      </c>
    </row>
    <row r="88" spans="1:11" ht="18" customHeight="1" thickBot="1" x14ac:dyDescent="0.25">
      <c r="A88" s="41">
        <v>81</v>
      </c>
      <c r="B88" s="263">
        <f t="shared" si="10"/>
        <v>38</v>
      </c>
      <c r="C88" s="263">
        <f t="shared" si="11"/>
        <v>20</v>
      </c>
      <c r="D88" s="263">
        <f t="shared" si="12"/>
        <v>18</v>
      </c>
      <c r="E88" s="263">
        <f t="shared" si="13"/>
        <v>19</v>
      </c>
      <c r="F88" s="161">
        <v>6</v>
      </c>
      <c r="G88" s="161">
        <v>13</v>
      </c>
      <c r="H88" s="263">
        <f t="shared" si="14"/>
        <v>19</v>
      </c>
      <c r="I88" s="161">
        <v>14</v>
      </c>
      <c r="J88" s="161">
        <v>5</v>
      </c>
      <c r="K88" s="81">
        <v>81</v>
      </c>
    </row>
    <row r="89" spans="1:11" ht="18" customHeight="1" thickBot="1" x14ac:dyDescent="0.25">
      <c r="A89" s="42">
        <v>82</v>
      </c>
      <c r="B89" s="190">
        <f t="shared" si="10"/>
        <v>39</v>
      </c>
      <c r="C89" s="190">
        <f t="shared" si="11"/>
        <v>13</v>
      </c>
      <c r="D89" s="190">
        <f t="shared" si="12"/>
        <v>26</v>
      </c>
      <c r="E89" s="190">
        <f t="shared" si="13"/>
        <v>20</v>
      </c>
      <c r="F89" s="162">
        <v>4</v>
      </c>
      <c r="G89" s="162">
        <v>16</v>
      </c>
      <c r="H89" s="190">
        <f t="shared" si="14"/>
        <v>19</v>
      </c>
      <c r="I89" s="162">
        <v>9</v>
      </c>
      <c r="J89" s="162">
        <v>10</v>
      </c>
      <c r="K89" s="82">
        <v>82</v>
      </c>
    </row>
    <row r="90" spans="1:11" ht="18" customHeight="1" thickBot="1" x14ac:dyDescent="0.25">
      <c r="A90" s="41">
        <v>83</v>
      </c>
      <c r="B90" s="263">
        <f t="shared" si="10"/>
        <v>33</v>
      </c>
      <c r="C90" s="263">
        <f t="shared" si="11"/>
        <v>16</v>
      </c>
      <c r="D90" s="263">
        <f t="shared" si="12"/>
        <v>17</v>
      </c>
      <c r="E90" s="263">
        <f t="shared" si="13"/>
        <v>15</v>
      </c>
      <c r="F90" s="161">
        <v>7</v>
      </c>
      <c r="G90" s="161">
        <v>8</v>
      </c>
      <c r="H90" s="263">
        <f t="shared" si="14"/>
        <v>18</v>
      </c>
      <c r="I90" s="161">
        <v>9</v>
      </c>
      <c r="J90" s="161">
        <v>9</v>
      </c>
      <c r="K90" s="81">
        <v>83</v>
      </c>
    </row>
    <row r="91" spans="1:11" ht="18" customHeight="1" thickBot="1" x14ac:dyDescent="0.25">
      <c r="A91" s="42">
        <v>84</v>
      </c>
      <c r="B91" s="190">
        <f t="shared" si="10"/>
        <v>23</v>
      </c>
      <c r="C91" s="190">
        <f t="shared" si="11"/>
        <v>10</v>
      </c>
      <c r="D91" s="190">
        <f t="shared" si="12"/>
        <v>13</v>
      </c>
      <c r="E91" s="190">
        <f t="shared" si="13"/>
        <v>9</v>
      </c>
      <c r="F91" s="162">
        <v>3</v>
      </c>
      <c r="G91" s="162">
        <v>6</v>
      </c>
      <c r="H91" s="190">
        <f t="shared" si="14"/>
        <v>14</v>
      </c>
      <c r="I91" s="162">
        <v>7</v>
      </c>
      <c r="J91" s="162">
        <v>7</v>
      </c>
      <c r="K91" s="82">
        <v>84</v>
      </c>
    </row>
    <row r="92" spans="1:11" ht="18" customHeight="1" thickBot="1" x14ac:dyDescent="0.25">
      <c r="A92" s="41">
        <v>85</v>
      </c>
      <c r="B92" s="263">
        <f t="shared" si="10"/>
        <v>29</v>
      </c>
      <c r="C92" s="263">
        <f t="shared" si="11"/>
        <v>13</v>
      </c>
      <c r="D92" s="263">
        <f t="shared" si="12"/>
        <v>16</v>
      </c>
      <c r="E92" s="263">
        <f t="shared" si="13"/>
        <v>14</v>
      </c>
      <c r="F92" s="161">
        <v>3</v>
      </c>
      <c r="G92" s="161">
        <v>11</v>
      </c>
      <c r="H92" s="263">
        <f t="shared" si="14"/>
        <v>15</v>
      </c>
      <c r="I92" s="161">
        <v>10</v>
      </c>
      <c r="J92" s="161">
        <v>5</v>
      </c>
      <c r="K92" s="81">
        <v>85</v>
      </c>
    </row>
    <row r="93" spans="1:11" ht="18" customHeight="1" thickBot="1" x14ac:dyDescent="0.25">
      <c r="A93" s="42">
        <v>86</v>
      </c>
      <c r="B93" s="190">
        <f t="shared" si="10"/>
        <v>30</v>
      </c>
      <c r="C93" s="190">
        <f t="shared" si="11"/>
        <v>10</v>
      </c>
      <c r="D93" s="190">
        <f t="shared" si="12"/>
        <v>20</v>
      </c>
      <c r="E93" s="190">
        <f t="shared" si="13"/>
        <v>10</v>
      </c>
      <c r="F93" s="162">
        <v>2</v>
      </c>
      <c r="G93" s="162">
        <v>8</v>
      </c>
      <c r="H93" s="190">
        <f t="shared" si="14"/>
        <v>20</v>
      </c>
      <c r="I93" s="162">
        <v>8</v>
      </c>
      <c r="J93" s="162">
        <v>12</v>
      </c>
      <c r="K93" s="82">
        <v>86</v>
      </c>
    </row>
    <row r="94" spans="1:11" ht="18" customHeight="1" thickBot="1" x14ac:dyDescent="0.25">
      <c r="A94" s="41">
        <v>87</v>
      </c>
      <c r="B94" s="263">
        <f t="shared" si="10"/>
        <v>33</v>
      </c>
      <c r="C94" s="263">
        <f t="shared" si="11"/>
        <v>11</v>
      </c>
      <c r="D94" s="263">
        <f t="shared" si="12"/>
        <v>22</v>
      </c>
      <c r="E94" s="263">
        <f t="shared" si="13"/>
        <v>8</v>
      </c>
      <c r="F94" s="161">
        <v>1</v>
      </c>
      <c r="G94" s="161">
        <v>7</v>
      </c>
      <c r="H94" s="263">
        <f t="shared" si="14"/>
        <v>25</v>
      </c>
      <c r="I94" s="161">
        <v>10</v>
      </c>
      <c r="J94" s="161">
        <v>15</v>
      </c>
      <c r="K94" s="81">
        <v>87</v>
      </c>
    </row>
    <row r="95" spans="1:11" ht="18" customHeight="1" thickBot="1" x14ac:dyDescent="0.25">
      <c r="A95" s="42">
        <v>88</v>
      </c>
      <c r="B95" s="190">
        <f t="shared" si="10"/>
        <v>18</v>
      </c>
      <c r="C95" s="190">
        <f t="shared" si="11"/>
        <v>12</v>
      </c>
      <c r="D95" s="190">
        <f t="shared" si="12"/>
        <v>6</v>
      </c>
      <c r="E95" s="190">
        <f t="shared" si="13"/>
        <v>8</v>
      </c>
      <c r="F95" s="162">
        <v>5</v>
      </c>
      <c r="G95" s="162">
        <v>3</v>
      </c>
      <c r="H95" s="190">
        <f t="shared" si="14"/>
        <v>10</v>
      </c>
      <c r="I95" s="162">
        <v>7</v>
      </c>
      <c r="J95" s="162">
        <v>3</v>
      </c>
      <c r="K95" s="82">
        <v>88</v>
      </c>
    </row>
    <row r="96" spans="1:11" ht="18" customHeight="1" thickBot="1" x14ac:dyDescent="0.25">
      <c r="A96" s="41">
        <v>89</v>
      </c>
      <c r="B96" s="263">
        <f t="shared" si="10"/>
        <v>20</v>
      </c>
      <c r="C96" s="263">
        <f t="shared" si="11"/>
        <v>13</v>
      </c>
      <c r="D96" s="263">
        <f t="shared" si="12"/>
        <v>7</v>
      </c>
      <c r="E96" s="263">
        <f t="shared" si="13"/>
        <v>6</v>
      </c>
      <c r="F96" s="161">
        <v>4</v>
      </c>
      <c r="G96" s="161">
        <v>2</v>
      </c>
      <c r="H96" s="263">
        <f t="shared" si="14"/>
        <v>14</v>
      </c>
      <c r="I96" s="161">
        <v>9</v>
      </c>
      <c r="J96" s="161">
        <v>5</v>
      </c>
      <c r="K96" s="81">
        <v>89</v>
      </c>
    </row>
    <row r="97" spans="1:11" ht="18" customHeight="1" thickBot="1" x14ac:dyDescent="0.25">
      <c r="A97" s="42">
        <v>90</v>
      </c>
      <c r="B97" s="190">
        <f t="shared" si="10"/>
        <v>12</v>
      </c>
      <c r="C97" s="190">
        <f t="shared" si="11"/>
        <v>6</v>
      </c>
      <c r="D97" s="190">
        <f t="shared" si="12"/>
        <v>6</v>
      </c>
      <c r="E97" s="190">
        <f t="shared" si="13"/>
        <v>5</v>
      </c>
      <c r="F97" s="162">
        <v>2</v>
      </c>
      <c r="G97" s="162">
        <v>3</v>
      </c>
      <c r="H97" s="190">
        <f t="shared" si="14"/>
        <v>7</v>
      </c>
      <c r="I97" s="162">
        <v>4</v>
      </c>
      <c r="J97" s="162">
        <v>3</v>
      </c>
      <c r="K97" s="82">
        <v>90</v>
      </c>
    </row>
    <row r="98" spans="1:11" ht="18" customHeight="1" thickBot="1" x14ac:dyDescent="0.25">
      <c r="A98" s="41">
        <v>91</v>
      </c>
      <c r="B98" s="263">
        <f t="shared" si="10"/>
        <v>13</v>
      </c>
      <c r="C98" s="263">
        <f t="shared" si="11"/>
        <v>8</v>
      </c>
      <c r="D98" s="263">
        <f t="shared" si="12"/>
        <v>5</v>
      </c>
      <c r="E98" s="263">
        <f t="shared" si="13"/>
        <v>9</v>
      </c>
      <c r="F98" s="161">
        <v>4</v>
      </c>
      <c r="G98" s="161">
        <v>5</v>
      </c>
      <c r="H98" s="263">
        <f t="shared" si="14"/>
        <v>4</v>
      </c>
      <c r="I98" s="161">
        <v>4</v>
      </c>
      <c r="J98" s="161">
        <v>0</v>
      </c>
      <c r="K98" s="81">
        <v>91</v>
      </c>
    </row>
    <row r="99" spans="1:11" ht="18" customHeight="1" thickBot="1" x14ac:dyDescent="0.25">
      <c r="A99" s="260">
        <v>92</v>
      </c>
      <c r="B99" s="265">
        <f t="shared" si="10"/>
        <v>13</v>
      </c>
      <c r="C99" s="265">
        <f t="shared" si="11"/>
        <v>4</v>
      </c>
      <c r="D99" s="265">
        <f t="shared" si="12"/>
        <v>9</v>
      </c>
      <c r="E99" s="265">
        <f t="shared" si="13"/>
        <v>4</v>
      </c>
      <c r="F99" s="266">
        <v>0</v>
      </c>
      <c r="G99" s="266">
        <v>4</v>
      </c>
      <c r="H99" s="190">
        <f t="shared" si="14"/>
        <v>9</v>
      </c>
      <c r="I99" s="266">
        <v>4</v>
      </c>
      <c r="J99" s="266">
        <v>5</v>
      </c>
      <c r="K99" s="82">
        <v>92</v>
      </c>
    </row>
    <row r="100" spans="1:11" ht="18" customHeight="1" thickBot="1" x14ac:dyDescent="0.25">
      <c r="A100" s="41">
        <v>93</v>
      </c>
      <c r="B100" s="263">
        <f t="shared" si="10"/>
        <v>8</v>
      </c>
      <c r="C100" s="263">
        <f t="shared" si="11"/>
        <v>4</v>
      </c>
      <c r="D100" s="263">
        <f t="shared" si="12"/>
        <v>4</v>
      </c>
      <c r="E100" s="263">
        <f t="shared" si="13"/>
        <v>3</v>
      </c>
      <c r="F100" s="161">
        <v>1</v>
      </c>
      <c r="G100" s="161">
        <v>2</v>
      </c>
      <c r="H100" s="263">
        <f t="shared" si="14"/>
        <v>5</v>
      </c>
      <c r="I100" s="161">
        <v>3</v>
      </c>
      <c r="J100" s="161">
        <v>2</v>
      </c>
      <c r="K100" s="81">
        <v>93</v>
      </c>
    </row>
    <row r="101" spans="1:11" ht="18" customHeight="1" thickBot="1" x14ac:dyDescent="0.25">
      <c r="A101" s="42">
        <v>94</v>
      </c>
      <c r="B101" s="190">
        <f t="shared" si="10"/>
        <v>5</v>
      </c>
      <c r="C101" s="190">
        <f t="shared" si="11"/>
        <v>2</v>
      </c>
      <c r="D101" s="190">
        <f t="shared" si="12"/>
        <v>3</v>
      </c>
      <c r="E101" s="190">
        <f t="shared" si="13"/>
        <v>2</v>
      </c>
      <c r="F101" s="162">
        <v>1</v>
      </c>
      <c r="G101" s="162">
        <v>1</v>
      </c>
      <c r="H101" s="190">
        <f>J101+I101</f>
        <v>3</v>
      </c>
      <c r="I101" s="162">
        <v>1</v>
      </c>
      <c r="J101" s="162">
        <v>2</v>
      </c>
      <c r="K101" s="82">
        <v>94</v>
      </c>
    </row>
    <row r="102" spans="1:11" ht="18" customHeight="1" thickBot="1" x14ac:dyDescent="0.25">
      <c r="A102" s="41" t="s">
        <v>275</v>
      </c>
      <c r="B102" s="263">
        <f>D102+C102</f>
        <v>32</v>
      </c>
      <c r="C102" s="263">
        <f t="shared" si="11"/>
        <v>15</v>
      </c>
      <c r="D102" s="263">
        <f t="shared" si="12"/>
        <v>17</v>
      </c>
      <c r="E102" s="263">
        <f t="shared" si="13"/>
        <v>7</v>
      </c>
      <c r="F102" s="161">
        <v>2</v>
      </c>
      <c r="G102" s="161">
        <v>5</v>
      </c>
      <c r="H102" s="263">
        <f>J102+I102</f>
        <v>25</v>
      </c>
      <c r="I102" s="161">
        <v>13</v>
      </c>
      <c r="J102" s="161">
        <v>12</v>
      </c>
      <c r="K102" s="472" t="s">
        <v>275</v>
      </c>
    </row>
    <row r="103" spans="1:11" ht="18" customHeight="1" x14ac:dyDescent="0.2">
      <c r="A103" s="648" t="s">
        <v>71</v>
      </c>
      <c r="B103" s="267">
        <f t="shared" si="10"/>
        <v>0</v>
      </c>
      <c r="C103" s="267">
        <f t="shared" si="11"/>
        <v>0</v>
      </c>
      <c r="D103" s="267">
        <f t="shared" si="12"/>
        <v>0</v>
      </c>
      <c r="E103" s="267">
        <f t="shared" si="13"/>
        <v>0</v>
      </c>
      <c r="F103" s="165">
        <v>0</v>
      </c>
      <c r="G103" s="165">
        <v>0</v>
      </c>
      <c r="H103" s="267">
        <f t="shared" si="14"/>
        <v>0</v>
      </c>
      <c r="I103" s="165">
        <v>0</v>
      </c>
      <c r="J103" s="165">
        <v>0</v>
      </c>
      <c r="K103" s="133" t="s">
        <v>72</v>
      </c>
    </row>
    <row r="104" spans="1:11" s="26" customFormat="1" ht="30" customHeight="1" x14ac:dyDescent="0.2">
      <c r="A104" s="603" t="s">
        <v>44</v>
      </c>
      <c r="B104" s="238">
        <f t="shared" ref="B104:J104" si="15">SUM(B7:B103)</f>
        <v>2841</v>
      </c>
      <c r="C104" s="238">
        <f t="shared" si="15"/>
        <v>810</v>
      </c>
      <c r="D104" s="238">
        <f t="shared" si="15"/>
        <v>2031</v>
      </c>
      <c r="E104" s="238">
        <f t="shared" si="15"/>
        <v>2001</v>
      </c>
      <c r="F104" s="238">
        <f t="shared" si="15"/>
        <v>432</v>
      </c>
      <c r="G104" s="238">
        <f t="shared" si="15"/>
        <v>1569</v>
      </c>
      <c r="H104" s="238">
        <f t="shared" si="15"/>
        <v>840</v>
      </c>
      <c r="I104" s="238">
        <f t="shared" si="15"/>
        <v>378</v>
      </c>
      <c r="J104" s="238">
        <f t="shared" si="15"/>
        <v>462</v>
      </c>
      <c r="K104" s="598" t="s">
        <v>45</v>
      </c>
    </row>
    <row r="105" spans="1:11" ht="15.75" x14ac:dyDescent="0.3">
      <c r="A105" s="27"/>
      <c r="B105" s="48"/>
      <c r="C105" s="48"/>
      <c r="D105" s="48"/>
      <c r="E105" s="48"/>
      <c r="F105" s="28"/>
      <c r="G105" s="28"/>
      <c r="H105" s="48"/>
      <c r="I105" s="28"/>
      <c r="J105" s="861"/>
      <c r="K105" s="48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90" orientation="portrait" r:id="rId1"/>
  <headerFooter alignWithMargins="0"/>
  <rowBreaks count="2" manualBreakCount="2">
    <brk id="40" max="16383" man="1"/>
    <brk id="74" max="16383" man="1"/>
  </row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8"/>
  <dimension ref="A1:J66"/>
  <sheetViews>
    <sheetView view="pageBreakPreview" topLeftCell="A34" zoomScaleNormal="100" zoomScaleSheetLayoutView="100" workbookViewId="0">
      <selection activeCell="E58" sqref="E58"/>
    </sheetView>
  </sheetViews>
  <sheetFormatPr defaultRowHeight="15" x14ac:dyDescent="0.25"/>
  <cols>
    <col min="1" max="1" width="21.42578125" style="29" customWidth="1"/>
    <col min="2" max="2" width="10.28515625" style="29" customWidth="1"/>
    <col min="3" max="8" width="9.28515625" style="47" customWidth="1"/>
    <col min="9" max="9" width="7.28515625" style="47" customWidth="1"/>
    <col min="10" max="10" width="21.42578125" style="47" customWidth="1"/>
    <col min="11" max="256" width="9.140625" style="29"/>
    <col min="257" max="257" width="16.7109375" style="29" customWidth="1"/>
    <col min="258" max="258" width="5.7109375" style="29" customWidth="1"/>
    <col min="259" max="264" width="8.7109375" style="29" customWidth="1"/>
    <col min="265" max="265" width="6.28515625" style="29" customWidth="1"/>
    <col min="266" max="266" width="16.7109375" style="29" customWidth="1"/>
    <col min="267" max="512" width="9.140625" style="29"/>
    <col min="513" max="513" width="16.7109375" style="29" customWidth="1"/>
    <col min="514" max="514" width="5.7109375" style="29" customWidth="1"/>
    <col min="515" max="520" width="8.7109375" style="29" customWidth="1"/>
    <col min="521" max="521" width="6.28515625" style="29" customWidth="1"/>
    <col min="522" max="522" width="16.7109375" style="29" customWidth="1"/>
    <col min="523" max="768" width="9.140625" style="29"/>
    <col min="769" max="769" width="16.7109375" style="29" customWidth="1"/>
    <col min="770" max="770" width="5.7109375" style="29" customWidth="1"/>
    <col min="771" max="776" width="8.7109375" style="29" customWidth="1"/>
    <col min="777" max="777" width="6.28515625" style="29" customWidth="1"/>
    <col min="778" max="778" width="16.7109375" style="29" customWidth="1"/>
    <col min="779" max="1024" width="9.140625" style="29"/>
    <col min="1025" max="1025" width="16.7109375" style="29" customWidth="1"/>
    <col min="1026" max="1026" width="5.7109375" style="29" customWidth="1"/>
    <col min="1027" max="1032" width="8.7109375" style="29" customWidth="1"/>
    <col min="1033" max="1033" width="6.28515625" style="29" customWidth="1"/>
    <col min="1034" max="1034" width="16.7109375" style="29" customWidth="1"/>
    <col min="1035" max="1280" width="9.140625" style="29"/>
    <col min="1281" max="1281" width="16.7109375" style="29" customWidth="1"/>
    <col min="1282" max="1282" width="5.7109375" style="29" customWidth="1"/>
    <col min="1283" max="1288" width="8.7109375" style="29" customWidth="1"/>
    <col min="1289" max="1289" width="6.28515625" style="29" customWidth="1"/>
    <col min="1290" max="1290" width="16.7109375" style="29" customWidth="1"/>
    <col min="1291" max="1536" width="9.140625" style="29"/>
    <col min="1537" max="1537" width="16.7109375" style="29" customWidth="1"/>
    <col min="1538" max="1538" width="5.7109375" style="29" customWidth="1"/>
    <col min="1539" max="1544" width="8.7109375" style="29" customWidth="1"/>
    <col min="1545" max="1545" width="6.28515625" style="29" customWidth="1"/>
    <col min="1546" max="1546" width="16.7109375" style="29" customWidth="1"/>
    <col min="1547" max="1792" width="9.140625" style="29"/>
    <col min="1793" max="1793" width="16.7109375" style="29" customWidth="1"/>
    <col min="1794" max="1794" width="5.7109375" style="29" customWidth="1"/>
    <col min="1795" max="1800" width="8.7109375" style="29" customWidth="1"/>
    <col min="1801" max="1801" width="6.28515625" style="29" customWidth="1"/>
    <col min="1802" max="1802" width="16.7109375" style="29" customWidth="1"/>
    <col min="1803" max="2048" width="9.140625" style="29"/>
    <col min="2049" max="2049" width="16.7109375" style="29" customWidth="1"/>
    <col min="2050" max="2050" width="5.7109375" style="29" customWidth="1"/>
    <col min="2051" max="2056" width="8.7109375" style="29" customWidth="1"/>
    <col min="2057" max="2057" width="6.28515625" style="29" customWidth="1"/>
    <col min="2058" max="2058" width="16.7109375" style="29" customWidth="1"/>
    <col min="2059" max="2304" width="9.140625" style="29"/>
    <col min="2305" max="2305" width="16.7109375" style="29" customWidth="1"/>
    <col min="2306" max="2306" width="5.7109375" style="29" customWidth="1"/>
    <col min="2307" max="2312" width="8.7109375" style="29" customWidth="1"/>
    <col min="2313" max="2313" width="6.28515625" style="29" customWidth="1"/>
    <col min="2314" max="2314" width="16.7109375" style="29" customWidth="1"/>
    <col min="2315" max="2560" width="9.140625" style="29"/>
    <col min="2561" max="2561" width="16.7109375" style="29" customWidth="1"/>
    <col min="2562" max="2562" width="5.7109375" style="29" customWidth="1"/>
    <col min="2563" max="2568" width="8.7109375" style="29" customWidth="1"/>
    <col min="2569" max="2569" width="6.28515625" style="29" customWidth="1"/>
    <col min="2570" max="2570" width="16.7109375" style="29" customWidth="1"/>
    <col min="2571" max="2816" width="9.140625" style="29"/>
    <col min="2817" max="2817" width="16.7109375" style="29" customWidth="1"/>
    <col min="2818" max="2818" width="5.7109375" style="29" customWidth="1"/>
    <col min="2819" max="2824" width="8.7109375" style="29" customWidth="1"/>
    <col min="2825" max="2825" width="6.28515625" style="29" customWidth="1"/>
    <col min="2826" max="2826" width="16.7109375" style="29" customWidth="1"/>
    <col min="2827" max="3072" width="9.140625" style="29"/>
    <col min="3073" max="3073" width="16.7109375" style="29" customWidth="1"/>
    <col min="3074" max="3074" width="5.7109375" style="29" customWidth="1"/>
    <col min="3075" max="3080" width="8.7109375" style="29" customWidth="1"/>
    <col min="3081" max="3081" width="6.28515625" style="29" customWidth="1"/>
    <col min="3082" max="3082" width="16.7109375" style="29" customWidth="1"/>
    <col min="3083" max="3328" width="9.140625" style="29"/>
    <col min="3329" max="3329" width="16.7109375" style="29" customWidth="1"/>
    <col min="3330" max="3330" width="5.7109375" style="29" customWidth="1"/>
    <col min="3331" max="3336" width="8.7109375" style="29" customWidth="1"/>
    <col min="3337" max="3337" width="6.28515625" style="29" customWidth="1"/>
    <col min="3338" max="3338" width="16.7109375" style="29" customWidth="1"/>
    <col min="3339" max="3584" width="9.140625" style="29"/>
    <col min="3585" max="3585" width="16.7109375" style="29" customWidth="1"/>
    <col min="3586" max="3586" width="5.7109375" style="29" customWidth="1"/>
    <col min="3587" max="3592" width="8.7109375" style="29" customWidth="1"/>
    <col min="3593" max="3593" width="6.28515625" style="29" customWidth="1"/>
    <col min="3594" max="3594" width="16.7109375" style="29" customWidth="1"/>
    <col min="3595" max="3840" width="9.140625" style="29"/>
    <col min="3841" max="3841" width="16.7109375" style="29" customWidth="1"/>
    <col min="3842" max="3842" width="5.7109375" style="29" customWidth="1"/>
    <col min="3843" max="3848" width="8.7109375" style="29" customWidth="1"/>
    <col min="3849" max="3849" width="6.28515625" style="29" customWidth="1"/>
    <col min="3850" max="3850" width="16.7109375" style="29" customWidth="1"/>
    <col min="3851" max="4096" width="9.140625" style="29"/>
    <col min="4097" max="4097" width="16.7109375" style="29" customWidth="1"/>
    <col min="4098" max="4098" width="5.7109375" style="29" customWidth="1"/>
    <col min="4099" max="4104" width="8.7109375" style="29" customWidth="1"/>
    <col min="4105" max="4105" width="6.28515625" style="29" customWidth="1"/>
    <col min="4106" max="4106" width="16.7109375" style="29" customWidth="1"/>
    <col min="4107" max="4352" width="9.140625" style="29"/>
    <col min="4353" max="4353" width="16.7109375" style="29" customWidth="1"/>
    <col min="4354" max="4354" width="5.7109375" style="29" customWidth="1"/>
    <col min="4355" max="4360" width="8.7109375" style="29" customWidth="1"/>
    <col min="4361" max="4361" width="6.28515625" style="29" customWidth="1"/>
    <col min="4362" max="4362" width="16.7109375" style="29" customWidth="1"/>
    <col min="4363" max="4608" width="9.140625" style="29"/>
    <col min="4609" max="4609" width="16.7109375" style="29" customWidth="1"/>
    <col min="4610" max="4610" width="5.7109375" style="29" customWidth="1"/>
    <col min="4611" max="4616" width="8.7109375" style="29" customWidth="1"/>
    <col min="4617" max="4617" width="6.28515625" style="29" customWidth="1"/>
    <col min="4618" max="4618" width="16.7109375" style="29" customWidth="1"/>
    <col min="4619" max="4864" width="9.140625" style="29"/>
    <col min="4865" max="4865" width="16.7109375" style="29" customWidth="1"/>
    <col min="4866" max="4866" width="5.7109375" style="29" customWidth="1"/>
    <col min="4867" max="4872" width="8.7109375" style="29" customWidth="1"/>
    <col min="4873" max="4873" width="6.28515625" style="29" customWidth="1"/>
    <col min="4874" max="4874" width="16.7109375" style="29" customWidth="1"/>
    <col min="4875" max="5120" width="9.140625" style="29"/>
    <col min="5121" max="5121" width="16.7109375" style="29" customWidth="1"/>
    <col min="5122" max="5122" width="5.7109375" style="29" customWidth="1"/>
    <col min="5123" max="5128" width="8.7109375" style="29" customWidth="1"/>
    <col min="5129" max="5129" width="6.28515625" style="29" customWidth="1"/>
    <col min="5130" max="5130" width="16.7109375" style="29" customWidth="1"/>
    <col min="5131" max="5376" width="9.140625" style="29"/>
    <col min="5377" max="5377" width="16.7109375" style="29" customWidth="1"/>
    <col min="5378" max="5378" width="5.7109375" style="29" customWidth="1"/>
    <col min="5379" max="5384" width="8.7109375" style="29" customWidth="1"/>
    <col min="5385" max="5385" width="6.28515625" style="29" customWidth="1"/>
    <col min="5386" max="5386" width="16.7109375" style="29" customWidth="1"/>
    <col min="5387" max="5632" width="9.140625" style="29"/>
    <col min="5633" max="5633" width="16.7109375" style="29" customWidth="1"/>
    <col min="5634" max="5634" width="5.7109375" style="29" customWidth="1"/>
    <col min="5635" max="5640" width="8.7109375" style="29" customWidth="1"/>
    <col min="5641" max="5641" width="6.28515625" style="29" customWidth="1"/>
    <col min="5642" max="5642" width="16.7109375" style="29" customWidth="1"/>
    <col min="5643" max="5888" width="9.140625" style="29"/>
    <col min="5889" max="5889" width="16.7109375" style="29" customWidth="1"/>
    <col min="5890" max="5890" width="5.7109375" style="29" customWidth="1"/>
    <col min="5891" max="5896" width="8.7109375" style="29" customWidth="1"/>
    <col min="5897" max="5897" width="6.28515625" style="29" customWidth="1"/>
    <col min="5898" max="5898" width="16.7109375" style="29" customWidth="1"/>
    <col min="5899" max="6144" width="9.140625" style="29"/>
    <col min="6145" max="6145" width="16.7109375" style="29" customWidth="1"/>
    <col min="6146" max="6146" width="5.7109375" style="29" customWidth="1"/>
    <col min="6147" max="6152" width="8.7109375" style="29" customWidth="1"/>
    <col min="6153" max="6153" width="6.28515625" style="29" customWidth="1"/>
    <col min="6154" max="6154" width="16.7109375" style="29" customWidth="1"/>
    <col min="6155" max="6400" width="9.140625" style="29"/>
    <col min="6401" max="6401" width="16.7109375" style="29" customWidth="1"/>
    <col min="6402" max="6402" width="5.7109375" style="29" customWidth="1"/>
    <col min="6403" max="6408" width="8.7109375" style="29" customWidth="1"/>
    <col min="6409" max="6409" width="6.28515625" style="29" customWidth="1"/>
    <col min="6410" max="6410" width="16.7109375" style="29" customWidth="1"/>
    <col min="6411" max="6656" width="9.140625" style="29"/>
    <col min="6657" max="6657" width="16.7109375" style="29" customWidth="1"/>
    <col min="6658" max="6658" width="5.7109375" style="29" customWidth="1"/>
    <col min="6659" max="6664" width="8.7109375" style="29" customWidth="1"/>
    <col min="6665" max="6665" width="6.28515625" style="29" customWidth="1"/>
    <col min="6666" max="6666" width="16.7109375" style="29" customWidth="1"/>
    <col min="6667" max="6912" width="9.140625" style="29"/>
    <col min="6913" max="6913" width="16.7109375" style="29" customWidth="1"/>
    <col min="6914" max="6914" width="5.7109375" style="29" customWidth="1"/>
    <col min="6915" max="6920" width="8.7109375" style="29" customWidth="1"/>
    <col min="6921" max="6921" width="6.28515625" style="29" customWidth="1"/>
    <col min="6922" max="6922" width="16.7109375" style="29" customWidth="1"/>
    <col min="6923" max="7168" width="9.140625" style="29"/>
    <col min="7169" max="7169" width="16.7109375" style="29" customWidth="1"/>
    <col min="7170" max="7170" width="5.7109375" style="29" customWidth="1"/>
    <col min="7171" max="7176" width="8.7109375" style="29" customWidth="1"/>
    <col min="7177" max="7177" width="6.28515625" style="29" customWidth="1"/>
    <col min="7178" max="7178" width="16.7109375" style="29" customWidth="1"/>
    <col min="7179" max="7424" width="9.140625" style="29"/>
    <col min="7425" max="7425" width="16.7109375" style="29" customWidth="1"/>
    <col min="7426" max="7426" width="5.7109375" style="29" customWidth="1"/>
    <col min="7427" max="7432" width="8.7109375" style="29" customWidth="1"/>
    <col min="7433" max="7433" width="6.28515625" style="29" customWidth="1"/>
    <col min="7434" max="7434" width="16.7109375" style="29" customWidth="1"/>
    <col min="7435" max="7680" width="9.140625" style="29"/>
    <col min="7681" max="7681" width="16.7109375" style="29" customWidth="1"/>
    <col min="7682" max="7682" width="5.7109375" style="29" customWidth="1"/>
    <col min="7683" max="7688" width="8.7109375" style="29" customWidth="1"/>
    <col min="7689" max="7689" width="6.28515625" style="29" customWidth="1"/>
    <col min="7690" max="7690" width="16.7109375" style="29" customWidth="1"/>
    <col min="7691" max="7936" width="9.140625" style="29"/>
    <col min="7937" max="7937" width="16.7109375" style="29" customWidth="1"/>
    <col min="7938" max="7938" width="5.7109375" style="29" customWidth="1"/>
    <col min="7939" max="7944" width="8.7109375" style="29" customWidth="1"/>
    <col min="7945" max="7945" width="6.28515625" style="29" customWidth="1"/>
    <col min="7946" max="7946" width="16.7109375" style="29" customWidth="1"/>
    <col min="7947" max="8192" width="9.140625" style="29"/>
    <col min="8193" max="8193" width="16.7109375" style="29" customWidth="1"/>
    <col min="8194" max="8194" width="5.7109375" style="29" customWidth="1"/>
    <col min="8195" max="8200" width="8.7109375" style="29" customWidth="1"/>
    <col min="8201" max="8201" width="6.28515625" style="29" customWidth="1"/>
    <col min="8202" max="8202" width="16.7109375" style="29" customWidth="1"/>
    <col min="8203" max="8448" width="9.140625" style="29"/>
    <col min="8449" max="8449" width="16.7109375" style="29" customWidth="1"/>
    <col min="8450" max="8450" width="5.7109375" style="29" customWidth="1"/>
    <col min="8451" max="8456" width="8.7109375" style="29" customWidth="1"/>
    <col min="8457" max="8457" width="6.28515625" style="29" customWidth="1"/>
    <col min="8458" max="8458" width="16.7109375" style="29" customWidth="1"/>
    <col min="8459" max="8704" width="9.140625" style="29"/>
    <col min="8705" max="8705" width="16.7109375" style="29" customWidth="1"/>
    <col min="8706" max="8706" width="5.7109375" style="29" customWidth="1"/>
    <col min="8707" max="8712" width="8.7109375" style="29" customWidth="1"/>
    <col min="8713" max="8713" width="6.28515625" style="29" customWidth="1"/>
    <col min="8714" max="8714" width="16.7109375" style="29" customWidth="1"/>
    <col min="8715" max="8960" width="9.140625" style="29"/>
    <col min="8961" max="8961" width="16.7109375" style="29" customWidth="1"/>
    <col min="8962" max="8962" width="5.7109375" style="29" customWidth="1"/>
    <col min="8963" max="8968" width="8.7109375" style="29" customWidth="1"/>
    <col min="8969" max="8969" width="6.28515625" style="29" customWidth="1"/>
    <col min="8970" max="8970" width="16.7109375" style="29" customWidth="1"/>
    <col min="8971" max="9216" width="9.140625" style="29"/>
    <col min="9217" max="9217" width="16.7109375" style="29" customWidth="1"/>
    <col min="9218" max="9218" width="5.7109375" style="29" customWidth="1"/>
    <col min="9219" max="9224" width="8.7109375" style="29" customWidth="1"/>
    <col min="9225" max="9225" width="6.28515625" style="29" customWidth="1"/>
    <col min="9226" max="9226" width="16.7109375" style="29" customWidth="1"/>
    <col min="9227" max="9472" width="9.140625" style="29"/>
    <col min="9473" max="9473" width="16.7109375" style="29" customWidth="1"/>
    <col min="9474" max="9474" width="5.7109375" style="29" customWidth="1"/>
    <col min="9475" max="9480" width="8.7109375" style="29" customWidth="1"/>
    <col min="9481" max="9481" width="6.28515625" style="29" customWidth="1"/>
    <col min="9482" max="9482" width="16.7109375" style="29" customWidth="1"/>
    <col min="9483" max="9728" width="9.140625" style="29"/>
    <col min="9729" max="9729" width="16.7109375" style="29" customWidth="1"/>
    <col min="9730" max="9730" width="5.7109375" style="29" customWidth="1"/>
    <col min="9731" max="9736" width="8.7109375" style="29" customWidth="1"/>
    <col min="9737" max="9737" width="6.28515625" style="29" customWidth="1"/>
    <col min="9738" max="9738" width="16.7109375" style="29" customWidth="1"/>
    <col min="9739" max="9984" width="9.140625" style="29"/>
    <col min="9985" max="9985" width="16.7109375" style="29" customWidth="1"/>
    <col min="9986" max="9986" width="5.7109375" style="29" customWidth="1"/>
    <col min="9987" max="9992" width="8.7109375" style="29" customWidth="1"/>
    <col min="9993" max="9993" width="6.28515625" style="29" customWidth="1"/>
    <col min="9994" max="9994" width="16.7109375" style="29" customWidth="1"/>
    <col min="9995" max="10240" width="9.140625" style="29"/>
    <col min="10241" max="10241" width="16.7109375" style="29" customWidth="1"/>
    <col min="10242" max="10242" width="5.7109375" style="29" customWidth="1"/>
    <col min="10243" max="10248" width="8.7109375" style="29" customWidth="1"/>
    <col min="10249" max="10249" width="6.28515625" style="29" customWidth="1"/>
    <col min="10250" max="10250" width="16.7109375" style="29" customWidth="1"/>
    <col min="10251" max="10496" width="9.140625" style="29"/>
    <col min="10497" max="10497" width="16.7109375" style="29" customWidth="1"/>
    <col min="10498" max="10498" width="5.7109375" style="29" customWidth="1"/>
    <col min="10499" max="10504" width="8.7109375" style="29" customWidth="1"/>
    <col min="10505" max="10505" width="6.28515625" style="29" customWidth="1"/>
    <col min="10506" max="10506" width="16.7109375" style="29" customWidth="1"/>
    <col min="10507" max="10752" width="9.140625" style="29"/>
    <col min="10753" max="10753" width="16.7109375" style="29" customWidth="1"/>
    <col min="10754" max="10754" width="5.7109375" style="29" customWidth="1"/>
    <col min="10755" max="10760" width="8.7109375" style="29" customWidth="1"/>
    <col min="10761" max="10761" width="6.28515625" style="29" customWidth="1"/>
    <col min="10762" max="10762" width="16.7109375" style="29" customWidth="1"/>
    <col min="10763" max="11008" width="9.140625" style="29"/>
    <col min="11009" max="11009" width="16.7109375" style="29" customWidth="1"/>
    <col min="11010" max="11010" width="5.7109375" style="29" customWidth="1"/>
    <col min="11011" max="11016" width="8.7109375" style="29" customWidth="1"/>
    <col min="11017" max="11017" width="6.28515625" style="29" customWidth="1"/>
    <col min="11018" max="11018" width="16.7109375" style="29" customWidth="1"/>
    <col min="11019" max="11264" width="9.140625" style="29"/>
    <col min="11265" max="11265" width="16.7109375" style="29" customWidth="1"/>
    <col min="11266" max="11266" width="5.7109375" style="29" customWidth="1"/>
    <col min="11267" max="11272" width="8.7109375" style="29" customWidth="1"/>
    <col min="11273" max="11273" width="6.28515625" style="29" customWidth="1"/>
    <col min="11274" max="11274" width="16.7109375" style="29" customWidth="1"/>
    <col min="11275" max="11520" width="9.140625" style="29"/>
    <col min="11521" max="11521" width="16.7109375" style="29" customWidth="1"/>
    <col min="11522" max="11522" width="5.7109375" style="29" customWidth="1"/>
    <col min="11523" max="11528" width="8.7109375" style="29" customWidth="1"/>
    <col min="11529" max="11529" width="6.28515625" style="29" customWidth="1"/>
    <col min="11530" max="11530" width="16.7109375" style="29" customWidth="1"/>
    <col min="11531" max="11776" width="9.140625" style="29"/>
    <col min="11777" max="11777" width="16.7109375" style="29" customWidth="1"/>
    <col min="11778" max="11778" width="5.7109375" style="29" customWidth="1"/>
    <col min="11779" max="11784" width="8.7109375" style="29" customWidth="1"/>
    <col min="11785" max="11785" width="6.28515625" style="29" customWidth="1"/>
    <col min="11786" max="11786" width="16.7109375" style="29" customWidth="1"/>
    <col min="11787" max="12032" width="9.140625" style="29"/>
    <col min="12033" max="12033" width="16.7109375" style="29" customWidth="1"/>
    <col min="12034" max="12034" width="5.7109375" style="29" customWidth="1"/>
    <col min="12035" max="12040" width="8.7109375" style="29" customWidth="1"/>
    <col min="12041" max="12041" width="6.28515625" style="29" customWidth="1"/>
    <col min="12042" max="12042" width="16.7109375" style="29" customWidth="1"/>
    <col min="12043" max="12288" width="9.140625" style="29"/>
    <col min="12289" max="12289" width="16.7109375" style="29" customWidth="1"/>
    <col min="12290" max="12290" width="5.7109375" style="29" customWidth="1"/>
    <col min="12291" max="12296" width="8.7109375" style="29" customWidth="1"/>
    <col min="12297" max="12297" width="6.28515625" style="29" customWidth="1"/>
    <col min="12298" max="12298" width="16.7109375" style="29" customWidth="1"/>
    <col min="12299" max="12544" width="9.140625" style="29"/>
    <col min="12545" max="12545" width="16.7109375" style="29" customWidth="1"/>
    <col min="12546" max="12546" width="5.7109375" style="29" customWidth="1"/>
    <col min="12547" max="12552" width="8.7109375" style="29" customWidth="1"/>
    <col min="12553" max="12553" width="6.28515625" style="29" customWidth="1"/>
    <col min="12554" max="12554" width="16.7109375" style="29" customWidth="1"/>
    <col min="12555" max="12800" width="9.140625" style="29"/>
    <col min="12801" max="12801" width="16.7109375" style="29" customWidth="1"/>
    <col min="12802" max="12802" width="5.7109375" style="29" customWidth="1"/>
    <col min="12803" max="12808" width="8.7109375" style="29" customWidth="1"/>
    <col min="12809" max="12809" width="6.28515625" style="29" customWidth="1"/>
    <col min="12810" max="12810" width="16.7109375" style="29" customWidth="1"/>
    <col min="12811" max="13056" width="9.140625" style="29"/>
    <col min="13057" max="13057" width="16.7109375" style="29" customWidth="1"/>
    <col min="13058" max="13058" width="5.7109375" style="29" customWidth="1"/>
    <col min="13059" max="13064" width="8.7109375" style="29" customWidth="1"/>
    <col min="13065" max="13065" width="6.28515625" style="29" customWidth="1"/>
    <col min="13066" max="13066" width="16.7109375" style="29" customWidth="1"/>
    <col min="13067" max="13312" width="9.140625" style="29"/>
    <col min="13313" max="13313" width="16.7109375" style="29" customWidth="1"/>
    <col min="13314" max="13314" width="5.7109375" style="29" customWidth="1"/>
    <col min="13315" max="13320" width="8.7109375" style="29" customWidth="1"/>
    <col min="13321" max="13321" width="6.28515625" style="29" customWidth="1"/>
    <col min="13322" max="13322" width="16.7109375" style="29" customWidth="1"/>
    <col min="13323" max="13568" width="9.140625" style="29"/>
    <col min="13569" max="13569" width="16.7109375" style="29" customWidth="1"/>
    <col min="13570" max="13570" width="5.7109375" style="29" customWidth="1"/>
    <col min="13571" max="13576" width="8.7109375" style="29" customWidth="1"/>
    <col min="13577" max="13577" width="6.28515625" style="29" customWidth="1"/>
    <col min="13578" max="13578" width="16.7109375" style="29" customWidth="1"/>
    <col min="13579" max="13824" width="9.140625" style="29"/>
    <col min="13825" max="13825" width="16.7109375" style="29" customWidth="1"/>
    <col min="13826" max="13826" width="5.7109375" style="29" customWidth="1"/>
    <col min="13827" max="13832" width="8.7109375" style="29" customWidth="1"/>
    <col min="13833" max="13833" width="6.28515625" style="29" customWidth="1"/>
    <col min="13834" max="13834" width="16.7109375" style="29" customWidth="1"/>
    <col min="13835" max="14080" width="9.140625" style="29"/>
    <col min="14081" max="14081" width="16.7109375" style="29" customWidth="1"/>
    <col min="14082" max="14082" width="5.7109375" style="29" customWidth="1"/>
    <col min="14083" max="14088" width="8.7109375" style="29" customWidth="1"/>
    <col min="14089" max="14089" width="6.28515625" style="29" customWidth="1"/>
    <col min="14090" max="14090" width="16.7109375" style="29" customWidth="1"/>
    <col min="14091" max="14336" width="9.140625" style="29"/>
    <col min="14337" max="14337" width="16.7109375" style="29" customWidth="1"/>
    <col min="14338" max="14338" width="5.7109375" style="29" customWidth="1"/>
    <col min="14339" max="14344" width="8.7109375" style="29" customWidth="1"/>
    <col min="14345" max="14345" width="6.28515625" style="29" customWidth="1"/>
    <col min="14346" max="14346" width="16.7109375" style="29" customWidth="1"/>
    <col min="14347" max="14592" width="9.140625" style="29"/>
    <col min="14593" max="14593" width="16.7109375" style="29" customWidth="1"/>
    <col min="14594" max="14594" width="5.7109375" style="29" customWidth="1"/>
    <col min="14595" max="14600" width="8.7109375" style="29" customWidth="1"/>
    <col min="14601" max="14601" width="6.28515625" style="29" customWidth="1"/>
    <col min="14602" max="14602" width="16.7109375" style="29" customWidth="1"/>
    <col min="14603" max="14848" width="9.140625" style="29"/>
    <col min="14849" max="14849" width="16.7109375" style="29" customWidth="1"/>
    <col min="14850" max="14850" width="5.7109375" style="29" customWidth="1"/>
    <col min="14851" max="14856" width="8.7109375" style="29" customWidth="1"/>
    <col min="14857" max="14857" width="6.28515625" style="29" customWidth="1"/>
    <col min="14858" max="14858" width="16.7109375" style="29" customWidth="1"/>
    <col min="14859" max="15104" width="9.140625" style="29"/>
    <col min="15105" max="15105" width="16.7109375" style="29" customWidth="1"/>
    <col min="15106" max="15106" width="5.7109375" style="29" customWidth="1"/>
    <col min="15107" max="15112" width="8.7109375" style="29" customWidth="1"/>
    <col min="15113" max="15113" width="6.28515625" style="29" customWidth="1"/>
    <col min="15114" max="15114" width="16.7109375" style="29" customWidth="1"/>
    <col min="15115" max="15360" width="9.140625" style="29"/>
    <col min="15361" max="15361" width="16.7109375" style="29" customWidth="1"/>
    <col min="15362" max="15362" width="5.7109375" style="29" customWidth="1"/>
    <col min="15363" max="15368" width="8.7109375" style="29" customWidth="1"/>
    <col min="15369" max="15369" width="6.28515625" style="29" customWidth="1"/>
    <col min="15370" max="15370" width="16.7109375" style="29" customWidth="1"/>
    <col min="15371" max="15616" width="9.140625" style="29"/>
    <col min="15617" max="15617" width="16.7109375" style="29" customWidth="1"/>
    <col min="15618" max="15618" width="5.7109375" style="29" customWidth="1"/>
    <col min="15619" max="15624" width="8.7109375" style="29" customWidth="1"/>
    <col min="15625" max="15625" width="6.28515625" style="29" customWidth="1"/>
    <col min="15626" max="15626" width="16.7109375" style="29" customWidth="1"/>
    <col min="15627" max="15872" width="9.140625" style="29"/>
    <col min="15873" max="15873" width="16.7109375" style="29" customWidth="1"/>
    <col min="15874" max="15874" width="5.7109375" style="29" customWidth="1"/>
    <col min="15875" max="15880" width="8.7109375" style="29" customWidth="1"/>
    <col min="15881" max="15881" width="6.28515625" style="29" customWidth="1"/>
    <col min="15882" max="15882" width="16.7109375" style="29" customWidth="1"/>
    <col min="15883" max="16128" width="9.140625" style="29"/>
    <col min="16129" max="16129" width="16.7109375" style="29" customWidth="1"/>
    <col min="16130" max="16130" width="5.7109375" style="29" customWidth="1"/>
    <col min="16131" max="16136" width="8.7109375" style="29" customWidth="1"/>
    <col min="16137" max="16137" width="6.28515625" style="29" customWidth="1"/>
    <col min="16138" max="16138" width="16.7109375" style="29" customWidth="1"/>
    <col min="16139" max="16384" width="9.140625" style="29"/>
  </cols>
  <sheetData>
    <row r="1" spans="1:10" ht="22.5" customHeight="1" x14ac:dyDescent="0.5">
      <c r="A1" s="1501" t="s">
        <v>960</v>
      </c>
      <c r="B1" s="1501"/>
      <c r="C1" s="1501"/>
      <c r="D1" s="1501"/>
      <c r="E1" s="1501"/>
      <c r="F1" s="1501"/>
      <c r="G1" s="1501"/>
      <c r="H1" s="1501"/>
      <c r="I1" s="1501"/>
      <c r="J1" s="1501"/>
    </row>
    <row r="2" spans="1:10" ht="33.75" customHeight="1" x14ac:dyDescent="0.25">
      <c r="A2" s="1502" t="s">
        <v>799</v>
      </c>
      <c r="B2" s="1502"/>
      <c r="C2" s="1502"/>
      <c r="D2" s="1502"/>
      <c r="E2" s="1502"/>
      <c r="F2" s="1502"/>
      <c r="G2" s="1502"/>
      <c r="H2" s="1502"/>
      <c r="I2" s="1502"/>
      <c r="J2" s="1502"/>
    </row>
    <row r="3" spans="1:10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</row>
    <row r="4" spans="1:10" ht="15.75" x14ac:dyDescent="0.25">
      <c r="A4" s="1487" t="s">
        <v>341</v>
      </c>
      <c r="B4" s="1487"/>
      <c r="C4" s="1487"/>
      <c r="D4" s="1487"/>
      <c r="E4" s="1487"/>
      <c r="F4" s="1487"/>
      <c r="G4" s="1487"/>
      <c r="H4" s="1487"/>
      <c r="I4" s="1487"/>
      <c r="J4" s="1487"/>
    </row>
    <row r="5" spans="1:10" ht="15.75" x14ac:dyDescent="0.3">
      <c r="A5" s="1709" t="s">
        <v>863</v>
      </c>
      <c r="B5" s="1709"/>
      <c r="C5" s="299"/>
      <c r="D5" s="299"/>
      <c r="E5" s="299"/>
      <c r="F5" s="299"/>
      <c r="G5" s="299"/>
      <c r="H5" s="299"/>
      <c r="I5" s="300"/>
      <c r="J5" s="303" t="s">
        <v>864</v>
      </c>
    </row>
    <row r="6" spans="1:10" ht="25.5" customHeight="1" thickBot="1" x14ac:dyDescent="0.25">
      <c r="A6" s="1602" t="s">
        <v>800</v>
      </c>
      <c r="B6" s="1602" t="s">
        <v>414</v>
      </c>
      <c r="C6" s="1711" t="s">
        <v>671</v>
      </c>
      <c r="D6" s="1711"/>
      <c r="E6" s="1711"/>
      <c r="F6" s="1711"/>
      <c r="G6" s="1711"/>
      <c r="H6" s="1711"/>
      <c r="I6" s="1712" t="s">
        <v>413</v>
      </c>
      <c r="J6" s="1712" t="s">
        <v>710</v>
      </c>
    </row>
    <row r="7" spans="1:10" ht="25.5" customHeight="1" thickTop="1" thickBot="1" x14ac:dyDescent="0.25">
      <c r="A7" s="1710"/>
      <c r="B7" s="1710"/>
      <c r="C7" s="473" t="s">
        <v>45</v>
      </c>
      <c r="D7" s="473" t="s">
        <v>72</v>
      </c>
      <c r="E7" s="473" t="s">
        <v>663</v>
      </c>
      <c r="F7" s="473" t="s">
        <v>662</v>
      </c>
      <c r="G7" s="473" t="s">
        <v>661</v>
      </c>
      <c r="H7" s="473" t="s">
        <v>660</v>
      </c>
      <c r="I7" s="1713"/>
      <c r="J7" s="1713"/>
    </row>
    <row r="8" spans="1:10" ht="30" customHeight="1" thickTop="1" x14ac:dyDescent="0.2">
      <c r="A8" s="1603"/>
      <c r="B8" s="1603"/>
      <c r="C8" s="481" t="s">
        <v>44</v>
      </c>
      <c r="D8" s="482" t="s">
        <v>71</v>
      </c>
      <c r="E8" s="482" t="s">
        <v>664</v>
      </c>
      <c r="F8" s="482" t="s">
        <v>665</v>
      </c>
      <c r="G8" s="482" t="s">
        <v>666</v>
      </c>
      <c r="H8" s="482" t="s">
        <v>667</v>
      </c>
      <c r="I8" s="1714"/>
      <c r="J8" s="1714"/>
    </row>
    <row r="9" spans="1:10" ht="13.5" thickBot="1" x14ac:dyDescent="0.25">
      <c r="A9" s="1708" t="s">
        <v>60</v>
      </c>
      <c r="B9" s="134" t="s">
        <v>592</v>
      </c>
      <c r="C9" s="922">
        <f>SUM(D9:H9)</f>
        <v>18</v>
      </c>
      <c r="D9" s="927">
        <v>1</v>
      </c>
      <c r="E9" s="927">
        <v>0</v>
      </c>
      <c r="F9" s="927">
        <v>0</v>
      </c>
      <c r="G9" s="927">
        <v>0</v>
      </c>
      <c r="H9" s="927">
        <v>17</v>
      </c>
      <c r="I9" s="62" t="s">
        <v>180</v>
      </c>
      <c r="J9" s="1707" t="s">
        <v>155</v>
      </c>
    </row>
    <row r="10" spans="1:10" ht="18.75" customHeight="1" thickTop="1" thickBot="1" x14ac:dyDescent="0.25">
      <c r="A10" s="1691"/>
      <c r="B10" s="146" t="s">
        <v>593</v>
      </c>
      <c r="C10" s="922">
        <f t="shared" ref="C10:C61" si="0">SUM(D10:H10)</f>
        <v>1</v>
      </c>
      <c r="D10" s="923">
        <v>0</v>
      </c>
      <c r="E10" s="923">
        <v>0</v>
      </c>
      <c r="F10" s="923">
        <v>0</v>
      </c>
      <c r="G10" s="923">
        <v>0</v>
      </c>
      <c r="H10" s="923">
        <v>1</v>
      </c>
      <c r="I10" s="60" t="s">
        <v>434</v>
      </c>
      <c r="J10" s="1692"/>
    </row>
    <row r="11" spans="1:10" ht="14.25" thickTop="1" thickBot="1" x14ac:dyDescent="0.25">
      <c r="A11" s="1691"/>
      <c r="B11" s="476" t="s">
        <v>44</v>
      </c>
      <c r="C11" s="922">
        <f>C9+C10</f>
        <v>19</v>
      </c>
      <c r="D11" s="922">
        <f t="shared" ref="D11:H11" si="1">D9+D10</f>
        <v>1</v>
      </c>
      <c r="E11" s="922">
        <f t="shared" si="1"/>
        <v>0</v>
      </c>
      <c r="F11" s="922">
        <f t="shared" si="1"/>
        <v>0</v>
      </c>
      <c r="G11" s="922">
        <f t="shared" si="1"/>
        <v>0</v>
      </c>
      <c r="H11" s="922">
        <f t="shared" si="1"/>
        <v>18</v>
      </c>
      <c r="I11" s="85" t="s">
        <v>45</v>
      </c>
      <c r="J11" s="1692"/>
    </row>
    <row r="12" spans="1:10" ht="14.25" thickTop="1" thickBot="1" x14ac:dyDescent="0.25">
      <c r="A12" s="1703" t="s">
        <v>62</v>
      </c>
      <c r="B12" s="147" t="s">
        <v>592</v>
      </c>
      <c r="C12" s="924">
        <f t="shared" si="0"/>
        <v>15</v>
      </c>
      <c r="D12" s="925">
        <v>1</v>
      </c>
      <c r="E12" s="925">
        <v>0</v>
      </c>
      <c r="F12" s="925">
        <v>0</v>
      </c>
      <c r="G12" s="925">
        <v>2</v>
      </c>
      <c r="H12" s="925">
        <v>12</v>
      </c>
      <c r="I12" s="61" t="s">
        <v>180</v>
      </c>
      <c r="J12" s="1695" t="s">
        <v>156</v>
      </c>
    </row>
    <row r="13" spans="1:10" ht="14.25" thickTop="1" thickBot="1" x14ac:dyDescent="0.25">
      <c r="A13" s="1703"/>
      <c r="B13" s="147" t="s">
        <v>593</v>
      </c>
      <c r="C13" s="924">
        <f t="shared" si="0"/>
        <v>1</v>
      </c>
      <c r="D13" s="925">
        <v>0</v>
      </c>
      <c r="E13" s="925">
        <v>0</v>
      </c>
      <c r="F13" s="925">
        <v>0</v>
      </c>
      <c r="G13" s="925">
        <v>0</v>
      </c>
      <c r="H13" s="925">
        <v>1</v>
      </c>
      <c r="I13" s="61" t="s">
        <v>434</v>
      </c>
      <c r="J13" s="1695"/>
    </row>
    <row r="14" spans="1:10" ht="14.25" thickTop="1" thickBot="1" x14ac:dyDescent="0.25">
      <c r="A14" s="1703"/>
      <c r="B14" s="477" t="s">
        <v>44</v>
      </c>
      <c r="C14" s="924">
        <f>C12+C13</f>
        <v>16</v>
      </c>
      <c r="D14" s="924">
        <f t="shared" ref="D14:H14" si="2">D12+D13</f>
        <v>1</v>
      </c>
      <c r="E14" s="924">
        <f t="shared" si="2"/>
        <v>0</v>
      </c>
      <c r="F14" s="924">
        <f t="shared" si="2"/>
        <v>0</v>
      </c>
      <c r="G14" s="924">
        <f t="shared" si="2"/>
        <v>2</v>
      </c>
      <c r="H14" s="924">
        <f t="shared" si="2"/>
        <v>13</v>
      </c>
      <c r="I14" s="86" t="s">
        <v>45</v>
      </c>
      <c r="J14" s="1695"/>
    </row>
    <row r="15" spans="1:10" ht="14.25" thickTop="1" thickBot="1" x14ac:dyDescent="0.25">
      <c r="A15" s="1691" t="s">
        <v>64</v>
      </c>
      <c r="B15" s="146" t="s">
        <v>592</v>
      </c>
      <c r="C15" s="922">
        <f t="shared" si="0"/>
        <v>8</v>
      </c>
      <c r="D15" s="923">
        <v>1</v>
      </c>
      <c r="E15" s="923">
        <v>0</v>
      </c>
      <c r="F15" s="923">
        <v>0</v>
      </c>
      <c r="G15" s="923">
        <v>2</v>
      </c>
      <c r="H15" s="923">
        <v>5</v>
      </c>
      <c r="I15" s="62" t="s">
        <v>180</v>
      </c>
      <c r="J15" s="1692" t="s">
        <v>157</v>
      </c>
    </row>
    <row r="16" spans="1:10" ht="14.25" thickTop="1" thickBot="1" x14ac:dyDescent="0.25">
      <c r="A16" s="1691"/>
      <c r="B16" s="146" t="s">
        <v>593</v>
      </c>
      <c r="C16" s="922">
        <f t="shared" si="0"/>
        <v>1</v>
      </c>
      <c r="D16" s="923">
        <v>0</v>
      </c>
      <c r="E16" s="923">
        <v>0</v>
      </c>
      <c r="F16" s="923">
        <v>0</v>
      </c>
      <c r="G16" s="923">
        <v>0</v>
      </c>
      <c r="H16" s="923">
        <v>1</v>
      </c>
      <c r="I16" s="60" t="s">
        <v>434</v>
      </c>
      <c r="J16" s="1692"/>
    </row>
    <row r="17" spans="1:10" ht="14.25" thickTop="1" thickBot="1" x14ac:dyDescent="0.25">
      <c r="A17" s="1691"/>
      <c r="B17" s="476" t="s">
        <v>44</v>
      </c>
      <c r="C17" s="922">
        <f>C15+C16</f>
        <v>9</v>
      </c>
      <c r="D17" s="922">
        <f t="shared" ref="D17:H17" si="3">D15+D16</f>
        <v>1</v>
      </c>
      <c r="E17" s="922">
        <f t="shared" si="3"/>
        <v>0</v>
      </c>
      <c r="F17" s="922">
        <f t="shared" si="3"/>
        <v>0</v>
      </c>
      <c r="G17" s="922">
        <f t="shared" si="3"/>
        <v>2</v>
      </c>
      <c r="H17" s="922">
        <f t="shared" si="3"/>
        <v>6</v>
      </c>
      <c r="I17" s="85" t="s">
        <v>45</v>
      </c>
      <c r="J17" s="1692"/>
    </row>
    <row r="18" spans="1:10" ht="14.25" thickTop="1" thickBot="1" x14ac:dyDescent="0.25">
      <c r="A18" s="1703" t="s">
        <v>66</v>
      </c>
      <c r="B18" s="147" t="s">
        <v>592</v>
      </c>
      <c r="C18" s="924">
        <f t="shared" si="0"/>
        <v>14</v>
      </c>
      <c r="D18" s="925">
        <v>1</v>
      </c>
      <c r="E18" s="925">
        <v>0</v>
      </c>
      <c r="F18" s="925">
        <v>1</v>
      </c>
      <c r="G18" s="925">
        <v>4</v>
      </c>
      <c r="H18" s="925">
        <v>8</v>
      </c>
      <c r="I18" s="61" t="s">
        <v>180</v>
      </c>
      <c r="J18" s="1695" t="s">
        <v>158</v>
      </c>
    </row>
    <row r="19" spans="1:10" ht="14.25" thickTop="1" thickBot="1" x14ac:dyDescent="0.25">
      <c r="A19" s="1703"/>
      <c r="B19" s="147" t="s">
        <v>593</v>
      </c>
      <c r="C19" s="924">
        <f t="shared" si="0"/>
        <v>4</v>
      </c>
      <c r="D19" s="925">
        <v>0</v>
      </c>
      <c r="E19" s="925">
        <v>0</v>
      </c>
      <c r="F19" s="925">
        <v>1</v>
      </c>
      <c r="G19" s="925">
        <v>2</v>
      </c>
      <c r="H19" s="925">
        <v>1</v>
      </c>
      <c r="I19" s="61" t="s">
        <v>434</v>
      </c>
      <c r="J19" s="1695"/>
    </row>
    <row r="20" spans="1:10" ht="14.25" thickTop="1" thickBot="1" x14ac:dyDescent="0.25">
      <c r="A20" s="1703"/>
      <c r="B20" s="477" t="s">
        <v>44</v>
      </c>
      <c r="C20" s="924">
        <f>C18+C19</f>
        <v>18</v>
      </c>
      <c r="D20" s="924">
        <f t="shared" ref="D20:H20" si="4">D18+D19</f>
        <v>1</v>
      </c>
      <c r="E20" s="924">
        <f t="shared" si="4"/>
        <v>0</v>
      </c>
      <c r="F20" s="924">
        <f t="shared" si="4"/>
        <v>2</v>
      </c>
      <c r="G20" s="924">
        <f t="shared" si="4"/>
        <v>6</v>
      </c>
      <c r="H20" s="924">
        <f t="shared" si="4"/>
        <v>9</v>
      </c>
      <c r="I20" s="86" t="s">
        <v>45</v>
      </c>
      <c r="J20" s="1695"/>
    </row>
    <row r="21" spans="1:10" ht="14.25" thickTop="1" thickBot="1" x14ac:dyDescent="0.25">
      <c r="A21" s="1691" t="s">
        <v>68</v>
      </c>
      <c r="B21" s="146" t="s">
        <v>592</v>
      </c>
      <c r="C21" s="922">
        <f t="shared" si="0"/>
        <v>10</v>
      </c>
      <c r="D21" s="923">
        <v>1</v>
      </c>
      <c r="E21" s="923">
        <v>0</v>
      </c>
      <c r="F21" s="923">
        <v>0</v>
      </c>
      <c r="G21" s="923">
        <v>4</v>
      </c>
      <c r="H21" s="923">
        <v>5</v>
      </c>
      <c r="I21" s="62" t="s">
        <v>180</v>
      </c>
      <c r="J21" s="1692" t="s">
        <v>159</v>
      </c>
    </row>
    <row r="22" spans="1:10" ht="14.25" thickTop="1" thickBot="1" x14ac:dyDescent="0.25">
      <c r="A22" s="1691"/>
      <c r="B22" s="146" t="s">
        <v>593</v>
      </c>
      <c r="C22" s="922">
        <f t="shared" si="0"/>
        <v>4</v>
      </c>
      <c r="D22" s="923">
        <v>0</v>
      </c>
      <c r="E22" s="923">
        <v>0</v>
      </c>
      <c r="F22" s="923">
        <v>0</v>
      </c>
      <c r="G22" s="923">
        <v>2</v>
      </c>
      <c r="H22" s="923">
        <v>2</v>
      </c>
      <c r="I22" s="60" t="s">
        <v>434</v>
      </c>
      <c r="J22" s="1692"/>
    </row>
    <row r="23" spans="1:10" ht="14.25" thickTop="1" thickBot="1" x14ac:dyDescent="0.25">
      <c r="A23" s="1691"/>
      <c r="B23" s="476" t="s">
        <v>44</v>
      </c>
      <c r="C23" s="922">
        <f>C21+C22</f>
        <v>14</v>
      </c>
      <c r="D23" s="922">
        <f t="shared" ref="D23:H23" si="5">D21+D22</f>
        <v>1</v>
      </c>
      <c r="E23" s="922">
        <f t="shared" si="5"/>
        <v>0</v>
      </c>
      <c r="F23" s="922">
        <f t="shared" si="5"/>
        <v>0</v>
      </c>
      <c r="G23" s="922">
        <f t="shared" si="5"/>
        <v>6</v>
      </c>
      <c r="H23" s="922">
        <f t="shared" si="5"/>
        <v>7</v>
      </c>
      <c r="I23" s="85" t="s">
        <v>45</v>
      </c>
      <c r="J23" s="1692"/>
    </row>
    <row r="24" spans="1:10" ht="14.25" thickTop="1" thickBot="1" x14ac:dyDescent="0.25">
      <c r="A24" s="1703" t="s">
        <v>70</v>
      </c>
      <c r="B24" s="147" t="s">
        <v>592</v>
      </c>
      <c r="C24" s="924">
        <f t="shared" si="0"/>
        <v>11</v>
      </c>
      <c r="D24" s="925">
        <v>1</v>
      </c>
      <c r="E24" s="925">
        <v>0</v>
      </c>
      <c r="F24" s="925">
        <v>1</v>
      </c>
      <c r="G24" s="925">
        <v>6</v>
      </c>
      <c r="H24" s="925">
        <v>3</v>
      </c>
      <c r="I24" s="61" t="s">
        <v>180</v>
      </c>
      <c r="J24" s="1695" t="s">
        <v>160</v>
      </c>
    </row>
    <row r="25" spans="1:10" ht="14.25" thickTop="1" thickBot="1" x14ac:dyDescent="0.25">
      <c r="A25" s="1703"/>
      <c r="B25" s="147" t="s">
        <v>593</v>
      </c>
      <c r="C25" s="924">
        <f t="shared" si="0"/>
        <v>11</v>
      </c>
      <c r="D25" s="925">
        <v>2</v>
      </c>
      <c r="E25" s="925">
        <v>0</v>
      </c>
      <c r="F25" s="925">
        <v>0</v>
      </c>
      <c r="G25" s="925">
        <v>4</v>
      </c>
      <c r="H25" s="925">
        <v>5</v>
      </c>
      <c r="I25" s="61" t="s">
        <v>434</v>
      </c>
      <c r="J25" s="1695"/>
    </row>
    <row r="26" spans="1:10" ht="14.25" thickTop="1" thickBot="1" x14ac:dyDescent="0.25">
      <c r="A26" s="1703"/>
      <c r="B26" s="477" t="s">
        <v>44</v>
      </c>
      <c r="C26" s="924">
        <f>C24+C25</f>
        <v>22</v>
      </c>
      <c r="D26" s="924">
        <f t="shared" ref="D26:H26" si="6">D24+D25</f>
        <v>3</v>
      </c>
      <c r="E26" s="924">
        <f t="shared" si="6"/>
        <v>0</v>
      </c>
      <c r="F26" s="924">
        <f t="shared" si="6"/>
        <v>1</v>
      </c>
      <c r="G26" s="924">
        <f t="shared" si="6"/>
        <v>10</v>
      </c>
      <c r="H26" s="924">
        <f t="shared" si="6"/>
        <v>8</v>
      </c>
      <c r="I26" s="86" t="s">
        <v>45</v>
      </c>
      <c r="J26" s="1695"/>
    </row>
    <row r="27" spans="1:10" ht="14.25" thickTop="1" thickBot="1" x14ac:dyDescent="0.25">
      <c r="A27" s="1691" t="s">
        <v>196</v>
      </c>
      <c r="B27" s="146" t="s">
        <v>592</v>
      </c>
      <c r="C27" s="922">
        <f t="shared" si="0"/>
        <v>20</v>
      </c>
      <c r="D27" s="923">
        <v>0</v>
      </c>
      <c r="E27" s="923">
        <v>0</v>
      </c>
      <c r="F27" s="923">
        <v>4</v>
      </c>
      <c r="G27" s="923">
        <v>14</v>
      </c>
      <c r="H27" s="923">
        <v>2</v>
      </c>
      <c r="I27" s="62" t="s">
        <v>180</v>
      </c>
      <c r="J27" s="1692" t="s">
        <v>162</v>
      </c>
    </row>
    <row r="28" spans="1:10" ht="14.25" thickTop="1" thickBot="1" x14ac:dyDescent="0.25">
      <c r="A28" s="1691"/>
      <c r="B28" s="146" t="s">
        <v>593</v>
      </c>
      <c r="C28" s="922">
        <f t="shared" si="0"/>
        <v>6</v>
      </c>
      <c r="D28" s="923">
        <v>0</v>
      </c>
      <c r="E28" s="923">
        <v>1</v>
      </c>
      <c r="F28" s="923">
        <v>0</v>
      </c>
      <c r="G28" s="923">
        <v>3</v>
      </c>
      <c r="H28" s="923">
        <v>2</v>
      </c>
      <c r="I28" s="60" t="s">
        <v>434</v>
      </c>
      <c r="J28" s="1692"/>
    </row>
    <row r="29" spans="1:10" ht="14.25" thickTop="1" thickBot="1" x14ac:dyDescent="0.25">
      <c r="A29" s="1691"/>
      <c r="B29" s="476" t="s">
        <v>44</v>
      </c>
      <c r="C29" s="922">
        <f>C27+C28</f>
        <v>26</v>
      </c>
      <c r="D29" s="922">
        <f t="shared" ref="D29:H29" si="7">D27+D28</f>
        <v>0</v>
      </c>
      <c r="E29" s="922">
        <f t="shared" si="7"/>
        <v>1</v>
      </c>
      <c r="F29" s="922">
        <f t="shared" si="7"/>
        <v>4</v>
      </c>
      <c r="G29" s="922">
        <f>G27+G28</f>
        <v>17</v>
      </c>
      <c r="H29" s="922">
        <f t="shared" si="7"/>
        <v>4</v>
      </c>
      <c r="I29" s="85" t="s">
        <v>45</v>
      </c>
      <c r="J29" s="1692"/>
    </row>
    <row r="30" spans="1:10" ht="14.25" thickTop="1" thickBot="1" x14ac:dyDescent="0.25">
      <c r="A30" s="1703" t="s">
        <v>668</v>
      </c>
      <c r="B30" s="147" t="s">
        <v>592</v>
      </c>
      <c r="C30" s="924">
        <f t="shared" si="0"/>
        <v>25</v>
      </c>
      <c r="D30" s="925">
        <v>0</v>
      </c>
      <c r="E30" s="925">
        <v>0</v>
      </c>
      <c r="F30" s="925">
        <v>0</v>
      </c>
      <c r="G30" s="925">
        <v>25</v>
      </c>
      <c r="H30" s="925">
        <v>0</v>
      </c>
      <c r="I30" s="61" t="s">
        <v>180</v>
      </c>
      <c r="J30" s="1695" t="s">
        <v>164</v>
      </c>
    </row>
    <row r="31" spans="1:10" ht="14.25" thickTop="1" thickBot="1" x14ac:dyDescent="0.25">
      <c r="A31" s="1703"/>
      <c r="B31" s="147" t="s">
        <v>593</v>
      </c>
      <c r="C31" s="924">
        <f t="shared" si="0"/>
        <v>13</v>
      </c>
      <c r="D31" s="925">
        <v>0</v>
      </c>
      <c r="E31" s="925">
        <v>0</v>
      </c>
      <c r="F31" s="925">
        <v>0</v>
      </c>
      <c r="G31" s="925">
        <v>11</v>
      </c>
      <c r="H31" s="925">
        <v>2</v>
      </c>
      <c r="I31" s="61" t="s">
        <v>434</v>
      </c>
      <c r="J31" s="1695"/>
    </row>
    <row r="32" spans="1:10" ht="16.5" thickTop="1" thickBot="1" x14ac:dyDescent="0.25">
      <c r="A32" s="1703"/>
      <c r="B32" s="477" t="s">
        <v>44</v>
      </c>
      <c r="C32" s="928">
        <f>C30+C31</f>
        <v>38</v>
      </c>
      <c r="D32" s="928">
        <f t="shared" ref="D32:H32" si="8">D30+D31</f>
        <v>0</v>
      </c>
      <c r="E32" s="928">
        <f t="shared" si="8"/>
        <v>0</v>
      </c>
      <c r="F32" s="928">
        <f t="shared" si="8"/>
        <v>0</v>
      </c>
      <c r="G32" s="928">
        <f t="shared" si="8"/>
        <v>36</v>
      </c>
      <c r="H32" s="928">
        <f t="shared" si="8"/>
        <v>2</v>
      </c>
      <c r="I32" s="86" t="s">
        <v>45</v>
      </c>
      <c r="J32" s="1695"/>
    </row>
    <row r="33" spans="1:10" ht="14.25" thickTop="1" thickBot="1" x14ac:dyDescent="0.25">
      <c r="A33" s="1691" t="s">
        <v>669</v>
      </c>
      <c r="B33" s="146" t="s">
        <v>592</v>
      </c>
      <c r="C33" s="922">
        <f t="shared" si="0"/>
        <v>26</v>
      </c>
      <c r="D33" s="923">
        <v>0</v>
      </c>
      <c r="E33" s="923">
        <v>0</v>
      </c>
      <c r="F33" s="923">
        <v>0</v>
      </c>
      <c r="G33" s="923">
        <v>22</v>
      </c>
      <c r="H33" s="923">
        <v>4</v>
      </c>
      <c r="I33" s="62" t="s">
        <v>180</v>
      </c>
      <c r="J33" s="1692" t="s">
        <v>166</v>
      </c>
    </row>
    <row r="34" spans="1:10" ht="14.25" thickTop="1" thickBot="1" x14ac:dyDescent="0.25">
      <c r="A34" s="1691"/>
      <c r="B34" s="146" t="s">
        <v>593</v>
      </c>
      <c r="C34" s="922">
        <f t="shared" si="0"/>
        <v>26</v>
      </c>
      <c r="D34" s="923">
        <v>1</v>
      </c>
      <c r="E34" s="923">
        <v>0</v>
      </c>
      <c r="F34" s="923">
        <v>4</v>
      </c>
      <c r="G34" s="923">
        <v>19</v>
      </c>
      <c r="H34" s="923">
        <v>2</v>
      </c>
      <c r="I34" s="60" t="s">
        <v>434</v>
      </c>
      <c r="J34" s="1692"/>
    </row>
    <row r="35" spans="1:10" ht="14.25" thickTop="1" thickBot="1" x14ac:dyDescent="0.25">
      <c r="A35" s="1691"/>
      <c r="B35" s="476" t="s">
        <v>44</v>
      </c>
      <c r="C35" s="922">
        <f>C33+C34</f>
        <v>52</v>
      </c>
      <c r="D35" s="922">
        <f t="shared" ref="D35:H35" si="9">D33+D34</f>
        <v>1</v>
      </c>
      <c r="E35" s="922">
        <f t="shared" si="9"/>
        <v>0</v>
      </c>
      <c r="F35" s="922">
        <f t="shared" si="9"/>
        <v>4</v>
      </c>
      <c r="G35" s="922">
        <f t="shared" si="9"/>
        <v>41</v>
      </c>
      <c r="H35" s="922">
        <f t="shared" si="9"/>
        <v>6</v>
      </c>
      <c r="I35" s="85" t="s">
        <v>45</v>
      </c>
      <c r="J35" s="1692"/>
    </row>
    <row r="36" spans="1:10" ht="14.25" thickTop="1" thickBot="1" x14ac:dyDescent="0.25">
      <c r="A36" s="1703" t="s">
        <v>670</v>
      </c>
      <c r="B36" s="147" t="s">
        <v>592</v>
      </c>
      <c r="C36" s="924">
        <f t="shared" si="0"/>
        <v>33</v>
      </c>
      <c r="D36" s="925">
        <v>1</v>
      </c>
      <c r="E36" s="925">
        <v>1</v>
      </c>
      <c r="F36" s="925">
        <v>1</v>
      </c>
      <c r="G36" s="925">
        <v>28</v>
      </c>
      <c r="H36" s="926">
        <v>2</v>
      </c>
      <c r="I36" s="61" t="s">
        <v>180</v>
      </c>
      <c r="J36" s="1695" t="s">
        <v>168</v>
      </c>
    </row>
    <row r="37" spans="1:10" ht="14.25" thickTop="1" thickBot="1" x14ac:dyDescent="0.25">
      <c r="A37" s="1703"/>
      <c r="B37" s="147" t="s">
        <v>593</v>
      </c>
      <c r="C37" s="924">
        <f t="shared" si="0"/>
        <v>39</v>
      </c>
      <c r="D37" s="925">
        <v>0</v>
      </c>
      <c r="E37" s="925">
        <v>1</v>
      </c>
      <c r="F37" s="925">
        <v>3</v>
      </c>
      <c r="G37" s="925">
        <v>34</v>
      </c>
      <c r="H37" s="926">
        <v>1</v>
      </c>
      <c r="I37" s="61" t="s">
        <v>434</v>
      </c>
      <c r="J37" s="1695"/>
    </row>
    <row r="38" spans="1:10" ht="14.25" thickTop="1" thickBot="1" x14ac:dyDescent="0.25">
      <c r="A38" s="1703"/>
      <c r="B38" s="477" t="s">
        <v>44</v>
      </c>
      <c r="C38" s="924">
        <f>C36+C37</f>
        <v>72</v>
      </c>
      <c r="D38" s="924">
        <f t="shared" ref="D38:H38" si="10">D36+D37</f>
        <v>1</v>
      </c>
      <c r="E38" s="924">
        <f t="shared" si="10"/>
        <v>2</v>
      </c>
      <c r="F38" s="924">
        <f t="shared" si="10"/>
        <v>4</v>
      </c>
      <c r="G38" s="924">
        <f t="shared" si="10"/>
        <v>62</v>
      </c>
      <c r="H38" s="924">
        <f t="shared" si="10"/>
        <v>3</v>
      </c>
      <c r="I38" s="86" t="s">
        <v>45</v>
      </c>
      <c r="J38" s="1695"/>
    </row>
    <row r="39" spans="1:10" ht="14.25" thickTop="1" thickBot="1" x14ac:dyDescent="0.25">
      <c r="A39" s="1691" t="s">
        <v>283</v>
      </c>
      <c r="B39" s="146" t="s">
        <v>592</v>
      </c>
      <c r="C39" s="922">
        <f t="shared" si="0"/>
        <v>44</v>
      </c>
      <c r="D39" s="923">
        <v>2</v>
      </c>
      <c r="E39" s="923">
        <v>0</v>
      </c>
      <c r="F39" s="923">
        <v>2</v>
      </c>
      <c r="G39" s="923">
        <v>37</v>
      </c>
      <c r="H39" s="923">
        <v>3</v>
      </c>
      <c r="I39" s="62" t="s">
        <v>180</v>
      </c>
      <c r="J39" s="1692" t="s">
        <v>283</v>
      </c>
    </row>
    <row r="40" spans="1:10" ht="14.25" thickTop="1" thickBot="1" x14ac:dyDescent="0.25">
      <c r="A40" s="1691"/>
      <c r="B40" s="146" t="s">
        <v>593</v>
      </c>
      <c r="C40" s="922">
        <f t="shared" si="0"/>
        <v>39</v>
      </c>
      <c r="D40" s="923">
        <v>1</v>
      </c>
      <c r="E40" s="923">
        <v>6</v>
      </c>
      <c r="F40" s="923">
        <v>4</v>
      </c>
      <c r="G40" s="923">
        <v>25</v>
      </c>
      <c r="H40" s="923">
        <v>3</v>
      </c>
      <c r="I40" s="60" t="s">
        <v>434</v>
      </c>
      <c r="J40" s="1692"/>
    </row>
    <row r="41" spans="1:10" ht="14.25" thickTop="1" thickBot="1" x14ac:dyDescent="0.25">
      <c r="A41" s="1691"/>
      <c r="B41" s="476" t="s">
        <v>44</v>
      </c>
      <c r="C41" s="922">
        <f>C39+C40</f>
        <v>83</v>
      </c>
      <c r="D41" s="922">
        <f t="shared" ref="D41:H41" si="11">D39+D40</f>
        <v>3</v>
      </c>
      <c r="E41" s="922">
        <f t="shared" si="11"/>
        <v>6</v>
      </c>
      <c r="F41" s="922">
        <f t="shared" si="11"/>
        <v>6</v>
      </c>
      <c r="G41" s="922">
        <f t="shared" si="11"/>
        <v>62</v>
      </c>
      <c r="H41" s="922">
        <f t="shared" si="11"/>
        <v>6</v>
      </c>
      <c r="I41" s="85" t="s">
        <v>45</v>
      </c>
      <c r="J41" s="1692"/>
    </row>
    <row r="42" spans="1:10" ht="14.25" thickTop="1" thickBot="1" x14ac:dyDescent="0.25">
      <c r="A42" s="1703" t="s">
        <v>284</v>
      </c>
      <c r="B42" s="147" t="s">
        <v>592</v>
      </c>
      <c r="C42" s="924">
        <f t="shared" si="0"/>
        <v>36</v>
      </c>
      <c r="D42" s="925">
        <v>2</v>
      </c>
      <c r="E42" s="925">
        <v>0</v>
      </c>
      <c r="F42" s="925">
        <v>1</v>
      </c>
      <c r="G42" s="925">
        <v>32</v>
      </c>
      <c r="H42" s="925">
        <v>1</v>
      </c>
      <c r="I42" s="61" t="s">
        <v>180</v>
      </c>
      <c r="J42" s="1695" t="s">
        <v>284</v>
      </c>
    </row>
    <row r="43" spans="1:10" ht="14.25" thickTop="1" thickBot="1" x14ac:dyDescent="0.25">
      <c r="A43" s="1703"/>
      <c r="B43" s="147" t="s">
        <v>593</v>
      </c>
      <c r="C43" s="924">
        <f t="shared" si="0"/>
        <v>33</v>
      </c>
      <c r="D43" s="925">
        <v>0</v>
      </c>
      <c r="E43" s="925">
        <v>6</v>
      </c>
      <c r="F43" s="925">
        <v>0</v>
      </c>
      <c r="G43" s="925">
        <v>26</v>
      </c>
      <c r="H43" s="925">
        <v>1</v>
      </c>
      <c r="I43" s="61" t="s">
        <v>434</v>
      </c>
      <c r="J43" s="1695"/>
    </row>
    <row r="44" spans="1:10" ht="16.5" thickTop="1" thickBot="1" x14ac:dyDescent="0.25">
      <c r="A44" s="1703"/>
      <c r="B44" s="477" t="s">
        <v>44</v>
      </c>
      <c r="C44" s="928">
        <f>C42+C43</f>
        <v>69</v>
      </c>
      <c r="D44" s="928">
        <f t="shared" ref="D44:H44" si="12">D42+D43</f>
        <v>2</v>
      </c>
      <c r="E44" s="928">
        <f t="shared" si="12"/>
        <v>6</v>
      </c>
      <c r="F44" s="928">
        <f t="shared" si="12"/>
        <v>1</v>
      </c>
      <c r="G44" s="928">
        <f t="shared" si="12"/>
        <v>58</v>
      </c>
      <c r="H44" s="928">
        <f t="shared" si="12"/>
        <v>2</v>
      </c>
      <c r="I44" s="86" t="s">
        <v>45</v>
      </c>
      <c r="J44" s="1695"/>
    </row>
    <row r="45" spans="1:10" ht="14.25" thickTop="1" thickBot="1" x14ac:dyDescent="0.25">
      <c r="A45" s="1691" t="s">
        <v>285</v>
      </c>
      <c r="B45" s="146" t="s">
        <v>592</v>
      </c>
      <c r="C45" s="922">
        <f t="shared" si="0"/>
        <v>52</v>
      </c>
      <c r="D45" s="923">
        <v>1</v>
      </c>
      <c r="E45" s="923">
        <v>0</v>
      </c>
      <c r="F45" s="923">
        <v>3</v>
      </c>
      <c r="G45" s="923">
        <v>48</v>
      </c>
      <c r="H45" s="923">
        <v>0</v>
      </c>
      <c r="I45" s="62" t="s">
        <v>180</v>
      </c>
      <c r="J45" s="1692" t="s">
        <v>285</v>
      </c>
    </row>
    <row r="46" spans="1:10" ht="14.25" thickTop="1" thickBot="1" x14ac:dyDescent="0.25">
      <c r="A46" s="1691"/>
      <c r="B46" s="146" t="s">
        <v>593</v>
      </c>
      <c r="C46" s="922">
        <f t="shared" si="0"/>
        <v>49</v>
      </c>
      <c r="D46" s="923">
        <v>0</v>
      </c>
      <c r="E46" s="923">
        <v>9</v>
      </c>
      <c r="F46" s="923">
        <v>2</v>
      </c>
      <c r="G46" s="923">
        <v>38</v>
      </c>
      <c r="H46" s="923">
        <v>0</v>
      </c>
      <c r="I46" s="60" t="s">
        <v>434</v>
      </c>
      <c r="J46" s="1692"/>
    </row>
    <row r="47" spans="1:10" ht="14.25" thickTop="1" thickBot="1" x14ac:dyDescent="0.25">
      <c r="A47" s="1691"/>
      <c r="B47" s="476" t="s">
        <v>44</v>
      </c>
      <c r="C47" s="922">
        <f>C45+C46</f>
        <v>101</v>
      </c>
      <c r="D47" s="922">
        <f t="shared" ref="D47:H47" si="13">D45+D46</f>
        <v>1</v>
      </c>
      <c r="E47" s="922">
        <f t="shared" si="13"/>
        <v>9</v>
      </c>
      <c r="F47" s="922">
        <f t="shared" si="13"/>
        <v>5</v>
      </c>
      <c r="G47" s="922">
        <f t="shared" si="13"/>
        <v>86</v>
      </c>
      <c r="H47" s="922">
        <f t="shared" si="13"/>
        <v>0</v>
      </c>
      <c r="I47" s="85" t="s">
        <v>45</v>
      </c>
      <c r="J47" s="1692"/>
    </row>
    <row r="48" spans="1:10" ht="14.25" thickTop="1" thickBot="1" x14ac:dyDescent="0.25">
      <c r="A48" s="1703" t="s">
        <v>286</v>
      </c>
      <c r="B48" s="147" t="s">
        <v>592</v>
      </c>
      <c r="C48" s="924">
        <f t="shared" si="0"/>
        <v>36</v>
      </c>
      <c r="D48" s="925">
        <v>0</v>
      </c>
      <c r="E48" s="925">
        <v>0</v>
      </c>
      <c r="F48" s="925">
        <v>1</v>
      </c>
      <c r="G48" s="925">
        <v>34</v>
      </c>
      <c r="H48" s="925">
        <v>1</v>
      </c>
      <c r="I48" s="61" t="s">
        <v>180</v>
      </c>
      <c r="J48" s="1695" t="s">
        <v>286</v>
      </c>
    </row>
    <row r="49" spans="1:10" ht="14.25" thickTop="1" thickBot="1" x14ac:dyDescent="0.25">
      <c r="A49" s="1703"/>
      <c r="B49" s="147" t="s">
        <v>593</v>
      </c>
      <c r="C49" s="924">
        <f t="shared" si="0"/>
        <v>49</v>
      </c>
      <c r="D49" s="925">
        <v>1</v>
      </c>
      <c r="E49" s="925">
        <v>15</v>
      </c>
      <c r="F49" s="925">
        <v>2</v>
      </c>
      <c r="G49" s="925">
        <v>30</v>
      </c>
      <c r="H49" s="925">
        <v>1</v>
      </c>
      <c r="I49" s="61" t="s">
        <v>434</v>
      </c>
      <c r="J49" s="1695"/>
    </row>
    <row r="50" spans="1:10" ht="13.5" thickTop="1" x14ac:dyDescent="0.2">
      <c r="A50" s="1704"/>
      <c r="B50" s="439" t="s">
        <v>44</v>
      </c>
      <c r="C50" s="929">
        <f>C48+C49</f>
        <v>85</v>
      </c>
      <c r="D50" s="929">
        <f t="shared" ref="D50:H50" si="14">D48+D49</f>
        <v>1</v>
      </c>
      <c r="E50" s="929">
        <f t="shared" si="14"/>
        <v>15</v>
      </c>
      <c r="F50" s="929">
        <f t="shared" si="14"/>
        <v>3</v>
      </c>
      <c r="G50" s="929">
        <f t="shared" si="14"/>
        <v>64</v>
      </c>
      <c r="H50" s="929">
        <f t="shared" si="14"/>
        <v>2</v>
      </c>
      <c r="I50" s="787" t="s">
        <v>45</v>
      </c>
      <c r="J50" s="1705"/>
    </row>
    <row r="51" spans="1:10" ht="13.5" thickBot="1" x14ac:dyDescent="0.25">
      <c r="A51" s="1706" t="s">
        <v>287</v>
      </c>
      <c r="B51" s="134" t="s">
        <v>592</v>
      </c>
      <c r="C51" s="922">
        <f t="shared" si="0"/>
        <v>40</v>
      </c>
      <c r="D51" s="927">
        <v>1</v>
      </c>
      <c r="E51" s="927">
        <v>2</v>
      </c>
      <c r="F51" s="927">
        <v>1</v>
      </c>
      <c r="G51" s="927">
        <v>35</v>
      </c>
      <c r="H51" s="927">
        <v>1</v>
      </c>
      <c r="I51" s="62" t="s">
        <v>180</v>
      </c>
      <c r="J51" s="1707" t="s">
        <v>287</v>
      </c>
    </row>
    <row r="52" spans="1:10" ht="14.25" thickTop="1" thickBot="1" x14ac:dyDescent="0.25">
      <c r="A52" s="1691"/>
      <c r="B52" s="146" t="s">
        <v>593</v>
      </c>
      <c r="C52" s="922">
        <f t="shared" si="0"/>
        <v>44</v>
      </c>
      <c r="D52" s="923">
        <v>3</v>
      </c>
      <c r="E52" s="923">
        <v>8</v>
      </c>
      <c r="F52" s="923">
        <v>4</v>
      </c>
      <c r="G52" s="923">
        <v>29</v>
      </c>
      <c r="H52" s="923">
        <v>0</v>
      </c>
      <c r="I52" s="60" t="s">
        <v>434</v>
      </c>
      <c r="J52" s="1692"/>
    </row>
    <row r="53" spans="1:10" ht="14.25" thickTop="1" thickBot="1" x14ac:dyDescent="0.25">
      <c r="A53" s="1691"/>
      <c r="B53" s="476" t="s">
        <v>44</v>
      </c>
      <c r="C53" s="922">
        <f>C51+C52</f>
        <v>84</v>
      </c>
      <c r="D53" s="922">
        <f t="shared" ref="D53:H53" si="15">D51+D52</f>
        <v>4</v>
      </c>
      <c r="E53" s="922">
        <f t="shared" si="15"/>
        <v>10</v>
      </c>
      <c r="F53" s="922">
        <f t="shared" si="15"/>
        <v>5</v>
      </c>
      <c r="G53" s="922">
        <f t="shared" si="15"/>
        <v>64</v>
      </c>
      <c r="H53" s="922">
        <f t="shared" si="15"/>
        <v>1</v>
      </c>
      <c r="I53" s="85" t="s">
        <v>45</v>
      </c>
      <c r="J53" s="1692"/>
    </row>
    <row r="54" spans="1:10" ht="14.25" thickTop="1" thickBot="1" x14ac:dyDescent="0.25">
      <c r="A54" s="1703" t="s">
        <v>288</v>
      </c>
      <c r="B54" s="147" t="s">
        <v>592</v>
      </c>
      <c r="C54" s="924">
        <f t="shared" si="0"/>
        <v>12</v>
      </c>
      <c r="D54" s="925">
        <v>1</v>
      </c>
      <c r="E54" s="925">
        <v>0</v>
      </c>
      <c r="F54" s="925">
        <v>0</v>
      </c>
      <c r="G54" s="925">
        <v>11</v>
      </c>
      <c r="H54" s="925">
        <v>0</v>
      </c>
      <c r="I54" s="61" t="s">
        <v>180</v>
      </c>
      <c r="J54" s="1695" t="s">
        <v>288</v>
      </c>
    </row>
    <row r="55" spans="1:10" ht="14.25" thickTop="1" thickBot="1" x14ac:dyDescent="0.25">
      <c r="A55" s="1703"/>
      <c r="B55" s="147" t="s">
        <v>593</v>
      </c>
      <c r="C55" s="924">
        <f t="shared" si="0"/>
        <v>16</v>
      </c>
      <c r="D55" s="925">
        <v>0</v>
      </c>
      <c r="E55" s="925">
        <v>6</v>
      </c>
      <c r="F55" s="925">
        <v>1</v>
      </c>
      <c r="G55" s="925">
        <v>9</v>
      </c>
      <c r="H55" s="925">
        <v>0</v>
      </c>
      <c r="I55" s="61" t="s">
        <v>434</v>
      </c>
      <c r="J55" s="1695"/>
    </row>
    <row r="56" spans="1:10" ht="14.25" thickTop="1" thickBot="1" x14ac:dyDescent="0.25">
      <c r="A56" s="1703"/>
      <c r="B56" s="477" t="s">
        <v>44</v>
      </c>
      <c r="C56" s="924">
        <f>C54+C55</f>
        <v>28</v>
      </c>
      <c r="D56" s="924">
        <f t="shared" ref="D56:H56" si="16">D54+D55</f>
        <v>1</v>
      </c>
      <c r="E56" s="924">
        <f t="shared" si="16"/>
        <v>6</v>
      </c>
      <c r="F56" s="924">
        <f t="shared" si="16"/>
        <v>1</v>
      </c>
      <c r="G56" s="924">
        <f t="shared" si="16"/>
        <v>20</v>
      </c>
      <c r="H56" s="924">
        <f t="shared" si="16"/>
        <v>0</v>
      </c>
      <c r="I56" s="86" t="s">
        <v>45</v>
      </c>
      <c r="J56" s="1695"/>
    </row>
    <row r="57" spans="1:10" ht="14.25" thickTop="1" thickBot="1" x14ac:dyDescent="0.25">
      <c r="A57" s="1691" t="s">
        <v>275</v>
      </c>
      <c r="B57" s="146" t="s">
        <v>592</v>
      </c>
      <c r="C57" s="922">
        <f t="shared" si="0"/>
        <v>12</v>
      </c>
      <c r="D57" s="923">
        <v>0</v>
      </c>
      <c r="E57" s="923">
        <v>0</v>
      </c>
      <c r="F57" s="923">
        <v>0</v>
      </c>
      <c r="G57" s="923">
        <v>12</v>
      </c>
      <c r="H57" s="923">
        <v>0</v>
      </c>
      <c r="I57" s="62" t="s">
        <v>180</v>
      </c>
      <c r="J57" s="1692" t="s">
        <v>275</v>
      </c>
    </row>
    <row r="58" spans="1:10" ht="14.25" thickTop="1" thickBot="1" x14ac:dyDescent="0.25">
      <c r="A58" s="1691"/>
      <c r="B58" s="146" t="s">
        <v>593</v>
      </c>
      <c r="C58" s="922">
        <f t="shared" si="0"/>
        <v>13</v>
      </c>
      <c r="D58" s="923">
        <v>1</v>
      </c>
      <c r="E58" s="923">
        <v>5</v>
      </c>
      <c r="F58" s="923">
        <v>0</v>
      </c>
      <c r="G58" s="923">
        <v>7</v>
      </c>
      <c r="H58" s="923">
        <v>0</v>
      </c>
      <c r="I58" s="60" t="s">
        <v>434</v>
      </c>
      <c r="J58" s="1692"/>
    </row>
    <row r="59" spans="1:10" ht="14.25" thickTop="1" thickBot="1" x14ac:dyDescent="0.25">
      <c r="A59" s="1691"/>
      <c r="B59" s="476" t="s">
        <v>44</v>
      </c>
      <c r="C59" s="922">
        <f>C57+C58</f>
        <v>25</v>
      </c>
      <c r="D59" s="922">
        <f t="shared" ref="D59:H59" si="17">D57+D58</f>
        <v>1</v>
      </c>
      <c r="E59" s="922">
        <f t="shared" si="17"/>
        <v>5</v>
      </c>
      <c r="F59" s="922">
        <f t="shared" si="17"/>
        <v>0</v>
      </c>
      <c r="G59" s="922">
        <f t="shared" si="17"/>
        <v>19</v>
      </c>
      <c r="H59" s="922">
        <f t="shared" si="17"/>
        <v>0</v>
      </c>
      <c r="I59" s="85" t="s">
        <v>45</v>
      </c>
      <c r="J59" s="1692"/>
    </row>
    <row r="60" spans="1:10" ht="14.25" thickTop="1" thickBot="1" x14ac:dyDescent="0.25">
      <c r="A60" s="1693" t="s">
        <v>71</v>
      </c>
      <c r="B60" s="147" t="s">
        <v>592</v>
      </c>
      <c r="C60" s="924">
        <f t="shared" si="0"/>
        <v>0</v>
      </c>
      <c r="D60" s="925">
        <v>0</v>
      </c>
      <c r="E60" s="925">
        <v>0</v>
      </c>
      <c r="F60" s="925">
        <v>0</v>
      </c>
      <c r="G60" s="925">
        <v>0</v>
      </c>
      <c r="H60" s="925">
        <v>0</v>
      </c>
      <c r="I60" s="61" t="s">
        <v>180</v>
      </c>
      <c r="J60" s="1695" t="s">
        <v>72</v>
      </c>
    </row>
    <row r="61" spans="1:10" ht="14.25" thickTop="1" thickBot="1" x14ac:dyDescent="0.25">
      <c r="A61" s="1693"/>
      <c r="B61" s="147" t="s">
        <v>593</v>
      </c>
      <c r="C61" s="924">
        <f t="shared" si="0"/>
        <v>0</v>
      </c>
      <c r="D61" s="925">
        <v>0</v>
      </c>
      <c r="E61" s="925">
        <v>0</v>
      </c>
      <c r="F61" s="925">
        <v>0</v>
      </c>
      <c r="G61" s="925">
        <v>0</v>
      </c>
      <c r="H61" s="925">
        <v>0</v>
      </c>
      <c r="I61" s="61" t="s">
        <v>434</v>
      </c>
      <c r="J61" s="1695"/>
    </row>
    <row r="62" spans="1:10" ht="13.5" thickTop="1" x14ac:dyDescent="0.2">
      <c r="A62" s="1694"/>
      <c r="B62" s="478" t="s">
        <v>44</v>
      </c>
      <c r="C62" s="929">
        <f>C60+C61</f>
        <v>0</v>
      </c>
      <c r="D62" s="929">
        <f t="shared" ref="D62:H62" si="18">D60+D61</f>
        <v>0</v>
      </c>
      <c r="E62" s="929">
        <f t="shared" si="18"/>
        <v>0</v>
      </c>
      <c r="F62" s="929">
        <f t="shared" si="18"/>
        <v>0</v>
      </c>
      <c r="G62" s="929">
        <f t="shared" si="18"/>
        <v>0</v>
      </c>
      <c r="H62" s="929">
        <f t="shared" si="18"/>
        <v>0</v>
      </c>
      <c r="I62" s="474" t="s">
        <v>45</v>
      </c>
      <c r="J62" s="1696"/>
    </row>
    <row r="63" spans="1:10" ht="18" customHeight="1" thickBot="1" x14ac:dyDescent="0.25">
      <c r="A63" s="1697" t="s">
        <v>44</v>
      </c>
      <c r="B63" s="461" t="s">
        <v>592</v>
      </c>
      <c r="C63" s="930">
        <f t="shared" ref="C63" si="19">C9+C12+C15+C18+C21+C24+C27+C30+C33+C36+C39+C42+C45+C48+C51+C54+C57+C60</f>
        <v>412</v>
      </c>
      <c r="D63" s="930">
        <f>D9+D12+D15+D18+D21+D24+D27+D30+D33+D36+D39+D42+D45+D48+D51+D54+D57+D60</f>
        <v>14</v>
      </c>
      <c r="E63" s="930">
        <f t="shared" ref="E63:H65" si="20">E9+E12+E15+E18+E21+E24+E27+E30+E33+E36+E39+E42+E45+E48+E51+E54+E57+E60</f>
        <v>3</v>
      </c>
      <c r="F63" s="930">
        <f t="shared" si="20"/>
        <v>15</v>
      </c>
      <c r="G63" s="930">
        <f t="shared" si="20"/>
        <v>316</v>
      </c>
      <c r="H63" s="930">
        <f t="shared" si="20"/>
        <v>64</v>
      </c>
      <c r="I63" s="475" t="s">
        <v>180</v>
      </c>
      <c r="J63" s="1700" t="s">
        <v>45</v>
      </c>
    </row>
    <row r="64" spans="1:10" ht="18" customHeight="1" thickTop="1" thickBot="1" x14ac:dyDescent="0.25">
      <c r="A64" s="1698" t="s">
        <v>289</v>
      </c>
      <c r="B64" s="479" t="s">
        <v>593</v>
      </c>
      <c r="C64" s="931">
        <f t="shared" ref="C64:D64" si="21">C10+C13+C16+C19+C22+C25+C28+C31+C34+C37+C40+C43+C46+C49+C52+C55+C58+C61</f>
        <v>349</v>
      </c>
      <c r="D64" s="931">
        <f t="shared" si="21"/>
        <v>9</v>
      </c>
      <c r="E64" s="931">
        <f t="shared" si="20"/>
        <v>57</v>
      </c>
      <c r="F64" s="931">
        <f t="shared" si="20"/>
        <v>21</v>
      </c>
      <c r="G64" s="931">
        <f t="shared" si="20"/>
        <v>239</v>
      </c>
      <c r="H64" s="931">
        <f t="shared" si="20"/>
        <v>23</v>
      </c>
      <c r="I64" s="85" t="s">
        <v>434</v>
      </c>
      <c r="J64" s="1701" t="s">
        <v>45</v>
      </c>
    </row>
    <row r="65" spans="1:10" ht="18" customHeight="1" thickTop="1" x14ac:dyDescent="0.2">
      <c r="A65" s="1699"/>
      <c r="B65" s="480" t="s">
        <v>44</v>
      </c>
      <c r="C65" s="932">
        <f>C11+C14+C17+C20+C23+C26+C29+C32+C35+C38+C41+C44+C47+C50+C53+C56+C59+C62</f>
        <v>761</v>
      </c>
      <c r="D65" s="932">
        <f>D11+D14+D17+D20+D23+D26+D29+D32+D35+D38+D41+D44+D47+D50+D53+D56+D59+D62</f>
        <v>23</v>
      </c>
      <c r="E65" s="932">
        <f t="shared" si="20"/>
        <v>60</v>
      </c>
      <c r="F65" s="932">
        <f t="shared" si="20"/>
        <v>36</v>
      </c>
      <c r="G65" s="932">
        <f t="shared" si="20"/>
        <v>555</v>
      </c>
      <c r="H65" s="932">
        <f t="shared" si="20"/>
        <v>87</v>
      </c>
      <c r="I65" s="440" t="s">
        <v>45</v>
      </c>
      <c r="J65" s="1702"/>
    </row>
    <row r="66" spans="1:10" ht="13.5" customHeight="1" x14ac:dyDescent="0.2">
      <c r="C66" s="29"/>
      <c r="D66" s="29"/>
      <c r="E66" s="29"/>
      <c r="F66" s="29"/>
      <c r="G66" s="29"/>
      <c r="H66" s="29"/>
      <c r="I66" s="29"/>
      <c r="J66" s="29"/>
    </row>
  </sheetData>
  <mergeCells count="48">
    <mergeCell ref="A6:A8"/>
    <mergeCell ref="B6:B8"/>
    <mergeCell ref="C6:H6"/>
    <mergeCell ref="I6:I8"/>
    <mergeCell ref="J6:J8"/>
    <mergeCell ref="A1:J1"/>
    <mergeCell ref="A2:J2"/>
    <mergeCell ref="A3:J3"/>
    <mergeCell ref="A4:J4"/>
    <mergeCell ref="A5:B5"/>
    <mergeCell ref="A9:A11"/>
    <mergeCell ref="J9:J11"/>
    <mergeCell ref="A12:A14"/>
    <mergeCell ref="J12:J14"/>
    <mergeCell ref="A15:A17"/>
    <mergeCell ref="J15:J17"/>
    <mergeCell ref="A18:A20"/>
    <mergeCell ref="J18:J20"/>
    <mergeCell ref="A21:A23"/>
    <mergeCell ref="J21:J23"/>
    <mergeCell ref="A24:A26"/>
    <mergeCell ref="J24:J26"/>
    <mergeCell ref="A36:A38"/>
    <mergeCell ref="J36:J38"/>
    <mergeCell ref="A27:A29"/>
    <mergeCell ref="J27:J29"/>
    <mergeCell ref="A30:A32"/>
    <mergeCell ref="J30:J32"/>
    <mergeCell ref="A33:A35"/>
    <mergeCell ref="J33:J35"/>
    <mergeCell ref="A39:A41"/>
    <mergeCell ref="J39:J41"/>
    <mergeCell ref="A42:A44"/>
    <mergeCell ref="J42:J44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  <mergeCell ref="A63:A65"/>
    <mergeCell ref="J63:J65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rowBreaks count="1" manualBreakCount="1">
    <brk id="50" max="16383" man="1"/>
  </row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9"/>
  <dimension ref="A1:J66"/>
  <sheetViews>
    <sheetView view="pageBreakPreview" topLeftCell="A32" zoomScaleNormal="100" zoomScaleSheetLayoutView="100" workbookViewId="0">
      <selection activeCell="H60" sqref="H60"/>
    </sheetView>
  </sheetViews>
  <sheetFormatPr defaultRowHeight="15" x14ac:dyDescent="0.25"/>
  <cols>
    <col min="1" max="1" width="21.42578125" style="29" customWidth="1"/>
    <col min="2" max="2" width="8.28515625" style="29" customWidth="1"/>
    <col min="3" max="8" width="9.28515625" style="47" customWidth="1"/>
    <col min="9" max="9" width="7.5703125" style="47" customWidth="1"/>
    <col min="10" max="10" width="21.140625" style="47" customWidth="1"/>
    <col min="11" max="256" width="9.140625" style="29"/>
    <col min="257" max="257" width="16.7109375" style="29" customWidth="1"/>
    <col min="258" max="258" width="5.7109375" style="29" customWidth="1"/>
    <col min="259" max="264" width="8.7109375" style="29" customWidth="1"/>
    <col min="265" max="265" width="6.28515625" style="29" customWidth="1"/>
    <col min="266" max="266" width="16.7109375" style="29" customWidth="1"/>
    <col min="267" max="512" width="9.140625" style="29"/>
    <col min="513" max="513" width="16.7109375" style="29" customWidth="1"/>
    <col min="514" max="514" width="5.7109375" style="29" customWidth="1"/>
    <col min="515" max="520" width="8.7109375" style="29" customWidth="1"/>
    <col min="521" max="521" width="6.28515625" style="29" customWidth="1"/>
    <col min="522" max="522" width="16.7109375" style="29" customWidth="1"/>
    <col min="523" max="768" width="9.140625" style="29"/>
    <col min="769" max="769" width="16.7109375" style="29" customWidth="1"/>
    <col min="770" max="770" width="5.7109375" style="29" customWidth="1"/>
    <col min="771" max="776" width="8.7109375" style="29" customWidth="1"/>
    <col min="777" max="777" width="6.28515625" style="29" customWidth="1"/>
    <col min="778" max="778" width="16.7109375" style="29" customWidth="1"/>
    <col min="779" max="1024" width="9.140625" style="29"/>
    <col min="1025" max="1025" width="16.7109375" style="29" customWidth="1"/>
    <col min="1026" max="1026" width="5.7109375" style="29" customWidth="1"/>
    <col min="1027" max="1032" width="8.7109375" style="29" customWidth="1"/>
    <col min="1033" max="1033" width="6.28515625" style="29" customWidth="1"/>
    <col min="1034" max="1034" width="16.7109375" style="29" customWidth="1"/>
    <col min="1035" max="1280" width="9.140625" style="29"/>
    <col min="1281" max="1281" width="16.7109375" style="29" customWidth="1"/>
    <col min="1282" max="1282" width="5.7109375" style="29" customWidth="1"/>
    <col min="1283" max="1288" width="8.7109375" style="29" customWidth="1"/>
    <col min="1289" max="1289" width="6.28515625" style="29" customWidth="1"/>
    <col min="1290" max="1290" width="16.7109375" style="29" customWidth="1"/>
    <col min="1291" max="1536" width="9.140625" style="29"/>
    <col min="1537" max="1537" width="16.7109375" style="29" customWidth="1"/>
    <col min="1538" max="1538" width="5.7109375" style="29" customWidth="1"/>
    <col min="1539" max="1544" width="8.7109375" style="29" customWidth="1"/>
    <col min="1545" max="1545" width="6.28515625" style="29" customWidth="1"/>
    <col min="1546" max="1546" width="16.7109375" style="29" customWidth="1"/>
    <col min="1547" max="1792" width="9.140625" style="29"/>
    <col min="1793" max="1793" width="16.7109375" style="29" customWidth="1"/>
    <col min="1794" max="1794" width="5.7109375" style="29" customWidth="1"/>
    <col min="1795" max="1800" width="8.7109375" style="29" customWidth="1"/>
    <col min="1801" max="1801" width="6.28515625" style="29" customWidth="1"/>
    <col min="1802" max="1802" width="16.7109375" style="29" customWidth="1"/>
    <col min="1803" max="2048" width="9.140625" style="29"/>
    <col min="2049" max="2049" width="16.7109375" style="29" customWidth="1"/>
    <col min="2050" max="2050" width="5.7109375" style="29" customWidth="1"/>
    <col min="2051" max="2056" width="8.7109375" style="29" customWidth="1"/>
    <col min="2057" max="2057" width="6.28515625" style="29" customWidth="1"/>
    <col min="2058" max="2058" width="16.7109375" style="29" customWidth="1"/>
    <col min="2059" max="2304" width="9.140625" style="29"/>
    <col min="2305" max="2305" width="16.7109375" style="29" customWidth="1"/>
    <col min="2306" max="2306" width="5.7109375" style="29" customWidth="1"/>
    <col min="2307" max="2312" width="8.7109375" style="29" customWidth="1"/>
    <col min="2313" max="2313" width="6.28515625" style="29" customWidth="1"/>
    <col min="2314" max="2314" width="16.7109375" style="29" customWidth="1"/>
    <col min="2315" max="2560" width="9.140625" style="29"/>
    <col min="2561" max="2561" width="16.7109375" style="29" customWidth="1"/>
    <col min="2562" max="2562" width="5.7109375" style="29" customWidth="1"/>
    <col min="2563" max="2568" width="8.7109375" style="29" customWidth="1"/>
    <col min="2569" max="2569" width="6.28515625" style="29" customWidth="1"/>
    <col min="2570" max="2570" width="16.7109375" style="29" customWidth="1"/>
    <col min="2571" max="2816" width="9.140625" style="29"/>
    <col min="2817" max="2817" width="16.7109375" style="29" customWidth="1"/>
    <col min="2818" max="2818" width="5.7109375" style="29" customWidth="1"/>
    <col min="2819" max="2824" width="8.7109375" style="29" customWidth="1"/>
    <col min="2825" max="2825" width="6.28515625" style="29" customWidth="1"/>
    <col min="2826" max="2826" width="16.7109375" style="29" customWidth="1"/>
    <col min="2827" max="3072" width="9.140625" style="29"/>
    <col min="3073" max="3073" width="16.7109375" style="29" customWidth="1"/>
    <col min="3074" max="3074" width="5.7109375" style="29" customWidth="1"/>
    <col min="3075" max="3080" width="8.7109375" style="29" customWidth="1"/>
    <col min="3081" max="3081" width="6.28515625" style="29" customWidth="1"/>
    <col min="3082" max="3082" width="16.7109375" style="29" customWidth="1"/>
    <col min="3083" max="3328" width="9.140625" style="29"/>
    <col min="3329" max="3329" width="16.7109375" style="29" customWidth="1"/>
    <col min="3330" max="3330" width="5.7109375" style="29" customWidth="1"/>
    <col min="3331" max="3336" width="8.7109375" style="29" customWidth="1"/>
    <col min="3337" max="3337" width="6.28515625" style="29" customWidth="1"/>
    <col min="3338" max="3338" width="16.7109375" style="29" customWidth="1"/>
    <col min="3339" max="3584" width="9.140625" style="29"/>
    <col min="3585" max="3585" width="16.7109375" style="29" customWidth="1"/>
    <col min="3586" max="3586" width="5.7109375" style="29" customWidth="1"/>
    <col min="3587" max="3592" width="8.7109375" style="29" customWidth="1"/>
    <col min="3593" max="3593" width="6.28515625" style="29" customWidth="1"/>
    <col min="3594" max="3594" width="16.7109375" style="29" customWidth="1"/>
    <col min="3595" max="3840" width="9.140625" style="29"/>
    <col min="3841" max="3841" width="16.7109375" style="29" customWidth="1"/>
    <col min="3842" max="3842" width="5.7109375" style="29" customWidth="1"/>
    <col min="3843" max="3848" width="8.7109375" style="29" customWidth="1"/>
    <col min="3849" max="3849" width="6.28515625" style="29" customWidth="1"/>
    <col min="3850" max="3850" width="16.7109375" style="29" customWidth="1"/>
    <col min="3851" max="4096" width="9.140625" style="29"/>
    <col min="4097" max="4097" width="16.7109375" style="29" customWidth="1"/>
    <col min="4098" max="4098" width="5.7109375" style="29" customWidth="1"/>
    <col min="4099" max="4104" width="8.7109375" style="29" customWidth="1"/>
    <col min="4105" max="4105" width="6.28515625" style="29" customWidth="1"/>
    <col min="4106" max="4106" width="16.7109375" style="29" customWidth="1"/>
    <col min="4107" max="4352" width="9.140625" style="29"/>
    <col min="4353" max="4353" width="16.7109375" style="29" customWidth="1"/>
    <col min="4354" max="4354" width="5.7109375" style="29" customWidth="1"/>
    <col min="4355" max="4360" width="8.7109375" style="29" customWidth="1"/>
    <col min="4361" max="4361" width="6.28515625" style="29" customWidth="1"/>
    <col min="4362" max="4362" width="16.7109375" style="29" customWidth="1"/>
    <col min="4363" max="4608" width="9.140625" style="29"/>
    <col min="4609" max="4609" width="16.7109375" style="29" customWidth="1"/>
    <col min="4610" max="4610" width="5.7109375" style="29" customWidth="1"/>
    <col min="4611" max="4616" width="8.7109375" style="29" customWidth="1"/>
    <col min="4617" max="4617" width="6.28515625" style="29" customWidth="1"/>
    <col min="4618" max="4618" width="16.7109375" style="29" customWidth="1"/>
    <col min="4619" max="4864" width="9.140625" style="29"/>
    <col min="4865" max="4865" width="16.7109375" style="29" customWidth="1"/>
    <col min="4866" max="4866" width="5.7109375" style="29" customWidth="1"/>
    <col min="4867" max="4872" width="8.7109375" style="29" customWidth="1"/>
    <col min="4873" max="4873" width="6.28515625" style="29" customWidth="1"/>
    <col min="4874" max="4874" width="16.7109375" style="29" customWidth="1"/>
    <col min="4875" max="5120" width="9.140625" style="29"/>
    <col min="5121" max="5121" width="16.7109375" style="29" customWidth="1"/>
    <col min="5122" max="5122" width="5.7109375" style="29" customWidth="1"/>
    <col min="5123" max="5128" width="8.7109375" style="29" customWidth="1"/>
    <col min="5129" max="5129" width="6.28515625" style="29" customWidth="1"/>
    <col min="5130" max="5130" width="16.7109375" style="29" customWidth="1"/>
    <col min="5131" max="5376" width="9.140625" style="29"/>
    <col min="5377" max="5377" width="16.7109375" style="29" customWidth="1"/>
    <col min="5378" max="5378" width="5.7109375" style="29" customWidth="1"/>
    <col min="5379" max="5384" width="8.7109375" style="29" customWidth="1"/>
    <col min="5385" max="5385" width="6.28515625" style="29" customWidth="1"/>
    <col min="5386" max="5386" width="16.7109375" style="29" customWidth="1"/>
    <col min="5387" max="5632" width="9.140625" style="29"/>
    <col min="5633" max="5633" width="16.7109375" style="29" customWidth="1"/>
    <col min="5634" max="5634" width="5.7109375" style="29" customWidth="1"/>
    <col min="5635" max="5640" width="8.7109375" style="29" customWidth="1"/>
    <col min="5641" max="5641" width="6.28515625" style="29" customWidth="1"/>
    <col min="5642" max="5642" width="16.7109375" style="29" customWidth="1"/>
    <col min="5643" max="5888" width="9.140625" style="29"/>
    <col min="5889" max="5889" width="16.7109375" style="29" customWidth="1"/>
    <col min="5890" max="5890" width="5.7109375" style="29" customWidth="1"/>
    <col min="5891" max="5896" width="8.7109375" style="29" customWidth="1"/>
    <col min="5897" max="5897" width="6.28515625" style="29" customWidth="1"/>
    <col min="5898" max="5898" width="16.7109375" style="29" customWidth="1"/>
    <col min="5899" max="6144" width="9.140625" style="29"/>
    <col min="6145" max="6145" width="16.7109375" style="29" customWidth="1"/>
    <col min="6146" max="6146" width="5.7109375" style="29" customWidth="1"/>
    <col min="6147" max="6152" width="8.7109375" style="29" customWidth="1"/>
    <col min="6153" max="6153" width="6.28515625" style="29" customWidth="1"/>
    <col min="6154" max="6154" width="16.7109375" style="29" customWidth="1"/>
    <col min="6155" max="6400" width="9.140625" style="29"/>
    <col min="6401" max="6401" width="16.7109375" style="29" customWidth="1"/>
    <col min="6402" max="6402" width="5.7109375" style="29" customWidth="1"/>
    <col min="6403" max="6408" width="8.7109375" style="29" customWidth="1"/>
    <col min="6409" max="6409" width="6.28515625" style="29" customWidth="1"/>
    <col min="6410" max="6410" width="16.7109375" style="29" customWidth="1"/>
    <col min="6411" max="6656" width="9.140625" style="29"/>
    <col min="6657" max="6657" width="16.7109375" style="29" customWidth="1"/>
    <col min="6658" max="6658" width="5.7109375" style="29" customWidth="1"/>
    <col min="6659" max="6664" width="8.7109375" style="29" customWidth="1"/>
    <col min="6665" max="6665" width="6.28515625" style="29" customWidth="1"/>
    <col min="6666" max="6666" width="16.7109375" style="29" customWidth="1"/>
    <col min="6667" max="6912" width="9.140625" style="29"/>
    <col min="6913" max="6913" width="16.7109375" style="29" customWidth="1"/>
    <col min="6914" max="6914" width="5.7109375" style="29" customWidth="1"/>
    <col min="6915" max="6920" width="8.7109375" style="29" customWidth="1"/>
    <col min="6921" max="6921" width="6.28515625" style="29" customWidth="1"/>
    <col min="6922" max="6922" width="16.7109375" style="29" customWidth="1"/>
    <col min="6923" max="7168" width="9.140625" style="29"/>
    <col min="7169" max="7169" width="16.7109375" style="29" customWidth="1"/>
    <col min="7170" max="7170" width="5.7109375" style="29" customWidth="1"/>
    <col min="7171" max="7176" width="8.7109375" style="29" customWidth="1"/>
    <col min="7177" max="7177" width="6.28515625" style="29" customWidth="1"/>
    <col min="7178" max="7178" width="16.7109375" style="29" customWidth="1"/>
    <col min="7179" max="7424" width="9.140625" style="29"/>
    <col min="7425" max="7425" width="16.7109375" style="29" customWidth="1"/>
    <col min="7426" max="7426" width="5.7109375" style="29" customWidth="1"/>
    <col min="7427" max="7432" width="8.7109375" style="29" customWidth="1"/>
    <col min="7433" max="7433" width="6.28515625" style="29" customWidth="1"/>
    <col min="7434" max="7434" width="16.7109375" style="29" customWidth="1"/>
    <col min="7435" max="7680" width="9.140625" style="29"/>
    <col min="7681" max="7681" width="16.7109375" style="29" customWidth="1"/>
    <col min="7682" max="7682" width="5.7109375" style="29" customWidth="1"/>
    <col min="7683" max="7688" width="8.7109375" style="29" customWidth="1"/>
    <col min="7689" max="7689" width="6.28515625" style="29" customWidth="1"/>
    <col min="7690" max="7690" width="16.7109375" style="29" customWidth="1"/>
    <col min="7691" max="7936" width="9.140625" style="29"/>
    <col min="7937" max="7937" width="16.7109375" style="29" customWidth="1"/>
    <col min="7938" max="7938" width="5.7109375" style="29" customWidth="1"/>
    <col min="7939" max="7944" width="8.7109375" style="29" customWidth="1"/>
    <col min="7945" max="7945" width="6.28515625" style="29" customWidth="1"/>
    <col min="7946" max="7946" width="16.7109375" style="29" customWidth="1"/>
    <col min="7947" max="8192" width="9.140625" style="29"/>
    <col min="8193" max="8193" width="16.7109375" style="29" customWidth="1"/>
    <col min="8194" max="8194" width="5.7109375" style="29" customWidth="1"/>
    <col min="8195" max="8200" width="8.7109375" style="29" customWidth="1"/>
    <col min="8201" max="8201" width="6.28515625" style="29" customWidth="1"/>
    <col min="8202" max="8202" width="16.7109375" style="29" customWidth="1"/>
    <col min="8203" max="8448" width="9.140625" style="29"/>
    <col min="8449" max="8449" width="16.7109375" style="29" customWidth="1"/>
    <col min="8450" max="8450" width="5.7109375" style="29" customWidth="1"/>
    <col min="8451" max="8456" width="8.7109375" style="29" customWidth="1"/>
    <col min="8457" max="8457" width="6.28515625" style="29" customWidth="1"/>
    <col min="8458" max="8458" width="16.7109375" style="29" customWidth="1"/>
    <col min="8459" max="8704" width="9.140625" style="29"/>
    <col min="8705" max="8705" width="16.7109375" style="29" customWidth="1"/>
    <col min="8706" max="8706" width="5.7109375" style="29" customWidth="1"/>
    <col min="8707" max="8712" width="8.7109375" style="29" customWidth="1"/>
    <col min="8713" max="8713" width="6.28515625" style="29" customWidth="1"/>
    <col min="8714" max="8714" width="16.7109375" style="29" customWidth="1"/>
    <col min="8715" max="8960" width="9.140625" style="29"/>
    <col min="8961" max="8961" width="16.7109375" style="29" customWidth="1"/>
    <col min="8962" max="8962" width="5.7109375" style="29" customWidth="1"/>
    <col min="8963" max="8968" width="8.7109375" style="29" customWidth="1"/>
    <col min="8969" max="8969" width="6.28515625" style="29" customWidth="1"/>
    <col min="8970" max="8970" width="16.7109375" style="29" customWidth="1"/>
    <col min="8971" max="9216" width="9.140625" style="29"/>
    <col min="9217" max="9217" width="16.7109375" style="29" customWidth="1"/>
    <col min="9218" max="9218" width="5.7109375" style="29" customWidth="1"/>
    <col min="9219" max="9224" width="8.7109375" style="29" customWidth="1"/>
    <col min="9225" max="9225" width="6.28515625" style="29" customWidth="1"/>
    <col min="9226" max="9226" width="16.7109375" style="29" customWidth="1"/>
    <col min="9227" max="9472" width="9.140625" style="29"/>
    <col min="9473" max="9473" width="16.7109375" style="29" customWidth="1"/>
    <col min="9474" max="9474" width="5.7109375" style="29" customWidth="1"/>
    <col min="9475" max="9480" width="8.7109375" style="29" customWidth="1"/>
    <col min="9481" max="9481" width="6.28515625" style="29" customWidth="1"/>
    <col min="9482" max="9482" width="16.7109375" style="29" customWidth="1"/>
    <col min="9483" max="9728" width="9.140625" style="29"/>
    <col min="9729" max="9729" width="16.7109375" style="29" customWidth="1"/>
    <col min="9730" max="9730" width="5.7109375" style="29" customWidth="1"/>
    <col min="9731" max="9736" width="8.7109375" style="29" customWidth="1"/>
    <col min="9737" max="9737" width="6.28515625" style="29" customWidth="1"/>
    <col min="9738" max="9738" width="16.7109375" style="29" customWidth="1"/>
    <col min="9739" max="9984" width="9.140625" style="29"/>
    <col min="9985" max="9985" width="16.7109375" style="29" customWidth="1"/>
    <col min="9986" max="9986" width="5.7109375" style="29" customWidth="1"/>
    <col min="9987" max="9992" width="8.7109375" style="29" customWidth="1"/>
    <col min="9993" max="9993" width="6.28515625" style="29" customWidth="1"/>
    <col min="9994" max="9994" width="16.7109375" style="29" customWidth="1"/>
    <col min="9995" max="10240" width="9.140625" style="29"/>
    <col min="10241" max="10241" width="16.7109375" style="29" customWidth="1"/>
    <col min="10242" max="10242" width="5.7109375" style="29" customWidth="1"/>
    <col min="10243" max="10248" width="8.7109375" style="29" customWidth="1"/>
    <col min="10249" max="10249" width="6.28515625" style="29" customWidth="1"/>
    <col min="10250" max="10250" width="16.7109375" style="29" customWidth="1"/>
    <col min="10251" max="10496" width="9.140625" style="29"/>
    <col min="10497" max="10497" width="16.7109375" style="29" customWidth="1"/>
    <col min="10498" max="10498" width="5.7109375" style="29" customWidth="1"/>
    <col min="10499" max="10504" width="8.7109375" style="29" customWidth="1"/>
    <col min="10505" max="10505" width="6.28515625" style="29" customWidth="1"/>
    <col min="10506" max="10506" width="16.7109375" style="29" customWidth="1"/>
    <col min="10507" max="10752" width="9.140625" style="29"/>
    <col min="10753" max="10753" width="16.7109375" style="29" customWidth="1"/>
    <col min="10754" max="10754" width="5.7109375" style="29" customWidth="1"/>
    <col min="10755" max="10760" width="8.7109375" style="29" customWidth="1"/>
    <col min="10761" max="10761" width="6.28515625" style="29" customWidth="1"/>
    <col min="10762" max="10762" width="16.7109375" style="29" customWidth="1"/>
    <col min="10763" max="11008" width="9.140625" style="29"/>
    <col min="11009" max="11009" width="16.7109375" style="29" customWidth="1"/>
    <col min="11010" max="11010" width="5.7109375" style="29" customWidth="1"/>
    <col min="11011" max="11016" width="8.7109375" style="29" customWidth="1"/>
    <col min="11017" max="11017" width="6.28515625" style="29" customWidth="1"/>
    <col min="11018" max="11018" width="16.7109375" style="29" customWidth="1"/>
    <col min="11019" max="11264" width="9.140625" style="29"/>
    <col min="11265" max="11265" width="16.7109375" style="29" customWidth="1"/>
    <col min="11266" max="11266" width="5.7109375" style="29" customWidth="1"/>
    <col min="11267" max="11272" width="8.7109375" style="29" customWidth="1"/>
    <col min="11273" max="11273" width="6.28515625" style="29" customWidth="1"/>
    <col min="11274" max="11274" width="16.7109375" style="29" customWidth="1"/>
    <col min="11275" max="11520" width="9.140625" style="29"/>
    <col min="11521" max="11521" width="16.7109375" style="29" customWidth="1"/>
    <col min="11522" max="11522" width="5.7109375" style="29" customWidth="1"/>
    <col min="11523" max="11528" width="8.7109375" style="29" customWidth="1"/>
    <col min="11529" max="11529" width="6.28515625" style="29" customWidth="1"/>
    <col min="11530" max="11530" width="16.7109375" style="29" customWidth="1"/>
    <col min="11531" max="11776" width="9.140625" style="29"/>
    <col min="11777" max="11777" width="16.7109375" style="29" customWidth="1"/>
    <col min="11778" max="11778" width="5.7109375" style="29" customWidth="1"/>
    <col min="11779" max="11784" width="8.7109375" style="29" customWidth="1"/>
    <col min="11785" max="11785" width="6.28515625" style="29" customWidth="1"/>
    <col min="11786" max="11786" width="16.7109375" style="29" customWidth="1"/>
    <col min="11787" max="12032" width="9.140625" style="29"/>
    <col min="12033" max="12033" width="16.7109375" style="29" customWidth="1"/>
    <col min="12034" max="12034" width="5.7109375" style="29" customWidth="1"/>
    <col min="12035" max="12040" width="8.7109375" style="29" customWidth="1"/>
    <col min="12041" max="12041" width="6.28515625" style="29" customWidth="1"/>
    <col min="12042" max="12042" width="16.7109375" style="29" customWidth="1"/>
    <col min="12043" max="12288" width="9.140625" style="29"/>
    <col min="12289" max="12289" width="16.7109375" style="29" customWidth="1"/>
    <col min="12290" max="12290" width="5.7109375" style="29" customWidth="1"/>
    <col min="12291" max="12296" width="8.7109375" style="29" customWidth="1"/>
    <col min="12297" max="12297" width="6.28515625" style="29" customWidth="1"/>
    <col min="12298" max="12298" width="16.7109375" style="29" customWidth="1"/>
    <col min="12299" max="12544" width="9.140625" style="29"/>
    <col min="12545" max="12545" width="16.7109375" style="29" customWidth="1"/>
    <col min="12546" max="12546" width="5.7109375" style="29" customWidth="1"/>
    <col min="12547" max="12552" width="8.7109375" style="29" customWidth="1"/>
    <col min="12553" max="12553" width="6.28515625" style="29" customWidth="1"/>
    <col min="12554" max="12554" width="16.7109375" style="29" customWidth="1"/>
    <col min="12555" max="12800" width="9.140625" style="29"/>
    <col min="12801" max="12801" width="16.7109375" style="29" customWidth="1"/>
    <col min="12802" max="12802" width="5.7109375" style="29" customWidth="1"/>
    <col min="12803" max="12808" width="8.7109375" style="29" customWidth="1"/>
    <col min="12809" max="12809" width="6.28515625" style="29" customWidth="1"/>
    <col min="12810" max="12810" width="16.7109375" style="29" customWidth="1"/>
    <col min="12811" max="13056" width="9.140625" style="29"/>
    <col min="13057" max="13057" width="16.7109375" style="29" customWidth="1"/>
    <col min="13058" max="13058" width="5.7109375" style="29" customWidth="1"/>
    <col min="13059" max="13064" width="8.7109375" style="29" customWidth="1"/>
    <col min="13065" max="13065" width="6.28515625" style="29" customWidth="1"/>
    <col min="13066" max="13066" width="16.7109375" style="29" customWidth="1"/>
    <col min="13067" max="13312" width="9.140625" style="29"/>
    <col min="13313" max="13313" width="16.7109375" style="29" customWidth="1"/>
    <col min="13314" max="13314" width="5.7109375" style="29" customWidth="1"/>
    <col min="13315" max="13320" width="8.7109375" style="29" customWidth="1"/>
    <col min="13321" max="13321" width="6.28515625" style="29" customWidth="1"/>
    <col min="13322" max="13322" width="16.7109375" style="29" customWidth="1"/>
    <col min="13323" max="13568" width="9.140625" style="29"/>
    <col min="13569" max="13569" width="16.7109375" style="29" customWidth="1"/>
    <col min="13570" max="13570" width="5.7109375" style="29" customWidth="1"/>
    <col min="13571" max="13576" width="8.7109375" style="29" customWidth="1"/>
    <col min="13577" max="13577" width="6.28515625" style="29" customWidth="1"/>
    <col min="13578" max="13578" width="16.7109375" style="29" customWidth="1"/>
    <col min="13579" max="13824" width="9.140625" style="29"/>
    <col min="13825" max="13825" width="16.7109375" style="29" customWidth="1"/>
    <col min="13826" max="13826" width="5.7109375" style="29" customWidth="1"/>
    <col min="13827" max="13832" width="8.7109375" style="29" customWidth="1"/>
    <col min="13833" max="13833" width="6.28515625" style="29" customWidth="1"/>
    <col min="13834" max="13834" width="16.7109375" style="29" customWidth="1"/>
    <col min="13835" max="14080" width="9.140625" style="29"/>
    <col min="14081" max="14081" width="16.7109375" style="29" customWidth="1"/>
    <col min="14082" max="14082" width="5.7109375" style="29" customWidth="1"/>
    <col min="14083" max="14088" width="8.7109375" style="29" customWidth="1"/>
    <col min="14089" max="14089" width="6.28515625" style="29" customWidth="1"/>
    <col min="14090" max="14090" width="16.7109375" style="29" customWidth="1"/>
    <col min="14091" max="14336" width="9.140625" style="29"/>
    <col min="14337" max="14337" width="16.7109375" style="29" customWidth="1"/>
    <col min="14338" max="14338" width="5.7109375" style="29" customWidth="1"/>
    <col min="14339" max="14344" width="8.7109375" style="29" customWidth="1"/>
    <col min="14345" max="14345" width="6.28515625" style="29" customWidth="1"/>
    <col min="14346" max="14346" width="16.7109375" style="29" customWidth="1"/>
    <col min="14347" max="14592" width="9.140625" style="29"/>
    <col min="14593" max="14593" width="16.7109375" style="29" customWidth="1"/>
    <col min="14594" max="14594" width="5.7109375" style="29" customWidth="1"/>
    <col min="14595" max="14600" width="8.7109375" style="29" customWidth="1"/>
    <col min="14601" max="14601" width="6.28515625" style="29" customWidth="1"/>
    <col min="14602" max="14602" width="16.7109375" style="29" customWidth="1"/>
    <col min="14603" max="14848" width="9.140625" style="29"/>
    <col min="14849" max="14849" width="16.7109375" style="29" customWidth="1"/>
    <col min="14850" max="14850" width="5.7109375" style="29" customWidth="1"/>
    <col min="14851" max="14856" width="8.7109375" style="29" customWidth="1"/>
    <col min="14857" max="14857" width="6.28515625" style="29" customWidth="1"/>
    <col min="14858" max="14858" width="16.7109375" style="29" customWidth="1"/>
    <col min="14859" max="15104" width="9.140625" style="29"/>
    <col min="15105" max="15105" width="16.7109375" style="29" customWidth="1"/>
    <col min="15106" max="15106" width="5.7109375" style="29" customWidth="1"/>
    <col min="15107" max="15112" width="8.7109375" style="29" customWidth="1"/>
    <col min="15113" max="15113" width="6.28515625" style="29" customWidth="1"/>
    <col min="15114" max="15114" width="16.7109375" style="29" customWidth="1"/>
    <col min="15115" max="15360" width="9.140625" style="29"/>
    <col min="15361" max="15361" width="16.7109375" style="29" customWidth="1"/>
    <col min="15362" max="15362" width="5.7109375" style="29" customWidth="1"/>
    <col min="15363" max="15368" width="8.7109375" style="29" customWidth="1"/>
    <col min="15369" max="15369" width="6.28515625" style="29" customWidth="1"/>
    <col min="15370" max="15370" width="16.7109375" style="29" customWidth="1"/>
    <col min="15371" max="15616" width="9.140625" style="29"/>
    <col min="15617" max="15617" width="16.7109375" style="29" customWidth="1"/>
    <col min="15618" max="15618" width="5.7109375" style="29" customWidth="1"/>
    <col min="15619" max="15624" width="8.7109375" style="29" customWidth="1"/>
    <col min="15625" max="15625" width="6.28515625" style="29" customWidth="1"/>
    <col min="15626" max="15626" width="16.7109375" style="29" customWidth="1"/>
    <col min="15627" max="15872" width="9.140625" style="29"/>
    <col min="15873" max="15873" width="16.7109375" style="29" customWidth="1"/>
    <col min="15874" max="15874" width="5.7109375" style="29" customWidth="1"/>
    <col min="15875" max="15880" width="8.7109375" style="29" customWidth="1"/>
    <col min="15881" max="15881" width="6.28515625" style="29" customWidth="1"/>
    <col min="15882" max="15882" width="16.7109375" style="29" customWidth="1"/>
    <col min="15883" max="16128" width="9.140625" style="29"/>
    <col min="16129" max="16129" width="16.7109375" style="29" customWidth="1"/>
    <col min="16130" max="16130" width="5.7109375" style="29" customWidth="1"/>
    <col min="16131" max="16136" width="8.7109375" style="29" customWidth="1"/>
    <col min="16137" max="16137" width="6.28515625" style="29" customWidth="1"/>
    <col min="16138" max="16138" width="16.7109375" style="29" customWidth="1"/>
    <col min="16139" max="16384" width="9.140625" style="29"/>
  </cols>
  <sheetData>
    <row r="1" spans="1:10" ht="19.5" customHeight="1" x14ac:dyDescent="0.5">
      <c r="A1" s="1501" t="s">
        <v>960</v>
      </c>
      <c r="B1" s="1501"/>
      <c r="C1" s="1501"/>
      <c r="D1" s="1501"/>
      <c r="E1" s="1501"/>
      <c r="F1" s="1501"/>
      <c r="G1" s="1501"/>
      <c r="H1" s="1501"/>
      <c r="I1" s="1501"/>
      <c r="J1" s="1501"/>
    </row>
    <row r="2" spans="1:10" ht="33.75" customHeight="1" x14ac:dyDescent="0.25">
      <c r="A2" s="1502" t="s">
        <v>801</v>
      </c>
      <c r="B2" s="1502"/>
      <c r="C2" s="1502"/>
      <c r="D2" s="1502"/>
      <c r="E2" s="1502"/>
      <c r="F2" s="1502"/>
      <c r="G2" s="1502"/>
      <c r="H2" s="1502"/>
      <c r="I2" s="1502"/>
      <c r="J2" s="1502"/>
    </row>
    <row r="3" spans="1:10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</row>
    <row r="4" spans="1:10" ht="15.75" x14ac:dyDescent="0.25">
      <c r="A4" s="1487" t="s">
        <v>370</v>
      </c>
      <c r="B4" s="1487"/>
      <c r="C4" s="1487"/>
      <c r="D4" s="1487"/>
      <c r="E4" s="1487"/>
      <c r="F4" s="1487"/>
      <c r="G4" s="1487"/>
      <c r="H4" s="1487"/>
      <c r="I4" s="1487"/>
      <c r="J4" s="1487"/>
    </row>
    <row r="5" spans="1:10" ht="15.75" x14ac:dyDescent="0.3">
      <c r="A5" s="1709" t="s">
        <v>867</v>
      </c>
      <c r="B5" s="1709"/>
      <c r="C5" s="299"/>
      <c r="D5" s="299"/>
      <c r="E5" s="299"/>
      <c r="F5" s="299"/>
      <c r="G5" s="299"/>
      <c r="H5" s="299"/>
      <c r="I5" s="300"/>
      <c r="J5" s="298" t="s">
        <v>868</v>
      </c>
    </row>
    <row r="6" spans="1:10" ht="25.5" customHeight="1" thickBot="1" x14ac:dyDescent="0.25">
      <c r="A6" s="1602" t="s">
        <v>800</v>
      </c>
      <c r="B6" s="1602" t="s">
        <v>414</v>
      </c>
      <c r="C6" s="1711" t="s">
        <v>671</v>
      </c>
      <c r="D6" s="1711"/>
      <c r="E6" s="1711"/>
      <c r="F6" s="1711"/>
      <c r="G6" s="1711"/>
      <c r="H6" s="1711"/>
      <c r="I6" s="1712" t="s">
        <v>413</v>
      </c>
      <c r="J6" s="1712" t="s">
        <v>710</v>
      </c>
    </row>
    <row r="7" spans="1:10" ht="25.5" customHeight="1" thickTop="1" thickBot="1" x14ac:dyDescent="0.25">
      <c r="A7" s="1710"/>
      <c r="B7" s="1710"/>
      <c r="C7" s="473" t="s">
        <v>45</v>
      </c>
      <c r="D7" s="473" t="s">
        <v>72</v>
      </c>
      <c r="E7" s="473" t="s">
        <v>663</v>
      </c>
      <c r="F7" s="473" t="s">
        <v>662</v>
      </c>
      <c r="G7" s="473" t="s">
        <v>661</v>
      </c>
      <c r="H7" s="473" t="s">
        <v>660</v>
      </c>
      <c r="I7" s="1713"/>
      <c r="J7" s="1713"/>
    </row>
    <row r="8" spans="1:10" ht="29.25" customHeight="1" thickTop="1" x14ac:dyDescent="0.2">
      <c r="A8" s="1603"/>
      <c r="B8" s="1603"/>
      <c r="C8" s="481" t="s">
        <v>44</v>
      </c>
      <c r="D8" s="482" t="s">
        <v>71</v>
      </c>
      <c r="E8" s="482" t="s">
        <v>664</v>
      </c>
      <c r="F8" s="482" t="s">
        <v>665</v>
      </c>
      <c r="G8" s="482" t="s">
        <v>666</v>
      </c>
      <c r="H8" s="482" t="s">
        <v>667</v>
      </c>
      <c r="I8" s="1714"/>
      <c r="J8" s="1714"/>
    </row>
    <row r="9" spans="1:10" ht="13.5" thickBot="1" x14ac:dyDescent="0.25">
      <c r="A9" s="1708" t="s">
        <v>60</v>
      </c>
      <c r="B9" s="134" t="s">
        <v>592</v>
      </c>
      <c r="C9" s="922">
        <f>SUM(D9:H9)</f>
        <v>8</v>
      </c>
      <c r="D9" s="927">
        <v>1</v>
      </c>
      <c r="E9" s="927">
        <v>0</v>
      </c>
      <c r="F9" s="927">
        <v>0</v>
      </c>
      <c r="G9" s="927">
        <v>0</v>
      </c>
      <c r="H9" s="927">
        <v>7</v>
      </c>
      <c r="I9" s="62" t="s">
        <v>180</v>
      </c>
      <c r="J9" s="1707" t="s">
        <v>155</v>
      </c>
    </row>
    <row r="10" spans="1:10" ht="14.25" thickTop="1" thickBot="1" x14ac:dyDescent="0.25">
      <c r="A10" s="1691"/>
      <c r="B10" s="146" t="s">
        <v>593</v>
      </c>
      <c r="C10" s="922">
        <f t="shared" ref="C10:C61" si="0">SUM(D10:H10)</f>
        <v>1</v>
      </c>
      <c r="D10" s="923">
        <v>0</v>
      </c>
      <c r="E10" s="923">
        <v>0</v>
      </c>
      <c r="F10" s="923">
        <v>0</v>
      </c>
      <c r="G10" s="923">
        <v>0</v>
      </c>
      <c r="H10" s="923">
        <v>1</v>
      </c>
      <c r="I10" s="60" t="s">
        <v>434</v>
      </c>
      <c r="J10" s="1692"/>
    </row>
    <row r="11" spans="1:10" ht="14.25" thickTop="1" thickBot="1" x14ac:dyDescent="0.25">
      <c r="A11" s="1691"/>
      <c r="B11" s="476" t="s">
        <v>44</v>
      </c>
      <c r="C11" s="922">
        <f>C9+C10</f>
        <v>9</v>
      </c>
      <c r="D11" s="922">
        <f t="shared" ref="D11:H11" si="1">D9+D10</f>
        <v>1</v>
      </c>
      <c r="E11" s="922">
        <f t="shared" si="1"/>
        <v>0</v>
      </c>
      <c r="F11" s="922">
        <f t="shared" si="1"/>
        <v>0</v>
      </c>
      <c r="G11" s="922">
        <f t="shared" si="1"/>
        <v>0</v>
      </c>
      <c r="H11" s="922">
        <f t="shared" si="1"/>
        <v>8</v>
      </c>
      <c r="I11" s="85" t="s">
        <v>45</v>
      </c>
      <c r="J11" s="1692"/>
    </row>
    <row r="12" spans="1:10" ht="14.25" thickTop="1" thickBot="1" x14ac:dyDescent="0.25">
      <c r="A12" s="1703" t="s">
        <v>62</v>
      </c>
      <c r="B12" s="558" t="s">
        <v>592</v>
      </c>
      <c r="C12" s="924">
        <f t="shared" si="0"/>
        <v>55</v>
      </c>
      <c r="D12" s="925">
        <v>7</v>
      </c>
      <c r="E12" s="925">
        <v>0</v>
      </c>
      <c r="F12" s="925">
        <v>0</v>
      </c>
      <c r="G12" s="925">
        <v>8</v>
      </c>
      <c r="H12" s="925">
        <v>40</v>
      </c>
      <c r="I12" s="61" t="s">
        <v>180</v>
      </c>
      <c r="J12" s="1695" t="s">
        <v>156</v>
      </c>
    </row>
    <row r="13" spans="1:10" ht="14.25" thickTop="1" thickBot="1" x14ac:dyDescent="0.25">
      <c r="A13" s="1703"/>
      <c r="B13" s="558" t="s">
        <v>593</v>
      </c>
      <c r="C13" s="924">
        <f t="shared" si="0"/>
        <v>3</v>
      </c>
      <c r="D13" s="925">
        <v>0</v>
      </c>
      <c r="E13" s="925">
        <v>0</v>
      </c>
      <c r="F13" s="925">
        <v>0</v>
      </c>
      <c r="G13" s="925">
        <v>1</v>
      </c>
      <c r="H13" s="925">
        <v>2</v>
      </c>
      <c r="I13" s="61" t="s">
        <v>434</v>
      </c>
      <c r="J13" s="1695"/>
    </row>
    <row r="14" spans="1:10" ht="14.25" thickTop="1" thickBot="1" x14ac:dyDescent="0.25">
      <c r="A14" s="1703"/>
      <c r="B14" s="477" t="s">
        <v>44</v>
      </c>
      <c r="C14" s="924">
        <f>C12+C13</f>
        <v>58</v>
      </c>
      <c r="D14" s="924">
        <f t="shared" ref="D14:H14" si="2">D12+D13</f>
        <v>7</v>
      </c>
      <c r="E14" s="924">
        <f t="shared" si="2"/>
        <v>0</v>
      </c>
      <c r="F14" s="924">
        <f t="shared" si="2"/>
        <v>0</v>
      </c>
      <c r="G14" s="924">
        <f t="shared" si="2"/>
        <v>9</v>
      </c>
      <c r="H14" s="924">
        <f t="shared" si="2"/>
        <v>42</v>
      </c>
      <c r="I14" s="86" t="s">
        <v>45</v>
      </c>
      <c r="J14" s="1695"/>
    </row>
    <row r="15" spans="1:10" ht="14.25" thickTop="1" thickBot="1" x14ac:dyDescent="0.25">
      <c r="A15" s="1691" t="s">
        <v>64</v>
      </c>
      <c r="B15" s="146" t="s">
        <v>592</v>
      </c>
      <c r="C15" s="922">
        <f t="shared" si="0"/>
        <v>84</v>
      </c>
      <c r="D15" s="923">
        <v>10</v>
      </c>
      <c r="E15" s="923">
        <v>0</v>
      </c>
      <c r="F15" s="923">
        <v>0</v>
      </c>
      <c r="G15" s="923">
        <v>34</v>
      </c>
      <c r="H15" s="923">
        <v>40</v>
      </c>
      <c r="I15" s="62" t="s">
        <v>180</v>
      </c>
      <c r="J15" s="1692" t="s">
        <v>157</v>
      </c>
    </row>
    <row r="16" spans="1:10" ht="14.25" thickTop="1" thickBot="1" x14ac:dyDescent="0.25">
      <c r="A16" s="1691"/>
      <c r="B16" s="146" t="s">
        <v>593</v>
      </c>
      <c r="C16" s="922">
        <f t="shared" si="0"/>
        <v>10</v>
      </c>
      <c r="D16" s="923">
        <v>3</v>
      </c>
      <c r="E16" s="923">
        <v>0</v>
      </c>
      <c r="F16" s="923">
        <v>0</v>
      </c>
      <c r="G16" s="923">
        <v>3</v>
      </c>
      <c r="H16" s="923">
        <v>4</v>
      </c>
      <c r="I16" s="60" t="s">
        <v>434</v>
      </c>
      <c r="J16" s="1692"/>
    </row>
    <row r="17" spans="1:10" ht="14.25" thickTop="1" thickBot="1" x14ac:dyDescent="0.25">
      <c r="A17" s="1691"/>
      <c r="B17" s="476" t="s">
        <v>44</v>
      </c>
      <c r="C17" s="922">
        <f>C15+C16</f>
        <v>94</v>
      </c>
      <c r="D17" s="922">
        <f t="shared" ref="D17:H17" si="3">D15+D16</f>
        <v>13</v>
      </c>
      <c r="E17" s="922">
        <f t="shared" si="3"/>
        <v>0</v>
      </c>
      <c r="F17" s="922">
        <f t="shared" si="3"/>
        <v>0</v>
      </c>
      <c r="G17" s="922">
        <f t="shared" si="3"/>
        <v>37</v>
      </c>
      <c r="H17" s="922">
        <f t="shared" si="3"/>
        <v>44</v>
      </c>
      <c r="I17" s="85" t="s">
        <v>45</v>
      </c>
      <c r="J17" s="1692"/>
    </row>
    <row r="18" spans="1:10" ht="14.25" thickTop="1" thickBot="1" x14ac:dyDescent="0.25">
      <c r="A18" s="1703" t="s">
        <v>66</v>
      </c>
      <c r="B18" s="558" t="s">
        <v>592</v>
      </c>
      <c r="C18" s="924">
        <f t="shared" si="0"/>
        <v>111</v>
      </c>
      <c r="D18" s="925">
        <v>8</v>
      </c>
      <c r="E18" s="925">
        <v>0</v>
      </c>
      <c r="F18" s="925">
        <v>0</v>
      </c>
      <c r="G18" s="925">
        <v>73</v>
      </c>
      <c r="H18" s="925">
        <v>30</v>
      </c>
      <c r="I18" s="61" t="s">
        <v>180</v>
      </c>
      <c r="J18" s="1695" t="s">
        <v>158</v>
      </c>
    </row>
    <row r="19" spans="1:10" ht="14.25" thickTop="1" thickBot="1" x14ac:dyDescent="0.25">
      <c r="A19" s="1703"/>
      <c r="B19" s="558" t="s">
        <v>593</v>
      </c>
      <c r="C19" s="924">
        <f t="shared" si="0"/>
        <v>17</v>
      </c>
      <c r="D19" s="925">
        <v>2</v>
      </c>
      <c r="E19" s="925">
        <v>0</v>
      </c>
      <c r="F19" s="925">
        <v>0</v>
      </c>
      <c r="G19" s="925">
        <v>9</v>
      </c>
      <c r="H19" s="925">
        <v>6</v>
      </c>
      <c r="I19" s="61" t="s">
        <v>434</v>
      </c>
      <c r="J19" s="1695"/>
    </row>
    <row r="20" spans="1:10" ht="14.25" thickTop="1" thickBot="1" x14ac:dyDescent="0.25">
      <c r="A20" s="1703"/>
      <c r="B20" s="477" t="s">
        <v>44</v>
      </c>
      <c r="C20" s="924">
        <f>C18+C19</f>
        <v>128</v>
      </c>
      <c r="D20" s="924">
        <f t="shared" ref="D20:H20" si="4">D18+D19</f>
        <v>10</v>
      </c>
      <c r="E20" s="924">
        <f t="shared" si="4"/>
        <v>0</v>
      </c>
      <c r="F20" s="924">
        <f t="shared" si="4"/>
        <v>0</v>
      </c>
      <c r="G20" s="924">
        <f t="shared" si="4"/>
        <v>82</v>
      </c>
      <c r="H20" s="924">
        <f t="shared" si="4"/>
        <v>36</v>
      </c>
      <c r="I20" s="86" t="s">
        <v>45</v>
      </c>
      <c r="J20" s="1695"/>
    </row>
    <row r="21" spans="1:10" ht="14.25" thickTop="1" thickBot="1" x14ac:dyDescent="0.25">
      <c r="A21" s="1691" t="s">
        <v>68</v>
      </c>
      <c r="B21" s="146" t="s">
        <v>592</v>
      </c>
      <c r="C21" s="922">
        <f t="shared" si="0"/>
        <v>140</v>
      </c>
      <c r="D21" s="923">
        <v>17</v>
      </c>
      <c r="E21" s="923">
        <v>0</v>
      </c>
      <c r="F21" s="923">
        <v>0</v>
      </c>
      <c r="G21" s="923">
        <v>115</v>
      </c>
      <c r="H21" s="923">
        <v>8</v>
      </c>
      <c r="I21" s="62" t="s">
        <v>180</v>
      </c>
      <c r="J21" s="1692" t="s">
        <v>159</v>
      </c>
    </row>
    <row r="22" spans="1:10" ht="14.25" thickTop="1" thickBot="1" x14ac:dyDescent="0.25">
      <c r="A22" s="1691"/>
      <c r="B22" s="146" t="s">
        <v>593</v>
      </c>
      <c r="C22" s="922">
        <f t="shared" si="0"/>
        <v>20</v>
      </c>
      <c r="D22" s="923">
        <v>2</v>
      </c>
      <c r="E22" s="923">
        <v>0</v>
      </c>
      <c r="F22" s="923">
        <v>1</v>
      </c>
      <c r="G22" s="923">
        <v>13</v>
      </c>
      <c r="H22" s="923">
        <v>4</v>
      </c>
      <c r="I22" s="60" t="s">
        <v>434</v>
      </c>
      <c r="J22" s="1692"/>
    </row>
    <row r="23" spans="1:10" ht="14.25" thickTop="1" thickBot="1" x14ac:dyDescent="0.25">
      <c r="A23" s="1691"/>
      <c r="B23" s="476" t="s">
        <v>44</v>
      </c>
      <c r="C23" s="922">
        <f>C21+C22</f>
        <v>160</v>
      </c>
      <c r="D23" s="922">
        <f t="shared" ref="D23:H23" si="5">D21+D22</f>
        <v>19</v>
      </c>
      <c r="E23" s="922">
        <f t="shared" si="5"/>
        <v>0</v>
      </c>
      <c r="F23" s="922">
        <f t="shared" si="5"/>
        <v>1</v>
      </c>
      <c r="G23" s="922">
        <f t="shared" si="5"/>
        <v>128</v>
      </c>
      <c r="H23" s="922">
        <f t="shared" si="5"/>
        <v>12</v>
      </c>
      <c r="I23" s="85" t="s">
        <v>45</v>
      </c>
      <c r="J23" s="1692"/>
    </row>
    <row r="24" spans="1:10" ht="14.25" thickTop="1" thickBot="1" x14ac:dyDescent="0.25">
      <c r="A24" s="1703" t="s">
        <v>70</v>
      </c>
      <c r="B24" s="558" t="s">
        <v>592</v>
      </c>
      <c r="C24" s="924">
        <f t="shared" si="0"/>
        <v>168</v>
      </c>
      <c r="D24" s="925">
        <v>15</v>
      </c>
      <c r="E24" s="925">
        <v>0</v>
      </c>
      <c r="F24" s="925">
        <v>1</v>
      </c>
      <c r="G24" s="925">
        <v>141</v>
      </c>
      <c r="H24" s="925">
        <v>11</v>
      </c>
      <c r="I24" s="61" t="s">
        <v>180</v>
      </c>
      <c r="J24" s="1695" t="s">
        <v>160</v>
      </c>
    </row>
    <row r="25" spans="1:10" ht="14.25" thickTop="1" thickBot="1" x14ac:dyDescent="0.25">
      <c r="A25" s="1703"/>
      <c r="B25" s="558" t="s">
        <v>593</v>
      </c>
      <c r="C25" s="924">
        <f t="shared" si="0"/>
        <v>26</v>
      </c>
      <c r="D25" s="925">
        <v>2</v>
      </c>
      <c r="E25" s="925">
        <v>0</v>
      </c>
      <c r="F25" s="925">
        <v>0</v>
      </c>
      <c r="G25" s="925">
        <v>22</v>
      </c>
      <c r="H25" s="925">
        <v>2</v>
      </c>
      <c r="I25" s="61" t="s">
        <v>434</v>
      </c>
      <c r="J25" s="1695"/>
    </row>
    <row r="26" spans="1:10" ht="14.25" thickTop="1" thickBot="1" x14ac:dyDescent="0.25">
      <c r="A26" s="1703"/>
      <c r="B26" s="477" t="s">
        <v>44</v>
      </c>
      <c r="C26" s="924">
        <f>C24+C25</f>
        <v>194</v>
      </c>
      <c r="D26" s="924">
        <f t="shared" ref="D26:H26" si="6">D24+D25</f>
        <v>17</v>
      </c>
      <c r="E26" s="924">
        <f t="shared" si="6"/>
        <v>0</v>
      </c>
      <c r="F26" s="924">
        <f t="shared" si="6"/>
        <v>1</v>
      </c>
      <c r="G26" s="924">
        <f t="shared" si="6"/>
        <v>163</v>
      </c>
      <c r="H26" s="924">
        <f t="shared" si="6"/>
        <v>13</v>
      </c>
      <c r="I26" s="86" t="s">
        <v>45</v>
      </c>
      <c r="J26" s="1695"/>
    </row>
    <row r="27" spans="1:10" ht="14.25" thickTop="1" thickBot="1" x14ac:dyDescent="0.25">
      <c r="A27" s="1691" t="s">
        <v>196</v>
      </c>
      <c r="B27" s="146" t="s">
        <v>592</v>
      </c>
      <c r="C27" s="922">
        <f t="shared" si="0"/>
        <v>179</v>
      </c>
      <c r="D27" s="923">
        <v>13</v>
      </c>
      <c r="E27" s="923">
        <v>0</v>
      </c>
      <c r="F27" s="923">
        <v>1</v>
      </c>
      <c r="G27" s="923">
        <v>148</v>
      </c>
      <c r="H27" s="923">
        <v>17</v>
      </c>
      <c r="I27" s="62" t="s">
        <v>180</v>
      </c>
      <c r="J27" s="1692" t="s">
        <v>162</v>
      </c>
    </row>
    <row r="28" spans="1:10" ht="14.25" thickTop="1" thickBot="1" x14ac:dyDescent="0.25">
      <c r="A28" s="1691"/>
      <c r="B28" s="146" t="s">
        <v>593</v>
      </c>
      <c r="C28" s="922">
        <f t="shared" si="0"/>
        <v>27</v>
      </c>
      <c r="D28" s="923">
        <v>0</v>
      </c>
      <c r="E28" s="923">
        <v>0</v>
      </c>
      <c r="F28" s="923">
        <v>1</v>
      </c>
      <c r="G28" s="923">
        <v>22</v>
      </c>
      <c r="H28" s="923">
        <v>4</v>
      </c>
      <c r="I28" s="60" t="s">
        <v>434</v>
      </c>
      <c r="J28" s="1692"/>
    </row>
    <row r="29" spans="1:10" ht="14.25" thickTop="1" thickBot="1" x14ac:dyDescent="0.25">
      <c r="A29" s="1691"/>
      <c r="B29" s="476" t="s">
        <v>44</v>
      </c>
      <c r="C29" s="922">
        <f>C27+C28</f>
        <v>206</v>
      </c>
      <c r="D29" s="922">
        <f t="shared" ref="D29:H29" si="7">D27+D28</f>
        <v>13</v>
      </c>
      <c r="E29" s="922">
        <f t="shared" si="7"/>
        <v>0</v>
      </c>
      <c r="F29" s="922">
        <f t="shared" si="7"/>
        <v>2</v>
      </c>
      <c r="G29" s="922">
        <f t="shared" si="7"/>
        <v>170</v>
      </c>
      <c r="H29" s="922">
        <f t="shared" si="7"/>
        <v>21</v>
      </c>
      <c r="I29" s="85" t="s">
        <v>45</v>
      </c>
      <c r="J29" s="1692"/>
    </row>
    <row r="30" spans="1:10" ht="14.25" thickTop="1" thickBot="1" x14ac:dyDescent="0.25">
      <c r="A30" s="1703" t="s">
        <v>668</v>
      </c>
      <c r="B30" s="558" t="s">
        <v>592</v>
      </c>
      <c r="C30" s="924">
        <f t="shared" si="0"/>
        <v>158</v>
      </c>
      <c r="D30" s="925">
        <v>16</v>
      </c>
      <c r="E30" s="925">
        <v>0</v>
      </c>
      <c r="F30" s="925">
        <v>0</v>
      </c>
      <c r="G30" s="925">
        <v>133</v>
      </c>
      <c r="H30" s="925">
        <v>9</v>
      </c>
      <c r="I30" s="61" t="s">
        <v>180</v>
      </c>
      <c r="J30" s="1695" t="s">
        <v>164</v>
      </c>
    </row>
    <row r="31" spans="1:10" ht="14.25" thickTop="1" thickBot="1" x14ac:dyDescent="0.25">
      <c r="A31" s="1703"/>
      <c r="B31" s="558" t="s">
        <v>593</v>
      </c>
      <c r="C31" s="924">
        <f t="shared" si="0"/>
        <v>29</v>
      </c>
      <c r="D31" s="925">
        <v>1</v>
      </c>
      <c r="E31" s="925">
        <v>0</v>
      </c>
      <c r="F31" s="925">
        <v>0</v>
      </c>
      <c r="G31" s="925">
        <v>25</v>
      </c>
      <c r="H31" s="925">
        <v>3</v>
      </c>
      <c r="I31" s="61" t="s">
        <v>434</v>
      </c>
      <c r="J31" s="1695"/>
    </row>
    <row r="32" spans="1:10" ht="16.5" thickTop="1" thickBot="1" x14ac:dyDescent="0.25">
      <c r="A32" s="1703"/>
      <c r="B32" s="477" t="s">
        <v>44</v>
      </c>
      <c r="C32" s="928">
        <f>C30+C31</f>
        <v>187</v>
      </c>
      <c r="D32" s="928">
        <f t="shared" ref="D32:H32" si="8">D30+D31</f>
        <v>17</v>
      </c>
      <c r="E32" s="928">
        <f t="shared" si="8"/>
        <v>0</v>
      </c>
      <c r="F32" s="928">
        <f t="shared" si="8"/>
        <v>0</v>
      </c>
      <c r="G32" s="928">
        <f t="shared" si="8"/>
        <v>158</v>
      </c>
      <c r="H32" s="928">
        <f t="shared" si="8"/>
        <v>12</v>
      </c>
      <c r="I32" s="86" t="s">
        <v>45</v>
      </c>
      <c r="J32" s="1695"/>
    </row>
    <row r="33" spans="1:10" ht="14.25" thickTop="1" thickBot="1" x14ac:dyDescent="0.25">
      <c r="A33" s="1691" t="s">
        <v>669</v>
      </c>
      <c r="B33" s="146" t="s">
        <v>592</v>
      </c>
      <c r="C33" s="922">
        <f t="shared" si="0"/>
        <v>156</v>
      </c>
      <c r="D33" s="923">
        <v>14</v>
      </c>
      <c r="E33" s="923">
        <v>0</v>
      </c>
      <c r="F33" s="923">
        <v>0</v>
      </c>
      <c r="G33" s="923">
        <v>136</v>
      </c>
      <c r="H33" s="923">
        <v>6</v>
      </c>
      <c r="I33" s="62" t="s">
        <v>180</v>
      </c>
      <c r="J33" s="1692" t="s">
        <v>166</v>
      </c>
    </row>
    <row r="34" spans="1:10" ht="14.25" thickTop="1" thickBot="1" x14ac:dyDescent="0.25">
      <c r="A34" s="1691"/>
      <c r="B34" s="146" t="s">
        <v>593</v>
      </c>
      <c r="C34" s="922">
        <f t="shared" si="0"/>
        <v>35</v>
      </c>
      <c r="D34" s="923">
        <v>2</v>
      </c>
      <c r="E34" s="923">
        <v>1</v>
      </c>
      <c r="F34" s="923">
        <v>1</v>
      </c>
      <c r="G34" s="923">
        <v>29</v>
      </c>
      <c r="H34" s="923">
        <v>2</v>
      </c>
      <c r="I34" s="60" t="s">
        <v>434</v>
      </c>
      <c r="J34" s="1692"/>
    </row>
    <row r="35" spans="1:10" ht="14.25" thickTop="1" thickBot="1" x14ac:dyDescent="0.25">
      <c r="A35" s="1691"/>
      <c r="B35" s="476" t="s">
        <v>44</v>
      </c>
      <c r="C35" s="922">
        <f>C33+C34</f>
        <v>191</v>
      </c>
      <c r="D35" s="922">
        <f t="shared" ref="D35:H35" si="9">D33+D34</f>
        <v>16</v>
      </c>
      <c r="E35" s="922">
        <f t="shared" si="9"/>
        <v>1</v>
      </c>
      <c r="F35" s="922">
        <f t="shared" si="9"/>
        <v>1</v>
      </c>
      <c r="G35" s="922">
        <f t="shared" si="9"/>
        <v>165</v>
      </c>
      <c r="H35" s="922">
        <f t="shared" si="9"/>
        <v>8</v>
      </c>
      <c r="I35" s="85" t="s">
        <v>45</v>
      </c>
      <c r="J35" s="1692"/>
    </row>
    <row r="36" spans="1:10" ht="14.25" thickTop="1" thickBot="1" x14ac:dyDescent="0.25">
      <c r="A36" s="1703" t="s">
        <v>670</v>
      </c>
      <c r="B36" s="558" t="s">
        <v>592</v>
      </c>
      <c r="C36" s="924">
        <f t="shared" si="0"/>
        <v>126</v>
      </c>
      <c r="D36" s="925">
        <v>7</v>
      </c>
      <c r="E36" s="925">
        <v>0</v>
      </c>
      <c r="F36" s="925">
        <v>1</v>
      </c>
      <c r="G36" s="925">
        <v>114</v>
      </c>
      <c r="H36" s="926">
        <v>4</v>
      </c>
      <c r="I36" s="61" t="s">
        <v>180</v>
      </c>
      <c r="J36" s="1695" t="s">
        <v>168</v>
      </c>
    </row>
    <row r="37" spans="1:10" ht="14.25" thickTop="1" thickBot="1" x14ac:dyDescent="0.25">
      <c r="A37" s="1703"/>
      <c r="B37" s="558" t="s">
        <v>593</v>
      </c>
      <c r="C37" s="924">
        <f t="shared" si="0"/>
        <v>39</v>
      </c>
      <c r="D37" s="925">
        <v>2</v>
      </c>
      <c r="E37" s="925">
        <v>1</v>
      </c>
      <c r="F37" s="925">
        <v>3</v>
      </c>
      <c r="G37" s="925">
        <v>29</v>
      </c>
      <c r="H37" s="926">
        <v>4</v>
      </c>
      <c r="I37" s="61" t="s">
        <v>434</v>
      </c>
      <c r="J37" s="1695"/>
    </row>
    <row r="38" spans="1:10" ht="14.25" thickTop="1" thickBot="1" x14ac:dyDescent="0.25">
      <c r="A38" s="1703"/>
      <c r="B38" s="477" t="s">
        <v>44</v>
      </c>
      <c r="C38" s="924">
        <f>C36+C37</f>
        <v>165</v>
      </c>
      <c r="D38" s="924">
        <f t="shared" ref="D38:H38" si="10">D36+D37</f>
        <v>9</v>
      </c>
      <c r="E38" s="924">
        <f t="shared" si="10"/>
        <v>1</v>
      </c>
      <c r="F38" s="924">
        <f t="shared" si="10"/>
        <v>4</v>
      </c>
      <c r="G38" s="924">
        <f t="shared" si="10"/>
        <v>143</v>
      </c>
      <c r="H38" s="924">
        <f t="shared" si="10"/>
        <v>8</v>
      </c>
      <c r="I38" s="86" t="s">
        <v>45</v>
      </c>
      <c r="J38" s="1695"/>
    </row>
    <row r="39" spans="1:10" ht="14.25" thickTop="1" thickBot="1" x14ac:dyDescent="0.25">
      <c r="A39" s="1691" t="s">
        <v>283</v>
      </c>
      <c r="B39" s="146" t="s">
        <v>592</v>
      </c>
      <c r="C39" s="922">
        <f t="shared" si="0"/>
        <v>92</v>
      </c>
      <c r="D39" s="923">
        <v>5</v>
      </c>
      <c r="E39" s="923">
        <v>1</v>
      </c>
      <c r="F39" s="923">
        <v>0</v>
      </c>
      <c r="G39" s="923">
        <v>83</v>
      </c>
      <c r="H39" s="923">
        <v>3</v>
      </c>
      <c r="I39" s="62" t="s">
        <v>180</v>
      </c>
      <c r="J39" s="1692" t="s">
        <v>283</v>
      </c>
    </row>
    <row r="40" spans="1:10" ht="14.25" thickTop="1" thickBot="1" x14ac:dyDescent="0.25">
      <c r="A40" s="1691"/>
      <c r="B40" s="146" t="s">
        <v>593</v>
      </c>
      <c r="C40" s="922">
        <f t="shared" si="0"/>
        <v>32</v>
      </c>
      <c r="D40" s="923">
        <v>2</v>
      </c>
      <c r="E40" s="923">
        <v>1</v>
      </c>
      <c r="F40" s="923">
        <v>1</v>
      </c>
      <c r="G40" s="923">
        <v>27</v>
      </c>
      <c r="H40" s="923">
        <v>1</v>
      </c>
      <c r="I40" s="60" t="s">
        <v>434</v>
      </c>
      <c r="J40" s="1692"/>
    </row>
    <row r="41" spans="1:10" ht="14.25" thickTop="1" thickBot="1" x14ac:dyDescent="0.25">
      <c r="A41" s="1691"/>
      <c r="B41" s="476" t="s">
        <v>44</v>
      </c>
      <c r="C41" s="922">
        <f>C39+C40</f>
        <v>124</v>
      </c>
      <c r="D41" s="922">
        <f t="shared" ref="D41:H41" si="11">D39+D40</f>
        <v>7</v>
      </c>
      <c r="E41" s="922">
        <f t="shared" si="11"/>
        <v>2</v>
      </c>
      <c r="F41" s="922">
        <f t="shared" si="11"/>
        <v>1</v>
      </c>
      <c r="G41" s="922">
        <f t="shared" si="11"/>
        <v>110</v>
      </c>
      <c r="H41" s="922">
        <f t="shared" si="11"/>
        <v>4</v>
      </c>
      <c r="I41" s="85" t="s">
        <v>45</v>
      </c>
      <c r="J41" s="1692"/>
    </row>
    <row r="42" spans="1:10" ht="14.25" thickTop="1" thickBot="1" x14ac:dyDescent="0.25">
      <c r="A42" s="1703" t="s">
        <v>284</v>
      </c>
      <c r="B42" s="558" t="s">
        <v>592</v>
      </c>
      <c r="C42" s="924">
        <f t="shared" si="0"/>
        <v>64</v>
      </c>
      <c r="D42" s="925">
        <v>3</v>
      </c>
      <c r="E42" s="925">
        <v>0</v>
      </c>
      <c r="F42" s="925">
        <v>0</v>
      </c>
      <c r="G42" s="925">
        <v>61</v>
      </c>
      <c r="H42" s="925">
        <v>0</v>
      </c>
      <c r="I42" s="61" t="s">
        <v>180</v>
      </c>
      <c r="J42" s="1695" t="s">
        <v>284</v>
      </c>
    </row>
    <row r="43" spans="1:10" ht="14.25" thickTop="1" thickBot="1" x14ac:dyDescent="0.25">
      <c r="A43" s="1703"/>
      <c r="B43" s="558" t="s">
        <v>593</v>
      </c>
      <c r="C43" s="924">
        <f t="shared" si="0"/>
        <v>37</v>
      </c>
      <c r="D43" s="925">
        <v>2</v>
      </c>
      <c r="E43" s="925">
        <v>3</v>
      </c>
      <c r="F43" s="925">
        <v>1</v>
      </c>
      <c r="G43" s="925">
        <v>31</v>
      </c>
      <c r="H43" s="925">
        <v>0</v>
      </c>
      <c r="I43" s="61" t="s">
        <v>434</v>
      </c>
      <c r="J43" s="1695"/>
    </row>
    <row r="44" spans="1:10" ht="16.5" thickTop="1" thickBot="1" x14ac:dyDescent="0.25">
      <c r="A44" s="1703"/>
      <c r="B44" s="477" t="s">
        <v>44</v>
      </c>
      <c r="C44" s="928">
        <f>C42+C43</f>
        <v>101</v>
      </c>
      <c r="D44" s="928">
        <f t="shared" ref="D44:H44" si="12">D42+D43</f>
        <v>5</v>
      </c>
      <c r="E44" s="928">
        <f t="shared" si="12"/>
        <v>3</v>
      </c>
      <c r="F44" s="928">
        <f t="shared" si="12"/>
        <v>1</v>
      </c>
      <c r="G44" s="928">
        <f t="shared" si="12"/>
        <v>92</v>
      </c>
      <c r="H44" s="928">
        <f t="shared" si="12"/>
        <v>0</v>
      </c>
      <c r="I44" s="86" t="s">
        <v>45</v>
      </c>
      <c r="J44" s="1695"/>
    </row>
    <row r="45" spans="1:10" ht="14.25" thickTop="1" thickBot="1" x14ac:dyDescent="0.25">
      <c r="A45" s="1691" t="s">
        <v>285</v>
      </c>
      <c r="B45" s="146" t="s">
        <v>592</v>
      </c>
      <c r="C45" s="922">
        <f t="shared" si="0"/>
        <v>53</v>
      </c>
      <c r="D45" s="923">
        <v>2</v>
      </c>
      <c r="E45" s="923">
        <v>0</v>
      </c>
      <c r="F45" s="923">
        <v>0</v>
      </c>
      <c r="G45" s="923">
        <v>51</v>
      </c>
      <c r="H45" s="923">
        <v>0</v>
      </c>
      <c r="I45" s="62" t="s">
        <v>180</v>
      </c>
      <c r="J45" s="1692" t="s">
        <v>285</v>
      </c>
    </row>
    <row r="46" spans="1:10" ht="14.25" thickTop="1" thickBot="1" x14ac:dyDescent="0.25">
      <c r="A46" s="1691"/>
      <c r="B46" s="146" t="s">
        <v>593</v>
      </c>
      <c r="C46" s="922">
        <f t="shared" si="0"/>
        <v>43</v>
      </c>
      <c r="D46" s="923">
        <v>2</v>
      </c>
      <c r="E46" s="923">
        <v>10</v>
      </c>
      <c r="F46" s="923">
        <v>0</v>
      </c>
      <c r="G46" s="923">
        <v>30</v>
      </c>
      <c r="H46" s="923">
        <v>1</v>
      </c>
      <c r="I46" s="60" t="s">
        <v>434</v>
      </c>
      <c r="J46" s="1692"/>
    </row>
    <row r="47" spans="1:10" ht="14.25" thickTop="1" thickBot="1" x14ac:dyDescent="0.25">
      <c r="A47" s="1691"/>
      <c r="B47" s="476" t="s">
        <v>44</v>
      </c>
      <c r="C47" s="922">
        <f>C45+C46</f>
        <v>96</v>
      </c>
      <c r="D47" s="922">
        <f t="shared" ref="D47:H47" si="13">D45+D46</f>
        <v>4</v>
      </c>
      <c r="E47" s="922">
        <f t="shared" si="13"/>
        <v>10</v>
      </c>
      <c r="F47" s="922">
        <f t="shared" si="13"/>
        <v>0</v>
      </c>
      <c r="G47" s="922">
        <f t="shared" si="13"/>
        <v>81</v>
      </c>
      <c r="H47" s="922">
        <f t="shared" si="13"/>
        <v>1</v>
      </c>
      <c r="I47" s="85" t="s">
        <v>45</v>
      </c>
      <c r="J47" s="1692"/>
    </row>
    <row r="48" spans="1:10" ht="14.25" thickTop="1" thickBot="1" x14ac:dyDescent="0.25">
      <c r="A48" s="1703" t="s">
        <v>286</v>
      </c>
      <c r="B48" s="558" t="s">
        <v>592</v>
      </c>
      <c r="C48" s="924">
        <f t="shared" si="0"/>
        <v>53</v>
      </c>
      <c r="D48" s="925">
        <v>1</v>
      </c>
      <c r="E48" s="925">
        <v>0</v>
      </c>
      <c r="F48" s="925">
        <v>1</v>
      </c>
      <c r="G48" s="925">
        <v>51</v>
      </c>
      <c r="H48" s="925">
        <v>0</v>
      </c>
      <c r="I48" s="61" t="s">
        <v>180</v>
      </c>
      <c r="J48" s="1695" t="s">
        <v>286</v>
      </c>
    </row>
    <row r="49" spans="1:10" ht="14.25" thickTop="1" thickBot="1" x14ac:dyDescent="0.25">
      <c r="A49" s="1703"/>
      <c r="B49" s="558" t="s">
        <v>593</v>
      </c>
      <c r="C49" s="924">
        <f t="shared" si="0"/>
        <v>24</v>
      </c>
      <c r="D49" s="925">
        <v>4</v>
      </c>
      <c r="E49" s="925">
        <v>5</v>
      </c>
      <c r="F49" s="925">
        <v>0</v>
      </c>
      <c r="G49" s="925">
        <v>15</v>
      </c>
      <c r="H49" s="925">
        <v>0</v>
      </c>
      <c r="I49" s="61" t="s">
        <v>434</v>
      </c>
      <c r="J49" s="1695"/>
    </row>
    <row r="50" spans="1:10" ht="13.5" thickTop="1" x14ac:dyDescent="0.2">
      <c r="A50" s="1704"/>
      <c r="B50" s="439" t="s">
        <v>44</v>
      </c>
      <c r="C50" s="929">
        <f>C48+C49</f>
        <v>77</v>
      </c>
      <c r="D50" s="929">
        <f t="shared" ref="D50:H50" si="14">D48+D49</f>
        <v>5</v>
      </c>
      <c r="E50" s="929">
        <f t="shared" si="14"/>
        <v>5</v>
      </c>
      <c r="F50" s="929">
        <f t="shared" si="14"/>
        <v>1</v>
      </c>
      <c r="G50" s="929">
        <f t="shared" si="14"/>
        <v>66</v>
      </c>
      <c r="H50" s="929">
        <f t="shared" si="14"/>
        <v>0</v>
      </c>
      <c r="I50" s="787" t="s">
        <v>45</v>
      </c>
      <c r="J50" s="1705"/>
    </row>
    <row r="51" spans="1:10" ht="13.5" thickBot="1" x14ac:dyDescent="0.25">
      <c r="A51" s="1708" t="s">
        <v>287</v>
      </c>
      <c r="B51" s="134" t="s">
        <v>592</v>
      </c>
      <c r="C51" s="922">
        <f t="shared" si="0"/>
        <v>31</v>
      </c>
      <c r="D51" s="927">
        <v>2</v>
      </c>
      <c r="E51" s="927">
        <v>0</v>
      </c>
      <c r="F51" s="927">
        <v>0</v>
      </c>
      <c r="G51" s="927">
        <v>28</v>
      </c>
      <c r="H51" s="927">
        <v>1</v>
      </c>
      <c r="I51" s="62" t="s">
        <v>180</v>
      </c>
      <c r="J51" s="1707" t="s">
        <v>287</v>
      </c>
    </row>
    <row r="52" spans="1:10" ht="14.25" thickTop="1" thickBot="1" x14ac:dyDescent="0.25">
      <c r="A52" s="1691"/>
      <c r="B52" s="146" t="s">
        <v>593</v>
      </c>
      <c r="C52" s="922">
        <f t="shared" si="0"/>
        <v>15</v>
      </c>
      <c r="D52" s="923">
        <v>0</v>
      </c>
      <c r="E52" s="923">
        <v>5</v>
      </c>
      <c r="F52" s="923">
        <v>0</v>
      </c>
      <c r="G52" s="923">
        <v>10</v>
      </c>
      <c r="H52" s="923">
        <v>0</v>
      </c>
      <c r="I52" s="60" t="s">
        <v>434</v>
      </c>
      <c r="J52" s="1692"/>
    </row>
    <row r="53" spans="1:10" ht="14.25" thickTop="1" thickBot="1" x14ac:dyDescent="0.25">
      <c r="A53" s="1691"/>
      <c r="B53" s="476" t="s">
        <v>44</v>
      </c>
      <c r="C53" s="922">
        <f>C51+C52</f>
        <v>46</v>
      </c>
      <c r="D53" s="922">
        <f t="shared" ref="D53:H53" si="15">D51+D52</f>
        <v>2</v>
      </c>
      <c r="E53" s="922">
        <f t="shared" si="15"/>
        <v>5</v>
      </c>
      <c r="F53" s="922">
        <f t="shared" si="15"/>
        <v>0</v>
      </c>
      <c r="G53" s="922">
        <f t="shared" si="15"/>
        <v>38</v>
      </c>
      <c r="H53" s="922">
        <f t="shared" si="15"/>
        <v>1</v>
      </c>
      <c r="I53" s="85" t="s">
        <v>45</v>
      </c>
      <c r="J53" s="1692"/>
    </row>
    <row r="54" spans="1:10" ht="14.25" thickTop="1" thickBot="1" x14ac:dyDescent="0.25">
      <c r="A54" s="1703" t="s">
        <v>288</v>
      </c>
      <c r="B54" s="558" t="s">
        <v>592</v>
      </c>
      <c r="C54" s="924">
        <f t="shared" si="0"/>
        <v>15</v>
      </c>
      <c r="D54" s="925">
        <v>3</v>
      </c>
      <c r="E54" s="925">
        <v>1</v>
      </c>
      <c r="F54" s="925">
        <v>0</v>
      </c>
      <c r="G54" s="925">
        <v>11</v>
      </c>
      <c r="H54" s="925">
        <v>0</v>
      </c>
      <c r="I54" s="61" t="s">
        <v>180</v>
      </c>
      <c r="J54" s="1695" t="s">
        <v>288</v>
      </c>
    </row>
    <row r="55" spans="1:10" ht="14.25" thickTop="1" thickBot="1" x14ac:dyDescent="0.25">
      <c r="A55" s="1703"/>
      <c r="B55" s="558" t="s">
        <v>593</v>
      </c>
      <c r="C55" s="924">
        <f t="shared" si="0"/>
        <v>8</v>
      </c>
      <c r="D55" s="925">
        <v>0</v>
      </c>
      <c r="E55" s="925">
        <v>3</v>
      </c>
      <c r="F55" s="925">
        <v>0</v>
      </c>
      <c r="G55" s="925">
        <v>4</v>
      </c>
      <c r="H55" s="925">
        <v>1</v>
      </c>
      <c r="I55" s="61" t="s">
        <v>434</v>
      </c>
      <c r="J55" s="1695"/>
    </row>
    <row r="56" spans="1:10" ht="14.25" thickTop="1" thickBot="1" x14ac:dyDescent="0.25">
      <c r="A56" s="1703"/>
      <c r="B56" s="477" t="s">
        <v>44</v>
      </c>
      <c r="C56" s="924">
        <f>C54+C55</f>
        <v>23</v>
      </c>
      <c r="D56" s="924">
        <f t="shared" ref="D56:H56" si="16">D54+D55</f>
        <v>3</v>
      </c>
      <c r="E56" s="924">
        <f t="shared" si="16"/>
        <v>4</v>
      </c>
      <c r="F56" s="924">
        <f t="shared" si="16"/>
        <v>0</v>
      </c>
      <c r="G56" s="924">
        <f t="shared" si="16"/>
        <v>15</v>
      </c>
      <c r="H56" s="924">
        <f t="shared" si="16"/>
        <v>1</v>
      </c>
      <c r="I56" s="86" t="s">
        <v>45</v>
      </c>
      <c r="J56" s="1695"/>
    </row>
    <row r="57" spans="1:10" ht="14.25" thickTop="1" thickBot="1" x14ac:dyDescent="0.25">
      <c r="A57" s="1691" t="s">
        <v>275</v>
      </c>
      <c r="B57" s="146" t="s">
        <v>592</v>
      </c>
      <c r="C57" s="922">
        <f t="shared" si="0"/>
        <v>5</v>
      </c>
      <c r="D57" s="923">
        <v>2</v>
      </c>
      <c r="E57" s="923">
        <v>0</v>
      </c>
      <c r="F57" s="923">
        <v>0</v>
      </c>
      <c r="G57" s="923">
        <v>3</v>
      </c>
      <c r="H57" s="923">
        <v>0</v>
      </c>
      <c r="I57" s="62" t="s">
        <v>180</v>
      </c>
      <c r="J57" s="1692" t="s">
        <v>275</v>
      </c>
    </row>
    <row r="58" spans="1:10" ht="14.25" thickTop="1" thickBot="1" x14ac:dyDescent="0.25">
      <c r="A58" s="1691"/>
      <c r="B58" s="146" t="s">
        <v>593</v>
      </c>
      <c r="C58" s="922">
        <f t="shared" si="0"/>
        <v>2</v>
      </c>
      <c r="D58" s="923">
        <v>0</v>
      </c>
      <c r="E58" s="923">
        <v>2</v>
      </c>
      <c r="F58" s="923">
        <v>0</v>
      </c>
      <c r="G58" s="923">
        <v>0</v>
      </c>
      <c r="H58" s="923">
        <v>0</v>
      </c>
      <c r="I58" s="60" t="s">
        <v>434</v>
      </c>
      <c r="J58" s="1692"/>
    </row>
    <row r="59" spans="1:10" ht="14.25" thickTop="1" thickBot="1" x14ac:dyDescent="0.25">
      <c r="A59" s="1691"/>
      <c r="B59" s="476" t="s">
        <v>44</v>
      </c>
      <c r="C59" s="922">
        <f>C57+C58</f>
        <v>7</v>
      </c>
      <c r="D59" s="922">
        <f t="shared" ref="D59:H59" si="17">D57+D58</f>
        <v>2</v>
      </c>
      <c r="E59" s="922">
        <f t="shared" si="17"/>
        <v>2</v>
      </c>
      <c r="F59" s="922">
        <f t="shared" si="17"/>
        <v>0</v>
      </c>
      <c r="G59" s="922">
        <f t="shared" si="17"/>
        <v>3</v>
      </c>
      <c r="H59" s="922">
        <f t="shared" si="17"/>
        <v>0</v>
      </c>
      <c r="I59" s="85" t="s">
        <v>45</v>
      </c>
      <c r="J59" s="1692"/>
    </row>
    <row r="60" spans="1:10" ht="14.25" thickTop="1" thickBot="1" x14ac:dyDescent="0.25">
      <c r="A60" s="1693" t="s">
        <v>71</v>
      </c>
      <c r="B60" s="558" t="s">
        <v>592</v>
      </c>
      <c r="C60" s="924">
        <f t="shared" si="0"/>
        <v>0</v>
      </c>
      <c r="D60" s="925">
        <v>0</v>
      </c>
      <c r="E60" s="925">
        <v>0</v>
      </c>
      <c r="F60" s="925">
        <v>0</v>
      </c>
      <c r="G60" s="925">
        <v>0</v>
      </c>
      <c r="H60" s="925">
        <v>0</v>
      </c>
      <c r="I60" s="61" t="s">
        <v>180</v>
      </c>
      <c r="J60" s="1695" t="s">
        <v>72</v>
      </c>
    </row>
    <row r="61" spans="1:10" ht="14.25" thickTop="1" thickBot="1" x14ac:dyDescent="0.25">
      <c r="A61" s="1693"/>
      <c r="B61" s="558" t="s">
        <v>593</v>
      </c>
      <c r="C61" s="924">
        <f t="shared" si="0"/>
        <v>0</v>
      </c>
      <c r="D61" s="925">
        <v>0</v>
      </c>
      <c r="E61" s="925">
        <v>0</v>
      </c>
      <c r="F61" s="925">
        <v>0</v>
      </c>
      <c r="G61" s="925">
        <v>0</v>
      </c>
      <c r="H61" s="925">
        <v>0</v>
      </c>
      <c r="I61" s="61" t="s">
        <v>434</v>
      </c>
      <c r="J61" s="1695"/>
    </row>
    <row r="62" spans="1:10" ht="13.5" thickTop="1" x14ac:dyDescent="0.2">
      <c r="A62" s="1694"/>
      <c r="B62" s="478" t="s">
        <v>44</v>
      </c>
      <c r="C62" s="929">
        <f>C60+C61</f>
        <v>0</v>
      </c>
      <c r="D62" s="929">
        <f t="shared" ref="D62:H62" si="18">D60+D61</f>
        <v>0</v>
      </c>
      <c r="E62" s="929">
        <f t="shared" si="18"/>
        <v>0</v>
      </c>
      <c r="F62" s="929">
        <f t="shared" si="18"/>
        <v>0</v>
      </c>
      <c r="G62" s="929">
        <f t="shared" si="18"/>
        <v>0</v>
      </c>
      <c r="H62" s="929">
        <f t="shared" si="18"/>
        <v>0</v>
      </c>
      <c r="I62" s="474" t="s">
        <v>45</v>
      </c>
      <c r="J62" s="1696"/>
    </row>
    <row r="63" spans="1:10" ht="18" customHeight="1" thickBot="1" x14ac:dyDescent="0.25">
      <c r="A63" s="1697" t="s">
        <v>44</v>
      </c>
      <c r="B63" s="461" t="s">
        <v>592</v>
      </c>
      <c r="C63" s="559">
        <f>SUM(D63:H63)</f>
        <v>1498</v>
      </c>
      <c r="D63" s="559">
        <f>D9+D12+D15+D18+D21+D24+D27+D30+D33+D36+D39+D42+D45+D48+D51+D54+D57+D60</f>
        <v>126</v>
      </c>
      <c r="E63" s="559">
        <f t="shared" ref="D63:H65" si="19">E9+E12+E15+E18+E21+E24+E27+E30+E33+E36+E39+E42+E45+E48+E51+E54+E57+E60</f>
        <v>2</v>
      </c>
      <c r="F63" s="559">
        <f t="shared" si="19"/>
        <v>4</v>
      </c>
      <c r="G63" s="559">
        <f>G9+G12+G15+G18+G21+G24+G27+G30+G33+G36+G39+G42+G45+G48+G51+G54+G57+G60</f>
        <v>1190</v>
      </c>
      <c r="H63" s="559">
        <f>H9+H12+H15+H18+H21+H24+H27+H30+H33+H36+H39+H42+H45+H48+H51+H54+H57+H60</f>
        <v>176</v>
      </c>
      <c r="I63" s="475" t="s">
        <v>180</v>
      </c>
      <c r="J63" s="1700" t="s">
        <v>45</v>
      </c>
    </row>
    <row r="64" spans="1:10" ht="18" customHeight="1" thickTop="1" thickBot="1" x14ac:dyDescent="0.25">
      <c r="A64" s="1698" t="s">
        <v>289</v>
      </c>
      <c r="B64" s="479" t="s">
        <v>593</v>
      </c>
      <c r="C64" s="194">
        <f t="shared" ref="C64" si="20">SUM(D64:H64)</f>
        <v>368</v>
      </c>
      <c r="D64" s="194">
        <f t="shared" si="19"/>
        <v>24</v>
      </c>
      <c r="E64" s="194">
        <f t="shared" si="19"/>
        <v>31</v>
      </c>
      <c r="F64" s="194">
        <f t="shared" si="19"/>
        <v>8</v>
      </c>
      <c r="G64" s="194">
        <f>G10+G13+G16+G19+G22+G25+G28+G31+G34+G37+G40+G43+G46+G49+G52+G55+G58+G61</f>
        <v>270</v>
      </c>
      <c r="H64" s="194">
        <f t="shared" si="19"/>
        <v>35</v>
      </c>
      <c r="I64" s="85" t="s">
        <v>434</v>
      </c>
      <c r="J64" s="1701" t="s">
        <v>45</v>
      </c>
    </row>
    <row r="65" spans="1:10" ht="18" customHeight="1" thickTop="1" x14ac:dyDescent="0.2">
      <c r="A65" s="1699"/>
      <c r="B65" s="480" t="s">
        <v>44</v>
      </c>
      <c r="C65" s="395">
        <f>SUM(D65:H65)</f>
        <v>1866</v>
      </c>
      <c r="D65" s="395">
        <f t="shared" si="19"/>
        <v>150</v>
      </c>
      <c r="E65" s="395">
        <f t="shared" si="19"/>
        <v>33</v>
      </c>
      <c r="F65" s="395">
        <f t="shared" si="19"/>
        <v>12</v>
      </c>
      <c r="G65" s="395">
        <f>G11+G14+G17+G20+G23+G26+G29+G32+G35+G38+G41+G44+G47+G50+G53+G56+G59+G62</f>
        <v>1460</v>
      </c>
      <c r="H65" s="395">
        <f t="shared" si="19"/>
        <v>211</v>
      </c>
      <c r="I65" s="440" t="s">
        <v>45</v>
      </c>
      <c r="J65" s="1702"/>
    </row>
    <row r="66" spans="1:10" ht="13.5" customHeight="1" x14ac:dyDescent="0.2">
      <c r="C66" s="29"/>
      <c r="D66" s="29"/>
      <c r="E66" s="29"/>
      <c r="F66" s="29"/>
      <c r="G66" s="29"/>
      <c r="H66" s="29"/>
      <c r="I66" s="29"/>
      <c r="J66" s="29"/>
    </row>
  </sheetData>
  <mergeCells count="48">
    <mergeCell ref="A12:A14"/>
    <mergeCell ref="J12:J14"/>
    <mergeCell ref="A1:J1"/>
    <mergeCell ref="A2:J2"/>
    <mergeCell ref="A3:J3"/>
    <mergeCell ref="A4:J4"/>
    <mergeCell ref="A5:B5"/>
    <mergeCell ref="C6:H6"/>
    <mergeCell ref="A6:A8"/>
    <mergeCell ref="B6:B8"/>
    <mergeCell ref="I6:I8"/>
    <mergeCell ref="J6:J8"/>
    <mergeCell ref="A9:A11"/>
    <mergeCell ref="J9:J11"/>
    <mergeCell ref="A33:A35"/>
    <mergeCell ref="J33:J35"/>
    <mergeCell ref="A15:A17"/>
    <mergeCell ref="J15:J17"/>
    <mergeCell ref="A18:A20"/>
    <mergeCell ref="J18:J20"/>
    <mergeCell ref="A21:A23"/>
    <mergeCell ref="J21:J23"/>
    <mergeCell ref="A24:A26"/>
    <mergeCell ref="J24:J26"/>
    <mergeCell ref="A27:A29"/>
    <mergeCell ref="J27:J29"/>
    <mergeCell ref="A30:A32"/>
    <mergeCell ref="J30:J32"/>
    <mergeCell ref="A36:A38"/>
    <mergeCell ref="J36:J38"/>
    <mergeCell ref="A39:A41"/>
    <mergeCell ref="J39:J41"/>
    <mergeCell ref="A42:A44"/>
    <mergeCell ref="J42:J44"/>
    <mergeCell ref="A63:A65"/>
    <mergeCell ref="J63:J65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rowBreaks count="1" manualBreakCount="1">
    <brk id="50" max="16383" man="1"/>
  </row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0"/>
  <dimension ref="A1:J66"/>
  <sheetViews>
    <sheetView view="pageBreakPreview" topLeftCell="A34" zoomScaleNormal="100" zoomScaleSheetLayoutView="100" workbookViewId="0">
      <selection activeCell="E16" sqref="E16"/>
    </sheetView>
  </sheetViews>
  <sheetFormatPr defaultRowHeight="15" x14ac:dyDescent="0.25"/>
  <cols>
    <col min="1" max="1" width="21.42578125" style="29" customWidth="1"/>
    <col min="2" max="2" width="8.28515625" style="29" customWidth="1"/>
    <col min="3" max="8" width="9.28515625" style="47" customWidth="1"/>
    <col min="9" max="9" width="7.5703125" style="47" customWidth="1"/>
    <col min="10" max="10" width="21.140625" style="47" customWidth="1"/>
    <col min="11" max="256" width="9.140625" style="29"/>
    <col min="257" max="257" width="16.7109375" style="29" customWidth="1"/>
    <col min="258" max="258" width="5.7109375" style="29" customWidth="1"/>
    <col min="259" max="264" width="8.7109375" style="29" customWidth="1"/>
    <col min="265" max="265" width="6.28515625" style="29" customWidth="1"/>
    <col min="266" max="266" width="16.7109375" style="29" customWidth="1"/>
    <col min="267" max="512" width="9.140625" style="29"/>
    <col min="513" max="513" width="16.7109375" style="29" customWidth="1"/>
    <col min="514" max="514" width="5.7109375" style="29" customWidth="1"/>
    <col min="515" max="520" width="8.7109375" style="29" customWidth="1"/>
    <col min="521" max="521" width="6.28515625" style="29" customWidth="1"/>
    <col min="522" max="522" width="16.7109375" style="29" customWidth="1"/>
    <col min="523" max="768" width="9.140625" style="29"/>
    <col min="769" max="769" width="16.7109375" style="29" customWidth="1"/>
    <col min="770" max="770" width="5.7109375" style="29" customWidth="1"/>
    <col min="771" max="776" width="8.7109375" style="29" customWidth="1"/>
    <col min="777" max="777" width="6.28515625" style="29" customWidth="1"/>
    <col min="778" max="778" width="16.7109375" style="29" customWidth="1"/>
    <col min="779" max="1024" width="9.140625" style="29"/>
    <col min="1025" max="1025" width="16.7109375" style="29" customWidth="1"/>
    <col min="1026" max="1026" width="5.7109375" style="29" customWidth="1"/>
    <col min="1027" max="1032" width="8.7109375" style="29" customWidth="1"/>
    <col min="1033" max="1033" width="6.28515625" style="29" customWidth="1"/>
    <col min="1034" max="1034" width="16.7109375" style="29" customWidth="1"/>
    <col min="1035" max="1280" width="9.140625" style="29"/>
    <col min="1281" max="1281" width="16.7109375" style="29" customWidth="1"/>
    <col min="1282" max="1282" width="5.7109375" style="29" customWidth="1"/>
    <col min="1283" max="1288" width="8.7109375" style="29" customWidth="1"/>
    <col min="1289" max="1289" width="6.28515625" style="29" customWidth="1"/>
    <col min="1290" max="1290" width="16.7109375" style="29" customWidth="1"/>
    <col min="1291" max="1536" width="9.140625" style="29"/>
    <col min="1537" max="1537" width="16.7109375" style="29" customWidth="1"/>
    <col min="1538" max="1538" width="5.7109375" style="29" customWidth="1"/>
    <col min="1539" max="1544" width="8.7109375" style="29" customWidth="1"/>
    <col min="1545" max="1545" width="6.28515625" style="29" customWidth="1"/>
    <col min="1546" max="1546" width="16.7109375" style="29" customWidth="1"/>
    <col min="1547" max="1792" width="9.140625" style="29"/>
    <col min="1793" max="1793" width="16.7109375" style="29" customWidth="1"/>
    <col min="1794" max="1794" width="5.7109375" style="29" customWidth="1"/>
    <col min="1795" max="1800" width="8.7109375" style="29" customWidth="1"/>
    <col min="1801" max="1801" width="6.28515625" style="29" customWidth="1"/>
    <col min="1802" max="1802" width="16.7109375" style="29" customWidth="1"/>
    <col min="1803" max="2048" width="9.140625" style="29"/>
    <col min="2049" max="2049" width="16.7109375" style="29" customWidth="1"/>
    <col min="2050" max="2050" width="5.7109375" style="29" customWidth="1"/>
    <col min="2051" max="2056" width="8.7109375" style="29" customWidth="1"/>
    <col min="2057" max="2057" width="6.28515625" style="29" customWidth="1"/>
    <col min="2058" max="2058" width="16.7109375" style="29" customWidth="1"/>
    <col min="2059" max="2304" width="9.140625" style="29"/>
    <col min="2305" max="2305" width="16.7109375" style="29" customWidth="1"/>
    <col min="2306" max="2306" width="5.7109375" style="29" customWidth="1"/>
    <col min="2307" max="2312" width="8.7109375" style="29" customWidth="1"/>
    <col min="2313" max="2313" width="6.28515625" style="29" customWidth="1"/>
    <col min="2314" max="2314" width="16.7109375" style="29" customWidth="1"/>
    <col min="2315" max="2560" width="9.140625" style="29"/>
    <col min="2561" max="2561" width="16.7109375" style="29" customWidth="1"/>
    <col min="2562" max="2562" width="5.7109375" style="29" customWidth="1"/>
    <col min="2563" max="2568" width="8.7109375" style="29" customWidth="1"/>
    <col min="2569" max="2569" width="6.28515625" style="29" customWidth="1"/>
    <col min="2570" max="2570" width="16.7109375" style="29" customWidth="1"/>
    <col min="2571" max="2816" width="9.140625" style="29"/>
    <col min="2817" max="2817" width="16.7109375" style="29" customWidth="1"/>
    <col min="2818" max="2818" width="5.7109375" style="29" customWidth="1"/>
    <col min="2819" max="2824" width="8.7109375" style="29" customWidth="1"/>
    <col min="2825" max="2825" width="6.28515625" style="29" customWidth="1"/>
    <col min="2826" max="2826" width="16.7109375" style="29" customWidth="1"/>
    <col min="2827" max="3072" width="9.140625" style="29"/>
    <col min="3073" max="3073" width="16.7109375" style="29" customWidth="1"/>
    <col min="3074" max="3074" width="5.7109375" style="29" customWidth="1"/>
    <col min="3075" max="3080" width="8.7109375" style="29" customWidth="1"/>
    <col min="3081" max="3081" width="6.28515625" style="29" customWidth="1"/>
    <col min="3082" max="3082" width="16.7109375" style="29" customWidth="1"/>
    <col min="3083" max="3328" width="9.140625" style="29"/>
    <col min="3329" max="3329" width="16.7109375" style="29" customWidth="1"/>
    <col min="3330" max="3330" width="5.7109375" style="29" customWidth="1"/>
    <col min="3331" max="3336" width="8.7109375" style="29" customWidth="1"/>
    <col min="3337" max="3337" width="6.28515625" style="29" customWidth="1"/>
    <col min="3338" max="3338" width="16.7109375" style="29" customWidth="1"/>
    <col min="3339" max="3584" width="9.140625" style="29"/>
    <col min="3585" max="3585" width="16.7109375" style="29" customWidth="1"/>
    <col min="3586" max="3586" width="5.7109375" style="29" customWidth="1"/>
    <col min="3587" max="3592" width="8.7109375" style="29" customWidth="1"/>
    <col min="3593" max="3593" width="6.28515625" style="29" customWidth="1"/>
    <col min="3594" max="3594" width="16.7109375" style="29" customWidth="1"/>
    <col min="3595" max="3840" width="9.140625" style="29"/>
    <col min="3841" max="3841" width="16.7109375" style="29" customWidth="1"/>
    <col min="3842" max="3842" width="5.7109375" style="29" customWidth="1"/>
    <col min="3843" max="3848" width="8.7109375" style="29" customWidth="1"/>
    <col min="3849" max="3849" width="6.28515625" style="29" customWidth="1"/>
    <col min="3850" max="3850" width="16.7109375" style="29" customWidth="1"/>
    <col min="3851" max="4096" width="9.140625" style="29"/>
    <col min="4097" max="4097" width="16.7109375" style="29" customWidth="1"/>
    <col min="4098" max="4098" width="5.7109375" style="29" customWidth="1"/>
    <col min="4099" max="4104" width="8.7109375" style="29" customWidth="1"/>
    <col min="4105" max="4105" width="6.28515625" style="29" customWidth="1"/>
    <col min="4106" max="4106" width="16.7109375" style="29" customWidth="1"/>
    <col min="4107" max="4352" width="9.140625" style="29"/>
    <col min="4353" max="4353" width="16.7109375" style="29" customWidth="1"/>
    <col min="4354" max="4354" width="5.7109375" style="29" customWidth="1"/>
    <col min="4355" max="4360" width="8.7109375" style="29" customWidth="1"/>
    <col min="4361" max="4361" width="6.28515625" style="29" customWidth="1"/>
    <col min="4362" max="4362" width="16.7109375" style="29" customWidth="1"/>
    <col min="4363" max="4608" width="9.140625" style="29"/>
    <col min="4609" max="4609" width="16.7109375" style="29" customWidth="1"/>
    <col min="4610" max="4610" width="5.7109375" style="29" customWidth="1"/>
    <col min="4611" max="4616" width="8.7109375" style="29" customWidth="1"/>
    <col min="4617" max="4617" width="6.28515625" style="29" customWidth="1"/>
    <col min="4618" max="4618" width="16.7109375" style="29" customWidth="1"/>
    <col min="4619" max="4864" width="9.140625" style="29"/>
    <col min="4865" max="4865" width="16.7109375" style="29" customWidth="1"/>
    <col min="4866" max="4866" width="5.7109375" style="29" customWidth="1"/>
    <col min="4867" max="4872" width="8.7109375" style="29" customWidth="1"/>
    <col min="4873" max="4873" width="6.28515625" style="29" customWidth="1"/>
    <col min="4874" max="4874" width="16.7109375" style="29" customWidth="1"/>
    <col min="4875" max="5120" width="9.140625" style="29"/>
    <col min="5121" max="5121" width="16.7109375" style="29" customWidth="1"/>
    <col min="5122" max="5122" width="5.7109375" style="29" customWidth="1"/>
    <col min="5123" max="5128" width="8.7109375" style="29" customWidth="1"/>
    <col min="5129" max="5129" width="6.28515625" style="29" customWidth="1"/>
    <col min="5130" max="5130" width="16.7109375" style="29" customWidth="1"/>
    <col min="5131" max="5376" width="9.140625" style="29"/>
    <col min="5377" max="5377" width="16.7109375" style="29" customWidth="1"/>
    <col min="5378" max="5378" width="5.7109375" style="29" customWidth="1"/>
    <col min="5379" max="5384" width="8.7109375" style="29" customWidth="1"/>
    <col min="5385" max="5385" width="6.28515625" style="29" customWidth="1"/>
    <col min="5386" max="5386" width="16.7109375" style="29" customWidth="1"/>
    <col min="5387" max="5632" width="9.140625" style="29"/>
    <col min="5633" max="5633" width="16.7109375" style="29" customWidth="1"/>
    <col min="5634" max="5634" width="5.7109375" style="29" customWidth="1"/>
    <col min="5635" max="5640" width="8.7109375" style="29" customWidth="1"/>
    <col min="5641" max="5641" width="6.28515625" style="29" customWidth="1"/>
    <col min="5642" max="5642" width="16.7109375" style="29" customWidth="1"/>
    <col min="5643" max="5888" width="9.140625" style="29"/>
    <col min="5889" max="5889" width="16.7109375" style="29" customWidth="1"/>
    <col min="5890" max="5890" width="5.7109375" style="29" customWidth="1"/>
    <col min="5891" max="5896" width="8.7109375" style="29" customWidth="1"/>
    <col min="5897" max="5897" width="6.28515625" style="29" customWidth="1"/>
    <col min="5898" max="5898" width="16.7109375" style="29" customWidth="1"/>
    <col min="5899" max="6144" width="9.140625" style="29"/>
    <col min="6145" max="6145" width="16.7109375" style="29" customWidth="1"/>
    <col min="6146" max="6146" width="5.7109375" style="29" customWidth="1"/>
    <col min="6147" max="6152" width="8.7109375" style="29" customWidth="1"/>
    <col min="6153" max="6153" width="6.28515625" style="29" customWidth="1"/>
    <col min="6154" max="6154" width="16.7109375" style="29" customWidth="1"/>
    <col min="6155" max="6400" width="9.140625" style="29"/>
    <col min="6401" max="6401" width="16.7109375" style="29" customWidth="1"/>
    <col min="6402" max="6402" width="5.7109375" style="29" customWidth="1"/>
    <col min="6403" max="6408" width="8.7109375" style="29" customWidth="1"/>
    <col min="6409" max="6409" width="6.28515625" style="29" customWidth="1"/>
    <col min="6410" max="6410" width="16.7109375" style="29" customWidth="1"/>
    <col min="6411" max="6656" width="9.140625" style="29"/>
    <col min="6657" max="6657" width="16.7109375" style="29" customWidth="1"/>
    <col min="6658" max="6658" width="5.7109375" style="29" customWidth="1"/>
    <col min="6659" max="6664" width="8.7109375" style="29" customWidth="1"/>
    <col min="6665" max="6665" width="6.28515625" style="29" customWidth="1"/>
    <col min="6666" max="6666" width="16.7109375" style="29" customWidth="1"/>
    <col min="6667" max="6912" width="9.140625" style="29"/>
    <col min="6913" max="6913" width="16.7109375" style="29" customWidth="1"/>
    <col min="6914" max="6914" width="5.7109375" style="29" customWidth="1"/>
    <col min="6915" max="6920" width="8.7109375" style="29" customWidth="1"/>
    <col min="6921" max="6921" width="6.28515625" style="29" customWidth="1"/>
    <col min="6922" max="6922" width="16.7109375" style="29" customWidth="1"/>
    <col min="6923" max="7168" width="9.140625" style="29"/>
    <col min="7169" max="7169" width="16.7109375" style="29" customWidth="1"/>
    <col min="7170" max="7170" width="5.7109375" style="29" customWidth="1"/>
    <col min="7171" max="7176" width="8.7109375" style="29" customWidth="1"/>
    <col min="7177" max="7177" width="6.28515625" style="29" customWidth="1"/>
    <col min="7178" max="7178" width="16.7109375" style="29" customWidth="1"/>
    <col min="7179" max="7424" width="9.140625" style="29"/>
    <col min="7425" max="7425" width="16.7109375" style="29" customWidth="1"/>
    <col min="7426" max="7426" width="5.7109375" style="29" customWidth="1"/>
    <col min="7427" max="7432" width="8.7109375" style="29" customWidth="1"/>
    <col min="7433" max="7433" width="6.28515625" style="29" customWidth="1"/>
    <col min="7434" max="7434" width="16.7109375" style="29" customWidth="1"/>
    <col min="7435" max="7680" width="9.140625" style="29"/>
    <col min="7681" max="7681" width="16.7109375" style="29" customWidth="1"/>
    <col min="7682" max="7682" width="5.7109375" style="29" customWidth="1"/>
    <col min="7683" max="7688" width="8.7109375" style="29" customWidth="1"/>
    <col min="7689" max="7689" width="6.28515625" style="29" customWidth="1"/>
    <col min="7690" max="7690" width="16.7109375" style="29" customWidth="1"/>
    <col min="7691" max="7936" width="9.140625" style="29"/>
    <col min="7937" max="7937" width="16.7109375" style="29" customWidth="1"/>
    <col min="7938" max="7938" width="5.7109375" style="29" customWidth="1"/>
    <col min="7939" max="7944" width="8.7109375" style="29" customWidth="1"/>
    <col min="7945" max="7945" width="6.28515625" style="29" customWidth="1"/>
    <col min="7946" max="7946" width="16.7109375" style="29" customWidth="1"/>
    <col min="7947" max="8192" width="9.140625" style="29"/>
    <col min="8193" max="8193" width="16.7109375" style="29" customWidth="1"/>
    <col min="8194" max="8194" width="5.7109375" style="29" customWidth="1"/>
    <col min="8195" max="8200" width="8.7109375" style="29" customWidth="1"/>
    <col min="8201" max="8201" width="6.28515625" style="29" customWidth="1"/>
    <col min="8202" max="8202" width="16.7109375" style="29" customWidth="1"/>
    <col min="8203" max="8448" width="9.140625" style="29"/>
    <col min="8449" max="8449" width="16.7109375" style="29" customWidth="1"/>
    <col min="8450" max="8450" width="5.7109375" style="29" customWidth="1"/>
    <col min="8451" max="8456" width="8.7109375" style="29" customWidth="1"/>
    <col min="8457" max="8457" width="6.28515625" style="29" customWidth="1"/>
    <col min="8458" max="8458" width="16.7109375" style="29" customWidth="1"/>
    <col min="8459" max="8704" width="9.140625" style="29"/>
    <col min="8705" max="8705" width="16.7109375" style="29" customWidth="1"/>
    <col min="8706" max="8706" width="5.7109375" style="29" customWidth="1"/>
    <col min="8707" max="8712" width="8.7109375" style="29" customWidth="1"/>
    <col min="8713" max="8713" width="6.28515625" style="29" customWidth="1"/>
    <col min="8714" max="8714" width="16.7109375" style="29" customWidth="1"/>
    <col min="8715" max="8960" width="9.140625" style="29"/>
    <col min="8961" max="8961" width="16.7109375" style="29" customWidth="1"/>
    <col min="8962" max="8962" width="5.7109375" style="29" customWidth="1"/>
    <col min="8963" max="8968" width="8.7109375" style="29" customWidth="1"/>
    <col min="8969" max="8969" width="6.28515625" style="29" customWidth="1"/>
    <col min="8970" max="8970" width="16.7109375" style="29" customWidth="1"/>
    <col min="8971" max="9216" width="9.140625" style="29"/>
    <col min="9217" max="9217" width="16.7109375" style="29" customWidth="1"/>
    <col min="9218" max="9218" width="5.7109375" style="29" customWidth="1"/>
    <col min="9219" max="9224" width="8.7109375" style="29" customWidth="1"/>
    <col min="9225" max="9225" width="6.28515625" style="29" customWidth="1"/>
    <col min="9226" max="9226" width="16.7109375" style="29" customWidth="1"/>
    <col min="9227" max="9472" width="9.140625" style="29"/>
    <col min="9473" max="9473" width="16.7109375" style="29" customWidth="1"/>
    <col min="9474" max="9474" width="5.7109375" style="29" customWidth="1"/>
    <col min="9475" max="9480" width="8.7109375" style="29" customWidth="1"/>
    <col min="9481" max="9481" width="6.28515625" style="29" customWidth="1"/>
    <col min="9482" max="9482" width="16.7109375" style="29" customWidth="1"/>
    <col min="9483" max="9728" width="9.140625" style="29"/>
    <col min="9729" max="9729" width="16.7109375" style="29" customWidth="1"/>
    <col min="9730" max="9730" width="5.7109375" style="29" customWidth="1"/>
    <col min="9731" max="9736" width="8.7109375" style="29" customWidth="1"/>
    <col min="9737" max="9737" width="6.28515625" style="29" customWidth="1"/>
    <col min="9738" max="9738" width="16.7109375" style="29" customWidth="1"/>
    <col min="9739" max="9984" width="9.140625" style="29"/>
    <col min="9985" max="9985" width="16.7109375" style="29" customWidth="1"/>
    <col min="9986" max="9986" width="5.7109375" style="29" customWidth="1"/>
    <col min="9987" max="9992" width="8.7109375" style="29" customWidth="1"/>
    <col min="9993" max="9993" width="6.28515625" style="29" customWidth="1"/>
    <col min="9994" max="9994" width="16.7109375" style="29" customWidth="1"/>
    <col min="9995" max="10240" width="9.140625" style="29"/>
    <col min="10241" max="10241" width="16.7109375" style="29" customWidth="1"/>
    <col min="10242" max="10242" width="5.7109375" style="29" customWidth="1"/>
    <col min="10243" max="10248" width="8.7109375" style="29" customWidth="1"/>
    <col min="10249" max="10249" width="6.28515625" style="29" customWidth="1"/>
    <col min="10250" max="10250" width="16.7109375" style="29" customWidth="1"/>
    <col min="10251" max="10496" width="9.140625" style="29"/>
    <col min="10497" max="10497" width="16.7109375" style="29" customWidth="1"/>
    <col min="10498" max="10498" width="5.7109375" style="29" customWidth="1"/>
    <col min="10499" max="10504" width="8.7109375" style="29" customWidth="1"/>
    <col min="10505" max="10505" width="6.28515625" style="29" customWidth="1"/>
    <col min="10506" max="10506" width="16.7109375" style="29" customWidth="1"/>
    <col min="10507" max="10752" width="9.140625" style="29"/>
    <col min="10753" max="10753" width="16.7109375" style="29" customWidth="1"/>
    <col min="10754" max="10754" width="5.7109375" style="29" customWidth="1"/>
    <col min="10755" max="10760" width="8.7109375" style="29" customWidth="1"/>
    <col min="10761" max="10761" width="6.28515625" style="29" customWidth="1"/>
    <col min="10762" max="10762" width="16.7109375" style="29" customWidth="1"/>
    <col min="10763" max="11008" width="9.140625" style="29"/>
    <col min="11009" max="11009" width="16.7109375" style="29" customWidth="1"/>
    <col min="11010" max="11010" width="5.7109375" style="29" customWidth="1"/>
    <col min="11011" max="11016" width="8.7109375" style="29" customWidth="1"/>
    <col min="11017" max="11017" width="6.28515625" style="29" customWidth="1"/>
    <col min="11018" max="11018" width="16.7109375" style="29" customWidth="1"/>
    <col min="11019" max="11264" width="9.140625" style="29"/>
    <col min="11265" max="11265" width="16.7109375" style="29" customWidth="1"/>
    <col min="11266" max="11266" width="5.7109375" style="29" customWidth="1"/>
    <col min="11267" max="11272" width="8.7109375" style="29" customWidth="1"/>
    <col min="11273" max="11273" width="6.28515625" style="29" customWidth="1"/>
    <col min="11274" max="11274" width="16.7109375" style="29" customWidth="1"/>
    <col min="11275" max="11520" width="9.140625" style="29"/>
    <col min="11521" max="11521" width="16.7109375" style="29" customWidth="1"/>
    <col min="11522" max="11522" width="5.7109375" style="29" customWidth="1"/>
    <col min="11523" max="11528" width="8.7109375" style="29" customWidth="1"/>
    <col min="11529" max="11529" width="6.28515625" style="29" customWidth="1"/>
    <col min="11530" max="11530" width="16.7109375" style="29" customWidth="1"/>
    <col min="11531" max="11776" width="9.140625" style="29"/>
    <col min="11777" max="11777" width="16.7109375" style="29" customWidth="1"/>
    <col min="11778" max="11778" width="5.7109375" style="29" customWidth="1"/>
    <col min="11779" max="11784" width="8.7109375" style="29" customWidth="1"/>
    <col min="11785" max="11785" width="6.28515625" style="29" customWidth="1"/>
    <col min="11786" max="11786" width="16.7109375" style="29" customWidth="1"/>
    <col min="11787" max="12032" width="9.140625" style="29"/>
    <col min="12033" max="12033" width="16.7109375" style="29" customWidth="1"/>
    <col min="12034" max="12034" width="5.7109375" style="29" customWidth="1"/>
    <col min="12035" max="12040" width="8.7109375" style="29" customWidth="1"/>
    <col min="12041" max="12041" width="6.28515625" style="29" customWidth="1"/>
    <col min="12042" max="12042" width="16.7109375" style="29" customWidth="1"/>
    <col min="12043" max="12288" width="9.140625" style="29"/>
    <col min="12289" max="12289" width="16.7109375" style="29" customWidth="1"/>
    <col min="12290" max="12290" width="5.7109375" style="29" customWidth="1"/>
    <col min="12291" max="12296" width="8.7109375" style="29" customWidth="1"/>
    <col min="12297" max="12297" width="6.28515625" style="29" customWidth="1"/>
    <col min="12298" max="12298" width="16.7109375" style="29" customWidth="1"/>
    <col min="12299" max="12544" width="9.140625" style="29"/>
    <col min="12545" max="12545" width="16.7109375" style="29" customWidth="1"/>
    <col min="12546" max="12546" width="5.7109375" style="29" customWidth="1"/>
    <col min="12547" max="12552" width="8.7109375" style="29" customWidth="1"/>
    <col min="12553" max="12553" width="6.28515625" style="29" customWidth="1"/>
    <col min="12554" max="12554" width="16.7109375" style="29" customWidth="1"/>
    <col min="12555" max="12800" width="9.140625" style="29"/>
    <col min="12801" max="12801" width="16.7109375" style="29" customWidth="1"/>
    <col min="12802" max="12802" width="5.7109375" style="29" customWidth="1"/>
    <col min="12803" max="12808" width="8.7109375" style="29" customWidth="1"/>
    <col min="12809" max="12809" width="6.28515625" style="29" customWidth="1"/>
    <col min="12810" max="12810" width="16.7109375" style="29" customWidth="1"/>
    <col min="12811" max="13056" width="9.140625" style="29"/>
    <col min="13057" max="13057" width="16.7109375" style="29" customWidth="1"/>
    <col min="13058" max="13058" width="5.7109375" style="29" customWidth="1"/>
    <col min="13059" max="13064" width="8.7109375" style="29" customWidth="1"/>
    <col min="13065" max="13065" width="6.28515625" style="29" customWidth="1"/>
    <col min="13066" max="13066" width="16.7109375" style="29" customWidth="1"/>
    <col min="13067" max="13312" width="9.140625" style="29"/>
    <col min="13313" max="13313" width="16.7109375" style="29" customWidth="1"/>
    <col min="13314" max="13314" width="5.7109375" style="29" customWidth="1"/>
    <col min="13315" max="13320" width="8.7109375" style="29" customWidth="1"/>
    <col min="13321" max="13321" width="6.28515625" style="29" customWidth="1"/>
    <col min="13322" max="13322" width="16.7109375" style="29" customWidth="1"/>
    <col min="13323" max="13568" width="9.140625" style="29"/>
    <col min="13569" max="13569" width="16.7109375" style="29" customWidth="1"/>
    <col min="13570" max="13570" width="5.7109375" style="29" customWidth="1"/>
    <col min="13571" max="13576" width="8.7109375" style="29" customWidth="1"/>
    <col min="13577" max="13577" width="6.28515625" style="29" customWidth="1"/>
    <col min="13578" max="13578" width="16.7109375" style="29" customWidth="1"/>
    <col min="13579" max="13824" width="9.140625" style="29"/>
    <col min="13825" max="13825" width="16.7109375" style="29" customWidth="1"/>
    <col min="13826" max="13826" width="5.7109375" style="29" customWidth="1"/>
    <col min="13827" max="13832" width="8.7109375" style="29" customWidth="1"/>
    <col min="13833" max="13833" width="6.28515625" style="29" customWidth="1"/>
    <col min="13834" max="13834" width="16.7109375" style="29" customWidth="1"/>
    <col min="13835" max="14080" width="9.140625" style="29"/>
    <col min="14081" max="14081" width="16.7109375" style="29" customWidth="1"/>
    <col min="14082" max="14082" width="5.7109375" style="29" customWidth="1"/>
    <col min="14083" max="14088" width="8.7109375" style="29" customWidth="1"/>
    <col min="14089" max="14089" width="6.28515625" style="29" customWidth="1"/>
    <col min="14090" max="14090" width="16.7109375" style="29" customWidth="1"/>
    <col min="14091" max="14336" width="9.140625" style="29"/>
    <col min="14337" max="14337" width="16.7109375" style="29" customWidth="1"/>
    <col min="14338" max="14338" width="5.7109375" style="29" customWidth="1"/>
    <col min="14339" max="14344" width="8.7109375" style="29" customWidth="1"/>
    <col min="14345" max="14345" width="6.28515625" style="29" customWidth="1"/>
    <col min="14346" max="14346" width="16.7109375" style="29" customWidth="1"/>
    <col min="14347" max="14592" width="9.140625" style="29"/>
    <col min="14593" max="14593" width="16.7109375" style="29" customWidth="1"/>
    <col min="14594" max="14594" width="5.7109375" style="29" customWidth="1"/>
    <col min="14595" max="14600" width="8.7109375" style="29" customWidth="1"/>
    <col min="14601" max="14601" width="6.28515625" style="29" customWidth="1"/>
    <col min="14602" max="14602" width="16.7109375" style="29" customWidth="1"/>
    <col min="14603" max="14848" width="9.140625" style="29"/>
    <col min="14849" max="14849" width="16.7109375" style="29" customWidth="1"/>
    <col min="14850" max="14850" width="5.7109375" style="29" customWidth="1"/>
    <col min="14851" max="14856" width="8.7109375" style="29" customWidth="1"/>
    <col min="14857" max="14857" width="6.28515625" style="29" customWidth="1"/>
    <col min="14858" max="14858" width="16.7109375" style="29" customWidth="1"/>
    <col min="14859" max="15104" width="9.140625" style="29"/>
    <col min="15105" max="15105" width="16.7109375" style="29" customWidth="1"/>
    <col min="15106" max="15106" width="5.7109375" style="29" customWidth="1"/>
    <col min="15107" max="15112" width="8.7109375" style="29" customWidth="1"/>
    <col min="15113" max="15113" width="6.28515625" style="29" customWidth="1"/>
    <col min="15114" max="15114" width="16.7109375" style="29" customWidth="1"/>
    <col min="15115" max="15360" width="9.140625" style="29"/>
    <col min="15361" max="15361" width="16.7109375" style="29" customWidth="1"/>
    <col min="15362" max="15362" width="5.7109375" style="29" customWidth="1"/>
    <col min="15363" max="15368" width="8.7109375" style="29" customWidth="1"/>
    <col min="15369" max="15369" width="6.28515625" style="29" customWidth="1"/>
    <col min="15370" max="15370" width="16.7109375" style="29" customWidth="1"/>
    <col min="15371" max="15616" width="9.140625" style="29"/>
    <col min="15617" max="15617" width="16.7109375" style="29" customWidth="1"/>
    <col min="15618" max="15618" width="5.7109375" style="29" customWidth="1"/>
    <col min="15619" max="15624" width="8.7109375" style="29" customWidth="1"/>
    <col min="15625" max="15625" width="6.28515625" style="29" customWidth="1"/>
    <col min="15626" max="15626" width="16.7109375" style="29" customWidth="1"/>
    <col min="15627" max="15872" width="9.140625" style="29"/>
    <col min="15873" max="15873" width="16.7109375" style="29" customWidth="1"/>
    <col min="15874" max="15874" width="5.7109375" style="29" customWidth="1"/>
    <col min="15875" max="15880" width="8.7109375" style="29" customWidth="1"/>
    <col min="15881" max="15881" width="6.28515625" style="29" customWidth="1"/>
    <col min="15882" max="15882" width="16.7109375" style="29" customWidth="1"/>
    <col min="15883" max="16128" width="9.140625" style="29"/>
    <col min="16129" max="16129" width="16.7109375" style="29" customWidth="1"/>
    <col min="16130" max="16130" width="5.7109375" style="29" customWidth="1"/>
    <col min="16131" max="16136" width="8.7109375" style="29" customWidth="1"/>
    <col min="16137" max="16137" width="6.28515625" style="29" customWidth="1"/>
    <col min="16138" max="16138" width="16.7109375" style="29" customWidth="1"/>
    <col min="16139" max="16384" width="9.140625" style="29"/>
  </cols>
  <sheetData>
    <row r="1" spans="1:10" ht="19.5" customHeight="1" x14ac:dyDescent="0.5">
      <c r="A1" s="1501" t="s">
        <v>960</v>
      </c>
      <c r="B1" s="1501"/>
      <c r="C1" s="1501"/>
      <c r="D1" s="1501"/>
      <c r="E1" s="1501"/>
      <c r="F1" s="1501"/>
      <c r="G1" s="1501"/>
      <c r="H1" s="1501"/>
      <c r="I1" s="1501"/>
      <c r="J1" s="1501"/>
    </row>
    <row r="2" spans="1:10" ht="33.75" customHeight="1" x14ac:dyDescent="0.25">
      <c r="A2" s="1502" t="s">
        <v>801</v>
      </c>
      <c r="B2" s="1502"/>
      <c r="C2" s="1502"/>
      <c r="D2" s="1502"/>
      <c r="E2" s="1502"/>
      <c r="F2" s="1502"/>
      <c r="G2" s="1502"/>
      <c r="H2" s="1502"/>
      <c r="I2" s="1502"/>
      <c r="J2" s="1502"/>
    </row>
    <row r="3" spans="1:10" ht="15.75" x14ac:dyDescent="0.25">
      <c r="A3" s="1487">
        <v>2021</v>
      </c>
      <c r="B3" s="1487"/>
      <c r="C3" s="1487"/>
      <c r="D3" s="1487"/>
      <c r="E3" s="1487"/>
      <c r="F3" s="1487"/>
      <c r="G3" s="1487"/>
      <c r="H3" s="1487"/>
      <c r="I3" s="1487"/>
      <c r="J3" s="1487"/>
    </row>
    <row r="4" spans="1:10" ht="15.75" x14ac:dyDescent="0.25">
      <c r="A4" s="1487" t="s">
        <v>348</v>
      </c>
      <c r="B4" s="1487"/>
      <c r="C4" s="1487"/>
      <c r="D4" s="1487"/>
      <c r="E4" s="1487"/>
      <c r="F4" s="1487"/>
      <c r="G4" s="1487"/>
      <c r="H4" s="1487"/>
      <c r="I4" s="1487"/>
      <c r="J4" s="1487"/>
    </row>
    <row r="5" spans="1:10" ht="15.75" x14ac:dyDescent="0.3">
      <c r="A5" s="1709" t="s">
        <v>865</v>
      </c>
      <c r="B5" s="1709"/>
      <c r="C5" s="299"/>
      <c r="D5" s="299"/>
      <c r="E5" s="299"/>
      <c r="F5" s="299"/>
      <c r="G5" s="299"/>
      <c r="H5" s="299"/>
      <c r="I5" s="300"/>
      <c r="J5" s="298" t="s">
        <v>866</v>
      </c>
    </row>
    <row r="6" spans="1:10" ht="25.5" customHeight="1" thickBot="1" x14ac:dyDescent="0.25">
      <c r="A6" s="1602" t="s">
        <v>800</v>
      </c>
      <c r="B6" s="1602" t="s">
        <v>414</v>
      </c>
      <c r="C6" s="1711" t="s">
        <v>671</v>
      </c>
      <c r="D6" s="1711"/>
      <c r="E6" s="1711"/>
      <c r="F6" s="1711"/>
      <c r="G6" s="1711"/>
      <c r="H6" s="1711"/>
      <c r="I6" s="1712" t="s">
        <v>413</v>
      </c>
      <c r="J6" s="1712" t="s">
        <v>710</v>
      </c>
    </row>
    <row r="7" spans="1:10" ht="25.5" customHeight="1" thickTop="1" thickBot="1" x14ac:dyDescent="0.25">
      <c r="A7" s="1710"/>
      <c r="B7" s="1710"/>
      <c r="C7" s="473" t="s">
        <v>45</v>
      </c>
      <c r="D7" s="473" t="s">
        <v>72</v>
      </c>
      <c r="E7" s="473" t="s">
        <v>663</v>
      </c>
      <c r="F7" s="473" t="s">
        <v>662</v>
      </c>
      <c r="G7" s="473" t="s">
        <v>661</v>
      </c>
      <c r="H7" s="473" t="s">
        <v>660</v>
      </c>
      <c r="I7" s="1713"/>
      <c r="J7" s="1713"/>
    </row>
    <row r="8" spans="1:10" ht="29.25" customHeight="1" thickTop="1" x14ac:dyDescent="0.2">
      <c r="A8" s="1603"/>
      <c r="B8" s="1603"/>
      <c r="C8" s="481" t="s">
        <v>44</v>
      </c>
      <c r="D8" s="482" t="s">
        <v>71</v>
      </c>
      <c r="E8" s="482" t="s">
        <v>664</v>
      </c>
      <c r="F8" s="482" t="s">
        <v>665</v>
      </c>
      <c r="G8" s="482" t="s">
        <v>666</v>
      </c>
      <c r="H8" s="482" t="s">
        <v>667</v>
      </c>
      <c r="I8" s="1714"/>
      <c r="J8" s="1714"/>
    </row>
    <row r="9" spans="1:10" ht="13.5" thickBot="1" x14ac:dyDescent="0.25">
      <c r="A9" s="1708" t="s">
        <v>60</v>
      </c>
      <c r="B9" s="134" t="s">
        <v>592</v>
      </c>
      <c r="C9" s="922">
        <f>'D-8-1'!C9+'D-8-2'!C9</f>
        <v>26</v>
      </c>
      <c r="D9" s="927">
        <f>'D-8-1'!D9+'D-8-2'!D9</f>
        <v>2</v>
      </c>
      <c r="E9" s="927">
        <f>'D-8-1'!E9+'D-8-2'!E9</f>
        <v>0</v>
      </c>
      <c r="F9" s="927">
        <f>'D-8-1'!F9+'D-8-2'!F9</f>
        <v>0</v>
      </c>
      <c r="G9" s="927">
        <f>'D-8-1'!G9+'D-8-2'!G9</f>
        <v>0</v>
      </c>
      <c r="H9" s="927">
        <f>'D-8-1'!H9+'D-8-2'!H9</f>
        <v>24</v>
      </c>
      <c r="I9" s="62" t="s">
        <v>180</v>
      </c>
      <c r="J9" s="1707" t="s">
        <v>155</v>
      </c>
    </row>
    <row r="10" spans="1:10" ht="14.25" thickTop="1" thickBot="1" x14ac:dyDescent="0.25">
      <c r="A10" s="1691"/>
      <c r="B10" s="146" t="s">
        <v>593</v>
      </c>
      <c r="C10" s="922">
        <f>'D-8-1'!C10+'D-8-2'!C10</f>
        <v>2</v>
      </c>
      <c r="D10" s="923">
        <f>'D-8-1'!D10+'D-8-2'!D10</f>
        <v>0</v>
      </c>
      <c r="E10" s="923">
        <f>'D-8-1'!E10+'D-8-2'!E10</f>
        <v>0</v>
      </c>
      <c r="F10" s="923">
        <f>'D-8-1'!F10+'D-8-2'!F10</f>
        <v>0</v>
      </c>
      <c r="G10" s="923">
        <f>'D-8-1'!G10+'D-8-2'!G10</f>
        <v>0</v>
      </c>
      <c r="H10" s="923">
        <f>'D-8-1'!H10+'D-8-2'!H10</f>
        <v>2</v>
      </c>
      <c r="I10" s="60" t="s">
        <v>434</v>
      </c>
      <c r="J10" s="1692"/>
    </row>
    <row r="11" spans="1:10" ht="14.25" thickTop="1" thickBot="1" x14ac:dyDescent="0.25">
      <c r="A11" s="1691"/>
      <c r="B11" s="476" t="s">
        <v>44</v>
      </c>
      <c r="C11" s="922">
        <f>'D-8-1'!C11+'D-8-2'!C11</f>
        <v>28</v>
      </c>
      <c r="D11" s="922">
        <f>'D-8-1'!D11+'D-8-2'!D11</f>
        <v>2</v>
      </c>
      <c r="E11" s="922">
        <f>'D-8-1'!E11+'D-8-2'!E11</f>
        <v>0</v>
      </c>
      <c r="F11" s="922">
        <f>'D-8-1'!F11+'D-8-2'!F11</f>
        <v>0</v>
      </c>
      <c r="G11" s="922">
        <f>'D-8-1'!G11+'D-8-2'!G11</f>
        <v>0</v>
      </c>
      <c r="H11" s="922">
        <f>'D-8-1'!H11+'D-8-2'!H11</f>
        <v>26</v>
      </c>
      <c r="I11" s="85" t="s">
        <v>45</v>
      </c>
      <c r="J11" s="1692"/>
    </row>
    <row r="12" spans="1:10" ht="14.25" thickTop="1" thickBot="1" x14ac:dyDescent="0.25">
      <c r="A12" s="1703" t="s">
        <v>62</v>
      </c>
      <c r="B12" s="558" t="s">
        <v>592</v>
      </c>
      <c r="C12" s="924">
        <f>'D-8-1'!C12+'D-8-2'!C12</f>
        <v>70</v>
      </c>
      <c r="D12" s="925">
        <f>'D-8-1'!D12+'D-8-2'!D12</f>
        <v>8</v>
      </c>
      <c r="E12" s="925">
        <f>'D-8-1'!E12+'D-8-2'!E12</f>
        <v>0</v>
      </c>
      <c r="F12" s="925">
        <f>'D-8-1'!F12+'D-8-2'!F12</f>
        <v>0</v>
      </c>
      <c r="G12" s="925">
        <f>'D-8-1'!G12+'D-8-2'!G12</f>
        <v>10</v>
      </c>
      <c r="H12" s="925">
        <f>'D-8-1'!H12+'D-8-2'!H12</f>
        <v>52</v>
      </c>
      <c r="I12" s="61" t="s">
        <v>180</v>
      </c>
      <c r="J12" s="1695" t="s">
        <v>156</v>
      </c>
    </row>
    <row r="13" spans="1:10" ht="14.25" thickTop="1" thickBot="1" x14ac:dyDescent="0.25">
      <c r="A13" s="1703"/>
      <c r="B13" s="558" t="s">
        <v>593</v>
      </c>
      <c r="C13" s="924">
        <f>'D-8-1'!C13+'D-8-2'!C13</f>
        <v>4</v>
      </c>
      <c r="D13" s="925">
        <f>'D-8-1'!D13+'D-8-2'!D13</f>
        <v>0</v>
      </c>
      <c r="E13" s="925">
        <f>'D-8-1'!E13+'D-8-2'!E13</f>
        <v>0</v>
      </c>
      <c r="F13" s="925">
        <f>'D-8-1'!F13+'D-8-2'!F13</f>
        <v>0</v>
      </c>
      <c r="G13" s="925">
        <f>'D-8-1'!G13+'D-8-2'!G13</f>
        <v>1</v>
      </c>
      <c r="H13" s="925">
        <f>'D-8-1'!H13+'D-8-2'!H13</f>
        <v>3</v>
      </c>
      <c r="I13" s="61" t="s">
        <v>434</v>
      </c>
      <c r="J13" s="1695"/>
    </row>
    <row r="14" spans="1:10" ht="14.25" thickTop="1" thickBot="1" x14ac:dyDescent="0.25">
      <c r="A14" s="1703"/>
      <c r="B14" s="477" t="s">
        <v>44</v>
      </c>
      <c r="C14" s="924">
        <f>'D-8-1'!C14+'D-8-2'!C14</f>
        <v>74</v>
      </c>
      <c r="D14" s="924">
        <f>'D-8-1'!D14+'D-8-2'!D14</f>
        <v>8</v>
      </c>
      <c r="E14" s="924">
        <f>'D-8-1'!E14+'D-8-2'!E14</f>
        <v>0</v>
      </c>
      <c r="F14" s="924">
        <f>'D-8-1'!F14+'D-8-2'!F14</f>
        <v>0</v>
      </c>
      <c r="G14" s="924">
        <f>'D-8-1'!G14+'D-8-2'!G14</f>
        <v>11</v>
      </c>
      <c r="H14" s="924">
        <f>'D-8-1'!H14+'D-8-2'!H14</f>
        <v>55</v>
      </c>
      <c r="I14" s="86" t="s">
        <v>45</v>
      </c>
      <c r="J14" s="1695"/>
    </row>
    <row r="15" spans="1:10" ht="14.25" thickTop="1" thickBot="1" x14ac:dyDescent="0.25">
      <c r="A15" s="1691" t="s">
        <v>64</v>
      </c>
      <c r="B15" s="146" t="s">
        <v>592</v>
      </c>
      <c r="C15" s="922">
        <f>'D-8-1'!C15+'D-8-2'!C15</f>
        <v>92</v>
      </c>
      <c r="D15" s="923">
        <f>'D-8-1'!D15+'D-8-2'!D15</f>
        <v>11</v>
      </c>
      <c r="E15" s="923">
        <f>'D-8-1'!E15+'D-8-2'!E15</f>
        <v>0</v>
      </c>
      <c r="F15" s="923">
        <f>'D-8-1'!F15+'D-8-2'!F15</f>
        <v>0</v>
      </c>
      <c r="G15" s="923">
        <f>'D-8-1'!G15+'D-8-2'!G15</f>
        <v>36</v>
      </c>
      <c r="H15" s="923">
        <f>'D-8-1'!H15+'D-8-2'!H15</f>
        <v>45</v>
      </c>
      <c r="I15" s="62" t="s">
        <v>180</v>
      </c>
      <c r="J15" s="1692" t="s">
        <v>157</v>
      </c>
    </row>
    <row r="16" spans="1:10" ht="14.25" thickTop="1" thickBot="1" x14ac:dyDescent="0.25">
      <c r="A16" s="1691"/>
      <c r="B16" s="146" t="s">
        <v>593</v>
      </c>
      <c r="C16" s="922">
        <f>'D-8-1'!C16+'D-8-2'!C16</f>
        <v>11</v>
      </c>
      <c r="D16" s="923">
        <f>'D-8-1'!D16+'D-8-2'!D16</f>
        <v>3</v>
      </c>
      <c r="E16" s="923">
        <f>'D-8-1'!E16+'D-8-2'!E16</f>
        <v>0</v>
      </c>
      <c r="F16" s="923">
        <f>'D-8-1'!F16+'D-8-2'!F16</f>
        <v>0</v>
      </c>
      <c r="G16" s="923">
        <f>'D-8-1'!G16+'D-8-2'!G16</f>
        <v>3</v>
      </c>
      <c r="H16" s="923">
        <f>'D-8-1'!H16+'D-8-2'!H16</f>
        <v>5</v>
      </c>
      <c r="I16" s="60" t="s">
        <v>434</v>
      </c>
      <c r="J16" s="1692"/>
    </row>
    <row r="17" spans="1:10" ht="14.25" thickTop="1" thickBot="1" x14ac:dyDescent="0.25">
      <c r="A17" s="1691"/>
      <c r="B17" s="476" t="s">
        <v>44</v>
      </c>
      <c r="C17" s="922">
        <f>'D-8-1'!C17+'D-8-2'!C17</f>
        <v>103</v>
      </c>
      <c r="D17" s="922">
        <f>'D-8-1'!D17+'D-8-2'!D17</f>
        <v>14</v>
      </c>
      <c r="E17" s="922">
        <f>'D-8-1'!E17+'D-8-2'!E17</f>
        <v>0</v>
      </c>
      <c r="F17" s="922">
        <f>'D-8-1'!F17+'D-8-2'!F17</f>
        <v>0</v>
      </c>
      <c r="G17" s="922">
        <f>'D-8-1'!G17+'D-8-2'!G17</f>
        <v>39</v>
      </c>
      <c r="H17" s="922">
        <f>'D-8-1'!H17+'D-8-2'!H17</f>
        <v>50</v>
      </c>
      <c r="I17" s="85" t="s">
        <v>45</v>
      </c>
      <c r="J17" s="1692"/>
    </row>
    <row r="18" spans="1:10" ht="14.25" thickTop="1" thickBot="1" x14ac:dyDescent="0.25">
      <c r="A18" s="1703" t="s">
        <v>66</v>
      </c>
      <c r="B18" s="558" t="s">
        <v>592</v>
      </c>
      <c r="C18" s="924">
        <f>'D-8-1'!C18+'D-8-2'!C18</f>
        <v>125</v>
      </c>
      <c r="D18" s="925">
        <f>'D-8-1'!D18+'D-8-2'!D18</f>
        <v>9</v>
      </c>
      <c r="E18" s="925">
        <f>'D-8-1'!E18+'D-8-2'!E18</f>
        <v>0</v>
      </c>
      <c r="F18" s="925">
        <f>'D-8-1'!F18+'D-8-2'!F18</f>
        <v>1</v>
      </c>
      <c r="G18" s="925">
        <f>'D-8-1'!G18+'D-8-2'!G18</f>
        <v>77</v>
      </c>
      <c r="H18" s="925">
        <f>'D-8-1'!H18+'D-8-2'!H18</f>
        <v>38</v>
      </c>
      <c r="I18" s="61" t="s">
        <v>180</v>
      </c>
      <c r="J18" s="1695" t="s">
        <v>158</v>
      </c>
    </row>
    <row r="19" spans="1:10" ht="14.25" thickTop="1" thickBot="1" x14ac:dyDescent="0.25">
      <c r="A19" s="1703"/>
      <c r="B19" s="558" t="s">
        <v>593</v>
      </c>
      <c r="C19" s="924">
        <f>'D-8-1'!C19+'D-8-2'!C19</f>
        <v>21</v>
      </c>
      <c r="D19" s="925">
        <f>'D-8-1'!D19+'D-8-2'!D19</f>
        <v>2</v>
      </c>
      <c r="E19" s="925">
        <f>'D-8-1'!E19+'D-8-2'!E19</f>
        <v>0</v>
      </c>
      <c r="F19" s="925">
        <f>'D-8-1'!F19+'D-8-2'!F19</f>
        <v>1</v>
      </c>
      <c r="G19" s="925">
        <f>'D-8-1'!G19+'D-8-2'!G19</f>
        <v>11</v>
      </c>
      <c r="H19" s="925">
        <f>'D-8-1'!H19+'D-8-2'!H19</f>
        <v>7</v>
      </c>
      <c r="I19" s="61" t="s">
        <v>434</v>
      </c>
      <c r="J19" s="1695"/>
    </row>
    <row r="20" spans="1:10" ht="14.25" thickTop="1" thickBot="1" x14ac:dyDescent="0.25">
      <c r="A20" s="1703"/>
      <c r="B20" s="477" t="s">
        <v>44</v>
      </c>
      <c r="C20" s="924">
        <f>'D-8-1'!C20+'D-8-2'!C20</f>
        <v>146</v>
      </c>
      <c r="D20" s="924">
        <f>'D-8-1'!D20+'D-8-2'!D20</f>
        <v>11</v>
      </c>
      <c r="E20" s="924">
        <f>'D-8-1'!E20+'D-8-2'!E20</f>
        <v>0</v>
      </c>
      <c r="F20" s="924">
        <f>'D-8-1'!F20+'D-8-2'!F20</f>
        <v>2</v>
      </c>
      <c r="G20" s="924">
        <f>'D-8-1'!G20+'D-8-2'!G20</f>
        <v>88</v>
      </c>
      <c r="H20" s="924">
        <f>'D-8-1'!H20+'D-8-2'!H20</f>
        <v>45</v>
      </c>
      <c r="I20" s="86" t="s">
        <v>45</v>
      </c>
      <c r="J20" s="1695"/>
    </row>
    <row r="21" spans="1:10" ht="14.25" thickTop="1" thickBot="1" x14ac:dyDescent="0.25">
      <c r="A21" s="1691" t="s">
        <v>68</v>
      </c>
      <c r="B21" s="146" t="s">
        <v>592</v>
      </c>
      <c r="C21" s="922">
        <f>'D-8-1'!C21+'D-8-2'!C21</f>
        <v>150</v>
      </c>
      <c r="D21" s="923">
        <f>'D-8-1'!D21+'D-8-2'!D21</f>
        <v>18</v>
      </c>
      <c r="E21" s="923">
        <f>'D-8-1'!E21+'D-8-2'!E21</f>
        <v>0</v>
      </c>
      <c r="F21" s="923">
        <f>'D-8-1'!F21+'D-8-2'!F21</f>
        <v>0</v>
      </c>
      <c r="G21" s="923">
        <f>'D-8-1'!G21+'D-8-2'!G21</f>
        <v>119</v>
      </c>
      <c r="H21" s="923">
        <f>'D-8-1'!H21+'D-8-2'!H21</f>
        <v>13</v>
      </c>
      <c r="I21" s="62" t="s">
        <v>180</v>
      </c>
      <c r="J21" s="1692" t="s">
        <v>159</v>
      </c>
    </row>
    <row r="22" spans="1:10" ht="14.25" thickTop="1" thickBot="1" x14ac:dyDescent="0.25">
      <c r="A22" s="1691"/>
      <c r="B22" s="146" t="s">
        <v>593</v>
      </c>
      <c r="C22" s="922">
        <f>'D-8-1'!C22+'D-8-2'!C22</f>
        <v>24</v>
      </c>
      <c r="D22" s="923">
        <f>'D-8-1'!D22+'D-8-2'!D22</f>
        <v>2</v>
      </c>
      <c r="E22" s="923">
        <f>'D-8-1'!E22+'D-8-2'!E22</f>
        <v>0</v>
      </c>
      <c r="F22" s="923">
        <f>'D-8-1'!F22+'D-8-2'!F22</f>
        <v>1</v>
      </c>
      <c r="G22" s="923">
        <f>'D-8-1'!G22+'D-8-2'!G22</f>
        <v>15</v>
      </c>
      <c r="H22" s="923">
        <f>'D-8-1'!H22+'D-8-2'!H22</f>
        <v>6</v>
      </c>
      <c r="I22" s="60" t="s">
        <v>434</v>
      </c>
      <c r="J22" s="1692"/>
    </row>
    <row r="23" spans="1:10" ht="14.25" thickTop="1" thickBot="1" x14ac:dyDescent="0.25">
      <c r="A23" s="1691"/>
      <c r="B23" s="476" t="s">
        <v>44</v>
      </c>
      <c r="C23" s="922">
        <f>'D-8-1'!C23+'D-8-2'!C23</f>
        <v>174</v>
      </c>
      <c r="D23" s="922">
        <f>'D-8-1'!D23+'D-8-2'!D23</f>
        <v>20</v>
      </c>
      <c r="E23" s="922">
        <f>'D-8-1'!E23+'D-8-2'!E23</f>
        <v>0</v>
      </c>
      <c r="F23" s="922">
        <f>'D-8-1'!F23+'D-8-2'!F23</f>
        <v>1</v>
      </c>
      <c r="G23" s="922">
        <f>'D-8-1'!G23+'D-8-2'!G23</f>
        <v>134</v>
      </c>
      <c r="H23" s="922">
        <f>'D-8-1'!H23+'D-8-2'!H23</f>
        <v>19</v>
      </c>
      <c r="I23" s="85" t="s">
        <v>45</v>
      </c>
      <c r="J23" s="1692"/>
    </row>
    <row r="24" spans="1:10" ht="14.25" thickTop="1" thickBot="1" x14ac:dyDescent="0.25">
      <c r="A24" s="1703" t="s">
        <v>70</v>
      </c>
      <c r="B24" s="558" t="s">
        <v>592</v>
      </c>
      <c r="C24" s="924">
        <f>'D-8-1'!C24+'D-8-2'!C24</f>
        <v>179</v>
      </c>
      <c r="D24" s="925">
        <f>'D-8-1'!D24+'D-8-2'!D24</f>
        <v>16</v>
      </c>
      <c r="E24" s="925">
        <f>'D-8-1'!E24+'D-8-2'!E24</f>
        <v>0</v>
      </c>
      <c r="F24" s="925">
        <f>'D-8-1'!F24+'D-8-2'!F24</f>
        <v>2</v>
      </c>
      <c r="G24" s="925">
        <f>'D-8-1'!G24+'D-8-2'!G24</f>
        <v>147</v>
      </c>
      <c r="H24" s="925">
        <f>'D-8-1'!H24+'D-8-2'!H24</f>
        <v>14</v>
      </c>
      <c r="I24" s="61" t="s">
        <v>180</v>
      </c>
      <c r="J24" s="1695" t="s">
        <v>160</v>
      </c>
    </row>
    <row r="25" spans="1:10" ht="14.25" thickTop="1" thickBot="1" x14ac:dyDescent="0.25">
      <c r="A25" s="1703"/>
      <c r="B25" s="558" t="s">
        <v>593</v>
      </c>
      <c r="C25" s="924">
        <f>'D-8-1'!C25+'D-8-2'!C25</f>
        <v>37</v>
      </c>
      <c r="D25" s="925">
        <f>'D-8-1'!D25+'D-8-2'!D25</f>
        <v>4</v>
      </c>
      <c r="E25" s="925">
        <f>'D-8-1'!E25+'D-8-2'!E25</f>
        <v>0</v>
      </c>
      <c r="F25" s="925">
        <f>'D-8-1'!F25+'D-8-2'!F25</f>
        <v>0</v>
      </c>
      <c r="G25" s="925">
        <f>'D-8-1'!G25+'D-8-2'!G25</f>
        <v>26</v>
      </c>
      <c r="H25" s="925">
        <f>'D-8-1'!H25+'D-8-2'!H25</f>
        <v>7</v>
      </c>
      <c r="I25" s="61" t="s">
        <v>434</v>
      </c>
      <c r="J25" s="1695"/>
    </row>
    <row r="26" spans="1:10" ht="14.25" thickTop="1" thickBot="1" x14ac:dyDescent="0.25">
      <c r="A26" s="1703"/>
      <c r="B26" s="477" t="s">
        <v>44</v>
      </c>
      <c r="C26" s="924">
        <f>'D-8-1'!C26+'D-8-2'!C26</f>
        <v>216</v>
      </c>
      <c r="D26" s="924">
        <f>'D-8-1'!D26+'D-8-2'!D26</f>
        <v>20</v>
      </c>
      <c r="E26" s="924">
        <f>'D-8-1'!E26+'D-8-2'!E26</f>
        <v>0</v>
      </c>
      <c r="F26" s="924">
        <f>'D-8-1'!F26+'D-8-2'!F26</f>
        <v>2</v>
      </c>
      <c r="G26" s="924">
        <f>'D-8-1'!G26+'D-8-2'!G26</f>
        <v>173</v>
      </c>
      <c r="H26" s="924">
        <f>'D-8-1'!H26+'D-8-2'!H26</f>
        <v>21</v>
      </c>
      <c r="I26" s="86" t="s">
        <v>45</v>
      </c>
      <c r="J26" s="1695"/>
    </row>
    <row r="27" spans="1:10" ht="14.25" thickTop="1" thickBot="1" x14ac:dyDescent="0.25">
      <c r="A27" s="1691" t="s">
        <v>196</v>
      </c>
      <c r="B27" s="146" t="s">
        <v>592</v>
      </c>
      <c r="C27" s="922">
        <f>'D-8-1'!C27+'D-8-2'!C27</f>
        <v>199</v>
      </c>
      <c r="D27" s="923">
        <f>'D-8-1'!D27+'D-8-2'!D27</f>
        <v>13</v>
      </c>
      <c r="E27" s="923">
        <f>'D-8-1'!E27+'D-8-2'!E27</f>
        <v>0</v>
      </c>
      <c r="F27" s="923">
        <f>'D-8-1'!F27+'D-8-2'!F27</f>
        <v>5</v>
      </c>
      <c r="G27" s="923">
        <f>'D-8-1'!G27+'D-8-2'!G27</f>
        <v>162</v>
      </c>
      <c r="H27" s="923">
        <f>'D-8-1'!H27+'D-8-2'!H27</f>
        <v>19</v>
      </c>
      <c r="I27" s="62" t="s">
        <v>180</v>
      </c>
      <c r="J27" s="1692" t="s">
        <v>162</v>
      </c>
    </row>
    <row r="28" spans="1:10" ht="14.25" thickTop="1" thickBot="1" x14ac:dyDescent="0.25">
      <c r="A28" s="1691"/>
      <c r="B28" s="146" t="s">
        <v>593</v>
      </c>
      <c r="C28" s="922">
        <f>'D-8-1'!C28+'D-8-2'!C28</f>
        <v>33</v>
      </c>
      <c r="D28" s="923">
        <f>'D-8-1'!D28+'D-8-2'!D28</f>
        <v>0</v>
      </c>
      <c r="E28" s="923">
        <f>'D-8-1'!E28+'D-8-2'!E28</f>
        <v>1</v>
      </c>
      <c r="F28" s="923">
        <f>'D-8-1'!F28+'D-8-2'!F28</f>
        <v>1</v>
      </c>
      <c r="G28" s="923">
        <f>'D-8-1'!G28+'D-8-2'!G28</f>
        <v>25</v>
      </c>
      <c r="H28" s="923">
        <f>'D-8-1'!H28+'D-8-2'!H28</f>
        <v>6</v>
      </c>
      <c r="I28" s="60" t="s">
        <v>434</v>
      </c>
      <c r="J28" s="1692"/>
    </row>
    <row r="29" spans="1:10" ht="14.25" thickTop="1" thickBot="1" x14ac:dyDescent="0.25">
      <c r="A29" s="1691"/>
      <c r="B29" s="476" t="s">
        <v>44</v>
      </c>
      <c r="C29" s="922">
        <f>'D-8-1'!C29+'D-8-2'!C29</f>
        <v>232</v>
      </c>
      <c r="D29" s="922">
        <f>'D-8-1'!D29+'D-8-2'!D29</f>
        <v>13</v>
      </c>
      <c r="E29" s="922">
        <f>'D-8-1'!E29+'D-8-2'!E29</f>
        <v>1</v>
      </c>
      <c r="F29" s="922">
        <f>'D-8-1'!F29+'D-8-2'!F29</f>
        <v>6</v>
      </c>
      <c r="G29" s="922">
        <f>'D-8-1'!G29+'D-8-2'!G29</f>
        <v>187</v>
      </c>
      <c r="H29" s="922">
        <f>'D-8-1'!H29+'D-8-2'!H29</f>
        <v>25</v>
      </c>
      <c r="I29" s="85" t="s">
        <v>45</v>
      </c>
      <c r="J29" s="1692"/>
    </row>
    <row r="30" spans="1:10" ht="14.25" thickTop="1" thickBot="1" x14ac:dyDescent="0.25">
      <c r="A30" s="1703" t="s">
        <v>668</v>
      </c>
      <c r="B30" s="558" t="s">
        <v>592</v>
      </c>
      <c r="C30" s="924">
        <f>'D-8-1'!C30+'D-8-2'!C30</f>
        <v>183</v>
      </c>
      <c r="D30" s="925">
        <f>'D-8-1'!D30+'D-8-2'!D30</f>
        <v>16</v>
      </c>
      <c r="E30" s="925">
        <f>'D-8-1'!E30+'D-8-2'!E30</f>
        <v>0</v>
      </c>
      <c r="F30" s="925">
        <f>'D-8-1'!F30+'D-8-2'!F30</f>
        <v>0</v>
      </c>
      <c r="G30" s="925">
        <f>'D-8-1'!G30+'D-8-2'!G30</f>
        <v>158</v>
      </c>
      <c r="H30" s="925">
        <f>'D-8-1'!H30+'D-8-2'!H30</f>
        <v>9</v>
      </c>
      <c r="I30" s="61" t="s">
        <v>180</v>
      </c>
      <c r="J30" s="1695" t="s">
        <v>164</v>
      </c>
    </row>
    <row r="31" spans="1:10" ht="14.25" thickTop="1" thickBot="1" x14ac:dyDescent="0.25">
      <c r="A31" s="1703"/>
      <c r="B31" s="558" t="s">
        <v>593</v>
      </c>
      <c r="C31" s="924">
        <f>'D-8-1'!C31+'D-8-2'!C31</f>
        <v>42</v>
      </c>
      <c r="D31" s="925">
        <f>'D-8-1'!D31+'D-8-2'!D31</f>
        <v>1</v>
      </c>
      <c r="E31" s="925">
        <f>'D-8-1'!E31+'D-8-2'!E31</f>
        <v>0</v>
      </c>
      <c r="F31" s="925">
        <f>'D-8-1'!F31+'D-8-2'!F31</f>
        <v>0</v>
      </c>
      <c r="G31" s="925">
        <f>'D-8-1'!G31+'D-8-2'!G31</f>
        <v>36</v>
      </c>
      <c r="H31" s="925">
        <f>'D-8-1'!H31+'D-8-2'!H31</f>
        <v>5</v>
      </c>
      <c r="I31" s="61" t="s">
        <v>434</v>
      </c>
      <c r="J31" s="1695"/>
    </row>
    <row r="32" spans="1:10" ht="16.5" thickTop="1" thickBot="1" x14ac:dyDescent="0.25">
      <c r="A32" s="1703"/>
      <c r="B32" s="477" t="s">
        <v>44</v>
      </c>
      <c r="C32" s="928">
        <f>'D-8-1'!C32+'D-8-2'!C32</f>
        <v>225</v>
      </c>
      <c r="D32" s="928">
        <f>'D-8-1'!D32+'D-8-2'!D32</f>
        <v>17</v>
      </c>
      <c r="E32" s="928">
        <f>'D-8-1'!E32+'D-8-2'!E32</f>
        <v>0</v>
      </c>
      <c r="F32" s="928">
        <f>'D-8-1'!F32+'D-8-2'!F32</f>
        <v>0</v>
      </c>
      <c r="G32" s="928">
        <f>'D-8-1'!G32+'D-8-2'!G32</f>
        <v>194</v>
      </c>
      <c r="H32" s="928">
        <f>'D-8-1'!H32+'D-8-2'!H32</f>
        <v>14</v>
      </c>
      <c r="I32" s="86" t="s">
        <v>45</v>
      </c>
      <c r="J32" s="1695"/>
    </row>
    <row r="33" spans="1:10" ht="14.25" thickTop="1" thickBot="1" x14ac:dyDescent="0.25">
      <c r="A33" s="1691" t="s">
        <v>669</v>
      </c>
      <c r="B33" s="146" t="s">
        <v>592</v>
      </c>
      <c r="C33" s="922">
        <f>'D-8-1'!C33+'D-8-2'!C33</f>
        <v>182</v>
      </c>
      <c r="D33" s="923">
        <f>'D-8-1'!D33+'D-8-2'!D33</f>
        <v>14</v>
      </c>
      <c r="E33" s="923">
        <f>'D-8-1'!E33+'D-8-2'!E33</f>
        <v>0</v>
      </c>
      <c r="F33" s="923">
        <f>'D-8-1'!F33+'D-8-2'!F33</f>
        <v>0</v>
      </c>
      <c r="G33" s="923">
        <f>'D-8-1'!G33+'D-8-2'!G33</f>
        <v>158</v>
      </c>
      <c r="H33" s="923">
        <f>'D-8-1'!H33+'D-8-2'!H33</f>
        <v>10</v>
      </c>
      <c r="I33" s="62" t="s">
        <v>180</v>
      </c>
      <c r="J33" s="1692" t="s">
        <v>166</v>
      </c>
    </row>
    <row r="34" spans="1:10" ht="14.25" thickTop="1" thickBot="1" x14ac:dyDescent="0.25">
      <c r="A34" s="1691"/>
      <c r="B34" s="146" t="s">
        <v>593</v>
      </c>
      <c r="C34" s="922">
        <f>'D-8-1'!C34+'D-8-2'!C34</f>
        <v>61</v>
      </c>
      <c r="D34" s="923">
        <f>'D-8-1'!D34+'D-8-2'!D34</f>
        <v>3</v>
      </c>
      <c r="E34" s="923">
        <f>'D-8-1'!E34+'D-8-2'!E34</f>
        <v>1</v>
      </c>
      <c r="F34" s="923">
        <f>'D-8-1'!F34+'D-8-2'!F34</f>
        <v>5</v>
      </c>
      <c r="G34" s="923">
        <f>'D-8-1'!G34+'D-8-2'!G34</f>
        <v>48</v>
      </c>
      <c r="H34" s="923">
        <f>'D-8-1'!H34+'D-8-2'!H34</f>
        <v>4</v>
      </c>
      <c r="I34" s="60" t="s">
        <v>434</v>
      </c>
      <c r="J34" s="1692"/>
    </row>
    <row r="35" spans="1:10" ht="14.25" thickTop="1" thickBot="1" x14ac:dyDescent="0.25">
      <c r="A35" s="1691"/>
      <c r="B35" s="476" t="s">
        <v>44</v>
      </c>
      <c r="C35" s="922">
        <f>'D-8-1'!C35+'D-8-2'!C35</f>
        <v>243</v>
      </c>
      <c r="D35" s="922">
        <f>'D-8-1'!D35+'D-8-2'!D35</f>
        <v>17</v>
      </c>
      <c r="E35" s="922">
        <f>'D-8-1'!E35+'D-8-2'!E35</f>
        <v>1</v>
      </c>
      <c r="F35" s="922">
        <f>'D-8-1'!F35+'D-8-2'!F35</f>
        <v>5</v>
      </c>
      <c r="G35" s="922">
        <f>'D-8-1'!G35+'D-8-2'!G35</f>
        <v>206</v>
      </c>
      <c r="H35" s="922">
        <f>'D-8-1'!H35+'D-8-2'!H35</f>
        <v>14</v>
      </c>
      <c r="I35" s="85" t="s">
        <v>45</v>
      </c>
      <c r="J35" s="1692"/>
    </row>
    <row r="36" spans="1:10" ht="14.25" thickTop="1" thickBot="1" x14ac:dyDescent="0.25">
      <c r="A36" s="1703" t="s">
        <v>670</v>
      </c>
      <c r="B36" s="558" t="s">
        <v>592</v>
      </c>
      <c r="C36" s="924">
        <f>'D-8-1'!C36+'D-8-2'!C36</f>
        <v>159</v>
      </c>
      <c r="D36" s="925">
        <f>'D-8-1'!D36+'D-8-2'!D36</f>
        <v>8</v>
      </c>
      <c r="E36" s="925">
        <f>'D-8-1'!E36+'D-8-2'!E36</f>
        <v>1</v>
      </c>
      <c r="F36" s="925">
        <f>'D-8-1'!F36+'D-8-2'!F36</f>
        <v>2</v>
      </c>
      <c r="G36" s="925">
        <f>'D-8-1'!G36+'D-8-2'!G36</f>
        <v>142</v>
      </c>
      <c r="H36" s="926">
        <f>'D-8-1'!H36+'D-8-2'!H36</f>
        <v>6</v>
      </c>
      <c r="I36" s="61" t="s">
        <v>180</v>
      </c>
      <c r="J36" s="1695" t="s">
        <v>168</v>
      </c>
    </row>
    <row r="37" spans="1:10" ht="14.25" thickTop="1" thickBot="1" x14ac:dyDescent="0.25">
      <c r="A37" s="1703"/>
      <c r="B37" s="558" t="s">
        <v>593</v>
      </c>
      <c r="C37" s="924">
        <f>'D-8-1'!C37+'D-8-2'!C37</f>
        <v>78</v>
      </c>
      <c r="D37" s="925">
        <f>'D-8-1'!D37+'D-8-2'!D37</f>
        <v>2</v>
      </c>
      <c r="E37" s="925">
        <f>'D-8-1'!E37+'D-8-2'!E37</f>
        <v>2</v>
      </c>
      <c r="F37" s="925">
        <f>'D-8-1'!F37+'D-8-2'!F37</f>
        <v>6</v>
      </c>
      <c r="G37" s="925">
        <f>'D-8-1'!G37+'D-8-2'!G37</f>
        <v>63</v>
      </c>
      <c r="H37" s="926">
        <f>'D-8-1'!H37+'D-8-2'!H37</f>
        <v>5</v>
      </c>
      <c r="I37" s="61" t="s">
        <v>434</v>
      </c>
      <c r="J37" s="1695"/>
    </row>
    <row r="38" spans="1:10" ht="14.25" thickTop="1" thickBot="1" x14ac:dyDescent="0.25">
      <c r="A38" s="1703"/>
      <c r="B38" s="477" t="s">
        <v>44</v>
      </c>
      <c r="C38" s="924">
        <f>'D-8-1'!C38+'D-8-2'!C38</f>
        <v>237</v>
      </c>
      <c r="D38" s="924">
        <f>'D-8-1'!D38+'D-8-2'!D38</f>
        <v>10</v>
      </c>
      <c r="E38" s="924">
        <f>'D-8-1'!E38+'D-8-2'!E38</f>
        <v>3</v>
      </c>
      <c r="F38" s="924">
        <f>'D-8-1'!F38+'D-8-2'!F38</f>
        <v>8</v>
      </c>
      <c r="G38" s="924">
        <f>'D-8-1'!G38+'D-8-2'!G38</f>
        <v>205</v>
      </c>
      <c r="H38" s="924">
        <f>'D-8-1'!H38+'D-8-2'!H38</f>
        <v>11</v>
      </c>
      <c r="I38" s="86" t="s">
        <v>45</v>
      </c>
      <c r="J38" s="1695"/>
    </row>
    <row r="39" spans="1:10" ht="14.25" thickTop="1" thickBot="1" x14ac:dyDescent="0.25">
      <c r="A39" s="1691" t="s">
        <v>283</v>
      </c>
      <c r="B39" s="146" t="s">
        <v>592</v>
      </c>
      <c r="C39" s="922">
        <f>'D-8-1'!C39+'D-8-2'!C39</f>
        <v>136</v>
      </c>
      <c r="D39" s="923">
        <f>'D-8-1'!D39+'D-8-2'!D39</f>
        <v>7</v>
      </c>
      <c r="E39" s="923">
        <f>'D-8-1'!E39+'D-8-2'!E39</f>
        <v>1</v>
      </c>
      <c r="F39" s="923">
        <f>'D-8-1'!F39+'D-8-2'!F39</f>
        <v>2</v>
      </c>
      <c r="G39" s="923">
        <f>'D-8-1'!G39+'D-8-2'!G39</f>
        <v>120</v>
      </c>
      <c r="H39" s="923">
        <f>'D-8-1'!H39+'D-8-2'!H39</f>
        <v>6</v>
      </c>
      <c r="I39" s="62" t="s">
        <v>180</v>
      </c>
      <c r="J39" s="1692" t="s">
        <v>283</v>
      </c>
    </row>
    <row r="40" spans="1:10" ht="14.25" thickTop="1" thickBot="1" x14ac:dyDescent="0.25">
      <c r="A40" s="1691"/>
      <c r="B40" s="146" t="s">
        <v>593</v>
      </c>
      <c r="C40" s="922">
        <f>'D-8-1'!C40+'D-8-2'!C40</f>
        <v>71</v>
      </c>
      <c r="D40" s="923">
        <f>'D-8-1'!D40+'D-8-2'!D40</f>
        <v>3</v>
      </c>
      <c r="E40" s="923">
        <f>'D-8-1'!E40+'D-8-2'!E40</f>
        <v>7</v>
      </c>
      <c r="F40" s="923">
        <f>'D-8-1'!F40+'D-8-2'!F40</f>
        <v>5</v>
      </c>
      <c r="G40" s="923">
        <f>'D-8-1'!G40+'D-8-2'!G40</f>
        <v>52</v>
      </c>
      <c r="H40" s="923">
        <f>'D-8-1'!H40+'D-8-2'!H40</f>
        <v>4</v>
      </c>
      <c r="I40" s="60" t="s">
        <v>434</v>
      </c>
      <c r="J40" s="1692"/>
    </row>
    <row r="41" spans="1:10" ht="14.25" thickTop="1" thickBot="1" x14ac:dyDescent="0.25">
      <c r="A41" s="1691"/>
      <c r="B41" s="476" t="s">
        <v>44</v>
      </c>
      <c r="C41" s="922">
        <f>'D-8-1'!C41+'D-8-2'!C41</f>
        <v>207</v>
      </c>
      <c r="D41" s="922">
        <f>'D-8-1'!D41+'D-8-2'!D41</f>
        <v>10</v>
      </c>
      <c r="E41" s="922">
        <f>'D-8-1'!E41+'D-8-2'!E41</f>
        <v>8</v>
      </c>
      <c r="F41" s="922">
        <f>'D-8-1'!F41+'D-8-2'!F41</f>
        <v>7</v>
      </c>
      <c r="G41" s="922">
        <f>'D-8-1'!G41+'D-8-2'!G41</f>
        <v>172</v>
      </c>
      <c r="H41" s="922">
        <f>'D-8-1'!H41+'D-8-2'!H41</f>
        <v>10</v>
      </c>
      <c r="I41" s="85" t="s">
        <v>45</v>
      </c>
      <c r="J41" s="1692"/>
    </row>
    <row r="42" spans="1:10" ht="14.25" thickTop="1" thickBot="1" x14ac:dyDescent="0.25">
      <c r="A42" s="1703" t="s">
        <v>284</v>
      </c>
      <c r="B42" s="558" t="s">
        <v>592</v>
      </c>
      <c r="C42" s="924">
        <f>'D-8-1'!C42+'D-8-2'!C42</f>
        <v>100</v>
      </c>
      <c r="D42" s="925">
        <f>'D-8-1'!D42+'D-8-2'!D42</f>
        <v>5</v>
      </c>
      <c r="E42" s="925">
        <f>'D-8-1'!E42+'D-8-2'!E42</f>
        <v>0</v>
      </c>
      <c r="F42" s="925">
        <f>'D-8-1'!F42+'D-8-2'!F42</f>
        <v>1</v>
      </c>
      <c r="G42" s="925">
        <f>'D-8-1'!G42+'D-8-2'!G42</f>
        <v>93</v>
      </c>
      <c r="H42" s="925">
        <f>'D-8-1'!H42+'D-8-2'!H42</f>
        <v>1</v>
      </c>
      <c r="I42" s="61" t="s">
        <v>180</v>
      </c>
      <c r="J42" s="1695" t="s">
        <v>284</v>
      </c>
    </row>
    <row r="43" spans="1:10" ht="14.25" thickTop="1" thickBot="1" x14ac:dyDescent="0.25">
      <c r="A43" s="1703"/>
      <c r="B43" s="558" t="s">
        <v>593</v>
      </c>
      <c r="C43" s="924">
        <f>'D-8-1'!C43+'D-8-2'!C43</f>
        <v>70</v>
      </c>
      <c r="D43" s="925">
        <f>'D-8-1'!D43+'D-8-2'!D43</f>
        <v>2</v>
      </c>
      <c r="E43" s="925">
        <f>'D-8-1'!E43+'D-8-2'!E43</f>
        <v>9</v>
      </c>
      <c r="F43" s="925">
        <f>'D-8-1'!F43+'D-8-2'!F43</f>
        <v>1</v>
      </c>
      <c r="G43" s="925">
        <f>'D-8-1'!G43+'D-8-2'!G43</f>
        <v>57</v>
      </c>
      <c r="H43" s="925">
        <f>'D-8-1'!H43+'D-8-2'!H43</f>
        <v>1</v>
      </c>
      <c r="I43" s="61" t="s">
        <v>434</v>
      </c>
      <c r="J43" s="1695"/>
    </row>
    <row r="44" spans="1:10" ht="16.5" thickTop="1" thickBot="1" x14ac:dyDescent="0.25">
      <c r="A44" s="1703"/>
      <c r="B44" s="477" t="s">
        <v>44</v>
      </c>
      <c r="C44" s="928">
        <f>'D-8-1'!C44+'D-8-2'!C44</f>
        <v>170</v>
      </c>
      <c r="D44" s="928">
        <f>'D-8-1'!D44+'D-8-2'!D44</f>
        <v>7</v>
      </c>
      <c r="E44" s="928">
        <f>'D-8-1'!E44+'D-8-2'!E44</f>
        <v>9</v>
      </c>
      <c r="F44" s="928">
        <f>'D-8-1'!F44+'D-8-2'!F44</f>
        <v>2</v>
      </c>
      <c r="G44" s="928">
        <f>'D-8-1'!G44+'D-8-2'!G44</f>
        <v>150</v>
      </c>
      <c r="H44" s="928">
        <f>'D-8-1'!H44+'D-8-2'!H44</f>
        <v>2</v>
      </c>
      <c r="I44" s="86" t="s">
        <v>45</v>
      </c>
      <c r="J44" s="1695"/>
    </row>
    <row r="45" spans="1:10" ht="14.25" thickTop="1" thickBot="1" x14ac:dyDescent="0.25">
      <c r="A45" s="1691" t="s">
        <v>285</v>
      </c>
      <c r="B45" s="146" t="s">
        <v>592</v>
      </c>
      <c r="C45" s="922">
        <f>'D-8-1'!C45+'D-8-2'!C45</f>
        <v>105</v>
      </c>
      <c r="D45" s="923">
        <f>'D-8-1'!D45+'D-8-2'!D45</f>
        <v>3</v>
      </c>
      <c r="E45" s="923">
        <f>'D-8-1'!E45+'D-8-2'!E45</f>
        <v>0</v>
      </c>
      <c r="F45" s="923">
        <f>'D-8-1'!F45+'D-8-2'!F45</f>
        <v>3</v>
      </c>
      <c r="G45" s="923">
        <f>'D-8-1'!G45+'D-8-2'!G45</f>
        <v>99</v>
      </c>
      <c r="H45" s="923">
        <f>'D-8-1'!H45+'D-8-2'!H45</f>
        <v>0</v>
      </c>
      <c r="I45" s="62" t="s">
        <v>180</v>
      </c>
      <c r="J45" s="1692" t="s">
        <v>285</v>
      </c>
    </row>
    <row r="46" spans="1:10" ht="14.25" thickTop="1" thickBot="1" x14ac:dyDescent="0.25">
      <c r="A46" s="1691"/>
      <c r="B46" s="146" t="s">
        <v>593</v>
      </c>
      <c r="C46" s="922">
        <f>'D-8-1'!C46+'D-8-2'!C46</f>
        <v>92</v>
      </c>
      <c r="D46" s="923">
        <f>'D-8-1'!D46+'D-8-2'!D46</f>
        <v>2</v>
      </c>
      <c r="E46" s="923">
        <f>'D-8-1'!E46+'D-8-2'!E46</f>
        <v>19</v>
      </c>
      <c r="F46" s="923">
        <f>'D-8-1'!F46+'D-8-2'!F46</f>
        <v>2</v>
      </c>
      <c r="G46" s="923">
        <f>'D-8-1'!G46+'D-8-2'!G46</f>
        <v>68</v>
      </c>
      <c r="H46" s="923">
        <f>'D-8-1'!H46+'D-8-2'!H46</f>
        <v>1</v>
      </c>
      <c r="I46" s="60" t="s">
        <v>434</v>
      </c>
      <c r="J46" s="1692"/>
    </row>
    <row r="47" spans="1:10" ht="14.25" thickTop="1" thickBot="1" x14ac:dyDescent="0.25">
      <c r="A47" s="1691"/>
      <c r="B47" s="476" t="s">
        <v>44</v>
      </c>
      <c r="C47" s="922">
        <f>'D-8-1'!C47+'D-8-2'!C47</f>
        <v>197</v>
      </c>
      <c r="D47" s="922">
        <f>'D-8-1'!D47+'D-8-2'!D47</f>
        <v>5</v>
      </c>
      <c r="E47" s="922">
        <f>'D-8-1'!E47+'D-8-2'!E47</f>
        <v>19</v>
      </c>
      <c r="F47" s="922">
        <f>'D-8-1'!F47+'D-8-2'!F47</f>
        <v>5</v>
      </c>
      <c r="G47" s="922">
        <f>'D-8-1'!G47+'D-8-2'!G47</f>
        <v>167</v>
      </c>
      <c r="H47" s="922">
        <f>'D-8-1'!H47+'D-8-2'!H47</f>
        <v>1</v>
      </c>
      <c r="I47" s="85" t="s">
        <v>45</v>
      </c>
      <c r="J47" s="1692"/>
    </row>
    <row r="48" spans="1:10" ht="14.25" thickTop="1" thickBot="1" x14ac:dyDescent="0.25">
      <c r="A48" s="1703" t="s">
        <v>286</v>
      </c>
      <c r="B48" s="558" t="s">
        <v>592</v>
      </c>
      <c r="C48" s="924">
        <f>'D-8-1'!C48+'D-8-2'!C48</f>
        <v>89</v>
      </c>
      <c r="D48" s="925">
        <f>'D-8-1'!D48+'D-8-2'!D48</f>
        <v>1</v>
      </c>
      <c r="E48" s="925">
        <f>'D-8-1'!E48+'D-8-2'!E48</f>
        <v>0</v>
      </c>
      <c r="F48" s="925">
        <f>'D-8-1'!F48+'D-8-2'!F48</f>
        <v>2</v>
      </c>
      <c r="G48" s="925">
        <f>'D-8-1'!G48+'D-8-2'!G48</f>
        <v>85</v>
      </c>
      <c r="H48" s="925">
        <f>'D-8-1'!H48+'D-8-2'!H48</f>
        <v>1</v>
      </c>
      <c r="I48" s="61" t="s">
        <v>180</v>
      </c>
      <c r="J48" s="1695" t="s">
        <v>286</v>
      </c>
    </row>
    <row r="49" spans="1:10" ht="14.25" thickTop="1" thickBot="1" x14ac:dyDescent="0.25">
      <c r="A49" s="1703"/>
      <c r="B49" s="558" t="s">
        <v>593</v>
      </c>
      <c r="C49" s="924">
        <f>'D-8-1'!C49+'D-8-2'!C49</f>
        <v>73</v>
      </c>
      <c r="D49" s="925">
        <f>'D-8-1'!D49+'D-8-2'!D49</f>
        <v>5</v>
      </c>
      <c r="E49" s="925">
        <f>'D-8-1'!E49+'D-8-2'!E49</f>
        <v>20</v>
      </c>
      <c r="F49" s="925">
        <f>'D-8-1'!F49+'D-8-2'!F49</f>
        <v>2</v>
      </c>
      <c r="G49" s="925">
        <f>'D-8-1'!G49+'D-8-2'!G49</f>
        <v>45</v>
      </c>
      <c r="H49" s="925">
        <f>'D-8-1'!H49+'D-8-2'!H49</f>
        <v>1</v>
      </c>
      <c r="I49" s="61" t="s">
        <v>434</v>
      </c>
      <c r="J49" s="1695"/>
    </row>
    <row r="50" spans="1:10" ht="13.5" thickTop="1" x14ac:dyDescent="0.2">
      <c r="A50" s="1704"/>
      <c r="B50" s="439" t="s">
        <v>44</v>
      </c>
      <c r="C50" s="929">
        <f>'D-8-1'!C50+'D-8-2'!C50</f>
        <v>162</v>
      </c>
      <c r="D50" s="929">
        <f>'D-8-1'!D50+'D-8-2'!D50</f>
        <v>6</v>
      </c>
      <c r="E50" s="929">
        <f>'D-8-1'!E50+'D-8-2'!E50</f>
        <v>20</v>
      </c>
      <c r="F50" s="929">
        <f>'D-8-1'!F50+'D-8-2'!F50</f>
        <v>4</v>
      </c>
      <c r="G50" s="929">
        <f>'D-8-1'!G50+'D-8-2'!G50</f>
        <v>130</v>
      </c>
      <c r="H50" s="929">
        <f>'D-8-1'!H50+'D-8-2'!H50</f>
        <v>2</v>
      </c>
      <c r="I50" s="787" t="s">
        <v>45</v>
      </c>
      <c r="J50" s="1705"/>
    </row>
    <row r="51" spans="1:10" ht="13.5" thickBot="1" x14ac:dyDescent="0.25">
      <c r="A51" s="1708" t="s">
        <v>287</v>
      </c>
      <c r="B51" s="134" t="s">
        <v>592</v>
      </c>
      <c r="C51" s="922">
        <f>'D-8-1'!C51+'D-8-2'!C51</f>
        <v>71</v>
      </c>
      <c r="D51" s="927">
        <f>'D-8-1'!D51+'D-8-2'!D51</f>
        <v>3</v>
      </c>
      <c r="E51" s="927">
        <f>'D-8-1'!E51+'D-8-2'!E51</f>
        <v>2</v>
      </c>
      <c r="F51" s="927">
        <f>'D-8-1'!F51+'D-8-2'!F51</f>
        <v>1</v>
      </c>
      <c r="G51" s="927">
        <f>'D-8-1'!G51+'D-8-2'!G51</f>
        <v>63</v>
      </c>
      <c r="H51" s="927">
        <f>'D-8-1'!H51+'D-8-2'!H51</f>
        <v>2</v>
      </c>
      <c r="I51" s="62" t="s">
        <v>180</v>
      </c>
      <c r="J51" s="1707" t="s">
        <v>287</v>
      </c>
    </row>
    <row r="52" spans="1:10" ht="14.25" thickTop="1" thickBot="1" x14ac:dyDescent="0.25">
      <c r="A52" s="1691"/>
      <c r="B52" s="146" t="s">
        <v>593</v>
      </c>
      <c r="C52" s="922">
        <f>'D-8-1'!C52+'D-8-2'!C52</f>
        <v>59</v>
      </c>
      <c r="D52" s="923">
        <f>'D-8-1'!D52+'D-8-2'!D52</f>
        <v>3</v>
      </c>
      <c r="E52" s="923">
        <f>'D-8-1'!E52+'D-8-2'!E52</f>
        <v>13</v>
      </c>
      <c r="F52" s="923">
        <f>'D-8-1'!F52+'D-8-2'!F52</f>
        <v>4</v>
      </c>
      <c r="G52" s="923">
        <f>'D-8-1'!G52+'D-8-2'!G52</f>
        <v>39</v>
      </c>
      <c r="H52" s="923">
        <f>'D-8-1'!H52+'D-8-2'!H52</f>
        <v>0</v>
      </c>
      <c r="I52" s="60" t="s">
        <v>434</v>
      </c>
      <c r="J52" s="1692"/>
    </row>
    <row r="53" spans="1:10" ht="14.25" thickTop="1" thickBot="1" x14ac:dyDescent="0.25">
      <c r="A53" s="1691"/>
      <c r="B53" s="476" t="s">
        <v>44</v>
      </c>
      <c r="C53" s="922">
        <f>'D-8-1'!C53+'D-8-2'!C53</f>
        <v>130</v>
      </c>
      <c r="D53" s="922">
        <f>'D-8-1'!D53+'D-8-2'!D53</f>
        <v>6</v>
      </c>
      <c r="E53" s="922">
        <f>'D-8-1'!E53+'D-8-2'!E53</f>
        <v>15</v>
      </c>
      <c r="F53" s="922">
        <f>'D-8-1'!F53+'D-8-2'!F53</f>
        <v>5</v>
      </c>
      <c r="G53" s="922">
        <f>'D-8-1'!G53+'D-8-2'!G53</f>
        <v>102</v>
      </c>
      <c r="H53" s="922">
        <f>'D-8-1'!H53+'D-8-2'!H53</f>
        <v>2</v>
      </c>
      <c r="I53" s="85" t="s">
        <v>45</v>
      </c>
      <c r="J53" s="1692"/>
    </row>
    <row r="54" spans="1:10" ht="14.25" thickTop="1" thickBot="1" x14ac:dyDescent="0.25">
      <c r="A54" s="1703" t="s">
        <v>288</v>
      </c>
      <c r="B54" s="558" t="s">
        <v>592</v>
      </c>
      <c r="C54" s="924">
        <f>'D-8-1'!C54+'D-8-2'!C54</f>
        <v>27</v>
      </c>
      <c r="D54" s="925">
        <f>'D-8-1'!D54+'D-8-2'!D54</f>
        <v>4</v>
      </c>
      <c r="E54" s="925">
        <f>'D-8-1'!E54+'D-8-2'!E54</f>
        <v>1</v>
      </c>
      <c r="F54" s="925">
        <f>'D-8-1'!F54+'D-8-2'!F54</f>
        <v>0</v>
      </c>
      <c r="G54" s="925">
        <f>'D-8-1'!G54+'D-8-2'!G54</f>
        <v>22</v>
      </c>
      <c r="H54" s="925">
        <f>'D-8-1'!H54+'D-8-2'!H54</f>
        <v>0</v>
      </c>
      <c r="I54" s="61" t="s">
        <v>180</v>
      </c>
      <c r="J54" s="1695" t="s">
        <v>288</v>
      </c>
    </row>
    <row r="55" spans="1:10" ht="14.25" thickTop="1" thickBot="1" x14ac:dyDescent="0.25">
      <c r="A55" s="1703"/>
      <c r="B55" s="558" t="s">
        <v>593</v>
      </c>
      <c r="C55" s="924">
        <f>'D-8-1'!C55+'D-8-2'!C55</f>
        <v>24</v>
      </c>
      <c r="D55" s="925">
        <f>'D-8-1'!D55+'D-8-2'!D55</f>
        <v>0</v>
      </c>
      <c r="E55" s="925">
        <f>'D-8-1'!E55+'D-8-2'!E55</f>
        <v>9</v>
      </c>
      <c r="F55" s="925">
        <f>'D-8-1'!F55+'D-8-2'!F55</f>
        <v>1</v>
      </c>
      <c r="G55" s="925">
        <f>'D-8-1'!G55+'D-8-2'!G55</f>
        <v>13</v>
      </c>
      <c r="H55" s="925">
        <f>'D-8-1'!H55+'D-8-2'!H55</f>
        <v>1</v>
      </c>
      <c r="I55" s="61" t="s">
        <v>434</v>
      </c>
      <c r="J55" s="1695"/>
    </row>
    <row r="56" spans="1:10" ht="14.25" thickTop="1" thickBot="1" x14ac:dyDescent="0.25">
      <c r="A56" s="1703"/>
      <c r="B56" s="477" t="s">
        <v>44</v>
      </c>
      <c r="C56" s="924">
        <f>'D-8-1'!C56+'D-8-2'!C56</f>
        <v>51</v>
      </c>
      <c r="D56" s="924">
        <f>'D-8-1'!D56+'D-8-2'!D56</f>
        <v>4</v>
      </c>
      <c r="E56" s="924">
        <f>'D-8-1'!E56+'D-8-2'!E56</f>
        <v>10</v>
      </c>
      <c r="F56" s="924">
        <f>'D-8-1'!F56+'D-8-2'!F56</f>
        <v>1</v>
      </c>
      <c r="G56" s="924">
        <f>'D-8-1'!G56+'D-8-2'!G56</f>
        <v>35</v>
      </c>
      <c r="H56" s="924">
        <f>'D-8-1'!H56+'D-8-2'!H56</f>
        <v>1</v>
      </c>
      <c r="I56" s="86" t="s">
        <v>45</v>
      </c>
      <c r="J56" s="1695"/>
    </row>
    <row r="57" spans="1:10" ht="14.25" thickTop="1" thickBot="1" x14ac:dyDescent="0.25">
      <c r="A57" s="1691" t="s">
        <v>275</v>
      </c>
      <c r="B57" s="146" t="s">
        <v>592</v>
      </c>
      <c r="C57" s="922">
        <f>'D-8-1'!C57+'D-8-2'!C57</f>
        <v>17</v>
      </c>
      <c r="D57" s="923">
        <f>'D-8-1'!D57+'D-8-2'!D57</f>
        <v>2</v>
      </c>
      <c r="E57" s="923">
        <f>'D-8-1'!E57+'D-8-2'!E57</f>
        <v>0</v>
      </c>
      <c r="F57" s="923">
        <f>'D-8-1'!F57+'D-8-2'!F57</f>
        <v>0</v>
      </c>
      <c r="G57" s="923">
        <f>'D-8-1'!G57+'D-8-2'!G57</f>
        <v>15</v>
      </c>
      <c r="H57" s="923">
        <f>'D-8-1'!H57+'D-8-2'!H57</f>
        <v>0</v>
      </c>
      <c r="I57" s="62" t="s">
        <v>180</v>
      </c>
      <c r="J57" s="1692" t="s">
        <v>275</v>
      </c>
    </row>
    <row r="58" spans="1:10" ht="14.25" thickTop="1" thickBot="1" x14ac:dyDescent="0.25">
      <c r="A58" s="1691"/>
      <c r="B58" s="146" t="s">
        <v>593</v>
      </c>
      <c r="C58" s="922">
        <f>'D-8-1'!C58+'D-8-2'!C58</f>
        <v>15</v>
      </c>
      <c r="D58" s="923">
        <f>'D-8-1'!D58+'D-8-2'!D58</f>
        <v>1</v>
      </c>
      <c r="E58" s="923">
        <f>'D-8-1'!E58+'D-8-2'!E58</f>
        <v>7</v>
      </c>
      <c r="F58" s="923">
        <f>'D-8-1'!F58+'D-8-2'!F58</f>
        <v>0</v>
      </c>
      <c r="G58" s="923">
        <f>'D-8-1'!G58+'D-8-2'!G58</f>
        <v>7</v>
      </c>
      <c r="H58" s="923">
        <f>'D-8-1'!H58+'D-8-2'!H58</f>
        <v>0</v>
      </c>
      <c r="I58" s="60" t="s">
        <v>434</v>
      </c>
      <c r="J58" s="1692"/>
    </row>
    <row r="59" spans="1:10" ht="14.25" thickTop="1" thickBot="1" x14ac:dyDescent="0.25">
      <c r="A59" s="1691"/>
      <c r="B59" s="476" t="s">
        <v>44</v>
      </c>
      <c r="C59" s="922">
        <f>'D-8-1'!C59+'D-8-2'!C59</f>
        <v>32</v>
      </c>
      <c r="D59" s="922">
        <f>'D-8-1'!D59+'D-8-2'!D59</f>
        <v>3</v>
      </c>
      <c r="E59" s="922">
        <f>'D-8-1'!E59+'D-8-2'!E59</f>
        <v>7</v>
      </c>
      <c r="F59" s="922">
        <f>'D-8-1'!F59+'D-8-2'!F59</f>
        <v>0</v>
      </c>
      <c r="G59" s="922">
        <f>'D-8-1'!G59+'D-8-2'!G59</f>
        <v>22</v>
      </c>
      <c r="H59" s="922">
        <f>'D-8-1'!H59+'D-8-2'!H59</f>
        <v>0</v>
      </c>
      <c r="I59" s="85" t="s">
        <v>45</v>
      </c>
      <c r="J59" s="1692"/>
    </row>
    <row r="60" spans="1:10" ht="14.25" thickTop="1" thickBot="1" x14ac:dyDescent="0.25">
      <c r="A60" s="1693" t="s">
        <v>71</v>
      </c>
      <c r="B60" s="558" t="s">
        <v>592</v>
      </c>
      <c r="C60" s="924">
        <f>'D-8-1'!C60+'D-8-2'!C60</f>
        <v>0</v>
      </c>
      <c r="D60" s="925">
        <f>'D-8-1'!D60+'D-8-2'!D60</f>
        <v>0</v>
      </c>
      <c r="E60" s="925">
        <f>'D-8-1'!E60+'D-8-2'!E60</f>
        <v>0</v>
      </c>
      <c r="F60" s="925">
        <f>'D-8-1'!F60+'D-8-2'!F60</f>
        <v>0</v>
      </c>
      <c r="G60" s="925">
        <f>'D-8-1'!G60+'D-8-2'!G60</f>
        <v>0</v>
      </c>
      <c r="H60" s="925">
        <f>'D-8-1'!H60+'D-8-2'!H60</f>
        <v>0</v>
      </c>
      <c r="I60" s="61" t="s">
        <v>180</v>
      </c>
      <c r="J60" s="1695" t="s">
        <v>72</v>
      </c>
    </row>
    <row r="61" spans="1:10" ht="14.25" thickTop="1" thickBot="1" x14ac:dyDescent="0.25">
      <c r="A61" s="1693"/>
      <c r="B61" s="558" t="s">
        <v>593</v>
      </c>
      <c r="C61" s="924">
        <f>'D-8-1'!C61+'D-8-2'!C61</f>
        <v>0</v>
      </c>
      <c r="D61" s="925">
        <f>'D-8-1'!D61+'D-8-2'!D61</f>
        <v>0</v>
      </c>
      <c r="E61" s="925">
        <f>'D-8-1'!E61+'D-8-2'!E61</f>
        <v>0</v>
      </c>
      <c r="F61" s="925">
        <f>'D-8-1'!F61+'D-8-2'!F61</f>
        <v>0</v>
      </c>
      <c r="G61" s="925">
        <f>'D-8-1'!G61+'D-8-2'!G61</f>
        <v>0</v>
      </c>
      <c r="H61" s="925">
        <f>'D-8-1'!H61+'D-8-2'!H61</f>
        <v>0</v>
      </c>
      <c r="I61" s="61" t="s">
        <v>434</v>
      </c>
      <c r="J61" s="1695"/>
    </row>
    <row r="62" spans="1:10" ht="13.5" thickTop="1" x14ac:dyDescent="0.2">
      <c r="A62" s="1694"/>
      <c r="B62" s="478" t="s">
        <v>44</v>
      </c>
      <c r="C62" s="929">
        <f>'D-8-1'!C62+'D-8-2'!C62</f>
        <v>0</v>
      </c>
      <c r="D62" s="929">
        <f>'D-8-1'!D62+'D-8-2'!D62</f>
        <v>0</v>
      </c>
      <c r="E62" s="929">
        <f>'D-8-1'!E62+'D-8-2'!E62</f>
        <v>0</v>
      </c>
      <c r="F62" s="929">
        <f>'D-8-1'!F62+'D-8-2'!F62</f>
        <v>0</v>
      </c>
      <c r="G62" s="929">
        <f>'D-8-1'!G62+'D-8-2'!G62</f>
        <v>0</v>
      </c>
      <c r="H62" s="929">
        <f>'D-8-1'!H62+'D-8-2'!H62</f>
        <v>0</v>
      </c>
      <c r="I62" s="474" t="s">
        <v>45</v>
      </c>
      <c r="J62" s="1696"/>
    </row>
    <row r="63" spans="1:10" ht="18" customHeight="1" thickBot="1" x14ac:dyDescent="0.25">
      <c r="A63" s="1697" t="s">
        <v>44</v>
      </c>
      <c r="B63" s="461" t="s">
        <v>592</v>
      </c>
      <c r="C63" s="559">
        <f t="shared" ref="C63:H64" si="0">C9+C12+C15+C18+C21+C24+C27+C30+C33+C36+C39+C42+C45+C48+C51+C54+C57+C60</f>
        <v>1910</v>
      </c>
      <c r="D63" s="559">
        <f t="shared" si="0"/>
        <v>140</v>
      </c>
      <c r="E63" s="559">
        <f t="shared" si="0"/>
        <v>5</v>
      </c>
      <c r="F63" s="559">
        <f t="shared" si="0"/>
        <v>19</v>
      </c>
      <c r="G63" s="559">
        <f t="shared" si="0"/>
        <v>1506</v>
      </c>
      <c r="H63" s="559">
        <f>H9+H12+H15+H18+H21+H24+H27+H30+H33+H36+H39+H42+H45+H48+H51+H54+H57+H60</f>
        <v>240</v>
      </c>
      <c r="I63" s="475" t="s">
        <v>180</v>
      </c>
      <c r="J63" s="1700" t="s">
        <v>45</v>
      </c>
    </row>
    <row r="64" spans="1:10" ht="18" customHeight="1" thickTop="1" thickBot="1" x14ac:dyDescent="0.25">
      <c r="A64" s="1698" t="s">
        <v>289</v>
      </c>
      <c r="B64" s="479" t="s">
        <v>593</v>
      </c>
      <c r="C64" s="194">
        <f t="shared" si="0"/>
        <v>717</v>
      </c>
      <c r="D64" s="194">
        <f t="shared" si="0"/>
        <v>33</v>
      </c>
      <c r="E64" s="194">
        <f t="shared" si="0"/>
        <v>88</v>
      </c>
      <c r="F64" s="194">
        <f t="shared" si="0"/>
        <v>29</v>
      </c>
      <c r="G64" s="194">
        <f t="shared" si="0"/>
        <v>509</v>
      </c>
      <c r="H64" s="194">
        <f t="shared" si="0"/>
        <v>58</v>
      </c>
      <c r="I64" s="85" t="s">
        <v>434</v>
      </c>
      <c r="J64" s="1701" t="s">
        <v>45</v>
      </c>
    </row>
    <row r="65" spans="1:10" ht="18" customHeight="1" thickTop="1" x14ac:dyDescent="0.2">
      <c r="A65" s="1699"/>
      <c r="B65" s="480" t="s">
        <v>44</v>
      </c>
      <c r="C65" s="395">
        <f>'D-8-1'!C65+'D-8-2'!C65</f>
        <v>2627</v>
      </c>
      <c r="D65" s="395">
        <f t="shared" ref="D65:H65" si="1">D11+D14+D17+D20+D23+D26+D29+D32+D35+D38+D41+D44+D47+D50+D53+D56+D59+D62</f>
        <v>173</v>
      </c>
      <c r="E65" s="395">
        <f>'D-8-1'!E65+'D-8-2'!E65</f>
        <v>93</v>
      </c>
      <c r="F65" s="395">
        <f>'D-8-1'!F65+'D-8-2'!F65</f>
        <v>48</v>
      </c>
      <c r="G65" s="395">
        <f t="shared" si="1"/>
        <v>2015</v>
      </c>
      <c r="H65" s="395">
        <f t="shared" si="1"/>
        <v>298</v>
      </c>
      <c r="I65" s="440" t="s">
        <v>45</v>
      </c>
      <c r="J65" s="1702"/>
    </row>
    <row r="66" spans="1:10" ht="13.5" customHeight="1" x14ac:dyDescent="0.2">
      <c r="C66" s="29"/>
      <c r="D66" s="29"/>
      <c r="E66" s="29"/>
      <c r="F66" s="29"/>
      <c r="G66" s="29"/>
      <c r="H66" s="29"/>
      <c r="I66" s="29"/>
      <c r="J66" s="29"/>
    </row>
  </sheetData>
  <mergeCells count="48">
    <mergeCell ref="A6:A8"/>
    <mergeCell ref="B6:B8"/>
    <mergeCell ref="C6:H6"/>
    <mergeCell ref="I6:I8"/>
    <mergeCell ref="J6:J8"/>
    <mergeCell ref="A1:J1"/>
    <mergeCell ref="A2:J2"/>
    <mergeCell ref="A3:J3"/>
    <mergeCell ref="A4:J4"/>
    <mergeCell ref="A5:B5"/>
    <mergeCell ref="A9:A11"/>
    <mergeCell ref="J9:J11"/>
    <mergeCell ref="A12:A14"/>
    <mergeCell ref="J12:J14"/>
    <mergeCell ref="A15:A17"/>
    <mergeCell ref="J15:J17"/>
    <mergeCell ref="A18:A20"/>
    <mergeCell ref="J18:J20"/>
    <mergeCell ref="A21:A23"/>
    <mergeCell ref="J21:J23"/>
    <mergeCell ref="A24:A26"/>
    <mergeCell ref="J24:J26"/>
    <mergeCell ref="A36:A38"/>
    <mergeCell ref="J36:J38"/>
    <mergeCell ref="A27:A29"/>
    <mergeCell ref="J27:J29"/>
    <mergeCell ref="A30:A32"/>
    <mergeCell ref="J30:J32"/>
    <mergeCell ref="A33:A35"/>
    <mergeCell ref="J33:J35"/>
    <mergeCell ref="A39:A41"/>
    <mergeCell ref="J39:J41"/>
    <mergeCell ref="A42:A44"/>
    <mergeCell ref="J42:J44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  <mergeCell ref="A63:A65"/>
    <mergeCell ref="J63:J65"/>
  </mergeCells>
  <printOptions horizontalCentered="1" verticalCentered="1"/>
  <pageMargins left="0" right="0" top="0" bottom="0" header="0.51181102362204722" footer="0.51181102362204722"/>
  <pageSetup paperSize="9" scale="88" orientation="portrait" r:id="rId1"/>
  <headerFooter alignWithMargins="0"/>
  <rowBreaks count="1" manualBreakCount="1">
    <brk id="50" max="16383" man="1"/>
  </rowBreak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1"/>
  <dimension ref="A1:Q24"/>
  <sheetViews>
    <sheetView view="pageBreakPreview" topLeftCell="A7" zoomScaleNormal="100" zoomScaleSheetLayoutView="100" workbookViewId="0">
      <selection activeCell="H18" sqref="H18"/>
    </sheetView>
  </sheetViews>
  <sheetFormatPr defaultRowHeight="15.75" x14ac:dyDescent="0.2"/>
  <cols>
    <col min="1" max="1" width="20.7109375" style="3" customWidth="1"/>
    <col min="2" max="16" width="7.42578125" style="3" customWidth="1"/>
    <col min="17" max="17" width="20.140625" style="3" customWidth="1"/>
    <col min="18" max="256" width="9.140625" style="9"/>
    <col min="257" max="257" width="23.7109375" style="9" customWidth="1"/>
    <col min="258" max="272" width="6.28515625" style="9" customWidth="1"/>
    <col min="273" max="273" width="24.7109375" style="9" customWidth="1"/>
    <col min="274" max="512" width="9.140625" style="9"/>
    <col min="513" max="513" width="23.7109375" style="9" customWidth="1"/>
    <col min="514" max="528" width="6.28515625" style="9" customWidth="1"/>
    <col min="529" max="529" width="24.7109375" style="9" customWidth="1"/>
    <col min="530" max="768" width="9.140625" style="9"/>
    <col min="769" max="769" width="23.7109375" style="9" customWidth="1"/>
    <col min="770" max="784" width="6.28515625" style="9" customWidth="1"/>
    <col min="785" max="785" width="24.7109375" style="9" customWidth="1"/>
    <col min="786" max="1024" width="9.140625" style="9"/>
    <col min="1025" max="1025" width="23.7109375" style="9" customWidth="1"/>
    <col min="1026" max="1040" width="6.28515625" style="9" customWidth="1"/>
    <col min="1041" max="1041" width="24.7109375" style="9" customWidth="1"/>
    <col min="1042" max="1280" width="9.140625" style="9"/>
    <col min="1281" max="1281" width="23.7109375" style="9" customWidth="1"/>
    <col min="1282" max="1296" width="6.28515625" style="9" customWidth="1"/>
    <col min="1297" max="1297" width="24.7109375" style="9" customWidth="1"/>
    <col min="1298" max="1536" width="9.140625" style="9"/>
    <col min="1537" max="1537" width="23.7109375" style="9" customWidth="1"/>
    <col min="1538" max="1552" width="6.28515625" style="9" customWidth="1"/>
    <col min="1553" max="1553" width="24.7109375" style="9" customWidth="1"/>
    <col min="1554" max="1792" width="9.140625" style="9"/>
    <col min="1793" max="1793" width="23.7109375" style="9" customWidth="1"/>
    <col min="1794" max="1808" width="6.28515625" style="9" customWidth="1"/>
    <col min="1809" max="1809" width="24.7109375" style="9" customWidth="1"/>
    <col min="1810" max="2048" width="9.140625" style="9"/>
    <col min="2049" max="2049" width="23.7109375" style="9" customWidth="1"/>
    <col min="2050" max="2064" width="6.28515625" style="9" customWidth="1"/>
    <col min="2065" max="2065" width="24.7109375" style="9" customWidth="1"/>
    <col min="2066" max="2304" width="9.140625" style="9"/>
    <col min="2305" max="2305" width="23.7109375" style="9" customWidth="1"/>
    <col min="2306" max="2320" width="6.28515625" style="9" customWidth="1"/>
    <col min="2321" max="2321" width="24.7109375" style="9" customWidth="1"/>
    <col min="2322" max="2560" width="9.140625" style="9"/>
    <col min="2561" max="2561" width="23.7109375" style="9" customWidth="1"/>
    <col min="2562" max="2576" width="6.28515625" style="9" customWidth="1"/>
    <col min="2577" max="2577" width="24.7109375" style="9" customWidth="1"/>
    <col min="2578" max="2816" width="9.140625" style="9"/>
    <col min="2817" max="2817" width="23.7109375" style="9" customWidth="1"/>
    <col min="2818" max="2832" width="6.28515625" style="9" customWidth="1"/>
    <col min="2833" max="2833" width="24.7109375" style="9" customWidth="1"/>
    <col min="2834" max="3072" width="9.140625" style="9"/>
    <col min="3073" max="3073" width="23.7109375" style="9" customWidth="1"/>
    <col min="3074" max="3088" width="6.28515625" style="9" customWidth="1"/>
    <col min="3089" max="3089" width="24.7109375" style="9" customWidth="1"/>
    <col min="3090" max="3328" width="9.140625" style="9"/>
    <col min="3329" max="3329" width="23.7109375" style="9" customWidth="1"/>
    <col min="3330" max="3344" width="6.28515625" style="9" customWidth="1"/>
    <col min="3345" max="3345" width="24.7109375" style="9" customWidth="1"/>
    <col min="3346" max="3584" width="9.140625" style="9"/>
    <col min="3585" max="3585" width="23.7109375" style="9" customWidth="1"/>
    <col min="3586" max="3600" width="6.28515625" style="9" customWidth="1"/>
    <col min="3601" max="3601" width="24.7109375" style="9" customWidth="1"/>
    <col min="3602" max="3840" width="9.140625" style="9"/>
    <col min="3841" max="3841" width="23.7109375" style="9" customWidth="1"/>
    <col min="3842" max="3856" width="6.28515625" style="9" customWidth="1"/>
    <col min="3857" max="3857" width="24.7109375" style="9" customWidth="1"/>
    <col min="3858" max="4096" width="9.140625" style="9"/>
    <col min="4097" max="4097" width="23.7109375" style="9" customWidth="1"/>
    <col min="4098" max="4112" width="6.28515625" style="9" customWidth="1"/>
    <col min="4113" max="4113" width="24.7109375" style="9" customWidth="1"/>
    <col min="4114" max="4352" width="9.140625" style="9"/>
    <col min="4353" max="4353" width="23.7109375" style="9" customWidth="1"/>
    <col min="4354" max="4368" width="6.28515625" style="9" customWidth="1"/>
    <col min="4369" max="4369" width="24.7109375" style="9" customWidth="1"/>
    <col min="4370" max="4608" width="9.140625" style="9"/>
    <col min="4609" max="4609" width="23.7109375" style="9" customWidth="1"/>
    <col min="4610" max="4624" width="6.28515625" style="9" customWidth="1"/>
    <col min="4625" max="4625" width="24.7109375" style="9" customWidth="1"/>
    <col min="4626" max="4864" width="9.140625" style="9"/>
    <col min="4865" max="4865" width="23.7109375" style="9" customWidth="1"/>
    <col min="4866" max="4880" width="6.28515625" style="9" customWidth="1"/>
    <col min="4881" max="4881" width="24.7109375" style="9" customWidth="1"/>
    <col min="4882" max="5120" width="9.140625" style="9"/>
    <col min="5121" max="5121" width="23.7109375" style="9" customWidth="1"/>
    <col min="5122" max="5136" width="6.28515625" style="9" customWidth="1"/>
    <col min="5137" max="5137" width="24.7109375" style="9" customWidth="1"/>
    <col min="5138" max="5376" width="9.140625" style="9"/>
    <col min="5377" max="5377" width="23.7109375" style="9" customWidth="1"/>
    <col min="5378" max="5392" width="6.28515625" style="9" customWidth="1"/>
    <col min="5393" max="5393" width="24.7109375" style="9" customWidth="1"/>
    <col min="5394" max="5632" width="9.140625" style="9"/>
    <col min="5633" max="5633" width="23.7109375" style="9" customWidth="1"/>
    <col min="5634" max="5648" width="6.28515625" style="9" customWidth="1"/>
    <col min="5649" max="5649" width="24.7109375" style="9" customWidth="1"/>
    <col min="5650" max="5888" width="9.140625" style="9"/>
    <col min="5889" max="5889" width="23.7109375" style="9" customWidth="1"/>
    <col min="5890" max="5904" width="6.28515625" style="9" customWidth="1"/>
    <col min="5905" max="5905" width="24.7109375" style="9" customWidth="1"/>
    <col min="5906" max="6144" width="9.140625" style="9"/>
    <col min="6145" max="6145" width="23.7109375" style="9" customWidth="1"/>
    <col min="6146" max="6160" width="6.28515625" style="9" customWidth="1"/>
    <col min="6161" max="6161" width="24.7109375" style="9" customWidth="1"/>
    <col min="6162" max="6400" width="9.140625" style="9"/>
    <col min="6401" max="6401" width="23.7109375" style="9" customWidth="1"/>
    <col min="6402" max="6416" width="6.28515625" style="9" customWidth="1"/>
    <col min="6417" max="6417" width="24.7109375" style="9" customWidth="1"/>
    <col min="6418" max="6656" width="9.140625" style="9"/>
    <col min="6657" max="6657" width="23.7109375" style="9" customWidth="1"/>
    <col min="6658" max="6672" width="6.28515625" style="9" customWidth="1"/>
    <col min="6673" max="6673" width="24.7109375" style="9" customWidth="1"/>
    <col min="6674" max="6912" width="9.140625" style="9"/>
    <col min="6913" max="6913" width="23.7109375" style="9" customWidth="1"/>
    <col min="6914" max="6928" width="6.28515625" style="9" customWidth="1"/>
    <col min="6929" max="6929" width="24.7109375" style="9" customWidth="1"/>
    <col min="6930" max="7168" width="9.140625" style="9"/>
    <col min="7169" max="7169" width="23.7109375" style="9" customWidth="1"/>
    <col min="7170" max="7184" width="6.28515625" style="9" customWidth="1"/>
    <col min="7185" max="7185" width="24.7109375" style="9" customWidth="1"/>
    <col min="7186" max="7424" width="9.140625" style="9"/>
    <col min="7425" max="7425" width="23.7109375" style="9" customWidth="1"/>
    <col min="7426" max="7440" width="6.28515625" style="9" customWidth="1"/>
    <col min="7441" max="7441" width="24.7109375" style="9" customWidth="1"/>
    <col min="7442" max="7680" width="9.140625" style="9"/>
    <col min="7681" max="7681" width="23.7109375" style="9" customWidth="1"/>
    <col min="7682" max="7696" width="6.28515625" style="9" customWidth="1"/>
    <col min="7697" max="7697" width="24.7109375" style="9" customWidth="1"/>
    <col min="7698" max="7936" width="9.140625" style="9"/>
    <col min="7937" max="7937" width="23.7109375" style="9" customWidth="1"/>
    <col min="7938" max="7952" width="6.28515625" style="9" customWidth="1"/>
    <col min="7953" max="7953" width="24.7109375" style="9" customWidth="1"/>
    <col min="7954" max="8192" width="9.140625" style="9"/>
    <col min="8193" max="8193" width="23.7109375" style="9" customWidth="1"/>
    <col min="8194" max="8208" width="6.28515625" style="9" customWidth="1"/>
    <col min="8209" max="8209" width="24.7109375" style="9" customWidth="1"/>
    <col min="8210" max="8448" width="9.140625" style="9"/>
    <col min="8449" max="8449" width="23.7109375" style="9" customWidth="1"/>
    <col min="8450" max="8464" width="6.28515625" style="9" customWidth="1"/>
    <col min="8465" max="8465" width="24.7109375" style="9" customWidth="1"/>
    <col min="8466" max="8704" width="9.140625" style="9"/>
    <col min="8705" max="8705" width="23.7109375" style="9" customWidth="1"/>
    <col min="8706" max="8720" width="6.28515625" style="9" customWidth="1"/>
    <col min="8721" max="8721" width="24.7109375" style="9" customWidth="1"/>
    <col min="8722" max="8960" width="9.140625" style="9"/>
    <col min="8961" max="8961" width="23.7109375" style="9" customWidth="1"/>
    <col min="8962" max="8976" width="6.28515625" style="9" customWidth="1"/>
    <col min="8977" max="8977" width="24.7109375" style="9" customWidth="1"/>
    <col min="8978" max="9216" width="9.140625" style="9"/>
    <col min="9217" max="9217" width="23.7109375" style="9" customWidth="1"/>
    <col min="9218" max="9232" width="6.28515625" style="9" customWidth="1"/>
    <col min="9233" max="9233" width="24.7109375" style="9" customWidth="1"/>
    <col min="9234" max="9472" width="9.140625" style="9"/>
    <col min="9473" max="9473" width="23.7109375" style="9" customWidth="1"/>
    <col min="9474" max="9488" width="6.28515625" style="9" customWidth="1"/>
    <col min="9489" max="9489" width="24.7109375" style="9" customWidth="1"/>
    <col min="9490" max="9728" width="9.140625" style="9"/>
    <col min="9729" max="9729" width="23.7109375" style="9" customWidth="1"/>
    <col min="9730" max="9744" width="6.28515625" style="9" customWidth="1"/>
    <col min="9745" max="9745" width="24.7109375" style="9" customWidth="1"/>
    <col min="9746" max="9984" width="9.140625" style="9"/>
    <col min="9985" max="9985" width="23.7109375" style="9" customWidth="1"/>
    <col min="9986" max="10000" width="6.28515625" style="9" customWidth="1"/>
    <col min="10001" max="10001" width="24.7109375" style="9" customWidth="1"/>
    <col min="10002" max="10240" width="9.140625" style="9"/>
    <col min="10241" max="10241" width="23.7109375" style="9" customWidth="1"/>
    <col min="10242" max="10256" width="6.28515625" style="9" customWidth="1"/>
    <col min="10257" max="10257" width="24.7109375" style="9" customWidth="1"/>
    <col min="10258" max="10496" width="9.140625" style="9"/>
    <col min="10497" max="10497" width="23.7109375" style="9" customWidth="1"/>
    <col min="10498" max="10512" width="6.28515625" style="9" customWidth="1"/>
    <col min="10513" max="10513" width="24.7109375" style="9" customWidth="1"/>
    <col min="10514" max="10752" width="9.140625" style="9"/>
    <col min="10753" max="10753" width="23.7109375" style="9" customWidth="1"/>
    <col min="10754" max="10768" width="6.28515625" style="9" customWidth="1"/>
    <col min="10769" max="10769" width="24.7109375" style="9" customWidth="1"/>
    <col min="10770" max="11008" width="9.140625" style="9"/>
    <col min="11009" max="11009" width="23.7109375" style="9" customWidth="1"/>
    <col min="11010" max="11024" width="6.28515625" style="9" customWidth="1"/>
    <col min="11025" max="11025" width="24.7109375" style="9" customWidth="1"/>
    <col min="11026" max="11264" width="9.140625" style="9"/>
    <col min="11265" max="11265" width="23.7109375" style="9" customWidth="1"/>
    <col min="11266" max="11280" width="6.28515625" style="9" customWidth="1"/>
    <col min="11281" max="11281" width="24.7109375" style="9" customWidth="1"/>
    <col min="11282" max="11520" width="9.140625" style="9"/>
    <col min="11521" max="11521" width="23.7109375" style="9" customWidth="1"/>
    <col min="11522" max="11536" width="6.28515625" style="9" customWidth="1"/>
    <col min="11537" max="11537" width="24.7109375" style="9" customWidth="1"/>
    <col min="11538" max="11776" width="9.140625" style="9"/>
    <col min="11777" max="11777" width="23.7109375" style="9" customWidth="1"/>
    <col min="11778" max="11792" width="6.28515625" style="9" customWidth="1"/>
    <col min="11793" max="11793" width="24.7109375" style="9" customWidth="1"/>
    <col min="11794" max="12032" width="9.140625" style="9"/>
    <col min="12033" max="12033" width="23.7109375" style="9" customWidth="1"/>
    <col min="12034" max="12048" width="6.28515625" style="9" customWidth="1"/>
    <col min="12049" max="12049" width="24.7109375" style="9" customWidth="1"/>
    <col min="12050" max="12288" width="9.140625" style="9"/>
    <col min="12289" max="12289" width="23.7109375" style="9" customWidth="1"/>
    <col min="12290" max="12304" width="6.28515625" style="9" customWidth="1"/>
    <col min="12305" max="12305" width="24.7109375" style="9" customWidth="1"/>
    <col min="12306" max="12544" width="9.140625" style="9"/>
    <col min="12545" max="12545" width="23.7109375" style="9" customWidth="1"/>
    <col min="12546" max="12560" width="6.28515625" style="9" customWidth="1"/>
    <col min="12561" max="12561" width="24.7109375" style="9" customWidth="1"/>
    <col min="12562" max="12800" width="9.140625" style="9"/>
    <col min="12801" max="12801" width="23.7109375" style="9" customWidth="1"/>
    <col min="12802" max="12816" width="6.28515625" style="9" customWidth="1"/>
    <col min="12817" max="12817" width="24.7109375" style="9" customWidth="1"/>
    <col min="12818" max="13056" width="9.140625" style="9"/>
    <col min="13057" max="13057" width="23.7109375" style="9" customWidth="1"/>
    <col min="13058" max="13072" width="6.28515625" style="9" customWidth="1"/>
    <col min="13073" max="13073" width="24.7109375" style="9" customWidth="1"/>
    <col min="13074" max="13312" width="9.140625" style="9"/>
    <col min="13313" max="13313" width="23.7109375" style="9" customWidth="1"/>
    <col min="13314" max="13328" width="6.28515625" style="9" customWidth="1"/>
    <col min="13329" max="13329" width="24.7109375" style="9" customWidth="1"/>
    <col min="13330" max="13568" width="9.140625" style="9"/>
    <col min="13569" max="13569" width="23.7109375" style="9" customWidth="1"/>
    <col min="13570" max="13584" width="6.28515625" style="9" customWidth="1"/>
    <col min="13585" max="13585" width="24.7109375" style="9" customWidth="1"/>
    <col min="13586" max="13824" width="9.140625" style="9"/>
    <col min="13825" max="13825" width="23.7109375" style="9" customWidth="1"/>
    <col min="13826" max="13840" width="6.28515625" style="9" customWidth="1"/>
    <col min="13841" max="13841" width="24.7109375" style="9" customWidth="1"/>
    <col min="13842" max="14080" width="9.140625" style="9"/>
    <col min="14081" max="14081" width="23.7109375" style="9" customWidth="1"/>
    <col min="14082" max="14096" width="6.28515625" style="9" customWidth="1"/>
    <col min="14097" max="14097" width="24.7109375" style="9" customWidth="1"/>
    <col min="14098" max="14336" width="9.140625" style="9"/>
    <col min="14337" max="14337" width="23.7109375" style="9" customWidth="1"/>
    <col min="14338" max="14352" width="6.28515625" style="9" customWidth="1"/>
    <col min="14353" max="14353" width="24.7109375" style="9" customWidth="1"/>
    <col min="14354" max="14592" width="9.140625" style="9"/>
    <col min="14593" max="14593" width="23.7109375" style="9" customWidth="1"/>
    <col min="14594" max="14608" width="6.28515625" style="9" customWidth="1"/>
    <col min="14609" max="14609" width="24.7109375" style="9" customWidth="1"/>
    <col min="14610" max="14848" width="9.140625" style="9"/>
    <col min="14849" max="14849" width="23.7109375" style="9" customWidth="1"/>
    <col min="14850" max="14864" width="6.28515625" style="9" customWidth="1"/>
    <col min="14865" max="14865" width="24.7109375" style="9" customWidth="1"/>
    <col min="14866" max="15104" width="9.140625" style="9"/>
    <col min="15105" max="15105" width="23.7109375" style="9" customWidth="1"/>
    <col min="15106" max="15120" width="6.28515625" style="9" customWidth="1"/>
    <col min="15121" max="15121" width="24.7109375" style="9" customWidth="1"/>
    <col min="15122" max="15360" width="9.140625" style="9"/>
    <col min="15361" max="15361" width="23.7109375" style="9" customWidth="1"/>
    <col min="15362" max="15376" width="6.28515625" style="9" customWidth="1"/>
    <col min="15377" max="15377" width="24.7109375" style="9" customWidth="1"/>
    <col min="15378" max="15616" width="9.140625" style="9"/>
    <col min="15617" max="15617" width="23.7109375" style="9" customWidth="1"/>
    <col min="15618" max="15632" width="6.28515625" style="9" customWidth="1"/>
    <col min="15633" max="15633" width="24.7109375" style="9" customWidth="1"/>
    <col min="15634" max="15872" width="9.140625" style="9"/>
    <col min="15873" max="15873" width="23.7109375" style="9" customWidth="1"/>
    <col min="15874" max="15888" width="6.28515625" style="9" customWidth="1"/>
    <col min="15889" max="15889" width="24.7109375" style="9" customWidth="1"/>
    <col min="15890" max="16128" width="9.140625" style="9"/>
    <col min="16129" max="16129" width="23.7109375" style="9" customWidth="1"/>
    <col min="16130" max="16144" width="6.28515625" style="9" customWidth="1"/>
    <col min="16145" max="16145" width="24.7109375" style="9" customWidth="1"/>
    <col min="16146" max="16384" width="9.140625" style="9"/>
  </cols>
  <sheetData>
    <row r="1" spans="1:17" s="29" customFormat="1" ht="24" customHeight="1" x14ac:dyDescent="0.2">
      <c r="A1" s="1474" t="s">
        <v>540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  <c r="P1" s="1474"/>
      <c r="Q1" s="1474"/>
    </row>
    <row r="2" spans="1:17" s="29" customFormat="1" x14ac:dyDescent="0.2">
      <c r="A2" s="1680" t="s">
        <v>425</v>
      </c>
      <c r="B2" s="1680"/>
      <c r="C2" s="1680"/>
      <c r="D2" s="1680"/>
      <c r="E2" s="1680"/>
      <c r="F2" s="1680"/>
      <c r="G2" s="1680"/>
      <c r="H2" s="1680"/>
      <c r="I2" s="1680"/>
      <c r="J2" s="1680"/>
      <c r="K2" s="1680"/>
      <c r="L2" s="1680"/>
      <c r="M2" s="1680"/>
      <c r="N2" s="1680"/>
      <c r="O2" s="1680"/>
      <c r="P2" s="1680"/>
      <c r="Q2" s="1680"/>
    </row>
    <row r="3" spans="1:17" s="29" customFormat="1" x14ac:dyDescent="0.2">
      <c r="A3" s="1475" t="s">
        <v>1217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  <c r="P3" s="1475"/>
      <c r="Q3" s="1475"/>
    </row>
    <row r="4" spans="1:17" s="756" customFormat="1" ht="27.75" customHeight="1" x14ac:dyDescent="0.3">
      <c r="A4" s="753" t="s">
        <v>740</v>
      </c>
      <c r="B4" s="753"/>
      <c r="C4" s="753"/>
      <c r="D4" s="753"/>
      <c r="E4" s="753"/>
      <c r="F4" s="753"/>
      <c r="G4" s="753"/>
      <c r="H4" s="764"/>
      <c r="I4" s="764"/>
      <c r="J4" s="308"/>
      <c r="K4" s="764"/>
      <c r="L4" s="764"/>
      <c r="M4" s="308"/>
      <c r="N4" s="764"/>
      <c r="O4" s="764"/>
      <c r="P4" s="308"/>
      <c r="Q4" s="745" t="s">
        <v>189</v>
      </c>
    </row>
    <row r="5" spans="1:17" ht="21.75" customHeight="1" thickBot="1" x14ac:dyDescent="0.25">
      <c r="A5" s="1675" t="s">
        <v>857</v>
      </c>
      <c r="B5" s="1715">
        <v>2021</v>
      </c>
      <c r="C5" s="1716"/>
      <c r="D5" s="1717"/>
      <c r="E5" s="1715">
        <v>2020</v>
      </c>
      <c r="F5" s="1716"/>
      <c r="G5" s="1717"/>
      <c r="H5" s="1715">
        <v>2019</v>
      </c>
      <c r="I5" s="1716"/>
      <c r="J5" s="1717"/>
      <c r="K5" s="1715">
        <v>2018</v>
      </c>
      <c r="L5" s="1716"/>
      <c r="M5" s="1717"/>
      <c r="N5" s="1715">
        <v>2017</v>
      </c>
      <c r="O5" s="1716"/>
      <c r="P5" s="1717"/>
      <c r="Q5" s="1677" t="s">
        <v>672</v>
      </c>
    </row>
    <row r="6" spans="1:17" ht="31.5" customHeight="1" thickTop="1" x14ac:dyDescent="0.2">
      <c r="A6" s="1676"/>
      <c r="B6" s="877" t="s">
        <v>394</v>
      </c>
      <c r="C6" s="878" t="s">
        <v>568</v>
      </c>
      <c r="D6" s="878" t="s">
        <v>567</v>
      </c>
      <c r="E6" s="1010" t="s">
        <v>394</v>
      </c>
      <c r="F6" s="1011" t="s">
        <v>568</v>
      </c>
      <c r="G6" s="1011" t="s">
        <v>567</v>
      </c>
      <c r="H6" s="1010" t="s">
        <v>394</v>
      </c>
      <c r="I6" s="1011" t="s">
        <v>568</v>
      </c>
      <c r="J6" s="1011" t="s">
        <v>567</v>
      </c>
      <c r="K6" s="1010" t="s">
        <v>394</v>
      </c>
      <c r="L6" s="1011" t="s">
        <v>568</v>
      </c>
      <c r="M6" s="1011" t="s">
        <v>567</v>
      </c>
      <c r="N6" s="1010" t="s">
        <v>394</v>
      </c>
      <c r="O6" s="1011" t="s">
        <v>568</v>
      </c>
      <c r="P6" s="1011" t="s">
        <v>567</v>
      </c>
      <c r="Q6" s="1678"/>
    </row>
    <row r="7" spans="1:17" ht="35.25" customHeight="1" thickBot="1" x14ac:dyDescent="0.25">
      <c r="A7" s="649" t="s">
        <v>278</v>
      </c>
      <c r="B7" s="490">
        <f>D7+C7</f>
        <v>840</v>
      </c>
      <c r="C7" s="490">
        <v>378</v>
      </c>
      <c r="D7" s="490">
        <v>462</v>
      </c>
      <c r="E7" s="490">
        <f>G7+F7</f>
        <v>731</v>
      </c>
      <c r="F7" s="490">
        <v>302</v>
      </c>
      <c r="G7" s="490">
        <v>429</v>
      </c>
      <c r="H7" s="490">
        <f>J7+I7</f>
        <v>691</v>
      </c>
      <c r="I7" s="490">
        <v>295</v>
      </c>
      <c r="J7" s="490">
        <v>396</v>
      </c>
      <c r="K7" s="490">
        <f>M7+L7</f>
        <v>756</v>
      </c>
      <c r="L7" s="490">
        <v>301</v>
      </c>
      <c r="M7" s="490">
        <v>455</v>
      </c>
      <c r="N7" s="490">
        <f>P7+O7</f>
        <v>705</v>
      </c>
      <c r="O7" s="490">
        <v>280</v>
      </c>
      <c r="P7" s="490">
        <v>425</v>
      </c>
      <c r="Q7" s="653" t="s">
        <v>82</v>
      </c>
    </row>
    <row r="8" spans="1:17" ht="35.25" customHeight="1" thickTop="1" thickBot="1" x14ac:dyDescent="0.25">
      <c r="A8" s="650" t="s">
        <v>674</v>
      </c>
      <c r="B8" s="491">
        <f t="shared" ref="B8:B12" si="0">D8+C8</f>
        <v>55</v>
      </c>
      <c r="C8" s="491">
        <v>20</v>
      </c>
      <c r="D8" s="491">
        <v>35</v>
      </c>
      <c r="E8" s="491">
        <f t="shared" ref="E8:E12" si="1">G8+F8</f>
        <v>72</v>
      </c>
      <c r="F8" s="491">
        <v>37</v>
      </c>
      <c r="G8" s="491">
        <v>35</v>
      </c>
      <c r="H8" s="491">
        <f t="shared" ref="H8:H12" si="2">J8+I8</f>
        <v>54</v>
      </c>
      <c r="I8" s="491">
        <v>32</v>
      </c>
      <c r="J8" s="491">
        <v>22</v>
      </c>
      <c r="K8" s="491">
        <f t="shared" ref="K8:K12" si="3">M8+L8</f>
        <v>56</v>
      </c>
      <c r="L8" s="491">
        <v>30</v>
      </c>
      <c r="M8" s="491">
        <v>26</v>
      </c>
      <c r="N8" s="491">
        <f t="shared" ref="N8:N12" si="4">P8+O8</f>
        <v>55</v>
      </c>
      <c r="O8" s="491">
        <v>34</v>
      </c>
      <c r="P8" s="491">
        <v>21</v>
      </c>
      <c r="Q8" s="654" t="s">
        <v>675</v>
      </c>
    </row>
    <row r="9" spans="1:17" ht="35.25" customHeight="1" thickBot="1" x14ac:dyDescent="0.25">
      <c r="A9" s="651" t="s">
        <v>190</v>
      </c>
      <c r="B9" s="492">
        <f t="shared" si="0"/>
        <v>526</v>
      </c>
      <c r="C9" s="492">
        <v>194</v>
      </c>
      <c r="D9" s="492">
        <v>332</v>
      </c>
      <c r="E9" s="492">
        <f t="shared" si="1"/>
        <v>613</v>
      </c>
      <c r="F9" s="492">
        <v>214</v>
      </c>
      <c r="G9" s="492">
        <v>399</v>
      </c>
      <c r="H9" s="492">
        <f t="shared" si="2"/>
        <v>462</v>
      </c>
      <c r="I9" s="492">
        <v>181</v>
      </c>
      <c r="J9" s="492">
        <v>281</v>
      </c>
      <c r="K9" s="492">
        <f t="shared" si="3"/>
        <v>466</v>
      </c>
      <c r="L9" s="492">
        <v>178</v>
      </c>
      <c r="M9" s="492">
        <v>288</v>
      </c>
      <c r="N9" s="492">
        <f t="shared" si="4"/>
        <v>488</v>
      </c>
      <c r="O9" s="492">
        <v>144</v>
      </c>
      <c r="P9" s="492">
        <v>344</v>
      </c>
      <c r="Q9" s="653" t="s">
        <v>84</v>
      </c>
    </row>
    <row r="10" spans="1:17" ht="35.25" customHeight="1" thickTop="1" thickBot="1" x14ac:dyDescent="0.25">
      <c r="A10" s="650" t="s">
        <v>85</v>
      </c>
      <c r="B10" s="491">
        <f t="shared" si="0"/>
        <v>1307</v>
      </c>
      <c r="C10" s="491">
        <v>188</v>
      </c>
      <c r="D10" s="491">
        <v>1119</v>
      </c>
      <c r="E10" s="491">
        <f t="shared" si="1"/>
        <v>1290</v>
      </c>
      <c r="F10" s="491">
        <v>195</v>
      </c>
      <c r="G10" s="491">
        <v>1095</v>
      </c>
      <c r="H10" s="491">
        <f t="shared" si="2"/>
        <v>904</v>
      </c>
      <c r="I10" s="491">
        <v>151</v>
      </c>
      <c r="J10" s="491">
        <v>753</v>
      </c>
      <c r="K10" s="491">
        <f t="shared" si="3"/>
        <v>1016</v>
      </c>
      <c r="L10" s="491">
        <v>129</v>
      </c>
      <c r="M10" s="491">
        <v>887</v>
      </c>
      <c r="N10" s="491">
        <f t="shared" si="4"/>
        <v>948</v>
      </c>
      <c r="O10" s="491">
        <v>146</v>
      </c>
      <c r="P10" s="491">
        <v>802</v>
      </c>
      <c r="Q10" s="654" t="s">
        <v>676</v>
      </c>
    </row>
    <row r="11" spans="1:17" ht="35.25" customHeight="1" thickBot="1" x14ac:dyDescent="0.25">
      <c r="A11" s="626" t="s">
        <v>87</v>
      </c>
      <c r="B11" s="492">
        <f t="shared" si="0"/>
        <v>24</v>
      </c>
      <c r="C11" s="492">
        <v>10</v>
      </c>
      <c r="D11" s="492">
        <v>14</v>
      </c>
      <c r="E11" s="492">
        <f t="shared" si="1"/>
        <v>28</v>
      </c>
      <c r="F11" s="492">
        <v>14</v>
      </c>
      <c r="G11" s="492">
        <v>14</v>
      </c>
      <c r="H11" s="492">
        <f t="shared" si="2"/>
        <v>38</v>
      </c>
      <c r="I11" s="492">
        <v>8</v>
      </c>
      <c r="J11" s="492">
        <v>30</v>
      </c>
      <c r="K11" s="492">
        <f t="shared" si="3"/>
        <v>19</v>
      </c>
      <c r="L11" s="492">
        <v>4</v>
      </c>
      <c r="M11" s="492">
        <v>15</v>
      </c>
      <c r="N11" s="492">
        <f t="shared" si="4"/>
        <v>32</v>
      </c>
      <c r="O11" s="492">
        <v>9</v>
      </c>
      <c r="P11" s="492">
        <v>23</v>
      </c>
      <c r="Q11" s="655" t="s">
        <v>677</v>
      </c>
    </row>
    <row r="12" spans="1:17" ht="35.25" customHeight="1" x14ac:dyDescent="0.2">
      <c r="A12" s="652" t="s">
        <v>89</v>
      </c>
      <c r="B12" s="739">
        <f t="shared" si="0"/>
        <v>89</v>
      </c>
      <c r="C12" s="493">
        <v>20</v>
      </c>
      <c r="D12" s="493">
        <v>69</v>
      </c>
      <c r="E12" s="739">
        <f t="shared" si="1"/>
        <v>77</v>
      </c>
      <c r="F12" s="493">
        <v>13</v>
      </c>
      <c r="G12" s="493">
        <v>64</v>
      </c>
      <c r="H12" s="739">
        <f t="shared" si="2"/>
        <v>51</v>
      </c>
      <c r="I12" s="493">
        <v>17</v>
      </c>
      <c r="J12" s="493">
        <v>34</v>
      </c>
      <c r="K12" s="739">
        <f t="shared" si="3"/>
        <v>72</v>
      </c>
      <c r="L12" s="493">
        <v>18</v>
      </c>
      <c r="M12" s="493">
        <v>54</v>
      </c>
      <c r="N12" s="739">
        <f t="shared" si="4"/>
        <v>66</v>
      </c>
      <c r="O12" s="493">
        <v>12</v>
      </c>
      <c r="P12" s="493">
        <v>54</v>
      </c>
      <c r="Q12" s="656" t="s">
        <v>90</v>
      </c>
    </row>
    <row r="13" spans="1:17" s="87" customFormat="1" ht="29.25" customHeight="1" x14ac:dyDescent="0.2">
      <c r="A13" s="740" t="s">
        <v>44</v>
      </c>
      <c r="B13" s="483">
        <f t="shared" ref="B13:C13" si="5">SUM(B7:B12)</f>
        <v>2841</v>
      </c>
      <c r="C13" s="494">
        <f t="shared" si="5"/>
        <v>810</v>
      </c>
      <c r="D13" s="494">
        <f>SUM(D7:D12)</f>
        <v>2031</v>
      </c>
      <c r="E13" s="483">
        <f>SUM(E7:E12)</f>
        <v>2811</v>
      </c>
      <c r="F13" s="494">
        <f t="shared" ref="F13" si="6">SUM(F7:F12)</f>
        <v>775</v>
      </c>
      <c r="G13" s="494">
        <f>SUM(G7:G12)</f>
        <v>2036</v>
      </c>
      <c r="H13" s="483">
        <f t="shared" ref="H13:P13" si="7">SUM(H7:H12)</f>
        <v>2200</v>
      </c>
      <c r="I13" s="483">
        <f t="shared" si="7"/>
        <v>684</v>
      </c>
      <c r="J13" s="483">
        <f t="shared" si="7"/>
        <v>1516</v>
      </c>
      <c r="K13" s="483">
        <f t="shared" si="7"/>
        <v>2385</v>
      </c>
      <c r="L13" s="483">
        <f t="shared" si="7"/>
        <v>660</v>
      </c>
      <c r="M13" s="483">
        <f t="shared" si="7"/>
        <v>1725</v>
      </c>
      <c r="N13" s="483">
        <f t="shared" si="7"/>
        <v>2294</v>
      </c>
      <c r="O13" s="483">
        <f t="shared" si="7"/>
        <v>625</v>
      </c>
      <c r="P13" s="483">
        <f t="shared" si="7"/>
        <v>1669</v>
      </c>
      <c r="Q13" s="736" t="s">
        <v>45</v>
      </c>
    </row>
    <row r="14" spans="1:17" x14ac:dyDescent="0.2">
      <c r="A14" s="2" t="s">
        <v>511</v>
      </c>
      <c r="B14" s="2"/>
      <c r="C14" s="2"/>
      <c r="D14" s="2"/>
      <c r="E14" s="2"/>
      <c r="F14" s="2"/>
      <c r="G14" s="2"/>
      <c r="Q14" s="310" t="s">
        <v>510</v>
      </c>
    </row>
    <row r="17" spans="1:11" ht="30" x14ac:dyDescent="0.2">
      <c r="A17" s="407" t="s">
        <v>322</v>
      </c>
      <c r="B17" s="407"/>
      <c r="C17" s="407"/>
      <c r="D17" s="407"/>
      <c r="E17" s="407"/>
      <c r="F17" s="407"/>
      <c r="G17" s="407"/>
      <c r="H17" s="126">
        <f>B7/$B$13*100</f>
        <v>29.567053854276665</v>
      </c>
      <c r="K17" s="126"/>
    </row>
    <row r="18" spans="1:11" ht="45" x14ac:dyDescent="0.2">
      <c r="A18" s="407" t="s">
        <v>321</v>
      </c>
      <c r="B18" s="407"/>
      <c r="C18" s="407"/>
      <c r="D18" s="407"/>
      <c r="E18" s="407"/>
      <c r="F18" s="407"/>
      <c r="G18" s="407"/>
      <c r="H18" s="126">
        <f t="shared" ref="H18:H22" si="8">B8/$B$13*100</f>
        <v>1.9359380499824004</v>
      </c>
      <c r="K18" s="126"/>
    </row>
    <row r="19" spans="1:11" ht="45" x14ac:dyDescent="0.2">
      <c r="A19" s="407" t="s">
        <v>320</v>
      </c>
      <c r="B19" s="407"/>
      <c r="C19" s="407"/>
      <c r="D19" s="407"/>
      <c r="E19" s="407"/>
      <c r="F19" s="407"/>
      <c r="G19" s="407"/>
      <c r="H19" s="126">
        <f t="shared" si="8"/>
        <v>18.514607532558959</v>
      </c>
      <c r="K19" s="126"/>
    </row>
    <row r="20" spans="1:11" ht="30" x14ac:dyDescent="0.2">
      <c r="A20" s="407" t="s">
        <v>555</v>
      </c>
      <c r="B20" s="407"/>
      <c r="C20" s="407"/>
      <c r="D20" s="407"/>
      <c r="E20" s="407"/>
      <c r="F20" s="407"/>
      <c r="G20" s="407"/>
      <c r="H20" s="126">
        <f t="shared" si="8"/>
        <v>46.004927842309044</v>
      </c>
      <c r="K20" s="126"/>
    </row>
    <row r="21" spans="1:11" ht="45" x14ac:dyDescent="0.2">
      <c r="A21" s="407" t="s">
        <v>554</v>
      </c>
      <c r="B21" s="407"/>
      <c r="C21" s="407"/>
      <c r="D21" s="407"/>
      <c r="E21" s="407"/>
      <c r="F21" s="407"/>
      <c r="G21" s="407"/>
      <c r="H21" s="126">
        <f t="shared" si="8"/>
        <v>0.84477296726504747</v>
      </c>
      <c r="K21" s="126"/>
    </row>
    <row r="22" spans="1:11" ht="30" x14ac:dyDescent="0.2">
      <c r="A22" s="407" t="s">
        <v>194</v>
      </c>
      <c r="B22" s="407"/>
      <c r="C22" s="407"/>
      <c r="D22" s="407"/>
      <c r="E22" s="407"/>
      <c r="F22" s="407"/>
      <c r="G22" s="407"/>
      <c r="H22" s="126">
        <f t="shared" si="8"/>
        <v>3.1326997536078842</v>
      </c>
      <c r="K22" s="126"/>
    </row>
    <row r="23" spans="1:11" x14ac:dyDescent="0.2">
      <c r="H23" s="396">
        <f>E13/$E$13*100</f>
        <v>100</v>
      </c>
      <c r="K23" s="396"/>
    </row>
    <row r="24" spans="1:11" x14ac:dyDescent="0.2">
      <c r="H24" s="9"/>
      <c r="K24" s="9"/>
    </row>
  </sheetData>
  <mergeCells count="10">
    <mergeCell ref="Q5:Q6"/>
    <mergeCell ref="A1:Q1"/>
    <mergeCell ref="A2:Q2"/>
    <mergeCell ref="A3:Q3"/>
    <mergeCell ref="A5:A6"/>
    <mergeCell ref="K5:M5"/>
    <mergeCell ref="N5:P5"/>
    <mergeCell ref="H5:J5"/>
    <mergeCell ref="E5:G5"/>
    <mergeCell ref="B5:D5"/>
  </mergeCells>
  <printOptions horizontalCentered="1" verticalCentered="1"/>
  <pageMargins left="0" right="0" top="0.98425196850393704" bottom="0.98425196850393704" header="0.51181102362204722" footer="0.51181102362204722"/>
  <pageSetup paperSize="9" scale="9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28"/>
  <sheetViews>
    <sheetView view="pageBreakPreview" zoomScaleNormal="100" zoomScaleSheetLayoutView="100" workbookViewId="0">
      <selection activeCell="E22" sqref="E22"/>
    </sheetView>
  </sheetViews>
  <sheetFormatPr defaultRowHeight="15" x14ac:dyDescent="0.2"/>
  <cols>
    <col min="1" max="1" width="24.140625" style="293" customWidth="1"/>
    <col min="2" max="2" width="10.140625" style="6" customWidth="1"/>
    <col min="3" max="7" width="6.85546875" style="6" customWidth="1"/>
    <col min="8" max="12" width="7" style="6" customWidth="1"/>
    <col min="13" max="13" width="9.7109375" style="6" customWidth="1"/>
    <col min="14" max="14" width="23" style="6" customWidth="1"/>
    <col min="15" max="256" width="9.140625" style="45"/>
    <col min="257" max="257" width="25.7109375" style="45" customWidth="1"/>
    <col min="258" max="259" width="10.140625" style="45" customWidth="1"/>
    <col min="260" max="268" width="8" style="45" customWidth="1"/>
    <col min="269" max="269" width="11.28515625" style="45" customWidth="1"/>
    <col min="270" max="270" width="25.7109375" style="45" customWidth="1"/>
    <col min="271" max="512" width="9.140625" style="45"/>
    <col min="513" max="513" width="25.7109375" style="45" customWidth="1"/>
    <col min="514" max="515" width="10.140625" style="45" customWidth="1"/>
    <col min="516" max="524" width="8" style="45" customWidth="1"/>
    <col min="525" max="525" width="11.28515625" style="45" customWidth="1"/>
    <col min="526" max="526" width="25.7109375" style="45" customWidth="1"/>
    <col min="527" max="768" width="9.140625" style="45"/>
    <col min="769" max="769" width="25.7109375" style="45" customWidth="1"/>
    <col min="770" max="771" width="10.140625" style="45" customWidth="1"/>
    <col min="772" max="780" width="8" style="45" customWidth="1"/>
    <col min="781" max="781" width="11.28515625" style="45" customWidth="1"/>
    <col min="782" max="782" width="25.7109375" style="45" customWidth="1"/>
    <col min="783" max="1024" width="9.140625" style="45"/>
    <col min="1025" max="1025" width="25.7109375" style="45" customWidth="1"/>
    <col min="1026" max="1027" width="10.140625" style="45" customWidth="1"/>
    <col min="1028" max="1036" width="8" style="45" customWidth="1"/>
    <col min="1037" max="1037" width="11.28515625" style="45" customWidth="1"/>
    <col min="1038" max="1038" width="25.7109375" style="45" customWidth="1"/>
    <col min="1039" max="1280" width="9.140625" style="45"/>
    <col min="1281" max="1281" width="25.7109375" style="45" customWidth="1"/>
    <col min="1282" max="1283" width="10.140625" style="45" customWidth="1"/>
    <col min="1284" max="1292" width="8" style="45" customWidth="1"/>
    <col min="1293" max="1293" width="11.28515625" style="45" customWidth="1"/>
    <col min="1294" max="1294" width="25.7109375" style="45" customWidth="1"/>
    <col min="1295" max="1536" width="9.140625" style="45"/>
    <col min="1537" max="1537" width="25.7109375" style="45" customWidth="1"/>
    <col min="1538" max="1539" width="10.140625" style="45" customWidth="1"/>
    <col min="1540" max="1548" width="8" style="45" customWidth="1"/>
    <col min="1549" max="1549" width="11.28515625" style="45" customWidth="1"/>
    <col min="1550" max="1550" width="25.7109375" style="45" customWidth="1"/>
    <col min="1551" max="1792" width="9.140625" style="45"/>
    <col min="1793" max="1793" width="25.7109375" style="45" customWidth="1"/>
    <col min="1794" max="1795" width="10.140625" style="45" customWidth="1"/>
    <col min="1796" max="1804" width="8" style="45" customWidth="1"/>
    <col min="1805" max="1805" width="11.28515625" style="45" customWidth="1"/>
    <col min="1806" max="1806" width="25.7109375" style="45" customWidth="1"/>
    <col min="1807" max="2048" width="9.140625" style="45"/>
    <col min="2049" max="2049" width="25.7109375" style="45" customWidth="1"/>
    <col min="2050" max="2051" width="10.140625" style="45" customWidth="1"/>
    <col min="2052" max="2060" width="8" style="45" customWidth="1"/>
    <col min="2061" max="2061" width="11.28515625" style="45" customWidth="1"/>
    <col min="2062" max="2062" width="25.7109375" style="45" customWidth="1"/>
    <col min="2063" max="2304" width="9.140625" style="45"/>
    <col min="2305" max="2305" width="25.7109375" style="45" customWidth="1"/>
    <col min="2306" max="2307" width="10.140625" style="45" customWidth="1"/>
    <col min="2308" max="2316" width="8" style="45" customWidth="1"/>
    <col min="2317" max="2317" width="11.28515625" style="45" customWidth="1"/>
    <col min="2318" max="2318" width="25.7109375" style="45" customWidth="1"/>
    <col min="2319" max="2560" width="9.140625" style="45"/>
    <col min="2561" max="2561" width="25.7109375" style="45" customWidth="1"/>
    <col min="2562" max="2563" width="10.140625" style="45" customWidth="1"/>
    <col min="2564" max="2572" width="8" style="45" customWidth="1"/>
    <col min="2573" max="2573" width="11.28515625" style="45" customWidth="1"/>
    <col min="2574" max="2574" width="25.7109375" style="45" customWidth="1"/>
    <col min="2575" max="2816" width="9.140625" style="45"/>
    <col min="2817" max="2817" width="25.7109375" style="45" customWidth="1"/>
    <col min="2818" max="2819" width="10.140625" style="45" customWidth="1"/>
    <col min="2820" max="2828" width="8" style="45" customWidth="1"/>
    <col min="2829" max="2829" width="11.28515625" style="45" customWidth="1"/>
    <col min="2830" max="2830" width="25.7109375" style="45" customWidth="1"/>
    <col min="2831" max="3072" width="9.140625" style="45"/>
    <col min="3073" max="3073" width="25.7109375" style="45" customWidth="1"/>
    <col min="3074" max="3075" width="10.140625" style="45" customWidth="1"/>
    <col min="3076" max="3084" width="8" style="45" customWidth="1"/>
    <col min="3085" max="3085" width="11.28515625" style="45" customWidth="1"/>
    <col min="3086" max="3086" width="25.7109375" style="45" customWidth="1"/>
    <col min="3087" max="3328" width="9.140625" style="45"/>
    <col min="3329" max="3329" width="25.7109375" style="45" customWidth="1"/>
    <col min="3330" max="3331" width="10.140625" style="45" customWidth="1"/>
    <col min="3332" max="3340" width="8" style="45" customWidth="1"/>
    <col min="3341" max="3341" width="11.28515625" style="45" customWidth="1"/>
    <col min="3342" max="3342" width="25.7109375" style="45" customWidth="1"/>
    <col min="3343" max="3584" width="9.140625" style="45"/>
    <col min="3585" max="3585" width="25.7109375" style="45" customWidth="1"/>
    <col min="3586" max="3587" width="10.140625" style="45" customWidth="1"/>
    <col min="3588" max="3596" width="8" style="45" customWidth="1"/>
    <col min="3597" max="3597" width="11.28515625" style="45" customWidth="1"/>
    <col min="3598" max="3598" width="25.7109375" style="45" customWidth="1"/>
    <col min="3599" max="3840" width="9.140625" style="45"/>
    <col min="3841" max="3841" width="25.7109375" style="45" customWidth="1"/>
    <col min="3842" max="3843" width="10.140625" style="45" customWidth="1"/>
    <col min="3844" max="3852" width="8" style="45" customWidth="1"/>
    <col min="3853" max="3853" width="11.28515625" style="45" customWidth="1"/>
    <col min="3854" max="3854" width="25.7109375" style="45" customWidth="1"/>
    <col min="3855" max="4096" width="9.140625" style="45"/>
    <col min="4097" max="4097" width="25.7109375" style="45" customWidth="1"/>
    <col min="4098" max="4099" width="10.140625" style="45" customWidth="1"/>
    <col min="4100" max="4108" width="8" style="45" customWidth="1"/>
    <col min="4109" max="4109" width="11.28515625" style="45" customWidth="1"/>
    <col min="4110" max="4110" width="25.7109375" style="45" customWidth="1"/>
    <col min="4111" max="4352" width="9.140625" style="45"/>
    <col min="4353" max="4353" width="25.7109375" style="45" customWidth="1"/>
    <col min="4354" max="4355" width="10.140625" style="45" customWidth="1"/>
    <col min="4356" max="4364" width="8" style="45" customWidth="1"/>
    <col min="4365" max="4365" width="11.28515625" style="45" customWidth="1"/>
    <col min="4366" max="4366" width="25.7109375" style="45" customWidth="1"/>
    <col min="4367" max="4608" width="9.140625" style="45"/>
    <col min="4609" max="4609" width="25.7109375" style="45" customWidth="1"/>
    <col min="4610" max="4611" width="10.140625" style="45" customWidth="1"/>
    <col min="4612" max="4620" width="8" style="45" customWidth="1"/>
    <col min="4621" max="4621" width="11.28515625" style="45" customWidth="1"/>
    <col min="4622" max="4622" width="25.7109375" style="45" customWidth="1"/>
    <col min="4623" max="4864" width="9.140625" style="45"/>
    <col min="4865" max="4865" width="25.7109375" style="45" customWidth="1"/>
    <col min="4866" max="4867" width="10.140625" style="45" customWidth="1"/>
    <col min="4868" max="4876" width="8" style="45" customWidth="1"/>
    <col min="4877" max="4877" width="11.28515625" style="45" customWidth="1"/>
    <col min="4878" max="4878" width="25.7109375" style="45" customWidth="1"/>
    <col min="4879" max="5120" width="9.140625" style="45"/>
    <col min="5121" max="5121" width="25.7109375" style="45" customWidth="1"/>
    <col min="5122" max="5123" width="10.140625" style="45" customWidth="1"/>
    <col min="5124" max="5132" width="8" style="45" customWidth="1"/>
    <col min="5133" max="5133" width="11.28515625" style="45" customWidth="1"/>
    <col min="5134" max="5134" width="25.7109375" style="45" customWidth="1"/>
    <col min="5135" max="5376" width="9.140625" style="45"/>
    <col min="5377" max="5377" width="25.7109375" style="45" customWidth="1"/>
    <col min="5378" max="5379" width="10.140625" style="45" customWidth="1"/>
    <col min="5380" max="5388" width="8" style="45" customWidth="1"/>
    <col min="5389" max="5389" width="11.28515625" style="45" customWidth="1"/>
    <col min="5390" max="5390" width="25.7109375" style="45" customWidth="1"/>
    <col min="5391" max="5632" width="9.140625" style="45"/>
    <col min="5633" max="5633" width="25.7109375" style="45" customWidth="1"/>
    <col min="5634" max="5635" width="10.140625" style="45" customWidth="1"/>
    <col min="5636" max="5644" width="8" style="45" customWidth="1"/>
    <col min="5645" max="5645" width="11.28515625" style="45" customWidth="1"/>
    <col min="5646" max="5646" width="25.7109375" style="45" customWidth="1"/>
    <col min="5647" max="5888" width="9.140625" style="45"/>
    <col min="5889" max="5889" width="25.7109375" style="45" customWidth="1"/>
    <col min="5890" max="5891" width="10.140625" style="45" customWidth="1"/>
    <col min="5892" max="5900" width="8" style="45" customWidth="1"/>
    <col min="5901" max="5901" width="11.28515625" style="45" customWidth="1"/>
    <col min="5902" max="5902" width="25.7109375" style="45" customWidth="1"/>
    <col min="5903" max="6144" width="9.140625" style="45"/>
    <col min="6145" max="6145" width="25.7109375" style="45" customWidth="1"/>
    <col min="6146" max="6147" width="10.140625" style="45" customWidth="1"/>
    <col min="6148" max="6156" width="8" style="45" customWidth="1"/>
    <col min="6157" max="6157" width="11.28515625" style="45" customWidth="1"/>
    <col min="6158" max="6158" width="25.7109375" style="45" customWidth="1"/>
    <col min="6159" max="6400" width="9.140625" style="45"/>
    <col min="6401" max="6401" width="25.7109375" style="45" customWidth="1"/>
    <col min="6402" max="6403" width="10.140625" style="45" customWidth="1"/>
    <col min="6404" max="6412" width="8" style="45" customWidth="1"/>
    <col min="6413" max="6413" width="11.28515625" style="45" customWidth="1"/>
    <col min="6414" max="6414" width="25.7109375" style="45" customWidth="1"/>
    <col min="6415" max="6656" width="9.140625" style="45"/>
    <col min="6657" max="6657" width="25.7109375" style="45" customWidth="1"/>
    <col min="6658" max="6659" width="10.140625" style="45" customWidth="1"/>
    <col min="6660" max="6668" width="8" style="45" customWidth="1"/>
    <col min="6669" max="6669" width="11.28515625" style="45" customWidth="1"/>
    <col min="6670" max="6670" width="25.7109375" style="45" customWidth="1"/>
    <col min="6671" max="6912" width="9.140625" style="45"/>
    <col min="6913" max="6913" width="25.7109375" style="45" customWidth="1"/>
    <col min="6914" max="6915" width="10.140625" style="45" customWidth="1"/>
    <col min="6916" max="6924" width="8" style="45" customWidth="1"/>
    <col min="6925" max="6925" width="11.28515625" style="45" customWidth="1"/>
    <col min="6926" max="6926" width="25.7109375" style="45" customWidth="1"/>
    <col min="6927" max="7168" width="9.140625" style="45"/>
    <col min="7169" max="7169" width="25.7109375" style="45" customWidth="1"/>
    <col min="7170" max="7171" width="10.140625" style="45" customWidth="1"/>
    <col min="7172" max="7180" width="8" style="45" customWidth="1"/>
    <col min="7181" max="7181" width="11.28515625" style="45" customWidth="1"/>
    <col min="7182" max="7182" width="25.7109375" style="45" customWidth="1"/>
    <col min="7183" max="7424" width="9.140625" style="45"/>
    <col min="7425" max="7425" width="25.7109375" style="45" customWidth="1"/>
    <col min="7426" max="7427" width="10.140625" style="45" customWidth="1"/>
    <col min="7428" max="7436" width="8" style="45" customWidth="1"/>
    <col min="7437" max="7437" width="11.28515625" style="45" customWidth="1"/>
    <col min="7438" max="7438" width="25.7109375" style="45" customWidth="1"/>
    <col min="7439" max="7680" width="9.140625" style="45"/>
    <col min="7681" max="7681" width="25.7109375" style="45" customWidth="1"/>
    <col min="7682" max="7683" width="10.140625" style="45" customWidth="1"/>
    <col min="7684" max="7692" width="8" style="45" customWidth="1"/>
    <col min="7693" max="7693" width="11.28515625" style="45" customWidth="1"/>
    <col min="7694" max="7694" width="25.7109375" style="45" customWidth="1"/>
    <col min="7695" max="7936" width="9.140625" style="45"/>
    <col min="7937" max="7937" width="25.7109375" style="45" customWidth="1"/>
    <col min="7938" max="7939" width="10.140625" style="45" customWidth="1"/>
    <col min="7940" max="7948" width="8" style="45" customWidth="1"/>
    <col min="7949" max="7949" width="11.28515625" style="45" customWidth="1"/>
    <col min="7950" max="7950" width="25.7109375" style="45" customWidth="1"/>
    <col min="7951" max="8192" width="9.140625" style="45"/>
    <col min="8193" max="8193" width="25.7109375" style="45" customWidth="1"/>
    <col min="8194" max="8195" width="10.140625" style="45" customWidth="1"/>
    <col min="8196" max="8204" width="8" style="45" customWidth="1"/>
    <col min="8205" max="8205" width="11.28515625" style="45" customWidth="1"/>
    <col min="8206" max="8206" width="25.7109375" style="45" customWidth="1"/>
    <col min="8207" max="8448" width="9.140625" style="45"/>
    <col min="8449" max="8449" width="25.7109375" style="45" customWidth="1"/>
    <col min="8450" max="8451" width="10.140625" style="45" customWidth="1"/>
    <col min="8452" max="8460" width="8" style="45" customWidth="1"/>
    <col min="8461" max="8461" width="11.28515625" style="45" customWidth="1"/>
    <col min="8462" max="8462" width="25.7109375" style="45" customWidth="1"/>
    <col min="8463" max="8704" width="9.140625" style="45"/>
    <col min="8705" max="8705" width="25.7109375" style="45" customWidth="1"/>
    <col min="8706" max="8707" width="10.140625" style="45" customWidth="1"/>
    <col min="8708" max="8716" width="8" style="45" customWidth="1"/>
    <col min="8717" max="8717" width="11.28515625" style="45" customWidth="1"/>
    <col min="8718" max="8718" width="25.7109375" style="45" customWidth="1"/>
    <col min="8719" max="8960" width="9.140625" style="45"/>
    <col min="8961" max="8961" width="25.7109375" style="45" customWidth="1"/>
    <col min="8962" max="8963" width="10.140625" style="45" customWidth="1"/>
    <col min="8964" max="8972" width="8" style="45" customWidth="1"/>
    <col min="8973" max="8973" width="11.28515625" style="45" customWidth="1"/>
    <col min="8974" max="8974" width="25.7109375" style="45" customWidth="1"/>
    <col min="8975" max="9216" width="9.140625" style="45"/>
    <col min="9217" max="9217" width="25.7109375" style="45" customWidth="1"/>
    <col min="9218" max="9219" width="10.140625" style="45" customWidth="1"/>
    <col min="9220" max="9228" width="8" style="45" customWidth="1"/>
    <col min="9229" max="9229" width="11.28515625" style="45" customWidth="1"/>
    <col min="9230" max="9230" width="25.7109375" style="45" customWidth="1"/>
    <col min="9231" max="9472" width="9.140625" style="45"/>
    <col min="9473" max="9473" width="25.7109375" style="45" customWidth="1"/>
    <col min="9474" max="9475" width="10.140625" style="45" customWidth="1"/>
    <col min="9476" max="9484" width="8" style="45" customWidth="1"/>
    <col min="9485" max="9485" width="11.28515625" style="45" customWidth="1"/>
    <col min="9486" max="9486" width="25.7109375" style="45" customWidth="1"/>
    <col min="9487" max="9728" width="9.140625" style="45"/>
    <col min="9729" max="9729" width="25.7109375" style="45" customWidth="1"/>
    <col min="9730" max="9731" width="10.140625" style="45" customWidth="1"/>
    <col min="9732" max="9740" width="8" style="45" customWidth="1"/>
    <col min="9741" max="9741" width="11.28515625" style="45" customWidth="1"/>
    <col min="9742" max="9742" width="25.7109375" style="45" customWidth="1"/>
    <col min="9743" max="9984" width="9.140625" style="45"/>
    <col min="9985" max="9985" width="25.7109375" style="45" customWidth="1"/>
    <col min="9986" max="9987" width="10.140625" style="45" customWidth="1"/>
    <col min="9988" max="9996" width="8" style="45" customWidth="1"/>
    <col min="9997" max="9997" width="11.28515625" style="45" customWidth="1"/>
    <col min="9998" max="9998" width="25.7109375" style="45" customWidth="1"/>
    <col min="9999" max="10240" width="9.140625" style="45"/>
    <col min="10241" max="10241" width="25.7109375" style="45" customWidth="1"/>
    <col min="10242" max="10243" width="10.140625" style="45" customWidth="1"/>
    <col min="10244" max="10252" width="8" style="45" customWidth="1"/>
    <col min="10253" max="10253" width="11.28515625" style="45" customWidth="1"/>
    <col min="10254" max="10254" width="25.7109375" style="45" customWidth="1"/>
    <col min="10255" max="10496" width="9.140625" style="45"/>
    <col min="10497" max="10497" width="25.7109375" style="45" customWidth="1"/>
    <col min="10498" max="10499" width="10.140625" style="45" customWidth="1"/>
    <col min="10500" max="10508" width="8" style="45" customWidth="1"/>
    <col min="10509" max="10509" width="11.28515625" style="45" customWidth="1"/>
    <col min="10510" max="10510" width="25.7109375" style="45" customWidth="1"/>
    <col min="10511" max="10752" width="9.140625" style="45"/>
    <col min="10753" max="10753" width="25.7109375" style="45" customWidth="1"/>
    <col min="10754" max="10755" width="10.140625" style="45" customWidth="1"/>
    <col min="10756" max="10764" width="8" style="45" customWidth="1"/>
    <col min="10765" max="10765" width="11.28515625" style="45" customWidth="1"/>
    <col min="10766" max="10766" width="25.7109375" style="45" customWidth="1"/>
    <col min="10767" max="11008" width="9.140625" style="45"/>
    <col min="11009" max="11009" width="25.7109375" style="45" customWidth="1"/>
    <col min="11010" max="11011" width="10.140625" style="45" customWidth="1"/>
    <col min="11012" max="11020" width="8" style="45" customWidth="1"/>
    <col min="11021" max="11021" width="11.28515625" style="45" customWidth="1"/>
    <col min="11022" max="11022" width="25.7109375" style="45" customWidth="1"/>
    <col min="11023" max="11264" width="9.140625" style="45"/>
    <col min="11265" max="11265" width="25.7109375" style="45" customWidth="1"/>
    <col min="11266" max="11267" width="10.140625" style="45" customWidth="1"/>
    <col min="11268" max="11276" width="8" style="45" customWidth="1"/>
    <col min="11277" max="11277" width="11.28515625" style="45" customWidth="1"/>
    <col min="11278" max="11278" width="25.7109375" style="45" customWidth="1"/>
    <col min="11279" max="11520" width="9.140625" style="45"/>
    <col min="11521" max="11521" width="25.7109375" style="45" customWidth="1"/>
    <col min="11522" max="11523" width="10.140625" style="45" customWidth="1"/>
    <col min="11524" max="11532" width="8" style="45" customWidth="1"/>
    <col min="11533" max="11533" width="11.28515625" style="45" customWidth="1"/>
    <col min="11534" max="11534" width="25.7109375" style="45" customWidth="1"/>
    <col min="11535" max="11776" width="9.140625" style="45"/>
    <col min="11777" max="11777" width="25.7109375" style="45" customWidth="1"/>
    <col min="11778" max="11779" width="10.140625" style="45" customWidth="1"/>
    <col min="11780" max="11788" width="8" style="45" customWidth="1"/>
    <col min="11789" max="11789" width="11.28515625" style="45" customWidth="1"/>
    <col min="11790" max="11790" width="25.7109375" style="45" customWidth="1"/>
    <col min="11791" max="12032" width="9.140625" style="45"/>
    <col min="12033" max="12033" width="25.7109375" style="45" customWidth="1"/>
    <col min="12034" max="12035" width="10.140625" style="45" customWidth="1"/>
    <col min="12036" max="12044" width="8" style="45" customWidth="1"/>
    <col min="12045" max="12045" width="11.28515625" style="45" customWidth="1"/>
    <col min="12046" max="12046" width="25.7109375" style="45" customWidth="1"/>
    <col min="12047" max="12288" width="9.140625" style="45"/>
    <col min="12289" max="12289" width="25.7109375" style="45" customWidth="1"/>
    <col min="12290" max="12291" width="10.140625" style="45" customWidth="1"/>
    <col min="12292" max="12300" width="8" style="45" customWidth="1"/>
    <col min="12301" max="12301" width="11.28515625" style="45" customWidth="1"/>
    <col min="12302" max="12302" width="25.7109375" style="45" customWidth="1"/>
    <col min="12303" max="12544" width="9.140625" style="45"/>
    <col min="12545" max="12545" width="25.7109375" style="45" customWidth="1"/>
    <col min="12546" max="12547" width="10.140625" style="45" customWidth="1"/>
    <col min="12548" max="12556" width="8" style="45" customWidth="1"/>
    <col min="12557" max="12557" width="11.28515625" style="45" customWidth="1"/>
    <col min="12558" max="12558" width="25.7109375" style="45" customWidth="1"/>
    <col min="12559" max="12800" width="9.140625" style="45"/>
    <col min="12801" max="12801" width="25.7109375" style="45" customWidth="1"/>
    <col min="12802" max="12803" width="10.140625" style="45" customWidth="1"/>
    <col min="12804" max="12812" width="8" style="45" customWidth="1"/>
    <col min="12813" max="12813" width="11.28515625" style="45" customWidth="1"/>
    <col min="12814" max="12814" width="25.7109375" style="45" customWidth="1"/>
    <col min="12815" max="13056" width="9.140625" style="45"/>
    <col min="13057" max="13057" width="25.7109375" style="45" customWidth="1"/>
    <col min="13058" max="13059" width="10.140625" style="45" customWidth="1"/>
    <col min="13060" max="13068" width="8" style="45" customWidth="1"/>
    <col min="13069" max="13069" width="11.28515625" style="45" customWidth="1"/>
    <col min="13070" max="13070" width="25.7109375" style="45" customWidth="1"/>
    <col min="13071" max="13312" width="9.140625" style="45"/>
    <col min="13313" max="13313" width="25.7109375" style="45" customWidth="1"/>
    <col min="13314" max="13315" width="10.140625" style="45" customWidth="1"/>
    <col min="13316" max="13324" width="8" style="45" customWidth="1"/>
    <col min="13325" max="13325" width="11.28515625" style="45" customWidth="1"/>
    <col min="13326" max="13326" width="25.7109375" style="45" customWidth="1"/>
    <col min="13327" max="13568" width="9.140625" style="45"/>
    <col min="13569" max="13569" width="25.7109375" style="45" customWidth="1"/>
    <col min="13570" max="13571" width="10.140625" style="45" customWidth="1"/>
    <col min="13572" max="13580" width="8" style="45" customWidth="1"/>
    <col min="13581" max="13581" width="11.28515625" style="45" customWidth="1"/>
    <col min="13582" max="13582" width="25.7109375" style="45" customWidth="1"/>
    <col min="13583" max="13824" width="9.140625" style="45"/>
    <col min="13825" max="13825" width="25.7109375" style="45" customWidth="1"/>
    <col min="13826" max="13827" width="10.140625" style="45" customWidth="1"/>
    <col min="13828" max="13836" width="8" style="45" customWidth="1"/>
    <col min="13837" max="13837" width="11.28515625" style="45" customWidth="1"/>
    <col min="13838" max="13838" width="25.7109375" style="45" customWidth="1"/>
    <col min="13839" max="14080" width="9.140625" style="45"/>
    <col min="14081" max="14081" width="25.7109375" style="45" customWidth="1"/>
    <col min="14082" max="14083" width="10.140625" style="45" customWidth="1"/>
    <col min="14084" max="14092" width="8" style="45" customWidth="1"/>
    <col min="14093" max="14093" width="11.28515625" style="45" customWidth="1"/>
    <col min="14094" max="14094" width="25.7109375" style="45" customWidth="1"/>
    <col min="14095" max="14336" width="9.140625" style="45"/>
    <col min="14337" max="14337" width="25.7109375" style="45" customWidth="1"/>
    <col min="14338" max="14339" width="10.140625" style="45" customWidth="1"/>
    <col min="14340" max="14348" width="8" style="45" customWidth="1"/>
    <col min="14349" max="14349" width="11.28515625" style="45" customWidth="1"/>
    <col min="14350" max="14350" width="25.7109375" style="45" customWidth="1"/>
    <col min="14351" max="14592" width="9.140625" style="45"/>
    <col min="14593" max="14593" width="25.7109375" style="45" customWidth="1"/>
    <col min="14594" max="14595" width="10.140625" style="45" customWidth="1"/>
    <col min="14596" max="14604" width="8" style="45" customWidth="1"/>
    <col min="14605" max="14605" width="11.28515625" style="45" customWidth="1"/>
    <col min="14606" max="14606" width="25.7109375" style="45" customWidth="1"/>
    <col min="14607" max="14848" width="9.140625" style="45"/>
    <col min="14849" max="14849" width="25.7109375" style="45" customWidth="1"/>
    <col min="14850" max="14851" width="10.140625" style="45" customWidth="1"/>
    <col min="14852" max="14860" width="8" style="45" customWidth="1"/>
    <col min="14861" max="14861" width="11.28515625" style="45" customWidth="1"/>
    <col min="14862" max="14862" width="25.7109375" style="45" customWidth="1"/>
    <col min="14863" max="15104" width="9.140625" style="45"/>
    <col min="15105" max="15105" width="25.7109375" style="45" customWidth="1"/>
    <col min="15106" max="15107" width="10.140625" style="45" customWidth="1"/>
    <col min="15108" max="15116" width="8" style="45" customWidth="1"/>
    <col min="15117" max="15117" width="11.28515625" style="45" customWidth="1"/>
    <col min="15118" max="15118" width="25.7109375" style="45" customWidth="1"/>
    <col min="15119" max="15360" width="9.140625" style="45"/>
    <col min="15361" max="15361" width="25.7109375" style="45" customWidth="1"/>
    <col min="15362" max="15363" width="10.140625" style="45" customWidth="1"/>
    <col min="15364" max="15372" width="8" style="45" customWidth="1"/>
    <col min="15373" max="15373" width="11.28515625" style="45" customWidth="1"/>
    <col min="15374" max="15374" width="25.7109375" style="45" customWidth="1"/>
    <col min="15375" max="15616" width="9.140625" style="45"/>
    <col min="15617" max="15617" width="25.7109375" style="45" customWidth="1"/>
    <col min="15618" max="15619" width="10.140625" style="45" customWidth="1"/>
    <col min="15620" max="15628" width="8" style="45" customWidth="1"/>
    <col min="15629" max="15629" width="11.28515625" style="45" customWidth="1"/>
    <col min="15630" max="15630" width="25.7109375" style="45" customWidth="1"/>
    <col min="15631" max="15872" width="9.140625" style="45"/>
    <col min="15873" max="15873" width="25.7109375" style="45" customWidth="1"/>
    <col min="15874" max="15875" width="10.140625" style="45" customWidth="1"/>
    <col min="15876" max="15884" width="8" style="45" customWidth="1"/>
    <col min="15885" max="15885" width="11.28515625" style="45" customWidth="1"/>
    <col min="15886" max="15886" width="25.7109375" style="45" customWidth="1"/>
    <col min="15887" max="16128" width="9.140625" style="45"/>
    <col min="16129" max="16129" width="25.7109375" style="45" customWidth="1"/>
    <col min="16130" max="16131" width="10.140625" style="45" customWidth="1"/>
    <col min="16132" max="16140" width="8" style="45" customWidth="1"/>
    <col min="16141" max="16141" width="11.28515625" style="45" customWidth="1"/>
    <col min="16142" max="16142" width="25.7109375" style="45" customWidth="1"/>
    <col min="16143" max="16384" width="9.140625" style="45"/>
  </cols>
  <sheetData>
    <row r="1" spans="1:14" s="105" customFormat="1" ht="23.25" customHeight="1" x14ac:dyDescent="0.2">
      <c r="A1" s="1427" t="s">
        <v>558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427"/>
    </row>
    <row r="2" spans="1:14" s="76" customFormat="1" ht="15.75" customHeight="1" x14ac:dyDescent="0.2">
      <c r="A2" s="1428" t="s">
        <v>566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  <c r="L2" s="1429"/>
      <c r="M2" s="1429"/>
      <c r="N2" s="1429"/>
    </row>
    <row r="3" spans="1:14" s="76" customFormat="1" ht="22.5" customHeight="1" x14ac:dyDescent="0.2">
      <c r="A3" s="1429" t="s">
        <v>1218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  <c r="L3" s="1429"/>
      <c r="M3" s="1429"/>
      <c r="N3" s="1429"/>
    </row>
    <row r="4" spans="1:14" s="746" customFormat="1" ht="27.75" customHeight="1" x14ac:dyDescent="0.25">
      <c r="A4" s="747" t="s">
        <v>135</v>
      </c>
      <c r="B4" s="748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52" t="s">
        <v>46</v>
      </c>
    </row>
    <row r="5" spans="1:14" s="5" customFormat="1" ht="48.75" customHeight="1" x14ac:dyDescent="0.2">
      <c r="A5" s="1460" t="s">
        <v>563</v>
      </c>
      <c r="B5" s="1460"/>
      <c r="C5" s="39">
        <v>2021</v>
      </c>
      <c r="D5" s="39">
        <v>2020</v>
      </c>
      <c r="E5" s="39">
        <v>2019</v>
      </c>
      <c r="F5" s="39">
        <v>2018</v>
      </c>
      <c r="G5" s="39">
        <v>2017</v>
      </c>
      <c r="H5" s="39">
        <v>2016</v>
      </c>
      <c r="I5" s="39">
        <v>2015</v>
      </c>
      <c r="J5" s="39">
        <v>2014</v>
      </c>
      <c r="K5" s="39">
        <v>2013</v>
      </c>
      <c r="L5" s="39">
        <v>2012</v>
      </c>
      <c r="M5" s="1461" t="s">
        <v>549</v>
      </c>
      <c r="N5" s="1461"/>
    </row>
    <row r="6" spans="1:14" ht="21.95" customHeight="1" thickBot="1" x14ac:dyDescent="0.25">
      <c r="A6" s="1442" t="s">
        <v>477</v>
      </c>
      <c r="B6" s="701" t="s">
        <v>118</v>
      </c>
      <c r="C6" s="702">
        <v>4.2231891476836445</v>
      </c>
      <c r="D6" s="702">
        <v>3.66</v>
      </c>
      <c r="E6" s="702">
        <v>2.5299999999999998</v>
      </c>
      <c r="F6" s="702">
        <v>3.2038959374599512</v>
      </c>
      <c r="G6" s="702">
        <v>3.27</v>
      </c>
      <c r="H6" s="702">
        <v>3.15</v>
      </c>
      <c r="I6" s="702">
        <v>3.5177098495875789</v>
      </c>
      <c r="J6" s="702">
        <v>2.0115665074176516</v>
      </c>
      <c r="K6" s="702">
        <v>2.95</v>
      </c>
      <c r="L6" s="702">
        <v>2.6</v>
      </c>
      <c r="M6" s="703" t="s">
        <v>136</v>
      </c>
      <c r="N6" s="1453" t="s">
        <v>137</v>
      </c>
    </row>
    <row r="7" spans="1:14" ht="21.95" customHeight="1" thickTop="1" thickBot="1" x14ac:dyDescent="0.25">
      <c r="A7" s="1458"/>
      <c r="B7" s="704" t="s">
        <v>121</v>
      </c>
      <c r="C7" s="705">
        <v>2.2156174007025129</v>
      </c>
      <c r="D7" s="705">
        <v>2.56</v>
      </c>
      <c r="E7" s="705">
        <v>2.77</v>
      </c>
      <c r="F7" s="705">
        <v>2.6645613342544165</v>
      </c>
      <c r="G7" s="705">
        <v>2.66</v>
      </c>
      <c r="H7" s="705">
        <v>2.0699999999999998</v>
      </c>
      <c r="I7" s="705">
        <v>3.2103602132985092</v>
      </c>
      <c r="J7" s="705">
        <v>2.2871519240665563</v>
      </c>
      <c r="K7" s="705">
        <v>3.14</v>
      </c>
      <c r="L7" s="705">
        <v>3.5</v>
      </c>
      <c r="M7" s="706" t="s">
        <v>138</v>
      </c>
      <c r="N7" s="1459"/>
    </row>
    <row r="8" spans="1:14" ht="21.95" customHeight="1" thickTop="1" thickBot="1" x14ac:dyDescent="0.25">
      <c r="A8" s="1458"/>
      <c r="B8" s="704" t="s">
        <v>44</v>
      </c>
      <c r="C8" s="707">
        <v>2.8116569778487026</v>
      </c>
      <c r="D8" s="707">
        <v>2.83</v>
      </c>
      <c r="E8" s="707">
        <v>2.71</v>
      </c>
      <c r="F8" s="707">
        <v>2.8144928568883825</v>
      </c>
      <c r="G8" s="707">
        <v>2.83</v>
      </c>
      <c r="H8" s="707">
        <v>2.39</v>
      </c>
      <c r="I8" s="707">
        <v>3.30553677409661</v>
      </c>
      <c r="J8" s="707">
        <v>2.2009983099477264</v>
      </c>
      <c r="K8" s="707">
        <v>3.08</v>
      </c>
      <c r="L8" s="707">
        <v>3.2</v>
      </c>
      <c r="M8" s="706" t="s">
        <v>45</v>
      </c>
      <c r="N8" s="1459"/>
    </row>
    <row r="9" spans="1:14" ht="21.95" customHeight="1" thickTop="1" thickBot="1" x14ac:dyDescent="0.25">
      <c r="A9" s="1462" t="s">
        <v>478</v>
      </c>
      <c r="B9" s="708" t="s">
        <v>118</v>
      </c>
      <c r="C9" s="709">
        <v>0.89582800102380344</v>
      </c>
      <c r="D9" s="709">
        <v>0.7</v>
      </c>
      <c r="E9" s="709">
        <v>0.27</v>
      </c>
      <c r="F9" s="709">
        <v>1.0252466999871843</v>
      </c>
      <c r="G9" s="709">
        <v>1.01</v>
      </c>
      <c r="H9" s="709">
        <v>0.76</v>
      </c>
      <c r="I9" s="709">
        <v>1.576904415332363</v>
      </c>
      <c r="J9" s="709">
        <v>1.257229067136032</v>
      </c>
      <c r="K9" s="709">
        <v>1.1499999999999999</v>
      </c>
      <c r="L9" s="709">
        <v>0.9</v>
      </c>
      <c r="M9" s="710" t="s">
        <v>136</v>
      </c>
      <c r="N9" s="1463" t="s">
        <v>139</v>
      </c>
    </row>
    <row r="10" spans="1:14" ht="21.95" customHeight="1" thickTop="1" thickBot="1" x14ac:dyDescent="0.25">
      <c r="A10" s="1462"/>
      <c r="B10" s="711" t="s">
        <v>121</v>
      </c>
      <c r="C10" s="709">
        <v>0.7025128343690894</v>
      </c>
      <c r="D10" s="709">
        <v>0.5</v>
      </c>
      <c r="E10" s="709">
        <v>0.86</v>
      </c>
      <c r="F10" s="709">
        <v>0.98687456824237629</v>
      </c>
      <c r="G10" s="709">
        <v>1</v>
      </c>
      <c r="H10" s="709">
        <v>0.74</v>
      </c>
      <c r="I10" s="709">
        <v>1.1426705843943845</v>
      </c>
      <c r="J10" s="709">
        <v>1.5438275487449253</v>
      </c>
      <c r="K10" s="709">
        <v>0.88</v>
      </c>
      <c r="L10" s="709">
        <v>1.2</v>
      </c>
      <c r="M10" s="712" t="s">
        <v>138</v>
      </c>
      <c r="N10" s="1463"/>
    </row>
    <row r="11" spans="1:14" ht="21.95" customHeight="1" thickTop="1" thickBot="1" x14ac:dyDescent="0.25">
      <c r="A11" s="1462"/>
      <c r="B11" s="711" t="s">
        <v>44</v>
      </c>
      <c r="C11" s="714">
        <v>0.75990729131046009</v>
      </c>
      <c r="D11" s="714">
        <v>0.55000000000000004</v>
      </c>
      <c r="E11" s="714">
        <v>0.7</v>
      </c>
      <c r="F11" s="714">
        <v>0.99754177206170513</v>
      </c>
      <c r="G11" s="713">
        <v>1</v>
      </c>
      <c r="H11" s="713">
        <v>0.75</v>
      </c>
      <c r="I11" s="714">
        <v>1.277139208173691</v>
      </c>
      <c r="J11" s="714">
        <v>1.4542310262154619</v>
      </c>
      <c r="K11" s="714">
        <v>0.97</v>
      </c>
      <c r="L11" s="714">
        <v>1.1000000000000001</v>
      </c>
      <c r="M11" s="712" t="s">
        <v>45</v>
      </c>
      <c r="N11" s="1463"/>
    </row>
    <row r="12" spans="1:14" ht="21.95" customHeight="1" thickTop="1" thickBot="1" x14ac:dyDescent="0.25">
      <c r="A12" s="1458" t="s">
        <v>480</v>
      </c>
      <c r="B12" s="715" t="s">
        <v>118</v>
      </c>
      <c r="C12" s="705">
        <v>5.1190171487074485</v>
      </c>
      <c r="D12" s="705">
        <v>4.37</v>
      </c>
      <c r="E12" s="705">
        <v>2.8</v>
      </c>
      <c r="F12" s="705">
        <v>4.2291426374471355</v>
      </c>
      <c r="G12" s="705">
        <v>4.28</v>
      </c>
      <c r="H12" s="705">
        <v>3.91</v>
      </c>
      <c r="I12" s="705">
        <v>5.094614264919942</v>
      </c>
      <c r="J12" s="705">
        <v>3.2687955745536836</v>
      </c>
      <c r="K12" s="705">
        <v>4.0999999999999996</v>
      </c>
      <c r="L12" s="705">
        <v>3.5</v>
      </c>
      <c r="M12" s="716" t="s">
        <v>136</v>
      </c>
      <c r="N12" s="1459" t="s">
        <v>140</v>
      </c>
    </row>
    <row r="13" spans="1:14" ht="21.95" customHeight="1" thickTop="1" thickBot="1" x14ac:dyDescent="0.25">
      <c r="A13" s="1458"/>
      <c r="B13" s="704" t="s">
        <v>121</v>
      </c>
      <c r="C13" s="705">
        <v>2.9181302350716019</v>
      </c>
      <c r="D13" s="705">
        <v>3.06</v>
      </c>
      <c r="E13" s="705">
        <v>3.63</v>
      </c>
      <c r="F13" s="705">
        <v>3.6514359024967926</v>
      </c>
      <c r="G13" s="705">
        <v>3.66</v>
      </c>
      <c r="H13" s="705">
        <v>2.81</v>
      </c>
      <c r="I13" s="705">
        <v>4.3530307976928935</v>
      </c>
      <c r="J13" s="705">
        <v>3.8309794728114812</v>
      </c>
      <c r="K13" s="705">
        <v>4.0199999999999996</v>
      </c>
      <c r="L13" s="705">
        <v>4.7</v>
      </c>
      <c r="M13" s="706" t="s">
        <v>138</v>
      </c>
      <c r="N13" s="1459"/>
    </row>
    <row r="14" spans="1:14" ht="21.95" customHeight="1" thickTop="1" thickBot="1" x14ac:dyDescent="0.25">
      <c r="A14" s="1458"/>
      <c r="B14" s="704" t="s">
        <v>44</v>
      </c>
      <c r="C14" s="707">
        <v>3.5715642691591625</v>
      </c>
      <c r="D14" s="707">
        <v>3.38</v>
      </c>
      <c r="E14" s="707">
        <v>3.41</v>
      </c>
      <c r="F14" s="707">
        <v>3.8120346289500877</v>
      </c>
      <c r="G14" s="717">
        <v>3.83</v>
      </c>
      <c r="H14" s="717">
        <v>3.13</v>
      </c>
      <c r="I14" s="707">
        <v>4.5826759822703025</v>
      </c>
      <c r="J14" s="707">
        <v>3.6552293361631882</v>
      </c>
      <c r="K14" s="707">
        <v>4.05</v>
      </c>
      <c r="L14" s="707">
        <v>4.3</v>
      </c>
      <c r="M14" s="706" t="s">
        <v>45</v>
      </c>
      <c r="N14" s="1459"/>
    </row>
    <row r="15" spans="1:14" ht="21.95" customHeight="1" thickTop="1" thickBot="1" x14ac:dyDescent="0.25">
      <c r="A15" s="1464" t="s">
        <v>479</v>
      </c>
      <c r="B15" s="708" t="s">
        <v>118</v>
      </c>
      <c r="C15" s="709">
        <v>1.4077297158945483</v>
      </c>
      <c r="D15" s="709">
        <v>1.1299999999999999</v>
      </c>
      <c r="E15" s="709">
        <v>0.93</v>
      </c>
      <c r="F15" s="709">
        <v>2.819428424964757</v>
      </c>
      <c r="G15" s="709">
        <v>1.26</v>
      </c>
      <c r="H15" s="709">
        <v>2.77</v>
      </c>
      <c r="I15" s="709">
        <v>3.2751091703056767</v>
      </c>
      <c r="J15" s="709">
        <v>3.8974101081216999</v>
      </c>
      <c r="K15" s="709">
        <v>3.33</v>
      </c>
      <c r="L15" s="709">
        <v>3.6</v>
      </c>
      <c r="M15" s="710" t="s">
        <v>136</v>
      </c>
      <c r="N15" s="1463" t="s">
        <v>141</v>
      </c>
    </row>
    <row r="16" spans="1:14" ht="21.95" customHeight="1" thickTop="1" thickBot="1" x14ac:dyDescent="0.25">
      <c r="A16" s="1465"/>
      <c r="B16" s="711" t="s">
        <v>121</v>
      </c>
      <c r="C16" s="709">
        <v>1.4590651175358009</v>
      </c>
      <c r="D16" s="709">
        <v>2.14</v>
      </c>
      <c r="E16" s="709">
        <v>1.58</v>
      </c>
      <c r="F16" s="709">
        <v>2.1217803217211091</v>
      </c>
      <c r="G16" s="709">
        <v>1.7</v>
      </c>
      <c r="H16" s="709">
        <v>2.91</v>
      </c>
      <c r="I16" s="709">
        <v>2.6118184786157363</v>
      </c>
      <c r="J16" s="709">
        <v>2.515867116473212</v>
      </c>
      <c r="K16" s="709">
        <v>2.2599999999999998</v>
      </c>
      <c r="L16" s="709">
        <v>2.1</v>
      </c>
      <c r="M16" s="712" t="s">
        <v>138</v>
      </c>
      <c r="N16" s="1463"/>
    </row>
    <row r="17" spans="1:14" ht="21.95" customHeight="1" thickTop="1" x14ac:dyDescent="0.2">
      <c r="A17" s="1466"/>
      <c r="B17" s="718" t="s">
        <v>44</v>
      </c>
      <c r="C17" s="720">
        <v>1.4438238534898742</v>
      </c>
      <c r="D17" s="720">
        <v>1.9</v>
      </c>
      <c r="E17" s="720">
        <v>1.41</v>
      </c>
      <c r="F17" s="720">
        <v>2.3157219708575294</v>
      </c>
      <c r="G17" s="719">
        <v>1.58</v>
      </c>
      <c r="H17" s="719">
        <v>2.87</v>
      </c>
      <c r="I17" s="720">
        <v>2.8172188415596122</v>
      </c>
      <c r="J17" s="720">
        <v>2.9477655936799909</v>
      </c>
      <c r="K17" s="720">
        <v>2.62</v>
      </c>
      <c r="L17" s="720">
        <v>2.6</v>
      </c>
      <c r="M17" s="721" t="s">
        <v>45</v>
      </c>
      <c r="N17" s="1467"/>
    </row>
    <row r="18" spans="1:14" x14ac:dyDescent="0.2">
      <c r="A18" s="847"/>
    </row>
    <row r="19" spans="1:14" ht="16.5" customHeight="1" x14ac:dyDescent="0.2">
      <c r="F19" s="846"/>
      <c r="G19" s="846"/>
      <c r="H19" s="846"/>
      <c r="I19" s="846"/>
      <c r="J19" s="846"/>
      <c r="K19" s="846"/>
    </row>
    <row r="22" spans="1:14" ht="16.5" customHeight="1" x14ac:dyDescent="0.2"/>
    <row r="25" spans="1:14" ht="16.5" customHeight="1" x14ac:dyDescent="0.2"/>
    <row r="28" spans="1:14" ht="16.5" customHeight="1" x14ac:dyDescent="0.2"/>
  </sheetData>
  <mergeCells count="13">
    <mergeCell ref="A9:A11"/>
    <mergeCell ref="N9:N11"/>
    <mergeCell ref="A12:A14"/>
    <mergeCell ref="N12:N14"/>
    <mergeCell ref="A15:A17"/>
    <mergeCell ref="N15:N17"/>
    <mergeCell ref="A6:A8"/>
    <mergeCell ref="N6:N8"/>
    <mergeCell ref="A1:N1"/>
    <mergeCell ref="A2:N2"/>
    <mergeCell ref="A3:N3"/>
    <mergeCell ref="A5:B5"/>
    <mergeCell ref="M5:N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3"/>
  <dimension ref="A1:Q186"/>
  <sheetViews>
    <sheetView view="pageBreakPreview" zoomScaleNormal="100" zoomScaleSheetLayoutView="100" workbookViewId="0">
      <selection activeCell="P7" sqref="P7"/>
    </sheetView>
  </sheetViews>
  <sheetFormatPr defaultRowHeight="15" x14ac:dyDescent="0.25"/>
  <cols>
    <col min="1" max="1" width="25.7109375" style="47" customWidth="1"/>
    <col min="2" max="2" width="10.5703125" style="49" customWidth="1"/>
    <col min="3" max="11" width="8.7109375" style="47" customWidth="1"/>
    <col min="12" max="12" width="10.7109375" style="47" customWidth="1"/>
    <col min="13" max="13" width="10.7109375" style="49" customWidth="1"/>
    <col min="14" max="14" width="25.7109375" style="47" customWidth="1"/>
    <col min="15" max="257" width="9.140625" style="29"/>
    <col min="258" max="258" width="25.7109375" style="29" customWidth="1"/>
    <col min="259" max="259" width="10.7109375" style="29" customWidth="1"/>
    <col min="260" max="268" width="8.7109375" style="29" customWidth="1"/>
    <col min="269" max="269" width="10.7109375" style="29" customWidth="1"/>
    <col min="270" max="270" width="25.7109375" style="29" customWidth="1"/>
    <col min="271" max="513" width="9.140625" style="29"/>
    <col min="514" max="514" width="25.7109375" style="29" customWidth="1"/>
    <col min="515" max="515" width="10.7109375" style="29" customWidth="1"/>
    <col min="516" max="524" width="8.7109375" style="29" customWidth="1"/>
    <col min="525" max="525" width="10.7109375" style="29" customWidth="1"/>
    <col min="526" max="526" width="25.7109375" style="29" customWidth="1"/>
    <col min="527" max="769" width="9.140625" style="29"/>
    <col min="770" max="770" width="25.7109375" style="29" customWidth="1"/>
    <col min="771" max="771" width="10.7109375" style="29" customWidth="1"/>
    <col min="772" max="780" width="8.7109375" style="29" customWidth="1"/>
    <col min="781" max="781" width="10.7109375" style="29" customWidth="1"/>
    <col min="782" max="782" width="25.7109375" style="29" customWidth="1"/>
    <col min="783" max="1025" width="9.140625" style="29"/>
    <col min="1026" max="1026" width="25.7109375" style="29" customWidth="1"/>
    <col min="1027" max="1027" width="10.7109375" style="29" customWidth="1"/>
    <col min="1028" max="1036" width="8.7109375" style="29" customWidth="1"/>
    <col min="1037" max="1037" width="10.7109375" style="29" customWidth="1"/>
    <col min="1038" max="1038" width="25.7109375" style="29" customWidth="1"/>
    <col min="1039" max="1281" width="9.140625" style="29"/>
    <col min="1282" max="1282" width="25.7109375" style="29" customWidth="1"/>
    <col min="1283" max="1283" width="10.7109375" style="29" customWidth="1"/>
    <col min="1284" max="1292" width="8.7109375" style="29" customWidth="1"/>
    <col min="1293" max="1293" width="10.7109375" style="29" customWidth="1"/>
    <col min="1294" max="1294" width="25.7109375" style="29" customWidth="1"/>
    <col min="1295" max="1537" width="9.140625" style="29"/>
    <col min="1538" max="1538" width="25.7109375" style="29" customWidth="1"/>
    <col min="1539" max="1539" width="10.7109375" style="29" customWidth="1"/>
    <col min="1540" max="1548" width="8.7109375" style="29" customWidth="1"/>
    <col min="1549" max="1549" width="10.7109375" style="29" customWidth="1"/>
    <col min="1550" max="1550" width="25.7109375" style="29" customWidth="1"/>
    <col min="1551" max="1793" width="9.140625" style="29"/>
    <col min="1794" max="1794" width="25.7109375" style="29" customWidth="1"/>
    <col min="1795" max="1795" width="10.7109375" style="29" customWidth="1"/>
    <col min="1796" max="1804" width="8.7109375" style="29" customWidth="1"/>
    <col min="1805" max="1805" width="10.7109375" style="29" customWidth="1"/>
    <col min="1806" max="1806" width="25.7109375" style="29" customWidth="1"/>
    <col min="1807" max="2049" width="9.140625" style="29"/>
    <col min="2050" max="2050" width="25.7109375" style="29" customWidth="1"/>
    <col min="2051" max="2051" width="10.7109375" style="29" customWidth="1"/>
    <col min="2052" max="2060" width="8.7109375" style="29" customWidth="1"/>
    <col min="2061" max="2061" width="10.7109375" style="29" customWidth="1"/>
    <col min="2062" max="2062" width="25.7109375" style="29" customWidth="1"/>
    <col min="2063" max="2305" width="9.140625" style="29"/>
    <col min="2306" max="2306" width="25.7109375" style="29" customWidth="1"/>
    <col min="2307" max="2307" width="10.7109375" style="29" customWidth="1"/>
    <col min="2308" max="2316" width="8.7109375" style="29" customWidth="1"/>
    <col min="2317" max="2317" width="10.7109375" style="29" customWidth="1"/>
    <col min="2318" max="2318" width="25.7109375" style="29" customWidth="1"/>
    <col min="2319" max="2561" width="9.140625" style="29"/>
    <col min="2562" max="2562" width="25.7109375" style="29" customWidth="1"/>
    <col min="2563" max="2563" width="10.7109375" style="29" customWidth="1"/>
    <col min="2564" max="2572" width="8.7109375" style="29" customWidth="1"/>
    <col min="2573" max="2573" width="10.7109375" style="29" customWidth="1"/>
    <col min="2574" max="2574" width="25.7109375" style="29" customWidth="1"/>
    <col min="2575" max="2817" width="9.140625" style="29"/>
    <col min="2818" max="2818" width="25.7109375" style="29" customWidth="1"/>
    <col min="2819" max="2819" width="10.7109375" style="29" customWidth="1"/>
    <col min="2820" max="2828" width="8.7109375" style="29" customWidth="1"/>
    <col min="2829" max="2829" width="10.7109375" style="29" customWidth="1"/>
    <col min="2830" max="2830" width="25.7109375" style="29" customWidth="1"/>
    <col min="2831" max="3073" width="9.140625" style="29"/>
    <col min="3074" max="3074" width="25.7109375" style="29" customWidth="1"/>
    <col min="3075" max="3075" width="10.7109375" style="29" customWidth="1"/>
    <col min="3076" max="3084" width="8.7109375" style="29" customWidth="1"/>
    <col min="3085" max="3085" width="10.7109375" style="29" customWidth="1"/>
    <col min="3086" max="3086" width="25.7109375" style="29" customWidth="1"/>
    <col min="3087" max="3329" width="9.140625" style="29"/>
    <col min="3330" max="3330" width="25.7109375" style="29" customWidth="1"/>
    <col min="3331" max="3331" width="10.7109375" style="29" customWidth="1"/>
    <col min="3332" max="3340" width="8.7109375" style="29" customWidth="1"/>
    <col min="3341" max="3341" width="10.7109375" style="29" customWidth="1"/>
    <col min="3342" max="3342" width="25.7109375" style="29" customWidth="1"/>
    <col min="3343" max="3585" width="9.140625" style="29"/>
    <col min="3586" max="3586" width="25.7109375" style="29" customWidth="1"/>
    <col min="3587" max="3587" width="10.7109375" style="29" customWidth="1"/>
    <col min="3588" max="3596" width="8.7109375" style="29" customWidth="1"/>
    <col min="3597" max="3597" width="10.7109375" style="29" customWidth="1"/>
    <col min="3598" max="3598" width="25.7109375" style="29" customWidth="1"/>
    <col min="3599" max="3841" width="9.140625" style="29"/>
    <col min="3842" max="3842" width="25.7109375" style="29" customWidth="1"/>
    <col min="3843" max="3843" width="10.7109375" style="29" customWidth="1"/>
    <col min="3844" max="3852" width="8.7109375" style="29" customWidth="1"/>
    <col min="3853" max="3853" width="10.7109375" style="29" customWidth="1"/>
    <col min="3854" max="3854" width="25.7109375" style="29" customWidth="1"/>
    <col min="3855" max="4097" width="9.140625" style="29"/>
    <col min="4098" max="4098" width="25.7109375" style="29" customWidth="1"/>
    <col min="4099" max="4099" width="10.7109375" style="29" customWidth="1"/>
    <col min="4100" max="4108" width="8.7109375" style="29" customWidth="1"/>
    <col min="4109" max="4109" width="10.7109375" style="29" customWidth="1"/>
    <col min="4110" max="4110" width="25.7109375" style="29" customWidth="1"/>
    <col min="4111" max="4353" width="9.140625" style="29"/>
    <col min="4354" max="4354" width="25.7109375" style="29" customWidth="1"/>
    <col min="4355" max="4355" width="10.7109375" style="29" customWidth="1"/>
    <col min="4356" max="4364" width="8.7109375" style="29" customWidth="1"/>
    <col min="4365" max="4365" width="10.7109375" style="29" customWidth="1"/>
    <col min="4366" max="4366" width="25.7109375" style="29" customWidth="1"/>
    <col min="4367" max="4609" width="9.140625" style="29"/>
    <col min="4610" max="4610" width="25.7109375" style="29" customWidth="1"/>
    <col min="4611" max="4611" width="10.7109375" style="29" customWidth="1"/>
    <col min="4612" max="4620" width="8.7109375" style="29" customWidth="1"/>
    <col min="4621" max="4621" width="10.7109375" style="29" customWidth="1"/>
    <col min="4622" max="4622" width="25.7109375" style="29" customWidth="1"/>
    <col min="4623" max="4865" width="9.140625" style="29"/>
    <col min="4866" max="4866" width="25.7109375" style="29" customWidth="1"/>
    <col min="4867" max="4867" width="10.7109375" style="29" customWidth="1"/>
    <col min="4868" max="4876" width="8.7109375" style="29" customWidth="1"/>
    <col min="4877" max="4877" width="10.7109375" style="29" customWidth="1"/>
    <col min="4878" max="4878" width="25.7109375" style="29" customWidth="1"/>
    <col min="4879" max="5121" width="9.140625" style="29"/>
    <col min="5122" max="5122" width="25.7109375" style="29" customWidth="1"/>
    <col min="5123" max="5123" width="10.7109375" style="29" customWidth="1"/>
    <col min="5124" max="5132" width="8.7109375" style="29" customWidth="1"/>
    <col min="5133" max="5133" width="10.7109375" style="29" customWidth="1"/>
    <col min="5134" max="5134" width="25.7109375" style="29" customWidth="1"/>
    <col min="5135" max="5377" width="9.140625" style="29"/>
    <col min="5378" max="5378" width="25.7109375" style="29" customWidth="1"/>
    <col min="5379" max="5379" width="10.7109375" style="29" customWidth="1"/>
    <col min="5380" max="5388" width="8.7109375" style="29" customWidth="1"/>
    <col min="5389" max="5389" width="10.7109375" style="29" customWidth="1"/>
    <col min="5390" max="5390" width="25.7109375" style="29" customWidth="1"/>
    <col min="5391" max="5633" width="9.140625" style="29"/>
    <col min="5634" max="5634" width="25.7109375" style="29" customWidth="1"/>
    <col min="5635" max="5635" width="10.7109375" style="29" customWidth="1"/>
    <col min="5636" max="5644" width="8.7109375" style="29" customWidth="1"/>
    <col min="5645" max="5645" width="10.7109375" style="29" customWidth="1"/>
    <col min="5646" max="5646" width="25.7109375" style="29" customWidth="1"/>
    <col min="5647" max="5889" width="9.140625" style="29"/>
    <col min="5890" max="5890" width="25.7109375" style="29" customWidth="1"/>
    <col min="5891" max="5891" width="10.7109375" style="29" customWidth="1"/>
    <col min="5892" max="5900" width="8.7109375" style="29" customWidth="1"/>
    <col min="5901" max="5901" width="10.7109375" style="29" customWidth="1"/>
    <col min="5902" max="5902" width="25.7109375" style="29" customWidth="1"/>
    <col min="5903" max="6145" width="9.140625" style="29"/>
    <col min="6146" max="6146" width="25.7109375" style="29" customWidth="1"/>
    <col min="6147" max="6147" width="10.7109375" style="29" customWidth="1"/>
    <col min="6148" max="6156" width="8.7109375" style="29" customWidth="1"/>
    <col min="6157" max="6157" width="10.7109375" style="29" customWidth="1"/>
    <col min="6158" max="6158" width="25.7109375" style="29" customWidth="1"/>
    <col min="6159" max="6401" width="9.140625" style="29"/>
    <col min="6402" max="6402" width="25.7109375" style="29" customWidth="1"/>
    <col min="6403" max="6403" width="10.7109375" style="29" customWidth="1"/>
    <col min="6404" max="6412" width="8.7109375" style="29" customWidth="1"/>
    <col min="6413" max="6413" width="10.7109375" style="29" customWidth="1"/>
    <col min="6414" max="6414" width="25.7109375" style="29" customWidth="1"/>
    <col min="6415" max="6657" width="9.140625" style="29"/>
    <col min="6658" max="6658" width="25.7109375" style="29" customWidth="1"/>
    <col min="6659" max="6659" width="10.7109375" style="29" customWidth="1"/>
    <col min="6660" max="6668" width="8.7109375" style="29" customWidth="1"/>
    <col min="6669" max="6669" width="10.7109375" style="29" customWidth="1"/>
    <col min="6670" max="6670" width="25.7109375" style="29" customWidth="1"/>
    <col min="6671" max="6913" width="9.140625" style="29"/>
    <col min="6914" max="6914" width="25.7109375" style="29" customWidth="1"/>
    <col min="6915" max="6915" width="10.7109375" style="29" customWidth="1"/>
    <col min="6916" max="6924" width="8.7109375" style="29" customWidth="1"/>
    <col min="6925" max="6925" width="10.7109375" style="29" customWidth="1"/>
    <col min="6926" max="6926" width="25.7109375" style="29" customWidth="1"/>
    <col min="6927" max="7169" width="9.140625" style="29"/>
    <col min="7170" max="7170" width="25.7109375" style="29" customWidth="1"/>
    <col min="7171" max="7171" width="10.7109375" style="29" customWidth="1"/>
    <col min="7172" max="7180" width="8.7109375" style="29" customWidth="1"/>
    <col min="7181" max="7181" width="10.7109375" style="29" customWidth="1"/>
    <col min="7182" max="7182" width="25.7109375" style="29" customWidth="1"/>
    <col min="7183" max="7425" width="9.140625" style="29"/>
    <col min="7426" max="7426" width="25.7109375" style="29" customWidth="1"/>
    <col min="7427" max="7427" width="10.7109375" style="29" customWidth="1"/>
    <col min="7428" max="7436" width="8.7109375" style="29" customWidth="1"/>
    <col min="7437" max="7437" width="10.7109375" style="29" customWidth="1"/>
    <col min="7438" max="7438" width="25.7109375" style="29" customWidth="1"/>
    <col min="7439" max="7681" width="9.140625" style="29"/>
    <col min="7682" max="7682" width="25.7109375" style="29" customWidth="1"/>
    <col min="7683" max="7683" width="10.7109375" style="29" customWidth="1"/>
    <col min="7684" max="7692" width="8.7109375" style="29" customWidth="1"/>
    <col min="7693" max="7693" width="10.7109375" style="29" customWidth="1"/>
    <col min="7694" max="7694" width="25.7109375" style="29" customWidth="1"/>
    <col min="7695" max="7937" width="9.140625" style="29"/>
    <col min="7938" max="7938" width="25.7109375" style="29" customWidth="1"/>
    <col min="7939" max="7939" width="10.7109375" style="29" customWidth="1"/>
    <col min="7940" max="7948" width="8.7109375" style="29" customWidth="1"/>
    <col min="7949" max="7949" width="10.7109375" style="29" customWidth="1"/>
    <col min="7950" max="7950" width="25.7109375" style="29" customWidth="1"/>
    <col min="7951" max="8193" width="9.140625" style="29"/>
    <col min="8194" max="8194" width="25.7109375" style="29" customWidth="1"/>
    <col min="8195" max="8195" width="10.7109375" style="29" customWidth="1"/>
    <col min="8196" max="8204" width="8.7109375" style="29" customWidth="1"/>
    <col min="8205" max="8205" width="10.7109375" style="29" customWidth="1"/>
    <col min="8206" max="8206" width="25.7109375" style="29" customWidth="1"/>
    <col min="8207" max="8449" width="9.140625" style="29"/>
    <col min="8450" max="8450" width="25.7109375" style="29" customWidth="1"/>
    <col min="8451" max="8451" width="10.7109375" style="29" customWidth="1"/>
    <col min="8452" max="8460" width="8.7109375" style="29" customWidth="1"/>
    <col min="8461" max="8461" width="10.7109375" style="29" customWidth="1"/>
    <col min="8462" max="8462" width="25.7109375" style="29" customWidth="1"/>
    <col min="8463" max="8705" width="9.140625" style="29"/>
    <col min="8706" max="8706" width="25.7109375" style="29" customWidth="1"/>
    <col min="8707" max="8707" width="10.7109375" style="29" customWidth="1"/>
    <col min="8708" max="8716" width="8.7109375" style="29" customWidth="1"/>
    <col min="8717" max="8717" width="10.7109375" style="29" customWidth="1"/>
    <col min="8718" max="8718" width="25.7109375" style="29" customWidth="1"/>
    <col min="8719" max="8961" width="9.140625" style="29"/>
    <col min="8962" max="8962" width="25.7109375" style="29" customWidth="1"/>
    <col min="8963" max="8963" width="10.7109375" style="29" customWidth="1"/>
    <col min="8964" max="8972" width="8.7109375" style="29" customWidth="1"/>
    <col min="8973" max="8973" width="10.7109375" style="29" customWidth="1"/>
    <col min="8974" max="8974" width="25.7109375" style="29" customWidth="1"/>
    <col min="8975" max="9217" width="9.140625" style="29"/>
    <col min="9218" max="9218" width="25.7109375" style="29" customWidth="1"/>
    <col min="9219" max="9219" width="10.7109375" style="29" customWidth="1"/>
    <col min="9220" max="9228" width="8.7109375" style="29" customWidth="1"/>
    <col min="9229" max="9229" width="10.7109375" style="29" customWidth="1"/>
    <col min="9230" max="9230" width="25.7109375" style="29" customWidth="1"/>
    <col min="9231" max="9473" width="9.140625" style="29"/>
    <col min="9474" max="9474" width="25.7109375" style="29" customWidth="1"/>
    <col min="9475" max="9475" width="10.7109375" style="29" customWidth="1"/>
    <col min="9476" max="9484" width="8.7109375" style="29" customWidth="1"/>
    <col min="9485" max="9485" width="10.7109375" style="29" customWidth="1"/>
    <col min="9486" max="9486" width="25.7109375" style="29" customWidth="1"/>
    <col min="9487" max="9729" width="9.140625" style="29"/>
    <col min="9730" max="9730" width="25.7109375" style="29" customWidth="1"/>
    <col min="9731" max="9731" width="10.7109375" style="29" customWidth="1"/>
    <col min="9732" max="9740" width="8.7109375" style="29" customWidth="1"/>
    <col min="9741" max="9741" width="10.7109375" style="29" customWidth="1"/>
    <col min="9742" max="9742" width="25.7109375" style="29" customWidth="1"/>
    <col min="9743" max="9985" width="9.140625" style="29"/>
    <col min="9986" max="9986" width="25.7109375" style="29" customWidth="1"/>
    <col min="9987" max="9987" width="10.7109375" style="29" customWidth="1"/>
    <col min="9988" max="9996" width="8.7109375" style="29" customWidth="1"/>
    <col min="9997" max="9997" width="10.7109375" style="29" customWidth="1"/>
    <col min="9998" max="9998" width="25.7109375" style="29" customWidth="1"/>
    <col min="9999" max="10241" width="9.140625" style="29"/>
    <col min="10242" max="10242" width="25.7109375" style="29" customWidth="1"/>
    <col min="10243" max="10243" width="10.7109375" style="29" customWidth="1"/>
    <col min="10244" max="10252" width="8.7109375" style="29" customWidth="1"/>
    <col min="10253" max="10253" width="10.7109375" style="29" customWidth="1"/>
    <col min="10254" max="10254" width="25.7109375" style="29" customWidth="1"/>
    <col min="10255" max="10497" width="9.140625" style="29"/>
    <col min="10498" max="10498" width="25.7109375" style="29" customWidth="1"/>
    <col min="10499" max="10499" width="10.7109375" style="29" customWidth="1"/>
    <col min="10500" max="10508" width="8.7109375" style="29" customWidth="1"/>
    <col min="10509" max="10509" width="10.7109375" style="29" customWidth="1"/>
    <col min="10510" max="10510" width="25.7109375" style="29" customWidth="1"/>
    <col min="10511" max="10753" width="9.140625" style="29"/>
    <col min="10754" max="10754" width="25.7109375" style="29" customWidth="1"/>
    <col min="10755" max="10755" width="10.7109375" style="29" customWidth="1"/>
    <col min="10756" max="10764" width="8.7109375" style="29" customWidth="1"/>
    <col min="10765" max="10765" width="10.7109375" style="29" customWidth="1"/>
    <col min="10766" max="10766" width="25.7109375" style="29" customWidth="1"/>
    <col min="10767" max="11009" width="9.140625" style="29"/>
    <col min="11010" max="11010" width="25.7109375" style="29" customWidth="1"/>
    <col min="11011" max="11011" width="10.7109375" style="29" customWidth="1"/>
    <col min="11012" max="11020" width="8.7109375" style="29" customWidth="1"/>
    <col min="11021" max="11021" width="10.7109375" style="29" customWidth="1"/>
    <col min="11022" max="11022" width="25.7109375" style="29" customWidth="1"/>
    <col min="11023" max="11265" width="9.140625" style="29"/>
    <col min="11266" max="11266" width="25.7109375" style="29" customWidth="1"/>
    <col min="11267" max="11267" width="10.7109375" style="29" customWidth="1"/>
    <col min="11268" max="11276" width="8.7109375" style="29" customWidth="1"/>
    <col min="11277" max="11277" width="10.7109375" style="29" customWidth="1"/>
    <col min="11278" max="11278" width="25.7109375" style="29" customWidth="1"/>
    <col min="11279" max="11521" width="9.140625" style="29"/>
    <col min="11522" max="11522" width="25.7109375" style="29" customWidth="1"/>
    <col min="11523" max="11523" width="10.7109375" style="29" customWidth="1"/>
    <col min="11524" max="11532" width="8.7109375" style="29" customWidth="1"/>
    <col min="11533" max="11533" width="10.7109375" style="29" customWidth="1"/>
    <col min="11534" max="11534" width="25.7109375" style="29" customWidth="1"/>
    <col min="11535" max="11777" width="9.140625" style="29"/>
    <col min="11778" max="11778" width="25.7109375" style="29" customWidth="1"/>
    <col min="11779" max="11779" width="10.7109375" style="29" customWidth="1"/>
    <col min="11780" max="11788" width="8.7109375" style="29" customWidth="1"/>
    <col min="11789" max="11789" width="10.7109375" style="29" customWidth="1"/>
    <col min="11790" max="11790" width="25.7109375" style="29" customWidth="1"/>
    <col min="11791" max="12033" width="9.140625" style="29"/>
    <col min="12034" max="12034" width="25.7109375" style="29" customWidth="1"/>
    <col min="12035" max="12035" width="10.7109375" style="29" customWidth="1"/>
    <col min="12036" max="12044" width="8.7109375" style="29" customWidth="1"/>
    <col min="12045" max="12045" width="10.7109375" style="29" customWidth="1"/>
    <col min="12046" max="12046" width="25.7109375" style="29" customWidth="1"/>
    <col min="12047" max="12289" width="9.140625" style="29"/>
    <col min="12290" max="12290" width="25.7109375" style="29" customWidth="1"/>
    <col min="12291" max="12291" width="10.7109375" style="29" customWidth="1"/>
    <col min="12292" max="12300" width="8.7109375" style="29" customWidth="1"/>
    <col min="12301" max="12301" width="10.7109375" style="29" customWidth="1"/>
    <col min="12302" max="12302" width="25.7109375" style="29" customWidth="1"/>
    <col min="12303" max="12545" width="9.140625" style="29"/>
    <col min="12546" max="12546" width="25.7109375" style="29" customWidth="1"/>
    <col min="12547" max="12547" width="10.7109375" style="29" customWidth="1"/>
    <col min="12548" max="12556" width="8.7109375" style="29" customWidth="1"/>
    <col min="12557" max="12557" width="10.7109375" style="29" customWidth="1"/>
    <col min="12558" max="12558" width="25.7109375" style="29" customWidth="1"/>
    <col min="12559" max="12801" width="9.140625" style="29"/>
    <col min="12802" max="12802" width="25.7109375" style="29" customWidth="1"/>
    <col min="12803" max="12803" width="10.7109375" style="29" customWidth="1"/>
    <col min="12804" max="12812" width="8.7109375" style="29" customWidth="1"/>
    <col min="12813" max="12813" width="10.7109375" style="29" customWidth="1"/>
    <col min="12814" max="12814" width="25.7109375" style="29" customWidth="1"/>
    <col min="12815" max="13057" width="9.140625" style="29"/>
    <col min="13058" max="13058" width="25.7109375" style="29" customWidth="1"/>
    <col min="13059" max="13059" width="10.7109375" style="29" customWidth="1"/>
    <col min="13060" max="13068" width="8.7109375" style="29" customWidth="1"/>
    <col min="13069" max="13069" width="10.7109375" style="29" customWidth="1"/>
    <col min="13070" max="13070" width="25.7109375" style="29" customWidth="1"/>
    <col min="13071" max="13313" width="9.140625" style="29"/>
    <col min="13314" max="13314" width="25.7109375" style="29" customWidth="1"/>
    <col min="13315" max="13315" width="10.7109375" style="29" customWidth="1"/>
    <col min="13316" max="13324" width="8.7109375" style="29" customWidth="1"/>
    <col min="13325" max="13325" width="10.7109375" style="29" customWidth="1"/>
    <col min="13326" max="13326" width="25.7109375" style="29" customWidth="1"/>
    <col min="13327" max="13569" width="9.140625" style="29"/>
    <col min="13570" max="13570" width="25.7109375" style="29" customWidth="1"/>
    <col min="13571" max="13571" width="10.7109375" style="29" customWidth="1"/>
    <col min="13572" max="13580" width="8.7109375" style="29" customWidth="1"/>
    <col min="13581" max="13581" width="10.7109375" style="29" customWidth="1"/>
    <col min="13582" max="13582" width="25.7109375" style="29" customWidth="1"/>
    <col min="13583" max="13825" width="9.140625" style="29"/>
    <col min="13826" max="13826" width="25.7109375" style="29" customWidth="1"/>
    <col min="13827" max="13827" width="10.7109375" style="29" customWidth="1"/>
    <col min="13828" max="13836" width="8.7109375" style="29" customWidth="1"/>
    <col min="13837" max="13837" width="10.7109375" style="29" customWidth="1"/>
    <col min="13838" max="13838" width="25.7109375" style="29" customWidth="1"/>
    <col min="13839" max="14081" width="9.140625" style="29"/>
    <col min="14082" max="14082" width="25.7109375" style="29" customWidth="1"/>
    <col min="14083" max="14083" width="10.7109375" style="29" customWidth="1"/>
    <col min="14084" max="14092" width="8.7109375" style="29" customWidth="1"/>
    <col min="14093" max="14093" width="10.7109375" style="29" customWidth="1"/>
    <col min="14094" max="14094" width="25.7109375" style="29" customWidth="1"/>
    <col min="14095" max="14337" width="9.140625" style="29"/>
    <col min="14338" max="14338" width="25.7109375" style="29" customWidth="1"/>
    <col min="14339" max="14339" width="10.7109375" style="29" customWidth="1"/>
    <col min="14340" max="14348" width="8.7109375" style="29" customWidth="1"/>
    <col min="14349" max="14349" width="10.7109375" style="29" customWidth="1"/>
    <col min="14350" max="14350" width="25.7109375" style="29" customWidth="1"/>
    <col min="14351" max="14593" width="9.140625" style="29"/>
    <col min="14594" max="14594" width="25.7109375" style="29" customWidth="1"/>
    <col min="14595" max="14595" width="10.7109375" style="29" customWidth="1"/>
    <col min="14596" max="14604" width="8.7109375" style="29" customWidth="1"/>
    <col min="14605" max="14605" width="10.7109375" style="29" customWidth="1"/>
    <col min="14606" max="14606" width="25.7109375" style="29" customWidth="1"/>
    <col min="14607" max="14849" width="9.140625" style="29"/>
    <col min="14850" max="14850" width="25.7109375" style="29" customWidth="1"/>
    <col min="14851" max="14851" width="10.7109375" style="29" customWidth="1"/>
    <col min="14852" max="14860" width="8.7109375" style="29" customWidth="1"/>
    <col min="14861" max="14861" width="10.7109375" style="29" customWidth="1"/>
    <col min="14862" max="14862" width="25.7109375" style="29" customWidth="1"/>
    <col min="14863" max="15105" width="9.140625" style="29"/>
    <col min="15106" max="15106" width="25.7109375" style="29" customWidth="1"/>
    <col min="15107" max="15107" width="10.7109375" style="29" customWidth="1"/>
    <col min="15108" max="15116" width="8.7109375" style="29" customWidth="1"/>
    <col min="15117" max="15117" width="10.7109375" style="29" customWidth="1"/>
    <col min="15118" max="15118" width="25.7109375" style="29" customWidth="1"/>
    <col min="15119" max="15361" width="9.140625" style="29"/>
    <col min="15362" max="15362" width="25.7109375" style="29" customWidth="1"/>
    <col min="15363" max="15363" width="10.7109375" style="29" customWidth="1"/>
    <col min="15364" max="15372" width="8.7109375" style="29" customWidth="1"/>
    <col min="15373" max="15373" width="10.7109375" style="29" customWidth="1"/>
    <col min="15374" max="15374" width="25.7109375" style="29" customWidth="1"/>
    <col min="15375" max="15617" width="9.140625" style="29"/>
    <col min="15618" max="15618" width="25.7109375" style="29" customWidth="1"/>
    <col min="15619" max="15619" width="10.7109375" style="29" customWidth="1"/>
    <col min="15620" max="15628" width="8.7109375" style="29" customWidth="1"/>
    <col min="15629" max="15629" width="10.7109375" style="29" customWidth="1"/>
    <col min="15630" max="15630" width="25.7109375" style="29" customWidth="1"/>
    <col min="15631" max="15873" width="9.140625" style="29"/>
    <col min="15874" max="15874" width="25.7109375" style="29" customWidth="1"/>
    <col min="15875" max="15875" width="10.7109375" style="29" customWidth="1"/>
    <col min="15876" max="15884" width="8.7109375" style="29" customWidth="1"/>
    <col min="15885" max="15885" width="10.7109375" style="29" customWidth="1"/>
    <col min="15886" max="15886" width="25.7109375" style="29" customWidth="1"/>
    <col min="15887" max="16129" width="9.140625" style="29"/>
    <col min="16130" max="16130" width="25.7109375" style="29" customWidth="1"/>
    <col min="16131" max="16131" width="10.7109375" style="29" customWidth="1"/>
    <col min="16132" max="16140" width="8.7109375" style="29" customWidth="1"/>
    <col min="16141" max="16141" width="10.7109375" style="29" customWidth="1"/>
    <col min="16142" max="16142" width="25.7109375" style="29" customWidth="1"/>
    <col min="16143" max="16384" width="9.140625" style="29"/>
  </cols>
  <sheetData>
    <row r="1" spans="1:14" s="23" customFormat="1" ht="21.95" customHeight="1" x14ac:dyDescent="0.2">
      <c r="A1" s="1720" t="s">
        <v>961</v>
      </c>
      <c r="B1" s="1720"/>
      <c r="C1" s="1720"/>
      <c r="D1" s="1720"/>
      <c r="E1" s="1720"/>
      <c r="F1" s="1720"/>
      <c r="G1" s="1720"/>
      <c r="H1" s="1720"/>
      <c r="I1" s="1720"/>
      <c r="J1" s="1720"/>
      <c r="K1" s="1720"/>
      <c r="L1" s="1720"/>
      <c r="M1" s="1720"/>
      <c r="N1" s="1720"/>
    </row>
    <row r="2" spans="1:14" s="25" customFormat="1" ht="19.5" customHeight="1" x14ac:dyDescent="0.2">
      <c r="A2" s="1475" t="s">
        <v>802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</row>
    <row r="3" spans="1:14" s="96" customFormat="1" ht="17.25" customHeight="1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</row>
    <row r="4" spans="1:14" s="96" customFormat="1" ht="18" customHeight="1" x14ac:dyDescent="0.25">
      <c r="A4" s="1475" t="s">
        <v>346</v>
      </c>
      <c r="B4" s="1475"/>
      <c r="C4" s="1475"/>
      <c r="D4" s="1475"/>
      <c r="E4" s="1475"/>
      <c r="F4" s="1475"/>
      <c r="G4" s="1475"/>
      <c r="H4" s="1475"/>
      <c r="I4" s="1475"/>
      <c r="J4" s="1475"/>
      <c r="K4" s="1475"/>
      <c r="L4" s="1475"/>
      <c r="M4" s="1475"/>
      <c r="N4" s="1475"/>
    </row>
    <row r="5" spans="1:14" ht="15.75" x14ac:dyDescent="0.3">
      <c r="A5" s="297" t="s">
        <v>869</v>
      </c>
      <c r="B5" s="307"/>
      <c r="C5" s="308"/>
      <c r="D5" s="308"/>
      <c r="E5" s="299"/>
      <c r="F5" s="299"/>
      <c r="G5" s="299"/>
      <c r="H5" s="299"/>
      <c r="I5" s="299"/>
      <c r="J5" s="156"/>
      <c r="K5" s="308"/>
      <c r="L5" s="299"/>
      <c r="M5" s="307"/>
      <c r="N5" s="309" t="s">
        <v>870</v>
      </c>
    </row>
    <row r="6" spans="1:14" ht="16.5" thickBot="1" x14ac:dyDescent="0.25">
      <c r="A6" s="1657" t="s">
        <v>439</v>
      </c>
      <c r="B6" s="1657" t="s">
        <v>414</v>
      </c>
      <c r="C6" s="1609" t="s">
        <v>709</v>
      </c>
      <c r="D6" s="1718"/>
      <c r="E6" s="1718"/>
      <c r="F6" s="1718"/>
      <c r="G6" s="1718"/>
      <c r="H6" s="1718"/>
      <c r="I6" s="1718"/>
      <c r="J6" s="1718"/>
      <c r="K6" s="1718"/>
      <c r="L6" s="1719"/>
      <c r="M6" s="1605" t="s">
        <v>413</v>
      </c>
      <c r="N6" s="1605" t="s">
        <v>440</v>
      </c>
    </row>
    <row r="7" spans="1:14" ht="29.25" customHeight="1" thickTop="1" x14ac:dyDescent="0.2">
      <c r="A7" s="1658"/>
      <c r="B7" s="1721"/>
      <c r="C7" s="486" t="s">
        <v>394</v>
      </c>
      <c r="D7" s="63" t="s">
        <v>345</v>
      </c>
      <c r="E7" s="68" t="s">
        <v>197</v>
      </c>
      <c r="F7" s="252" t="s">
        <v>161</v>
      </c>
      <c r="G7" s="252" t="s">
        <v>69</v>
      </c>
      <c r="H7" s="252" t="s">
        <v>67</v>
      </c>
      <c r="I7" s="252" t="s">
        <v>65</v>
      </c>
      <c r="J7" s="252" t="s">
        <v>63</v>
      </c>
      <c r="K7" s="252" t="s">
        <v>61</v>
      </c>
      <c r="L7" s="77" t="s">
        <v>59</v>
      </c>
      <c r="M7" s="1606"/>
      <c r="N7" s="1606"/>
    </row>
    <row r="8" spans="1:14" ht="13.5" customHeight="1" thickBot="1" x14ac:dyDescent="0.25">
      <c r="A8" s="1722" t="s">
        <v>361</v>
      </c>
      <c r="B8" s="152" t="s">
        <v>592</v>
      </c>
      <c r="C8" s="726">
        <f>SUM(D8:L8)</f>
        <v>8</v>
      </c>
      <c r="D8" s="197">
        <v>0</v>
      </c>
      <c r="E8" s="197">
        <v>8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67" t="s">
        <v>180</v>
      </c>
      <c r="N8" s="1490" t="s">
        <v>494</v>
      </c>
    </row>
    <row r="9" spans="1:14" ht="13.5" customHeight="1" thickTop="1" thickBot="1" x14ac:dyDescent="0.25">
      <c r="A9" s="1723"/>
      <c r="B9" s="153" t="s">
        <v>593</v>
      </c>
      <c r="C9" s="742">
        <f t="shared" ref="C9:C46" si="0">SUM(D9:L9)</f>
        <v>0</v>
      </c>
      <c r="D9" s="175">
        <v>0</v>
      </c>
      <c r="E9" s="175">
        <v>0</v>
      </c>
      <c r="F9" s="175">
        <v>0</v>
      </c>
      <c r="G9" s="175">
        <v>0</v>
      </c>
      <c r="H9" s="175">
        <v>0</v>
      </c>
      <c r="I9" s="175">
        <v>0</v>
      </c>
      <c r="J9" s="175">
        <v>0</v>
      </c>
      <c r="K9" s="175">
        <v>0</v>
      </c>
      <c r="L9" s="175">
        <v>0</v>
      </c>
      <c r="M9" s="65" t="s">
        <v>434</v>
      </c>
      <c r="N9" s="1491"/>
    </row>
    <row r="10" spans="1:14" s="26" customFormat="1" ht="13.5" customHeight="1" thickTop="1" thickBot="1" x14ac:dyDescent="0.25">
      <c r="A10" s="1724"/>
      <c r="B10" s="153" t="s">
        <v>44</v>
      </c>
      <c r="C10" s="168">
        <f t="shared" si="0"/>
        <v>8</v>
      </c>
      <c r="D10" s="168">
        <f t="shared" ref="D10:K10" si="1">D8+D9</f>
        <v>0</v>
      </c>
      <c r="E10" s="168">
        <f t="shared" si="1"/>
        <v>8</v>
      </c>
      <c r="F10" s="168">
        <f t="shared" si="1"/>
        <v>0</v>
      </c>
      <c r="G10" s="168">
        <f t="shared" si="1"/>
        <v>0</v>
      </c>
      <c r="H10" s="168">
        <f t="shared" si="1"/>
        <v>0</v>
      </c>
      <c r="I10" s="168">
        <f t="shared" si="1"/>
        <v>0</v>
      </c>
      <c r="J10" s="168">
        <f t="shared" si="1"/>
        <v>0</v>
      </c>
      <c r="K10" s="168">
        <f t="shared" si="1"/>
        <v>0</v>
      </c>
      <c r="L10" s="168">
        <f>L8+L9</f>
        <v>0</v>
      </c>
      <c r="M10" s="65" t="s">
        <v>45</v>
      </c>
      <c r="N10" s="1491"/>
    </row>
    <row r="11" spans="1:14" ht="13.5" customHeight="1" thickTop="1" thickBot="1" x14ac:dyDescent="0.25">
      <c r="A11" s="1725" t="s">
        <v>244</v>
      </c>
      <c r="B11" s="154" t="s">
        <v>592</v>
      </c>
      <c r="C11" s="456">
        <f t="shared" si="0"/>
        <v>66</v>
      </c>
      <c r="D11" s="199">
        <v>0</v>
      </c>
      <c r="E11" s="199">
        <v>50</v>
      </c>
      <c r="F11" s="199">
        <v>6</v>
      </c>
      <c r="G11" s="199">
        <v>1</v>
      </c>
      <c r="H11" s="199">
        <v>2</v>
      </c>
      <c r="I11" s="199">
        <v>3</v>
      </c>
      <c r="J11" s="199">
        <v>2</v>
      </c>
      <c r="K11" s="199">
        <v>1</v>
      </c>
      <c r="L11" s="199">
        <v>1</v>
      </c>
      <c r="M11" s="148" t="s">
        <v>180</v>
      </c>
      <c r="N11" s="1493" t="s">
        <v>245</v>
      </c>
    </row>
    <row r="12" spans="1:14" ht="13.5" customHeight="1" thickTop="1" thickBot="1" x14ac:dyDescent="0.25">
      <c r="A12" s="1726"/>
      <c r="B12" s="155" t="s">
        <v>593</v>
      </c>
      <c r="C12" s="456">
        <f t="shared" si="0"/>
        <v>9</v>
      </c>
      <c r="D12" s="199">
        <v>0</v>
      </c>
      <c r="E12" s="199">
        <v>9</v>
      </c>
      <c r="F12" s="199">
        <v>0</v>
      </c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0</v>
      </c>
      <c r="M12" s="66" t="s">
        <v>434</v>
      </c>
      <c r="N12" s="1493"/>
    </row>
    <row r="13" spans="1:14" s="26" customFormat="1" ht="13.5" customHeight="1" thickTop="1" thickBot="1" x14ac:dyDescent="0.25">
      <c r="A13" s="1727"/>
      <c r="B13" s="155" t="s">
        <v>44</v>
      </c>
      <c r="C13" s="170">
        <f t="shared" si="0"/>
        <v>75</v>
      </c>
      <c r="D13" s="170">
        <f t="shared" ref="D13:K13" si="2">D11+D12</f>
        <v>0</v>
      </c>
      <c r="E13" s="170">
        <f t="shared" si="2"/>
        <v>59</v>
      </c>
      <c r="F13" s="170">
        <f t="shared" si="2"/>
        <v>6</v>
      </c>
      <c r="G13" s="170">
        <f t="shared" si="2"/>
        <v>1</v>
      </c>
      <c r="H13" s="170">
        <f t="shared" si="2"/>
        <v>2</v>
      </c>
      <c r="I13" s="170">
        <f t="shared" si="2"/>
        <v>3</v>
      </c>
      <c r="J13" s="170">
        <f t="shared" si="2"/>
        <v>2</v>
      </c>
      <c r="K13" s="170">
        <f t="shared" si="2"/>
        <v>1</v>
      </c>
      <c r="L13" s="170">
        <f>L11+L12</f>
        <v>1</v>
      </c>
      <c r="M13" s="66" t="s">
        <v>45</v>
      </c>
      <c r="N13" s="1493"/>
    </row>
    <row r="14" spans="1:14" ht="13.5" customHeight="1" thickTop="1" thickBot="1" x14ac:dyDescent="0.25">
      <c r="A14" s="1728" t="s">
        <v>362</v>
      </c>
      <c r="B14" s="152" t="s">
        <v>592</v>
      </c>
      <c r="C14" s="742">
        <f t="shared" si="0"/>
        <v>2</v>
      </c>
      <c r="D14" s="175">
        <v>0</v>
      </c>
      <c r="E14" s="175">
        <v>2</v>
      </c>
      <c r="F14" s="175">
        <v>0</v>
      </c>
      <c r="G14" s="175">
        <v>0</v>
      </c>
      <c r="H14" s="175">
        <v>0</v>
      </c>
      <c r="I14" s="175">
        <v>0</v>
      </c>
      <c r="J14" s="175">
        <v>0</v>
      </c>
      <c r="K14" s="175">
        <v>0</v>
      </c>
      <c r="L14" s="175">
        <v>0</v>
      </c>
      <c r="M14" s="67" t="s">
        <v>180</v>
      </c>
      <c r="N14" s="1491" t="s">
        <v>356</v>
      </c>
    </row>
    <row r="15" spans="1:14" ht="13.5" customHeight="1" thickTop="1" thickBot="1" x14ac:dyDescent="0.25">
      <c r="A15" s="1723"/>
      <c r="B15" s="153" t="s">
        <v>593</v>
      </c>
      <c r="C15" s="742">
        <f t="shared" si="0"/>
        <v>0</v>
      </c>
      <c r="D15" s="175">
        <v>0</v>
      </c>
      <c r="E15" s="175">
        <v>0</v>
      </c>
      <c r="F15" s="175">
        <v>0</v>
      </c>
      <c r="G15" s="175">
        <v>0</v>
      </c>
      <c r="H15" s="175">
        <v>0</v>
      </c>
      <c r="I15" s="175">
        <v>0</v>
      </c>
      <c r="J15" s="175">
        <v>0</v>
      </c>
      <c r="K15" s="175">
        <v>0</v>
      </c>
      <c r="L15" s="175">
        <v>0</v>
      </c>
      <c r="M15" s="65" t="s">
        <v>434</v>
      </c>
      <c r="N15" s="1491"/>
    </row>
    <row r="16" spans="1:14" s="26" customFormat="1" ht="13.5" customHeight="1" thickTop="1" thickBot="1" x14ac:dyDescent="0.25">
      <c r="A16" s="1724"/>
      <c r="B16" s="153" t="s">
        <v>44</v>
      </c>
      <c r="C16" s="168">
        <f t="shared" si="0"/>
        <v>2</v>
      </c>
      <c r="D16" s="168">
        <f t="shared" ref="D16:K16" si="3">D14+D15</f>
        <v>0</v>
      </c>
      <c r="E16" s="168">
        <f t="shared" si="3"/>
        <v>2</v>
      </c>
      <c r="F16" s="168">
        <f t="shared" si="3"/>
        <v>0</v>
      </c>
      <c r="G16" s="168">
        <f t="shared" si="3"/>
        <v>0</v>
      </c>
      <c r="H16" s="168">
        <f t="shared" si="3"/>
        <v>0</v>
      </c>
      <c r="I16" s="168">
        <f t="shared" si="3"/>
        <v>0</v>
      </c>
      <c r="J16" s="168">
        <f t="shared" si="3"/>
        <v>0</v>
      </c>
      <c r="K16" s="168">
        <f t="shared" si="3"/>
        <v>0</v>
      </c>
      <c r="L16" s="168">
        <f>L14+L15</f>
        <v>0</v>
      </c>
      <c r="M16" s="65" t="s">
        <v>45</v>
      </c>
      <c r="N16" s="1491"/>
    </row>
    <row r="17" spans="1:14" ht="13.5" customHeight="1" thickTop="1" thickBot="1" x14ac:dyDescent="0.25">
      <c r="A17" s="1725" t="s">
        <v>246</v>
      </c>
      <c r="B17" s="154" t="s">
        <v>592</v>
      </c>
      <c r="C17" s="456">
        <f t="shared" si="0"/>
        <v>1</v>
      </c>
      <c r="D17" s="199">
        <v>0</v>
      </c>
      <c r="E17" s="199">
        <v>0</v>
      </c>
      <c r="F17" s="199">
        <v>0</v>
      </c>
      <c r="G17" s="199">
        <v>1</v>
      </c>
      <c r="H17" s="199">
        <v>0</v>
      </c>
      <c r="I17" s="199">
        <v>0</v>
      </c>
      <c r="J17" s="199">
        <v>0</v>
      </c>
      <c r="K17" s="199">
        <v>0</v>
      </c>
      <c r="L17" s="199">
        <v>0</v>
      </c>
      <c r="M17" s="148" t="s">
        <v>180</v>
      </c>
      <c r="N17" s="1493" t="s">
        <v>247</v>
      </c>
    </row>
    <row r="18" spans="1:14" ht="13.5" customHeight="1" thickTop="1" thickBot="1" x14ac:dyDescent="0.25">
      <c r="A18" s="1726"/>
      <c r="B18" s="155" t="s">
        <v>593</v>
      </c>
      <c r="C18" s="456">
        <f t="shared" si="0"/>
        <v>7</v>
      </c>
      <c r="D18" s="199">
        <v>0</v>
      </c>
      <c r="E18" s="199">
        <v>5</v>
      </c>
      <c r="F18" s="199">
        <v>1</v>
      </c>
      <c r="G18" s="199">
        <v>0</v>
      </c>
      <c r="H18" s="199">
        <v>0</v>
      </c>
      <c r="I18" s="199">
        <v>0</v>
      </c>
      <c r="J18" s="199">
        <v>1</v>
      </c>
      <c r="K18" s="199">
        <v>0</v>
      </c>
      <c r="L18" s="199">
        <v>0</v>
      </c>
      <c r="M18" s="66" t="s">
        <v>434</v>
      </c>
      <c r="N18" s="1493"/>
    </row>
    <row r="19" spans="1:14" s="26" customFormat="1" ht="13.5" customHeight="1" thickTop="1" thickBot="1" x14ac:dyDescent="0.25">
      <c r="A19" s="1727"/>
      <c r="B19" s="155" t="s">
        <v>44</v>
      </c>
      <c r="C19" s="170">
        <f t="shared" si="0"/>
        <v>8</v>
      </c>
      <c r="D19" s="170">
        <f t="shared" ref="D19:K19" si="4">D17+D18</f>
        <v>0</v>
      </c>
      <c r="E19" s="170">
        <f t="shared" si="4"/>
        <v>5</v>
      </c>
      <c r="F19" s="170">
        <f t="shared" si="4"/>
        <v>1</v>
      </c>
      <c r="G19" s="170">
        <f t="shared" si="4"/>
        <v>1</v>
      </c>
      <c r="H19" s="170">
        <f t="shared" si="4"/>
        <v>0</v>
      </c>
      <c r="I19" s="170">
        <f t="shared" si="4"/>
        <v>0</v>
      </c>
      <c r="J19" s="170">
        <f t="shared" si="4"/>
        <v>1</v>
      </c>
      <c r="K19" s="170">
        <f t="shared" si="4"/>
        <v>0</v>
      </c>
      <c r="L19" s="170">
        <f>L17+L18</f>
        <v>0</v>
      </c>
      <c r="M19" s="66" t="s">
        <v>45</v>
      </c>
      <c r="N19" s="1493"/>
    </row>
    <row r="20" spans="1:14" ht="13.5" customHeight="1" thickTop="1" thickBot="1" x14ac:dyDescent="0.25">
      <c r="A20" s="1728" t="s">
        <v>363</v>
      </c>
      <c r="B20" s="152" t="s">
        <v>592</v>
      </c>
      <c r="C20" s="742">
        <f t="shared" si="0"/>
        <v>9</v>
      </c>
      <c r="D20" s="175">
        <v>0</v>
      </c>
      <c r="E20" s="175">
        <v>6</v>
      </c>
      <c r="F20" s="175">
        <v>1</v>
      </c>
      <c r="G20" s="175">
        <v>0</v>
      </c>
      <c r="H20" s="175">
        <v>1</v>
      </c>
      <c r="I20" s="175">
        <v>1</v>
      </c>
      <c r="J20" s="175">
        <v>0</v>
      </c>
      <c r="K20" s="175">
        <v>0</v>
      </c>
      <c r="L20" s="175">
        <v>0</v>
      </c>
      <c r="M20" s="67" t="s">
        <v>180</v>
      </c>
      <c r="N20" s="1491" t="s">
        <v>357</v>
      </c>
    </row>
    <row r="21" spans="1:14" ht="13.5" customHeight="1" thickTop="1" thickBot="1" x14ac:dyDescent="0.25">
      <c r="A21" s="1723"/>
      <c r="B21" s="153" t="s">
        <v>593</v>
      </c>
      <c r="C21" s="742">
        <f t="shared" si="0"/>
        <v>1</v>
      </c>
      <c r="D21" s="175">
        <v>0</v>
      </c>
      <c r="E21" s="175">
        <v>1</v>
      </c>
      <c r="F21" s="175">
        <v>0</v>
      </c>
      <c r="G21" s="175">
        <v>0</v>
      </c>
      <c r="H21" s="175">
        <v>0</v>
      </c>
      <c r="I21" s="175">
        <v>0</v>
      </c>
      <c r="J21" s="175">
        <v>0</v>
      </c>
      <c r="K21" s="175">
        <v>0</v>
      </c>
      <c r="L21" s="175">
        <v>0</v>
      </c>
      <c r="M21" s="65" t="s">
        <v>434</v>
      </c>
      <c r="N21" s="1491"/>
    </row>
    <row r="22" spans="1:14" s="26" customFormat="1" ht="13.5" customHeight="1" thickTop="1" thickBot="1" x14ac:dyDescent="0.25">
      <c r="A22" s="1724"/>
      <c r="B22" s="153" t="s">
        <v>44</v>
      </c>
      <c r="C22" s="168">
        <f t="shared" si="0"/>
        <v>10</v>
      </c>
      <c r="D22" s="168">
        <f t="shared" ref="D22:K22" si="5">D20+D21</f>
        <v>0</v>
      </c>
      <c r="E22" s="168">
        <f t="shared" si="5"/>
        <v>7</v>
      </c>
      <c r="F22" s="168">
        <f t="shared" si="5"/>
        <v>1</v>
      </c>
      <c r="G22" s="168">
        <f t="shared" si="5"/>
        <v>0</v>
      </c>
      <c r="H22" s="168">
        <f t="shared" si="5"/>
        <v>1</v>
      </c>
      <c r="I22" s="168">
        <f t="shared" si="5"/>
        <v>1</v>
      </c>
      <c r="J22" s="168">
        <f t="shared" si="5"/>
        <v>0</v>
      </c>
      <c r="K22" s="168">
        <f t="shared" si="5"/>
        <v>0</v>
      </c>
      <c r="L22" s="168">
        <f>L20+L21</f>
        <v>0</v>
      </c>
      <c r="M22" s="65" t="s">
        <v>45</v>
      </c>
      <c r="N22" s="1491"/>
    </row>
    <row r="23" spans="1:14" s="26" customFormat="1" ht="13.5" customHeight="1" thickTop="1" thickBot="1" x14ac:dyDescent="0.25">
      <c r="A23" s="1750" t="s">
        <v>438</v>
      </c>
      <c r="B23" s="154" t="s">
        <v>592</v>
      </c>
      <c r="C23" s="241">
        <f t="shared" si="0"/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348" t="s">
        <v>180</v>
      </c>
      <c r="N23" s="1747" t="s">
        <v>437</v>
      </c>
    </row>
    <row r="24" spans="1:14" s="26" customFormat="1" ht="13.5" customHeight="1" thickTop="1" thickBot="1" x14ac:dyDescent="0.25">
      <c r="A24" s="1751"/>
      <c r="B24" s="155" t="s">
        <v>593</v>
      </c>
      <c r="C24" s="241">
        <f t="shared" si="0"/>
        <v>0</v>
      </c>
      <c r="D24" s="244">
        <v>0</v>
      </c>
      <c r="E24" s="244">
        <v>0</v>
      </c>
      <c r="F24" s="244">
        <v>0</v>
      </c>
      <c r="G24" s="244">
        <v>0</v>
      </c>
      <c r="H24" s="244">
        <v>0</v>
      </c>
      <c r="I24" s="244">
        <v>0</v>
      </c>
      <c r="J24" s="244">
        <v>0</v>
      </c>
      <c r="K24" s="244">
        <v>0</v>
      </c>
      <c r="L24" s="244">
        <v>0</v>
      </c>
      <c r="M24" s="348" t="s">
        <v>434</v>
      </c>
      <c r="N24" s="1748"/>
    </row>
    <row r="25" spans="1:14" s="26" customFormat="1" ht="13.5" customHeight="1" thickTop="1" thickBot="1" x14ac:dyDescent="0.25">
      <c r="A25" s="1752"/>
      <c r="B25" s="155" t="s">
        <v>44</v>
      </c>
      <c r="C25" s="241">
        <f t="shared" si="0"/>
        <v>0</v>
      </c>
      <c r="D25" s="241">
        <f t="shared" ref="D25:K25" si="6">D23+D24</f>
        <v>0</v>
      </c>
      <c r="E25" s="241">
        <f t="shared" si="6"/>
        <v>0</v>
      </c>
      <c r="F25" s="241">
        <f t="shared" si="6"/>
        <v>0</v>
      </c>
      <c r="G25" s="241">
        <f t="shared" si="6"/>
        <v>0</v>
      </c>
      <c r="H25" s="241">
        <f t="shared" si="6"/>
        <v>0</v>
      </c>
      <c r="I25" s="241">
        <f t="shared" si="6"/>
        <v>0</v>
      </c>
      <c r="J25" s="241">
        <f t="shared" si="6"/>
        <v>0</v>
      </c>
      <c r="K25" s="241">
        <f t="shared" si="6"/>
        <v>0</v>
      </c>
      <c r="L25" s="241">
        <f>L23+L24</f>
        <v>0</v>
      </c>
      <c r="M25" s="348" t="s">
        <v>45</v>
      </c>
      <c r="N25" s="1749"/>
    </row>
    <row r="26" spans="1:14" s="26" customFormat="1" ht="13.5" customHeight="1" thickTop="1" thickBot="1" x14ac:dyDescent="0.25">
      <c r="A26" s="1753" t="s">
        <v>364</v>
      </c>
      <c r="B26" s="152" t="s">
        <v>592</v>
      </c>
      <c r="C26" s="166">
        <f t="shared" si="0"/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67" t="s">
        <v>180</v>
      </c>
      <c r="N26" s="1491" t="s">
        <v>358</v>
      </c>
    </row>
    <row r="27" spans="1:14" s="26" customFormat="1" ht="13.5" customHeight="1" thickTop="1" thickBot="1" x14ac:dyDescent="0.25">
      <c r="A27" s="1754"/>
      <c r="B27" s="153" t="s">
        <v>593</v>
      </c>
      <c r="C27" s="16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65" t="s">
        <v>434</v>
      </c>
      <c r="N27" s="1491"/>
    </row>
    <row r="28" spans="1:14" s="26" customFormat="1" ht="13.5" customHeight="1" thickTop="1" thickBot="1" x14ac:dyDescent="0.25">
      <c r="A28" s="1755"/>
      <c r="B28" s="153" t="s">
        <v>44</v>
      </c>
      <c r="C28" s="166">
        <f t="shared" si="0"/>
        <v>0</v>
      </c>
      <c r="D28" s="166">
        <f t="shared" ref="D28:K28" si="7">D26+D27</f>
        <v>0</v>
      </c>
      <c r="E28" s="166">
        <f t="shared" si="7"/>
        <v>0</v>
      </c>
      <c r="F28" s="166">
        <f t="shared" si="7"/>
        <v>0</v>
      </c>
      <c r="G28" s="166">
        <f t="shared" si="7"/>
        <v>0</v>
      </c>
      <c r="H28" s="166">
        <f t="shared" si="7"/>
        <v>0</v>
      </c>
      <c r="I28" s="166">
        <f t="shared" si="7"/>
        <v>0</v>
      </c>
      <c r="J28" s="166">
        <f t="shared" si="7"/>
        <v>0</v>
      </c>
      <c r="K28" s="166">
        <f t="shared" si="7"/>
        <v>0</v>
      </c>
      <c r="L28" s="166">
        <f>L26+L27</f>
        <v>0</v>
      </c>
      <c r="M28" s="65" t="s">
        <v>45</v>
      </c>
      <c r="N28" s="1491"/>
    </row>
    <row r="29" spans="1:14" ht="13.5" customHeight="1" thickTop="1" thickBot="1" x14ac:dyDescent="0.25">
      <c r="A29" s="1745" t="s">
        <v>369</v>
      </c>
      <c r="B29" s="154" t="s">
        <v>592</v>
      </c>
      <c r="C29" s="170">
        <f t="shared" si="0"/>
        <v>1</v>
      </c>
      <c r="D29" s="198">
        <v>0</v>
      </c>
      <c r="E29" s="198">
        <v>1</v>
      </c>
      <c r="F29" s="198">
        <v>0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359" t="s">
        <v>180</v>
      </c>
      <c r="N29" s="1600" t="s">
        <v>366</v>
      </c>
    </row>
    <row r="30" spans="1:14" ht="13.5" customHeight="1" thickTop="1" thickBot="1" x14ac:dyDescent="0.25">
      <c r="A30" s="1746"/>
      <c r="B30" s="155" t="s">
        <v>593</v>
      </c>
      <c r="C30" s="170">
        <f t="shared" si="0"/>
        <v>0</v>
      </c>
      <c r="D30" s="198">
        <v>0</v>
      </c>
      <c r="E30" s="198">
        <v>0</v>
      </c>
      <c r="F30" s="198">
        <v>0</v>
      </c>
      <c r="G30" s="198">
        <v>0</v>
      </c>
      <c r="H30" s="198">
        <v>0</v>
      </c>
      <c r="I30" s="198">
        <v>0</v>
      </c>
      <c r="J30" s="198">
        <v>0</v>
      </c>
      <c r="K30" s="198">
        <v>0</v>
      </c>
      <c r="L30" s="198">
        <v>0</v>
      </c>
      <c r="M30" s="358" t="s">
        <v>434</v>
      </c>
      <c r="N30" s="1600"/>
    </row>
    <row r="31" spans="1:14" s="26" customFormat="1" ht="13.5" customHeight="1" thickTop="1" thickBot="1" x14ac:dyDescent="0.25">
      <c r="A31" s="1746"/>
      <c r="B31" s="155" t="s">
        <v>44</v>
      </c>
      <c r="C31" s="170">
        <f t="shared" si="0"/>
        <v>1</v>
      </c>
      <c r="D31" s="170">
        <f t="shared" ref="D31:K31" si="8">D29+D30</f>
        <v>0</v>
      </c>
      <c r="E31" s="170">
        <f t="shared" si="8"/>
        <v>1</v>
      </c>
      <c r="F31" s="170">
        <f t="shared" si="8"/>
        <v>0</v>
      </c>
      <c r="G31" s="170">
        <f t="shared" si="8"/>
        <v>0</v>
      </c>
      <c r="H31" s="170">
        <f t="shared" si="8"/>
        <v>0</v>
      </c>
      <c r="I31" s="170">
        <f t="shared" si="8"/>
        <v>0</v>
      </c>
      <c r="J31" s="170">
        <f t="shared" si="8"/>
        <v>0</v>
      </c>
      <c r="K31" s="170">
        <f t="shared" si="8"/>
        <v>0</v>
      </c>
      <c r="L31" s="170">
        <f>L29+L30</f>
        <v>0</v>
      </c>
      <c r="M31" s="358" t="s">
        <v>45</v>
      </c>
      <c r="N31" s="1619"/>
    </row>
    <row r="32" spans="1:14" s="26" customFormat="1" ht="13.5" customHeight="1" thickTop="1" thickBot="1" x14ac:dyDescent="0.25">
      <c r="A32" s="1756" t="s">
        <v>367</v>
      </c>
      <c r="B32" s="152" t="s">
        <v>592</v>
      </c>
      <c r="C32" s="168">
        <f t="shared" si="0"/>
        <v>1</v>
      </c>
      <c r="D32" s="200">
        <v>0</v>
      </c>
      <c r="E32" s="200">
        <v>1</v>
      </c>
      <c r="F32" s="200">
        <v>0</v>
      </c>
      <c r="G32" s="200">
        <v>0</v>
      </c>
      <c r="H32" s="200">
        <v>0</v>
      </c>
      <c r="I32" s="200">
        <v>0</v>
      </c>
      <c r="J32" s="200">
        <v>0</v>
      </c>
      <c r="K32" s="200">
        <v>0</v>
      </c>
      <c r="L32" s="200">
        <v>0</v>
      </c>
      <c r="M32" s="357" t="s">
        <v>180</v>
      </c>
      <c r="N32" s="1491" t="s">
        <v>359</v>
      </c>
    </row>
    <row r="33" spans="1:17" s="26" customFormat="1" ht="13.5" customHeight="1" thickTop="1" thickBot="1" x14ac:dyDescent="0.25">
      <c r="A33" s="1757"/>
      <c r="B33" s="153" t="s">
        <v>593</v>
      </c>
      <c r="C33" s="727">
        <f t="shared" si="0"/>
        <v>0</v>
      </c>
      <c r="D33" s="356">
        <v>0</v>
      </c>
      <c r="E33" s="356">
        <v>0</v>
      </c>
      <c r="F33" s="356">
        <v>0</v>
      </c>
      <c r="G33" s="356">
        <v>0</v>
      </c>
      <c r="H33" s="356">
        <v>0</v>
      </c>
      <c r="I33" s="356">
        <v>0</v>
      </c>
      <c r="J33" s="356">
        <v>0</v>
      </c>
      <c r="K33" s="356">
        <v>0</v>
      </c>
      <c r="L33" s="356">
        <v>0</v>
      </c>
      <c r="M33" s="65" t="s">
        <v>434</v>
      </c>
      <c r="N33" s="1491"/>
    </row>
    <row r="34" spans="1:17" s="26" customFormat="1" ht="13.5" customHeight="1" thickTop="1" thickBot="1" x14ac:dyDescent="0.25">
      <c r="A34" s="1757"/>
      <c r="B34" s="153" t="s">
        <v>44</v>
      </c>
      <c r="C34" s="727">
        <f t="shared" si="0"/>
        <v>1</v>
      </c>
      <c r="D34" s="727">
        <f t="shared" ref="D34:K34" si="9">D32+D33</f>
        <v>0</v>
      </c>
      <c r="E34" s="727">
        <f t="shared" si="9"/>
        <v>1</v>
      </c>
      <c r="F34" s="727">
        <f t="shared" si="9"/>
        <v>0</v>
      </c>
      <c r="G34" s="727">
        <f t="shared" si="9"/>
        <v>0</v>
      </c>
      <c r="H34" s="727">
        <f t="shared" si="9"/>
        <v>0</v>
      </c>
      <c r="I34" s="727">
        <f t="shared" si="9"/>
        <v>0</v>
      </c>
      <c r="J34" s="727">
        <f t="shared" si="9"/>
        <v>0</v>
      </c>
      <c r="K34" s="727">
        <f t="shared" si="9"/>
        <v>0</v>
      </c>
      <c r="L34" s="727">
        <f>L32+L33</f>
        <v>0</v>
      </c>
      <c r="M34" s="65" t="s">
        <v>45</v>
      </c>
      <c r="N34" s="1491"/>
    </row>
    <row r="35" spans="1:17" ht="13.5" customHeight="1" thickTop="1" thickBot="1" x14ac:dyDescent="0.25">
      <c r="A35" s="1594" t="s">
        <v>821</v>
      </c>
      <c r="B35" s="154" t="s">
        <v>435</v>
      </c>
      <c r="C35" s="241">
        <f t="shared" si="0"/>
        <v>13</v>
      </c>
      <c r="D35" s="244">
        <v>0</v>
      </c>
      <c r="E35" s="244">
        <v>8</v>
      </c>
      <c r="F35" s="244">
        <v>1</v>
      </c>
      <c r="G35" s="244">
        <v>0</v>
      </c>
      <c r="H35" s="244">
        <v>0</v>
      </c>
      <c r="I35" s="244">
        <v>1</v>
      </c>
      <c r="J35" s="244">
        <v>1</v>
      </c>
      <c r="K35" s="244">
        <v>0</v>
      </c>
      <c r="L35" s="244">
        <v>2</v>
      </c>
      <c r="M35" s="348" t="s">
        <v>180</v>
      </c>
      <c r="N35" s="1493" t="s">
        <v>360</v>
      </c>
    </row>
    <row r="36" spans="1:17" ht="13.5" customHeight="1" thickTop="1" thickBot="1" x14ac:dyDescent="0.25">
      <c r="A36" s="1595"/>
      <c r="B36" s="155" t="s">
        <v>436</v>
      </c>
      <c r="C36" s="241">
        <f t="shared" si="0"/>
        <v>27</v>
      </c>
      <c r="D36" s="244">
        <v>0</v>
      </c>
      <c r="E36" s="244">
        <v>22</v>
      </c>
      <c r="F36" s="244">
        <v>1</v>
      </c>
      <c r="G36" s="244">
        <v>2</v>
      </c>
      <c r="H36" s="244">
        <v>1</v>
      </c>
      <c r="I36" s="244">
        <v>1</v>
      </c>
      <c r="J36" s="244">
        <v>0</v>
      </c>
      <c r="K36" s="244">
        <v>0</v>
      </c>
      <c r="L36" s="244">
        <v>0</v>
      </c>
      <c r="M36" s="66" t="s">
        <v>434</v>
      </c>
      <c r="N36" s="1493"/>
    </row>
    <row r="37" spans="1:17" s="26" customFormat="1" ht="13.5" customHeight="1" thickTop="1" x14ac:dyDescent="0.2">
      <c r="A37" s="1596"/>
      <c r="B37" s="485" t="s">
        <v>44</v>
      </c>
      <c r="C37" s="725">
        <f t="shared" si="0"/>
        <v>40</v>
      </c>
      <c r="D37" s="725">
        <f t="shared" ref="D37:K37" si="10">D35+D36</f>
        <v>0</v>
      </c>
      <c r="E37" s="725">
        <f t="shared" si="10"/>
        <v>30</v>
      </c>
      <c r="F37" s="725">
        <f t="shared" si="10"/>
        <v>2</v>
      </c>
      <c r="G37" s="725">
        <f t="shared" si="10"/>
        <v>2</v>
      </c>
      <c r="H37" s="725">
        <f t="shared" si="10"/>
        <v>1</v>
      </c>
      <c r="I37" s="725">
        <f t="shared" si="10"/>
        <v>2</v>
      </c>
      <c r="J37" s="725">
        <f t="shared" si="10"/>
        <v>1</v>
      </c>
      <c r="K37" s="725">
        <f t="shared" si="10"/>
        <v>0</v>
      </c>
      <c r="L37" s="725">
        <f>L35+L36</f>
        <v>2</v>
      </c>
      <c r="M37" s="347" t="s">
        <v>45</v>
      </c>
      <c r="N37" s="1738"/>
    </row>
    <row r="38" spans="1:17" ht="13.5" customHeight="1" thickBot="1" x14ac:dyDescent="0.25">
      <c r="A38" s="1729" t="s">
        <v>497</v>
      </c>
      <c r="B38" s="484" t="s">
        <v>592</v>
      </c>
      <c r="C38" s="174">
        <f t="shared" si="0"/>
        <v>101</v>
      </c>
      <c r="D38" s="174">
        <f>D8+D11+D14+D17+D20+D23+D26+D29+D32+D35</f>
        <v>0</v>
      </c>
      <c r="E38" s="174">
        <f>E8+E11+E14+E17+E20+E23+E26+E29+E32+E35</f>
        <v>76</v>
      </c>
      <c r="F38" s="174">
        <f t="shared" ref="F38:L38" si="11">F8+F11+F14+F17+F20+F23+F26+F29+F32+F35</f>
        <v>8</v>
      </c>
      <c r="G38" s="174">
        <f t="shared" si="11"/>
        <v>2</v>
      </c>
      <c r="H38" s="174">
        <f t="shared" si="11"/>
        <v>3</v>
      </c>
      <c r="I38" s="174">
        <f t="shared" si="11"/>
        <v>5</v>
      </c>
      <c r="J38" s="174">
        <f t="shared" si="11"/>
        <v>3</v>
      </c>
      <c r="K38" s="174">
        <f t="shared" si="11"/>
        <v>1</v>
      </c>
      <c r="L38" s="174">
        <f t="shared" si="11"/>
        <v>3</v>
      </c>
      <c r="M38" s="149" t="s">
        <v>180</v>
      </c>
      <c r="N38" s="1732" t="s">
        <v>442</v>
      </c>
    </row>
    <row r="39" spans="1:17" ht="13.5" customHeight="1" thickTop="1" thickBot="1" x14ac:dyDescent="0.25">
      <c r="A39" s="1730"/>
      <c r="B39" s="153" t="s">
        <v>593</v>
      </c>
      <c r="C39" s="174">
        <f t="shared" si="0"/>
        <v>44</v>
      </c>
      <c r="D39" s="174">
        <f>D9+D12+D15+D18+D21+D24+D27+D30+D33+D36</f>
        <v>0</v>
      </c>
      <c r="E39" s="174">
        <f t="shared" ref="E39:L39" si="12">E9+E12+E15+E18+E21+E24+E27+E30+E33+E36</f>
        <v>37</v>
      </c>
      <c r="F39" s="174">
        <f t="shared" si="12"/>
        <v>2</v>
      </c>
      <c r="G39" s="174">
        <f t="shared" si="12"/>
        <v>2</v>
      </c>
      <c r="H39" s="174">
        <f t="shared" si="12"/>
        <v>1</v>
      </c>
      <c r="I39" s="174">
        <f t="shared" si="12"/>
        <v>1</v>
      </c>
      <c r="J39" s="174">
        <f t="shared" si="12"/>
        <v>1</v>
      </c>
      <c r="K39" s="174">
        <f t="shared" si="12"/>
        <v>0</v>
      </c>
      <c r="L39" s="174">
        <f t="shared" si="12"/>
        <v>0</v>
      </c>
      <c r="M39" s="65" t="s">
        <v>434</v>
      </c>
      <c r="N39" s="1733"/>
    </row>
    <row r="40" spans="1:17" s="26" customFormat="1" ht="13.5" customHeight="1" thickTop="1" x14ac:dyDescent="0.2">
      <c r="A40" s="1731"/>
      <c r="B40" s="352" t="s">
        <v>44</v>
      </c>
      <c r="C40" s="176">
        <f t="shared" si="0"/>
        <v>145</v>
      </c>
      <c r="D40" s="176">
        <f>D10+D13+D16+D19+D22+D25+D28+D31+D34+D37</f>
        <v>0</v>
      </c>
      <c r="E40" s="176">
        <f t="shared" ref="E40" si="13">E37+E34+E31+E28+E25+E22+E19+E16+E13+E10</f>
        <v>113</v>
      </c>
      <c r="F40" s="176">
        <f t="shared" ref="F40:L40" si="14">F37+F34+F31+F28+F25+F22+F19+F16+F13+F10</f>
        <v>10</v>
      </c>
      <c r="G40" s="176">
        <f t="shared" si="14"/>
        <v>4</v>
      </c>
      <c r="H40" s="176">
        <f t="shared" si="14"/>
        <v>4</v>
      </c>
      <c r="I40" s="176">
        <f t="shared" si="14"/>
        <v>6</v>
      </c>
      <c r="J40" s="176">
        <f t="shared" si="14"/>
        <v>4</v>
      </c>
      <c r="K40" s="176">
        <f t="shared" si="14"/>
        <v>1</v>
      </c>
      <c r="L40" s="176">
        <f t="shared" si="14"/>
        <v>3</v>
      </c>
      <c r="M40" s="150" t="s">
        <v>45</v>
      </c>
      <c r="N40" s="1734"/>
    </row>
    <row r="41" spans="1:17" ht="13.5" customHeight="1" thickBot="1" x14ac:dyDescent="0.25">
      <c r="A41" s="1735" t="s">
        <v>855</v>
      </c>
      <c r="B41" s="355" t="s">
        <v>592</v>
      </c>
      <c r="C41" s="562">
        <f t="shared" si="0"/>
        <v>311</v>
      </c>
      <c r="D41" s="243">
        <v>0</v>
      </c>
      <c r="E41" s="243">
        <v>240</v>
      </c>
      <c r="F41" s="243">
        <v>12</v>
      </c>
      <c r="G41" s="243">
        <v>9</v>
      </c>
      <c r="H41" s="243">
        <v>7</v>
      </c>
      <c r="I41" s="243">
        <v>9</v>
      </c>
      <c r="J41" s="243">
        <v>5</v>
      </c>
      <c r="K41" s="243">
        <v>14</v>
      </c>
      <c r="L41" s="243">
        <v>15</v>
      </c>
      <c r="M41" s="348" t="s">
        <v>180</v>
      </c>
      <c r="N41" s="1737" t="s">
        <v>854</v>
      </c>
    </row>
    <row r="42" spans="1:17" ht="13.5" customHeight="1" thickTop="1" thickBot="1" x14ac:dyDescent="0.25">
      <c r="A42" s="1736"/>
      <c r="B42" s="155" t="s">
        <v>593</v>
      </c>
      <c r="C42" s="456">
        <f t="shared" si="0"/>
        <v>305</v>
      </c>
      <c r="D42" s="199">
        <v>0</v>
      </c>
      <c r="E42" s="199">
        <v>284</v>
      </c>
      <c r="F42" s="199">
        <v>4</v>
      </c>
      <c r="G42" s="199">
        <v>9</v>
      </c>
      <c r="H42" s="199">
        <v>3</v>
      </c>
      <c r="I42" s="199">
        <v>3</v>
      </c>
      <c r="J42" s="199">
        <v>0</v>
      </c>
      <c r="K42" s="199">
        <v>1</v>
      </c>
      <c r="L42" s="199">
        <v>1</v>
      </c>
      <c r="M42" s="66" t="s">
        <v>434</v>
      </c>
      <c r="N42" s="1493"/>
    </row>
    <row r="43" spans="1:17" s="26" customFormat="1" ht="13.5" customHeight="1" thickTop="1" x14ac:dyDescent="0.2">
      <c r="A43" s="1594"/>
      <c r="B43" s="354" t="s">
        <v>44</v>
      </c>
      <c r="C43" s="242">
        <f t="shared" si="0"/>
        <v>616</v>
      </c>
      <c r="D43" s="242">
        <f t="shared" ref="D43:K43" si="15">D41+D42</f>
        <v>0</v>
      </c>
      <c r="E43" s="242">
        <f t="shared" si="15"/>
        <v>524</v>
      </c>
      <c r="F43" s="242">
        <f t="shared" si="15"/>
        <v>16</v>
      </c>
      <c r="G43" s="242">
        <f t="shared" si="15"/>
        <v>18</v>
      </c>
      <c r="H43" s="242">
        <f t="shared" si="15"/>
        <v>10</v>
      </c>
      <c r="I43" s="242">
        <f t="shared" si="15"/>
        <v>12</v>
      </c>
      <c r="J43" s="242">
        <f t="shared" si="15"/>
        <v>5</v>
      </c>
      <c r="K43" s="242">
        <f t="shared" si="15"/>
        <v>15</v>
      </c>
      <c r="L43" s="242">
        <f>L41+L42</f>
        <v>16</v>
      </c>
      <c r="M43" s="347" t="s">
        <v>45</v>
      </c>
      <c r="N43" s="1738"/>
    </row>
    <row r="44" spans="1:17" ht="13.5" customHeight="1" thickBot="1" x14ac:dyDescent="0.25">
      <c r="A44" s="1739" t="s">
        <v>441</v>
      </c>
      <c r="B44" s="152" t="s">
        <v>592</v>
      </c>
      <c r="C44" s="174">
        <f t="shared" si="0"/>
        <v>412</v>
      </c>
      <c r="D44" s="174">
        <f t="shared" ref="D44:K44" si="16">D38+D41</f>
        <v>0</v>
      </c>
      <c r="E44" s="174">
        <f t="shared" si="16"/>
        <v>316</v>
      </c>
      <c r="F44" s="174">
        <f t="shared" si="16"/>
        <v>20</v>
      </c>
      <c r="G44" s="174">
        <f t="shared" si="16"/>
        <v>11</v>
      </c>
      <c r="H44" s="174">
        <f t="shared" si="16"/>
        <v>10</v>
      </c>
      <c r="I44" s="174">
        <f t="shared" si="16"/>
        <v>14</v>
      </c>
      <c r="J44" s="174">
        <f t="shared" si="16"/>
        <v>8</v>
      </c>
      <c r="K44" s="174">
        <f t="shared" si="16"/>
        <v>15</v>
      </c>
      <c r="L44" s="174">
        <f>L38+L41</f>
        <v>18</v>
      </c>
      <c r="M44" s="149" t="s">
        <v>180</v>
      </c>
      <c r="N44" s="1742" t="s">
        <v>45</v>
      </c>
    </row>
    <row r="45" spans="1:17" ht="13.5" customHeight="1" thickTop="1" thickBot="1" x14ac:dyDescent="0.25">
      <c r="A45" s="1740"/>
      <c r="B45" s="153" t="s">
        <v>593</v>
      </c>
      <c r="C45" s="174">
        <f t="shared" si="0"/>
        <v>349</v>
      </c>
      <c r="D45" s="174">
        <f t="shared" ref="D45:K45" si="17">D39+D42</f>
        <v>0</v>
      </c>
      <c r="E45" s="174">
        <f t="shared" si="17"/>
        <v>321</v>
      </c>
      <c r="F45" s="174">
        <f t="shared" si="17"/>
        <v>6</v>
      </c>
      <c r="G45" s="174">
        <f t="shared" si="17"/>
        <v>11</v>
      </c>
      <c r="H45" s="174">
        <f t="shared" si="17"/>
        <v>4</v>
      </c>
      <c r="I45" s="174">
        <f t="shared" si="17"/>
        <v>4</v>
      </c>
      <c r="J45" s="174">
        <f t="shared" si="17"/>
        <v>1</v>
      </c>
      <c r="K45" s="174">
        <f t="shared" si="17"/>
        <v>1</v>
      </c>
      <c r="L45" s="174">
        <f>L39+L42</f>
        <v>1</v>
      </c>
      <c r="M45" s="65" t="s">
        <v>434</v>
      </c>
      <c r="N45" s="1743"/>
    </row>
    <row r="46" spans="1:17" ht="13.5" customHeight="1" thickTop="1" x14ac:dyDescent="0.2">
      <c r="A46" s="1741"/>
      <c r="B46" s="352" t="s">
        <v>44</v>
      </c>
      <c r="C46" s="353">
        <f t="shared" si="0"/>
        <v>761</v>
      </c>
      <c r="D46" s="353">
        <f t="shared" ref="D46:K46" si="18">D40+D43</f>
        <v>0</v>
      </c>
      <c r="E46" s="353">
        <f t="shared" si="18"/>
        <v>637</v>
      </c>
      <c r="F46" s="353">
        <f t="shared" si="18"/>
        <v>26</v>
      </c>
      <c r="G46" s="353">
        <f t="shared" si="18"/>
        <v>22</v>
      </c>
      <c r="H46" s="353">
        <f t="shared" si="18"/>
        <v>14</v>
      </c>
      <c r="I46" s="353">
        <f t="shared" si="18"/>
        <v>18</v>
      </c>
      <c r="J46" s="353">
        <f t="shared" si="18"/>
        <v>9</v>
      </c>
      <c r="K46" s="353">
        <f t="shared" si="18"/>
        <v>16</v>
      </c>
      <c r="L46" s="353">
        <f>L40+L43</f>
        <v>19</v>
      </c>
      <c r="M46" s="150" t="s">
        <v>45</v>
      </c>
      <c r="N46" s="1744"/>
    </row>
    <row r="47" spans="1:17" x14ac:dyDescent="0.25">
      <c r="A47" s="1621" t="s">
        <v>631</v>
      </c>
      <c r="B47" s="1621"/>
      <c r="C47" s="1621"/>
      <c r="D47" s="1621"/>
      <c r="E47" s="1621"/>
      <c r="F47" s="1621"/>
      <c r="G47" s="1621"/>
      <c r="H47" s="1621"/>
      <c r="I47" s="1621"/>
      <c r="J47" s="1621"/>
      <c r="K47" s="156"/>
      <c r="L47" s="1608" t="s">
        <v>962</v>
      </c>
      <c r="M47" s="1608"/>
      <c r="N47" s="1608"/>
      <c r="O47" s="100"/>
      <c r="P47" s="100"/>
      <c r="Q47" s="100"/>
    </row>
    <row r="48" spans="1:17" x14ac:dyDescent="0.25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</row>
    <row r="49" spans="1:17" x14ac:dyDescent="0.25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</row>
    <row r="50" spans="1:17" x14ac:dyDescent="0.25">
      <c r="B50" s="47"/>
      <c r="M50" s="47"/>
    </row>
    <row r="51" spans="1:17" x14ac:dyDescent="0.25">
      <c r="A51" s="101"/>
      <c r="B51" s="47"/>
      <c r="M51" s="47"/>
    </row>
    <row r="52" spans="1:17" x14ac:dyDescent="0.25">
      <c r="A52" s="101"/>
      <c r="B52" s="47"/>
      <c r="M52" s="47"/>
    </row>
    <row r="53" spans="1:17" s="47" customFormat="1" x14ac:dyDescent="0.25">
      <c r="A53" s="101"/>
      <c r="O53" s="29"/>
      <c r="P53" s="29"/>
      <c r="Q53" s="29"/>
    </row>
    <row r="54" spans="1:17" s="47" customFormat="1" x14ac:dyDescent="0.25">
      <c r="A54" s="22"/>
      <c r="O54" s="29"/>
      <c r="P54" s="29"/>
      <c r="Q54" s="29"/>
    </row>
    <row r="55" spans="1:17" s="47" customFormat="1" x14ac:dyDescent="0.25">
      <c r="A55" s="101"/>
      <c r="O55" s="29"/>
      <c r="P55" s="29"/>
      <c r="Q55" s="29"/>
    </row>
    <row r="56" spans="1:17" s="47" customFormat="1" x14ac:dyDescent="0.25">
      <c r="A56" s="22"/>
      <c r="O56" s="29"/>
      <c r="P56" s="29"/>
      <c r="Q56" s="29"/>
    </row>
    <row r="57" spans="1:17" s="47" customFormat="1" x14ac:dyDescent="0.25">
      <c r="A57" s="22"/>
      <c r="O57" s="29"/>
      <c r="P57" s="29"/>
      <c r="Q57" s="29"/>
    </row>
    <row r="58" spans="1:17" s="47" customFormat="1" ht="15.75" customHeight="1" x14ac:dyDescent="0.25">
      <c r="O58" s="29"/>
      <c r="P58" s="29"/>
      <c r="Q58" s="29"/>
    </row>
    <row r="59" spans="1:17" s="47" customFormat="1" x14ac:dyDescent="0.25">
      <c r="O59" s="29"/>
      <c r="P59" s="29"/>
      <c r="Q59" s="29"/>
    </row>
    <row r="60" spans="1:17" s="47" customFormat="1" x14ac:dyDescent="0.25">
      <c r="O60" s="29"/>
      <c r="P60" s="29"/>
      <c r="Q60" s="29"/>
    </row>
    <row r="61" spans="1:17" s="47" customFormat="1" x14ac:dyDescent="0.25">
      <c r="O61" s="29"/>
      <c r="P61" s="29"/>
      <c r="Q61" s="29"/>
    </row>
    <row r="62" spans="1:17" s="47" customFormat="1" x14ac:dyDescent="0.25">
      <c r="A62" s="29"/>
      <c r="O62" s="29"/>
      <c r="P62" s="29"/>
      <c r="Q62" s="29"/>
    </row>
    <row r="63" spans="1:17" s="47" customFormat="1" x14ac:dyDescent="0.25">
      <c r="O63" s="29"/>
      <c r="P63" s="29"/>
      <c r="Q63" s="29"/>
    </row>
    <row r="64" spans="1:17" s="47" customFormat="1" ht="16.5" customHeight="1" x14ac:dyDescent="0.25">
      <c r="O64" s="29"/>
      <c r="P64" s="29"/>
      <c r="Q64" s="29"/>
    </row>
    <row r="65" spans="15:17" s="47" customFormat="1" x14ac:dyDescent="0.25">
      <c r="O65" s="29"/>
      <c r="P65" s="29"/>
      <c r="Q65" s="29"/>
    </row>
    <row r="66" spans="15:17" s="47" customFormat="1" x14ac:dyDescent="0.25">
      <c r="O66" s="29"/>
      <c r="P66" s="29"/>
      <c r="Q66" s="29"/>
    </row>
    <row r="67" spans="15:17" s="47" customFormat="1" x14ac:dyDescent="0.25">
      <c r="O67" s="29"/>
      <c r="P67" s="29"/>
      <c r="Q67" s="29"/>
    </row>
    <row r="68" spans="15:17" s="47" customFormat="1" x14ac:dyDescent="0.25">
      <c r="O68" s="29"/>
      <c r="P68" s="29"/>
      <c r="Q68" s="29"/>
    </row>
    <row r="69" spans="15:17" s="47" customFormat="1" x14ac:dyDescent="0.25">
      <c r="O69" s="29"/>
      <c r="P69" s="29"/>
      <c r="Q69" s="29"/>
    </row>
    <row r="70" spans="15:17" s="47" customFormat="1" ht="16.5" customHeight="1" x14ac:dyDescent="0.25">
      <c r="O70" s="29"/>
      <c r="P70" s="29"/>
      <c r="Q70" s="29"/>
    </row>
    <row r="71" spans="15:17" s="47" customFormat="1" x14ac:dyDescent="0.25">
      <c r="O71" s="29"/>
      <c r="P71" s="29"/>
      <c r="Q71" s="29"/>
    </row>
    <row r="72" spans="15:17" s="47" customFormat="1" x14ac:dyDescent="0.25">
      <c r="O72" s="29"/>
      <c r="P72" s="29"/>
      <c r="Q72" s="29"/>
    </row>
    <row r="73" spans="15:17" s="47" customFormat="1" ht="16.5" customHeight="1" x14ac:dyDescent="0.25">
      <c r="O73" s="29"/>
      <c r="P73" s="29"/>
      <c r="Q73" s="29"/>
    </row>
    <row r="74" spans="15:17" s="47" customFormat="1" x14ac:dyDescent="0.25">
      <c r="O74" s="29"/>
      <c r="P74" s="29"/>
      <c r="Q74" s="29"/>
    </row>
    <row r="75" spans="15:17" s="47" customFormat="1" x14ac:dyDescent="0.25">
      <c r="O75" s="29"/>
      <c r="P75" s="29"/>
      <c r="Q75" s="29"/>
    </row>
    <row r="76" spans="15:17" s="47" customFormat="1" x14ac:dyDescent="0.25">
      <c r="O76" s="29"/>
      <c r="P76" s="29"/>
      <c r="Q76" s="29"/>
    </row>
    <row r="77" spans="15:17" s="47" customFormat="1" x14ac:dyDescent="0.25">
      <c r="O77" s="29"/>
      <c r="P77" s="29"/>
      <c r="Q77" s="29"/>
    </row>
    <row r="78" spans="15:17" s="47" customFormat="1" x14ac:dyDescent="0.25">
      <c r="O78" s="29"/>
      <c r="P78" s="29"/>
      <c r="Q78" s="29"/>
    </row>
    <row r="79" spans="15:17" s="47" customFormat="1" x14ac:dyDescent="0.25">
      <c r="O79" s="29"/>
      <c r="P79" s="29"/>
      <c r="Q79" s="29"/>
    </row>
    <row r="80" spans="15:17" s="47" customFormat="1" x14ac:dyDescent="0.25">
      <c r="O80" s="29"/>
      <c r="P80" s="29"/>
      <c r="Q80" s="29"/>
    </row>
    <row r="81" spans="15:17" s="47" customFormat="1" x14ac:dyDescent="0.25">
      <c r="O81" s="29"/>
      <c r="P81" s="29"/>
      <c r="Q81" s="29"/>
    </row>
    <row r="82" spans="15:17" s="47" customFormat="1" x14ac:dyDescent="0.25">
      <c r="O82" s="29"/>
      <c r="P82" s="29"/>
      <c r="Q82" s="29"/>
    </row>
    <row r="83" spans="15:17" s="47" customFormat="1" x14ac:dyDescent="0.25">
      <c r="O83" s="29"/>
      <c r="P83" s="29"/>
      <c r="Q83" s="29"/>
    </row>
    <row r="84" spans="15:17" s="47" customFormat="1" x14ac:dyDescent="0.25">
      <c r="O84" s="29"/>
      <c r="P84" s="29"/>
      <c r="Q84" s="29"/>
    </row>
    <row r="85" spans="15:17" s="47" customFormat="1" x14ac:dyDescent="0.25">
      <c r="O85" s="29"/>
      <c r="P85" s="29"/>
      <c r="Q85" s="29"/>
    </row>
    <row r="86" spans="15:17" s="47" customFormat="1" x14ac:dyDescent="0.25">
      <c r="O86" s="29"/>
      <c r="P86" s="29"/>
      <c r="Q86" s="29"/>
    </row>
    <row r="87" spans="15:17" s="47" customFormat="1" x14ac:dyDescent="0.25">
      <c r="O87" s="29"/>
      <c r="P87" s="29"/>
      <c r="Q87" s="29"/>
    </row>
    <row r="88" spans="15:17" s="47" customFormat="1" x14ac:dyDescent="0.25">
      <c r="O88" s="29"/>
      <c r="P88" s="29"/>
      <c r="Q88" s="29"/>
    </row>
    <row r="89" spans="15:17" s="47" customFormat="1" x14ac:dyDescent="0.25">
      <c r="O89" s="29"/>
      <c r="P89" s="29"/>
      <c r="Q89" s="29"/>
    </row>
    <row r="90" spans="15:17" s="47" customFormat="1" x14ac:dyDescent="0.25">
      <c r="O90" s="29"/>
      <c r="P90" s="29"/>
      <c r="Q90" s="29"/>
    </row>
    <row r="91" spans="15:17" s="47" customFormat="1" x14ac:dyDescent="0.25">
      <c r="O91" s="29"/>
      <c r="P91" s="29"/>
      <c r="Q91" s="29"/>
    </row>
    <row r="92" spans="15:17" s="47" customFormat="1" x14ac:dyDescent="0.25">
      <c r="O92" s="29"/>
      <c r="P92" s="29"/>
      <c r="Q92" s="29"/>
    </row>
    <row r="93" spans="15:17" s="47" customFormat="1" x14ac:dyDescent="0.25">
      <c r="O93" s="29"/>
      <c r="P93" s="29"/>
      <c r="Q93" s="29"/>
    </row>
    <row r="94" spans="15:17" s="47" customFormat="1" x14ac:dyDescent="0.25">
      <c r="O94" s="29"/>
      <c r="P94" s="29"/>
      <c r="Q94" s="29"/>
    </row>
    <row r="95" spans="15:17" s="47" customFormat="1" x14ac:dyDescent="0.25">
      <c r="O95" s="29"/>
      <c r="P95" s="29"/>
      <c r="Q95" s="29"/>
    </row>
    <row r="96" spans="15:17" s="47" customFormat="1" x14ac:dyDescent="0.25">
      <c r="O96" s="29"/>
      <c r="P96" s="29"/>
      <c r="Q96" s="29"/>
    </row>
    <row r="97" spans="15:17" s="47" customFormat="1" x14ac:dyDescent="0.25">
      <c r="O97" s="29"/>
      <c r="P97" s="29"/>
      <c r="Q97" s="29"/>
    </row>
    <row r="98" spans="15:17" s="47" customFormat="1" x14ac:dyDescent="0.25">
      <c r="O98" s="29"/>
      <c r="P98" s="29"/>
      <c r="Q98" s="29"/>
    </row>
    <row r="99" spans="15:17" s="47" customFormat="1" x14ac:dyDescent="0.25">
      <c r="O99" s="29"/>
      <c r="P99" s="29"/>
      <c r="Q99" s="29"/>
    </row>
    <row r="100" spans="15:17" s="47" customFormat="1" x14ac:dyDescent="0.25">
      <c r="O100" s="29"/>
      <c r="P100" s="29"/>
      <c r="Q100" s="29"/>
    </row>
    <row r="101" spans="15:17" s="47" customFormat="1" x14ac:dyDescent="0.25">
      <c r="O101" s="29"/>
      <c r="P101" s="29"/>
      <c r="Q101" s="29"/>
    </row>
    <row r="102" spans="15:17" s="47" customFormat="1" x14ac:dyDescent="0.25">
      <c r="O102" s="29"/>
      <c r="P102" s="29"/>
      <c r="Q102" s="29"/>
    </row>
    <row r="103" spans="15:17" s="47" customFormat="1" x14ac:dyDescent="0.25">
      <c r="O103" s="29"/>
      <c r="P103" s="29"/>
      <c r="Q103" s="29"/>
    </row>
    <row r="104" spans="15:17" s="47" customFormat="1" x14ac:dyDescent="0.25">
      <c r="O104" s="29"/>
      <c r="P104" s="29"/>
      <c r="Q104" s="29"/>
    </row>
    <row r="105" spans="15:17" s="47" customFormat="1" x14ac:dyDescent="0.25">
      <c r="O105" s="29"/>
      <c r="P105" s="29"/>
      <c r="Q105" s="29"/>
    </row>
    <row r="106" spans="15:17" s="47" customFormat="1" x14ac:dyDescent="0.25">
      <c r="O106" s="29"/>
      <c r="P106" s="29"/>
      <c r="Q106" s="29"/>
    </row>
    <row r="107" spans="15:17" s="47" customFormat="1" x14ac:dyDescent="0.25">
      <c r="O107" s="29"/>
      <c r="P107" s="29"/>
      <c r="Q107" s="29"/>
    </row>
    <row r="108" spans="15:17" s="47" customFormat="1" x14ac:dyDescent="0.25">
      <c r="O108" s="29"/>
      <c r="P108" s="29"/>
      <c r="Q108" s="29"/>
    </row>
    <row r="109" spans="15:17" s="47" customFormat="1" x14ac:dyDescent="0.25">
      <c r="O109" s="29"/>
      <c r="P109" s="29"/>
      <c r="Q109" s="29"/>
    </row>
    <row r="110" spans="15:17" s="47" customFormat="1" x14ac:dyDescent="0.25">
      <c r="O110" s="29"/>
      <c r="P110" s="29"/>
      <c r="Q110" s="29"/>
    </row>
    <row r="111" spans="15:17" s="47" customFormat="1" x14ac:dyDescent="0.25">
      <c r="O111" s="29"/>
      <c r="P111" s="29"/>
      <c r="Q111" s="29"/>
    </row>
    <row r="112" spans="15:17" s="47" customFormat="1" x14ac:dyDescent="0.25">
      <c r="O112" s="29"/>
      <c r="P112" s="29"/>
      <c r="Q112" s="29"/>
    </row>
    <row r="113" spans="15:17" s="47" customFormat="1" x14ac:dyDescent="0.25">
      <c r="O113" s="29"/>
      <c r="P113" s="29"/>
      <c r="Q113" s="29"/>
    </row>
    <row r="114" spans="15:17" s="47" customFormat="1" x14ac:dyDescent="0.25">
      <c r="O114" s="29"/>
      <c r="P114" s="29"/>
      <c r="Q114" s="29"/>
    </row>
    <row r="115" spans="15:17" s="47" customFormat="1" x14ac:dyDescent="0.25">
      <c r="O115" s="29"/>
      <c r="P115" s="29"/>
      <c r="Q115" s="29"/>
    </row>
    <row r="116" spans="15:17" s="47" customFormat="1" x14ac:dyDescent="0.25">
      <c r="O116" s="29"/>
      <c r="P116" s="29"/>
      <c r="Q116" s="29"/>
    </row>
    <row r="117" spans="15:17" s="47" customFormat="1" x14ac:dyDescent="0.25">
      <c r="O117" s="29"/>
      <c r="P117" s="29"/>
      <c r="Q117" s="29"/>
    </row>
    <row r="118" spans="15:17" s="47" customFormat="1" x14ac:dyDescent="0.25">
      <c r="O118" s="29"/>
      <c r="P118" s="29"/>
      <c r="Q118" s="29"/>
    </row>
    <row r="119" spans="15:17" s="47" customFormat="1" x14ac:dyDescent="0.25">
      <c r="O119" s="29"/>
      <c r="P119" s="29"/>
      <c r="Q119" s="29"/>
    </row>
    <row r="120" spans="15:17" s="47" customFormat="1" x14ac:dyDescent="0.25">
      <c r="O120" s="29"/>
      <c r="P120" s="29"/>
      <c r="Q120" s="29"/>
    </row>
    <row r="121" spans="15:17" s="47" customFormat="1" x14ac:dyDescent="0.25">
      <c r="O121" s="29"/>
      <c r="P121" s="29"/>
      <c r="Q121" s="29"/>
    </row>
    <row r="122" spans="15:17" s="47" customFormat="1" x14ac:dyDescent="0.25">
      <c r="O122" s="29"/>
      <c r="P122" s="29"/>
      <c r="Q122" s="29"/>
    </row>
    <row r="123" spans="15:17" s="47" customFormat="1" x14ac:dyDescent="0.25">
      <c r="O123" s="29"/>
      <c r="P123" s="29"/>
      <c r="Q123" s="29"/>
    </row>
    <row r="124" spans="15:17" s="47" customFormat="1" x14ac:dyDescent="0.25">
      <c r="O124" s="29"/>
      <c r="P124" s="29"/>
      <c r="Q124" s="29"/>
    </row>
    <row r="125" spans="15:17" s="47" customFormat="1" x14ac:dyDescent="0.25">
      <c r="O125" s="29"/>
      <c r="P125" s="29"/>
      <c r="Q125" s="29"/>
    </row>
    <row r="126" spans="15:17" s="47" customFormat="1" x14ac:dyDescent="0.25">
      <c r="O126" s="29"/>
      <c r="P126" s="29"/>
      <c r="Q126" s="29"/>
    </row>
    <row r="127" spans="15:17" s="47" customFormat="1" x14ac:dyDescent="0.25">
      <c r="O127" s="29"/>
      <c r="P127" s="29"/>
      <c r="Q127" s="29"/>
    </row>
    <row r="128" spans="15:17" s="47" customFormat="1" x14ac:dyDescent="0.25">
      <c r="O128" s="29"/>
      <c r="P128" s="29"/>
      <c r="Q128" s="29"/>
    </row>
    <row r="129" spans="15:17" s="47" customFormat="1" x14ac:dyDescent="0.25">
      <c r="O129" s="29"/>
      <c r="P129" s="29"/>
      <c r="Q129" s="29"/>
    </row>
    <row r="130" spans="15:17" s="47" customFormat="1" x14ac:dyDescent="0.25">
      <c r="O130" s="29"/>
      <c r="P130" s="29"/>
      <c r="Q130" s="29"/>
    </row>
    <row r="131" spans="15:17" s="47" customFormat="1" x14ac:dyDescent="0.25">
      <c r="O131" s="29"/>
      <c r="P131" s="29"/>
      <c r="Q131" s="29"/>
    </row>
    <row r="132" spans="15:17" s="47" customFormat="1" x14ac:dyDescent="0.25">
      <c r="O132" s="29"/>
      <c r="P132" s="29"/>
      <c r="Q132" s="29"/>
    </row>
    <row r="133" spans="15:17" s="47" customFormat="1" x14ac:dyDescent="0.25">
      <c r="O133" s="29"/>
      <c r="P133" s="29"/>
      <c r="Q133" s="29"/>
    </row>
    <row r="134" spans="15:17" s="47" customFormat="1" x14ac:dyDescent="0.25">
      <c r="O134" s="29"/>
      <c r="P134" s="29"/>
      <c r="Q134" s="29"/>
    </row>
    <row r="135" spans="15:17" s="47" customFormat="1" x14ac:dyDescent="0.25">
      <c r="O135" s="29"/>
      <c r="P135" s="29"/>
      <c r="Q135" s="29"/>
    </row>
    <row r="136" spans="15:17" s="47" customFormat="1" x14ac:dyDescent="0.25">
      <c r="O136" s="29"/>
      <c r="P136" s="29"/>
      <c r="Q136" s="29"/>
    </row>
    <row r="137" spans="15:17" s="47" customFormat="1" x14ac:dyDescent="0.25">
      <c r="O137" s="29"/>
      <c r="P137" s="29"/>
      <c r="Q137" s="29"/>
    </row>
    <row r="138" spans="15:17" s="47" customFormat="1" x14ac:dyDescent="0.25">
      <c r="O138" s="29"/>
      <c r="P138" s="29"/>
      <c r="Q138" s="29"/>
    </row>
    <row r="139" spans="15:17" s="47" customFormat="1" x14ac:dyDescent="0.25">
      <c r="O139" s="29"/>
      <c r="P139" s="29"/>
      <c r="Q139" s="29"/>
    </row>
    <row r="140" spans="15:17" s="47" customFormat="1" x14ac:dyDescent="0.25">
      <c r="O140" s="29"/>
      <c r="P140" s="29"/>
      <c r="Q140" s="29"/>
    </row>
    <row r="141" spans="15:17" s="47" customFormat="1" x14ac:dyDescent="0.25">
      <c r="O141" s="29"/>
      <c r="P141" s="29"/>
      <c r="Q141" s="29"/>
    </row>
    <row r="142" spans="15:17" s="47" customFormat="1" x14ac:dyDescent="0.25">
      <c r="O142" s="29"/>
      <c r="P142" s="29"/>
      <c r="Q142" s="29"/>
    </row>
    <row r="143" spans="15:17" s="47" customFormat="1" x14ac:dyDescent="0.25">
      <c r="O143" s="29"/>
      <c r="P143" s="29"/>
      <c r="Q143" s="29"/>
    </row>
    <row r="144" spans="15:17" s="47" customFormat="1" x14ac:dyDescent="0.25">
      <c r="O144" s="29"/>
      <c r="P144" s="29"/>
      <c r="Q144" s="29"/>
    </row>
    <row r="145" spans="15:17" s="47" customFormat="1" x14ac:dyDescent="0.25">
      <c r="O145" s="29"/>
      <c r="P145" s="29"/>
      <c r="Q145" s="29"/>
    </row>
    <row r="146" spans="15:17" s="47" customFormat="1" x14ac:dyDescent="0.25">
      <c r="O146" s="29"/>
      <c r="P146" s="29"/>
      <c r="Q146" s="29"/>
    </row>
    <row r="147" spans="15:17" s="47" customFormat="1" x14ac:dyDescent="0.25">
      <c r="O147" s="29"/>
      <c r="P147" s="29"/>
      <c r="Q147" s="29"/>
    </row>
    <row r="148" spans="15:17" s="47" customFormat="1" x14ac:dyDescent="0.25">
      <c r="O148" s="29"/>
      <c r="P148" s="29"/>
      <c r="Q148" s="29"/>
    </row>
    <row r="149" spans="15:17" s="47" customFormat="1" x14ac:dyDescent="0.25">
      <c r="O149" s="29"/>
      <c r="P149" s="29"/>
      <c r="Q149" s="29"/>
    </row>
    <row r="150" spans="15:17" s="47" customFormat="1" x14ac:dyDescent="0.25">
      <c r="O150" s="29"/>
      <c r="P150" s="29"/>
      <c r="Q150" s="29"/>
    </row>
    <row r="151" spans="15:17" s="47" customFormat="1" x14ac:dyDescent="0.25">
      <c r="O151" s="29"/>
      <c r="P151" s="29"/>
      <c r="Q151" s="29"/>
    </row>
    <row r="152" spans="15:17" s="47" customFormat="1" x14ac:dyDescent="0.25">
      <c r="O152" s="29"/>
      <c r="P152" s="29"/>
      <c r="Q152" s="29"/>
    </row>
    <row r="153" spans="15:17" s="47" customFormat="1" x14ac:dyDescent="0.25">
      <c r="O153" s="29"/>
      <c r="P153" s="29"/>
      <c r="Q153" s="29"/>
    </row>
    <row r="154" spans="15:17" s="47" customFormat="1" x14ac:dyDescent="0.25">
      <c r="O154" s="29"/>
      <c r="P154" s="29"/>
      <c r="Q154" s="29"/>
    </row>
    <row r="155" spans="15:17" s="47" customFormat="1" x14ac:dyDescent="0.25">
      <c r="O155" s="29"/>
      <c r="P155" s="29"/>
      <c r="Q155" s="29"/>
    </row>
    <row r="156" spans="15:17" s="47" customFormat="1" x14ac:dyDescent="0.25">
      <c r="O156" s="29"/>
      <c r="P156" s="29"/>
      <c r="Q156" s="29"/>
    </row>
    <row r="157" spans="15:17" s="47" customFormat="1" x14ac:dyDescent="0.25">
      <c r="O157" s="29"/>
      <c r="P157" s="29"/>
      <c r="Q157" s="29"/>
    </row>
    <row r="158" spans="15:17" s="47" customFormat="1" x14ac:dyDescent="0.25">
      <c r="O158" s="29"/>
      <c r="P158" s="29"/>
      <c r="Q158" s="29"/>
    </row>
    <row r="159" spans="15:17" s="47" customFormat="1" x14ac:dyDescent="0.25">
      <c r="O159" s="29"/>
      <c r="P159" s="29"/>
      <c r="Q159" s="29"/>
    </row>
    <row r="160" spans="15:17" s="47" customFormat="1" x14ac:dyDescent="0.25">
      <c r="O160" s="29"/>
      <c r="P160" s="29"/>
      <c r="Q160" s="29"/>
    </row>
    <row r="161" spans="15:17" s="47" customFormat="1" x14ac:dyDescent="0.25">
      <c r="O161" s="29"/>
      <c r="P161" s="29"/>
      <c r="Q161" s="29"/>
    </row>
    <row r="162" spans="15:17" s="47" customFormat="1" x14ac:dyDescent="0.25">
      <c r="O162" s="29"/>
      <c r="P162" s="29"/>
      <c r="Q162" s="29"/>
    </row>
    <row r="163" spans="15:17" s="47" customFormat="1" x14ac:dyDescent="0.25">
      <c r="O163" s="29"/>
      <c r="P163" s="29"/>
      <c r="Q163" s="29"/>
    </row>
    <row r="164" spans="15:17" s="47" customFormat="1" x14ac:dyDescent="0.25">
      <c r="O164" s="29"/>
      <c r="P164" s="29"/>
      <c r="Q164" s="29"/>
    </row>
    <row r="165" spans="15:17" s="47" customFormat="1" x14ac:dyDescent="0.25">
      <c r="O165" s="29"/>
      <c r="P165" s="29"/>
      <c r="Q165" s="29"/>
    </row>
    <row r="166" spans="15:17" s="47" customFormat="1" x14ac:dyDescent="0.25">
      <c r="O166" s="29"/>
      <c r="P166" s="29"/>
      <c r="Q166" s="29"/>
    </row>
    <row r="167" spans="15:17" s="47" customFormat="1" x14ac:dyDescent="0.25">
      <c r="O167" s="29"/>
      <c r="P167" s="29"/>
      <c r="Q167" s="29"/>
    </row>
    <row r="168" spans="15:17" s="47" customFormat="1" x14ac:dyDescent="0.25">
      <c r="O168" s="29"/>
      <c r="P168" s="29"/>
      <c r="Q168" s="29"/>
    </row>
    <row r="169" spans="15:17" s="47" customFormat="1" x14ac:dyDescent="0.25">
      <c r="O169" s="29"/>
      <c r="P169" s="29"/>
      <c r="Q169" s="29"/>
    </row>
    <row r="170" spans="15:17" s="47" customFormat="1" x14ac:dyDescent="0.25">
      <c r="O170" s="29"/>
      <c r="P170" s="29"/>
      <c r="Q170" s="29"/>
    </row>
    <row r="171" spans="15:17" s="47" customFormat="1" x14ac:dyDescent="0.25">
      <c r="O171" s="29"/>
      <c r="P171" s="29"/>
      <c r="Q171" s="29"/>
    </row>
    <row r="172" spans="15:17" s="47" customFormat="1" x14ac:dyDescent="0.25">
      <c r="O172" s="29"/>
      <c r="P172" s="29"/>
      <c r="Q172" s="29"/>
    </row>
    <row r="173" spans="15:17" s="47" customFormat="1" x14ac:dyDescent="0.25">
      <c r="O173" s="29"/>
      <c r="P173" s="29"/>
      <c r="Q173" s="29"/>
    </row>
    <row r="174" spans="15:17" s="47" customFormat="1" x14ac:dyDescent="0.25">
      <c r="O174" s="29"/>
      <c r="P174" s="29"/>
      <c r="Q174" s="29"/>
    </row>
    <row r="175" spans="15:17" s="47" customFormat="1" x14ac:dyDescent="0.25">
      <c r="O175" s="29"/>
      <c r="P175" s="29"/>
      <c r="Q175" s="29"/>
    </row>
    <row r="176" spans="15:17" s="47" customFormat="1" x14ac:dyDescent="0.25">
      <c r="O176" s="29"/>
      <c r="P176" s="29"/>
      <c r="Q176" s="29"/>
    </row>
    <row r="177" spans="15:17" s="47" customFormat="1" x14ac:dyDescent="0.25">
      <c r="O177" s="29"/>
      <c r="P177" s="29"/>
      <c r="Q177" s="29"/>
    </row>
    <row r="178" spans="15:17" s="47" customFormat="1" x14ac:dyDescent="0.25">
      <c r="O178" s="29"/>
      <c r="P178" s="29"/>
      <c r="Q178" s="29"/>
    </row>
    <row r="179" spans="15:17" s="47" customFormat="1" x14ac:dyDescent="0.25">
      <c r="O179" s="29"/>
      <c r="P179" s="29"/>
      <c r="Q179" s="29"/>
    </row>
    <row r="180" spans="15:17" s="47" customFormat="1" x14ac:dyDescent="0.25">
      <c r="O180" s="29"/>
      <c r="P180" s="29"/>
      <c r="Q180" s="29"/>
    </row>
    <row r="181" spans="15:17" s="47" customFormat="1" x14ac:dyDescent="0.25">
      <c r="O181" s="29"/>
      <c r="P181" s="29"/>
      <c r="Q181" s="29"/>
    </row>
    <row r="182" spans="15:17" s="47" customFormat="1" x14ac:dyDescent="0.25">
      <c r="O182" s="29"/>
      <c r="P182" s="29"/>
      <c r="Q182" s="29"/>
    </row>
    <row r="183" spans="15:17" s="47" customFormat="1" x14ac:dyDescent="0.25">
      <c r="O183" s="29"/>
      <c r="P183" s="29"/>
      <c r="Q183" s="29"/>
    </row>
    <row r="184" spans="15:17" s="47" customFormat="1" x14ac:dyDescent="0.25">
      <c r="O184" s="29"/>
      <c r="P184" s="29"/>
      <c r="Q184" s="29"/>
    </row>
    <row r="185" spans="15:17" s="47" customFormat="1" x14ac:dyDescent="0.25">
      <c r="O185" s="29"/>
      <c r="P185" s="29"/>
      <c r="Q185" s="29"/>
    </row>
    <row r="186" spans="15:17" s="47" customFormat="1" x14ac:dyDescent="0.25">
      <c r="O186" s="29"/>
      <c r="P186" s="29"/>
      <c r="Q186" s="29"/>
    </row>
  </sheetData>
  <mergeCells count="37">
    <mergeCell ref="A23:A25"/>
    <mergeCell ref="N26:N28"/>
    <mergeCell ref="A26:A28"/>
    <mergeCell ref="N32:N34"/>
    <mergeCell ref="A32:A34"/>
    <mergeCell ref="A17:A19"/>
    <mergeCell ref="N17:N19"/>
    <mergeCell ref="A20:A22"/>
    <mergeCell ref="N20:N22"/>
    <mergeCell ref="A47:J47"/>
    <mergeCell ref="A38:A40"/>
    <mergeCell ref="N38:N40"/>
    <mergeCell ref="A41:A43"/>
    <mergeCell ref="N41:N43"/>
    <mergeCell ref="A44:A46"/>
    <mergeCell ref="N44:N46"/>
    <mergeCell ref="A29:A31"/>
    <mergeCell ref="N29:N31"/>
    <mergeCell ref="A35:A37"/>
    <mergeCell ref="N35:N37"/>
    <mergeCell ref="N23:N25"/>
    <mergeCell ref="L47:N47"/>
    <mergeCell ref="C6:L6"/>
    <mergeCell ref="A1:N1"/>
    <mergeCell ref="A2:N2"/>
    <mergeCell ref="A3:N3"/>
    <mergeCell ref="A6:A7"/>
    <mergeCell ref="B6:B7"/>
    <mergeCell ref="M6:M7"/>
    <mergeCell ref="N6:N7"/>
    <mergeCell ref="A4:N4"/>
    <mergeCell ref="A8:A10"/>
    <mergeCell ref="N8:N10"/>
    <mergeCell ref="A11:A13"/>
    <mergeCell ref="N11:N13"/>
    <mergeCell ref="A14:A16"/>
    <mergeCell ref="N14:N1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4"/>
  <dimension ref="A1:Q186"/>
  <sheetViews>
    <sheetView view="pageBreakPreview" zoomScaleNormal="100" zoomScaleSheetLayoutView="100" workbookViewId="0">
      <selection activeCell="D42" sqref="D42"/>
    </sheetView>
  </sheetViews>
  <sheetFormatPr defaultRowHeight="15" x14ac:dyDescent="0.25"/>
  <cols>
    <col min="1" max="1" width="25.7109375" style="47" customWidth="1"/>
    <col min="2" max="2" width="10.7109375" style="49" customWidth="1"/>
    <col min="3" max="11" width="8.7109375" style="47" customWidth="1"/>
    <col min="12" max="12" width="11" style="47" customWidth="1"/>
    <col min="13" max="13" width="10.7109375" style="49" customWidth="1"/>
    <col min="14" max="14" width="25.7109375" style="47" customWidth="1"/>
    <col min="15" max="257" width="9.140625" style="29"/>
    <col min="258" max="258" width="25.7109375" style="29" customWidth="1"/>
    <col min="259" max="259" width="10.7109375" style="29" customWidth="1"/>
    <col min="260" max="268" width="8.7109375" style="29" customWidth="1"/>
    <col min="269" max="269" width="10.7109375" style="29" customWidth="1"/>
    <col min="270" max="270" width="25.7109375" style="29" customWidth="1"/>
    <col min="271" max="513" width="9.140625" style="29"/>
    <col min="514" max="514" width="25.7109375" style="29" customWidth="1"/>
    <col min="515" max="515" width="10.7109375" style="29" customWidth="1"/>
    <col min="516" max="524" width="8.7109375" style="29" customWidth="1"/>
    <col min="525" max="525" width="10.7109375" style="29" customWidth="1"/>
    <col min="526" max="526" width="25.7109375" style="29" customWidth="1"/>
    <col min="527" max="769" width="9.140625" style="29"/>
    <col min="770" max="770" width="25.7109375" style="29" customWidth="1"/>
    <col min="771" max="771" width="10.7109375" style="29" customWidth="1"/>
    <col min="772" max="780" width="8.7109375" style="29" customWidth="1"/>
    <col min="781" max="781" width="10.7109375" style="29" customWidth="1"/>
    <col min="782" max="782" width="25.7109375" style="29" customWidth="1"/>
    <col min="783" max="1025" width="9.140625" style="29"/>
    <col min="1026" max="1026" width="25.7109375" style="29" customWidth="1"/>
    <col min="1027" max="1027" width="10.7109375" style="29" customWidth="1"/>
    <col min="1028" max="1036" width="8.7109375" style="29" customWidth="1"/>
    <col min="1037" max="1037" width="10.7109375" style="29" customWidth="1"/>
    <col min="1038" max="1038" width="25.7109375" style="29" customWidth="1"/>
    <col min="1039" max="1281" width="9.140625" style="29"/>
    <col min="1282" max="1282" width="25.7109375" style="29" customWidth="1"/>
    <col min="1283" max="1283" width="10.7109375" style="29" customWidth="1"/>
    <col min="1284" max="1292" width="8.7109375" style="29" customWidth="1"/>
    <col min="1293" max="1293" width="10.7109375" style="29" customWidth="1"/>
    <col min="1294" max="1294" width="25.7109375" style="29" customWidth="1"/>
    <col min="1295" max="1537" width="9.140625" style="29"/>
    <col min="1538" max="1538" width="25.7109375" style="29" customWidth="1"/>
    <col min="1539" max="1539" width="10.7109375" style="29" customWidth="1"/>
    <col min="1540" max="1548" width="8.7109375" style="29" customWidth="1"/>
    <col min="1549" max="1549" width="10.7109375" style="29" customWidth="1"/>
    <col min="1550" max="1550" width="25.7109375" style="29" customWidth="1"/>
    <col min="1551" max="1793" width="9.140625" style="29"/>
    <col min="1794" max="1794" width="25.7109375" style="29" customWidth="1"/>
    <col min="1795" max="1795" width="10.7109375" style="29" customWidth="1"/>
    <col min="1796" max="1804" width="8.7109375" style="29" customWidth="1"/>
    <col min="1805" max="1805" width="10.7109375" style="29" customWidth="1"/>
    <col min="1806" max="1806" width="25.7109375" style="29" customWidth="1"/>
    <col min="1807" max="2049" width="9.140625" style="29"/>
    <col min="2050" max="2050" width="25.7109375" style="29" customWidth="1"/>
    <col min="2051" max="2051" width="10.7109375" style="29" customWidth="1"/>
    <col min="2052" max="2060" width="8.7109375" style="29" customWidth="1"/>
    <col min="2061" max="2061" width="10.7109375" style="29" customWidth="1"/>
    <col min="2062" max="2062" width="25.7109375" style="29" customWidth="1"/>
    <col min="2063" max="2305" width="9.140625" style="29"/>
    <col min="2306" max="2306" width="25.7109375" style="29" customWidth="1"/>
    <col min="2307" max="2307" width="10.7109375" style="29" customWidth="1"/>
    <col min="2308" max="2316" width="8.7109375" style="29" customWidth="1"/>
    <col min="2317" max="2317" width="10.7109375" style="29" customWidth="1"/>
    <col min="2318" max="2318" width="25.7109375" style="29" customWidth="1"/>
    <col min="2319" max="2561" width="9.140625" style="29"/>
    <col min="2562" max="2562" width="25.7109375" style="29" customWidth="1"/>
    <col min="2563" max="2563" width="10.7109375" style="29" customWidth="1"/>
    <col min="2564" max="2572" width="8.7109375" style="29" customWidth="1"/>
    <col min="2573" max="2573" width="10.7109375" style="29" customWidth="1"/>
    <col min="2574" max="2574" width="25.7109375" style="29" customWidth="1"/>
    <col min="2575" max="2817" width="9.140625" style="29"/>
    <col min="2818" max="2818" width="25.7109375" style="29" customWidth="1"/>
    <col min="2819" max="2819" width="10.7109375" style="29" customWidth="1"/>
    <col min="2820" max="2828" width="8.7109375" style="29" customWidth="1"/>
    <col min="2829" max="2829" width="10.7109375" style="29" customWidth="1"/>
    <col min="2830" max="2830" width="25.7109375" style="29" customWidth="1"/>
    <col min="2831" max="3073" width="9.140625" style="29"/>
    <col min="3074" max="3074" width="25.7109375" style="29" customWidth="1"/>
    <col min="3075" max="3075" width="10.7109375" style="29" customWidth="1"/>
    <col min="3076" max="3084" width="8.7109375" style="29" customWidth="1"/>
    <col min="3085" max="3085" width="10.7109375" style="29" customWidth="1"/>
    <col min="3086" max="3086" width="25.7109375" style="29" customWidth="1"/>
    <col min="3087" max="3329" width="9.140625" style="29"/>
    <col min="3330" max="3330" width="25.7109375" style="29" customWidth="1"/>
    <col min="3331" max="3331" width="10.7109375" style="29" customWidth="1"/>
    <col min="3332" max="3340" width="8.7109375" style="29" customWidth="1"/>
    <col min="3341" max="3341" width="10.7109375" style="29" customWidth="1"/>
    <col min="3342" max="3342" width="25.7109375" style="29" customWidth="1"/>
    <col min="3343" max="3585" width="9.140625" style="29"/>
    <col min="3586" max="3586" width="25.7109375" style="29" customWidth="1"/>
    <col min="3587" max="3587" width="10.7109375" style="29" customWidth="1"/>
    <col min="3588" max="3596" width="8.7109375" style="29" customWidth="1"/>
    <col min="3597" max="3597" width="10.7109375" style="29" customWidth="1"/>
    <col min="3598" max="3598" width="25.7109375" style="29" customWidth="1"/>
    <col min="3599" max="3841" width="9.140625" style="29"/>
    <col min="3842" max="3842" width="25.7109375" style="29" customWidth="1"/>
    <col min="3843" max="3843" width="10.7109375" style="29" customWidth="1"/>
    <col min="3844" max="3852" width="8.7109375" style="29" customWidth="1"/>
    <col min="3853" max="3853" width="10.7109375" style="29" customWidth="1"/>
    <col min="3854" max="3854" width="25.7109375" style="29" customWidth="1"/>
    <col min="3855" max="4097" width="9.140625" style="29"/>
    <col min="4098" max="4098" width="25.7109375" style="29" customWidth="1"/>
    <col min="4099" max="4099" width="10.7109375" style="29" customWidth="1"/>
    <col min="4100" max="4108" width="8.7109375" style="29" customWidth="1"/>
    <col min="4109" max="4109" width="10.7109375" style="29" customWidth="1"/>
    <col min="4110" max="4110" width="25.7109375" style="29" customWidth="1"/>
    <col min="4111" max="4353" width="9.140625" style="29"/>
    <col min="4354" max="4354" width="25.7109375" style="29" customWidth="1"/>
    <col min="4355" max="4355" width="10.7109375" style="29" customWidth="1"/>
    <col min="4356" max="4364" width="8.7109375" style="29" customWidth="1"/>
    <col min="4365" max="4365" width="10.7109375" style="29" customWidth="1"/>
    <col min="4366" max="4366" width="25.7109375" style="29" customWidth="1"/>
    <col min="4367" max="4609" width="9.140625" style="29"/>
    <col min="4610" max="4610" width="25.7109375" style="29" customWidth="1"/>
    <col min="4611" max="4611" width="10.7109375" style="29" customWidth="1"/>
    <col min="4612" max="4620" width="8.7109375" style="29" customWidth="1"/>
    <col min="4621" max="4621" width="10.7109375" style="29" customWidth="1"/>
    <col min="4622" max="4622" width="25.7109375" style="29" customWidth="1"/>
    <col min="4623" max="4865" width="9.140625" style="29"/>
    <col min="4866" max="4866" width="25.7109375" style="29" customWidth="1"/>
    <col min="4867" max="4867" width="10.7109375" style="29" customWidth="1"/>
    <col min="4868" max="4876" width="8.7109375" style="29" customWidth="1"/>
    <col min="4877" max="4877" width="10.7109375" style="29" customWidth="1"/>
    <col min="4878" max="4878" width="25.7109375" style="29" customWidth="1"/>
    <col min="4879" max="5121" width="9.140625" style="29"/>
    <col min="5122" max="5122" width="25.7109375" style="29" customWidth="1"/>
    <col min="5123" max="5123" width="10.7109375" style="29" customWidth="1"/>
    <col min="5124" max="5132" width="8.7109375" style="29" customWidth="1"/>
    <col min="5133" max="5133" width="10.7109375" style="29" customWidth="1"/>
    <col min="5134" max="5134" width="25.7109375" style="29" customWidth="1"/>
    <col min="5135" max="5377" width="9.140625" style="29"/>
    <col min="5378" max="5378" width="25.7109375" style="29" customWidth="1"/>
    <col min="5379" max="5379" width="10.7109375" style="29" customWidth="1"/>
    <col min="5380" max="5388" width="8.7109375" style="29" customWidth="1"/>
    <col min="5389" max="5389" width="10.7109375" style="29" customWidth="1"/>
    <col min="5390" max="5390" width="25.7109375" style="29" customWidth="1"/>
    <col min="5391" max="5633" width="9.140625" style="29"/>
    <col min="5634" max="5634" width="25.7109375" style="29" customWidth="1"/>
    <col min="5635" max="5635" width="10.7109375" style="29" customWidth="1"/>
    <col min="5636" max="5644" width="8.7109375" style="29" customWidth="1"/>
    <col min="5645" max="5645" width="10.7109375" style="29" customWidth="1"/>
    <col min="5646" max="5646" width="25.7109375" style="29" customWidth="1"/>
    <col min="5647" max="5889" width="9.140625" style="29"/>
    <col min="5890" max="5890" width="25.7109375" style="29" customWidth="1"/>
    <col min="5891" max="5891" width="10.7109375" style="29" customWidth="1"/>
    <col min="5892" max="5900" width="8.7109375" style="29" customWidth="1"/>
    <col min="5901" max="5901" width="10.7109375" style="29" customWidth="1"/>
    <col min="5902" max="5902" width="25.7109375" style="29" customWidth="1"/>
    <col min="5903" max="6145" width="9.140625" style="29"/>
    <col min="6146" max="6146" width="25.7109375" style="29" customWidth="1"/>
    <col min="6147" max="6147" width="10.7109375" style="29" customWidth="1"/>
    <col min="6148" max="6156" width="8.7109375" style="29" customWidth="1"/>
    <col min="6157" max="6157" width="10.7109375" style="29" customWidth="1"/>
    <col min="6158" max="6158" width="25.7109375" style="29" customWidth="1"/>
    <col min="6159" max="6401" width="9.140625" style="29"/>
    <col min="6402" max="6402" width="25.7109375" style="29" customWidth="1"/>
    <col min="6403" max="6403" width="10.7109375" style="29" customWidth="1"/>
    <col min="6404" max="6412" width="8.7109375" style="29" customWidth="1"/>
    <col min="6413" max="6413" width="10.7109375" style="29" customWidth="1"/>
    <col min="6414" max="6414" width="25.7109375" style="29" customWidth="1"/>
    <col min="6415" max="6657" width="9.140625" style="29"/>
    <col min="6658" max="6658" width="25.7109375" style="29" customWidth="1"/>
    <col min="6659" max="6659" width="10.7109375" style="29" customWidth="1"/>
    <col min="6660" max="6668" width="8.7109375" style="29" customWidth="1"/>
    <col min="6669" max="6669" width="10.7109375" style="29" customWidth="1"/>
    <col min="6670" max="6670" width="25.7109375" style="29" customWidth="1"/>
    <col min="6671" max="6913" width="9.140625" style="29"/>
    <col min="6914" max="6914" width="25.7109375" style="29" customWidth="1"/>
    <col min="6915" max="6915" width="10.7109375" style="29" customWidth="1"/>
    <col min="6916" max="6924" width="8.7109375" style="29" customWidth="1"/>
    <col min="6925" max="6925" width="10.7109375" style="29" customWidth="1"/>
    <col min="6926" max="6926" width="25.7109375" style="29" customWidth="1"/>
    <col min="6927" max="7169" width="9.140625" style="29"/>
    <col min="7170" max="7170" width="25.7109375" style="29" customWidth="1"/>
    <col min="7171" max="7171" width="10.7109375" style="29" customWidth="1"/>
    <col min="7172" max="7180" width="8.7109375" style="29" customWidth="1"/>
    <col min="7181" max="7181" width="10.7109375" style="29" customWidth="1"/>
    <col min="7182" max="7182" width="25.7109375" style="29" customWidth="1"/>
    <col min="7183" max="7425" width="9.140625" style="29"/>
    <col min="7426" max="7426" width="25.7109375" style="29" customWidth="1"/>
    <col min="7427" max="7427" width="10.7109375" style="29" customWidth="1"/>
    <col min="7428" max="7436" width="8.7109375" style="29" customWidth="1"/>
    <col min="7437" max="7437" width="10.7109375" style="29" customWidth="1"/>
    <col min="7438" max="7438" width="25.7109375" style="29" customWidth="1"/>
    <col min="7439" max="7681" width="9.140625" style="29"/>
    <col min="7682" max="7682" width="25.7109375" style="29" customWidth="1"/>
    <col min="7683" max="7683" width="10.7109375" style="29" customWidth="1"/>
    <col min="7684" max="7692" width="8.7109375" style="29" customWidth="1"/>
    <col min="7693" max="7693" width="10.7109375" style="29" customWidth="1"/>
    <col min="7694" max="7694" width="25.7109375" style="29" customWidth="1"/>
    <col min="7695" max="7937" width="9.140625" style="29"/>
    <col min="7938" max="7938" width="25.7109375" style="29" customWidth="1"/>
    <col min="7939" max="7939" width="10.7109375" style="29" customWidth="1"/>
    <col min="7940" max="7948" width="8.7109375" style="29" customWidth="1"/>
    <col min="7949" max="7949" width="10.7109375" style="29" customWidth="1"/>
    <col min="7950" max="7950" width="25.7109375" style="29" customWidth="1"/>
    <col min="7951" max="8193" width="9.140625" style="29"/>
    <col min="8194" max="8194" width="25.7109375" style="29" customWidth="1"/>
    <col min="8195" max="8195" width="10.7109375" style="29" customWidth="1"/>
    <col min="8196" max="8204" width="8.7109375" style="29" customWidth="1"/>
    <col min="8205" max="8205" width="10.7109375" style="29" customWidth="1"/>
    <col min="8206" max="8206" width="25.7109375" style="29" customWidth="1"/>
    <col min="8207" max="8449" width="9.140625" style="29"/>
    <col min="8450" max="8450" width="25.7109375" style="29" customWidth="1"/>
    <col min="8451" max="8451" width="10.7109375" style="29" customWidth="1"/>
    <col min="8452" max="8460" width="8.7109375" style="29" customWidth="1"/>
    <col min="8461" max="8461" width="10.7109375" style="29" customWidth="1"/>
    <col min="8462" max="8462" width="25.7109375" style="29" customWidth="1"/>
    <col min="8463" max="8705" width="9.140625" style="29"/>
    <col min="8706" max="8706" width="25.7109375" style="29" customWidth="1"/>
    <col min="8707" max="8707" width="10.7109375" style="29" customWidth="1"/>
    <col min="8708" max="8716" width="8.7109375" style="29" customWidth="1"/>
    <col min="8717" max="8717" width="10.7109375" style="29" customWidth="1"/>
    <col min="8718" max="8718" width="25.7109375" style="29" customWidth="1"/>
    <col min="8719" max="8961" width="9.140625" style="29"/>
    <col min="8962" max="8962" width="25.7109375" style="29" customWidth="1"/>
    <col min="8963" max="8963" width="10.7109375" style="29" customWidth="1"/>
    <col min="8964" max="8972" width="8.7109375" style="29" customWidth="1"/>
    <col min="8973" max="8973" width="10.7109375" style="29" customWidth="1"/>
    <col min="8974" max="8974" width="25.7109375" style="29" customWidth="1"/>
    <col min="8975" max="9217" width="9.140625" style="29"/>
    <col min="9218" max="9218" width="25.7109375" style="29" customWidth="1"/>
    <col min="9219" max="9219" width="10.7109375" style="29" customWidth="1"/>
    <col min="9220" max="9228" width="8.7109375" style="29" customWidth="1"/>
    <col min="9229" max="9229" width="10.7109375" style="29" customWidth="1"/>
    <col min="9230" max="9230" width="25.7109375" style="29" customWidth="1"/>
    <col min="9231" max="9473" width="9.140625" style="29"/>
    <col min="9474" max="9474" width="25.7109375" style="29" customWidth="1"/>
    <col min="9475" max="9475" width="10.7109375" style="29" customWidth="1"/>
    <col min="9476" max="9484" width="8.7109375" style="29" customWidth="1"/>
    <col min="9485" max="9485" width="10.7109375" style="29" customWidth="1"/>
    <col min="9486" max="9486" width="25.7109375" style="29" customWidth="1"/>
    <col min="9487" max="9729" width="9.140625" style="29"/>
    <col min="9730" max="9730" width="25.7109375" style="29" customWidth="1"/>
    <col min="9731" max="9731" width="10.7109375" style="29" customWidth="1"/>
    <col min="9732" max="9740" width="8.7109375" style="29" customWidth="1"/>
    <col min="9741" max="9741" width="10.7109375" style="29" customWidth="1"/>
    <col min="9742" max="9742" width="25.7109375" style="29" customWidth="1"/>
    <col min="9743" max="9985" width="9.140625" style="29"/>
    <col min="9986" max="9986" width="25.7109375" style="29" customWidth="1"/>
    <col min="9987" max="9987" width="10.7109375" style="29" customWidth="1"/>
    <col min="9988" max="9996" width="8.7109375" style="29" customWidth="1"/>
    <col min="9997" max="9997" width="10.7109375" style="29" customWidth="1"/>
    <col min="9998" max="9998" width="25.7109375" style="29" customWidth="1"/>
    <col min="9999" max="10241" width="9.140625" style="29"/>
    <col min="10242" max="10242" width="25.7109375" style="29" customWidth="1"/>
    <col min="10243" max="10243" width="10.7109375" style="29" customWidth="1"/>
    <col min="10244" max="10252" width="8.7109375" style="29" customWidth="1"/>
    <col min="10253" max="10253" width="10.7109375" style="29" customWidth="1"/>
    <col min="10254" max="10254" width="25.7109375" style="29" customWidth="1"/>
    <col min="10255" max="10497" width="9.140625" style="29"/>
    <col min="10498" max="10498" width="25.7109375" style="29" customWidth="1"/>
    <col min="10499" max="10499" width="10.7109375" style="29" customWidth="1"/>
    <col min="10500" max="10508" width="8.7109375" style="29" customWidth="1"/>
    <col min="10509" max="10509" width="10.7109375" style="29" customWidth="1"/>
    <col min="10510" max="10510" width="25.7109375" style="29" customWidth="1"/>
    <col min="10511" max="10753" width="9.140625" style="29"/>
    <col min="10754" max="10754" width="25.7109375" style="29" customWidth="1"/>
    <col min="10755" max="10755" width="10.7109375" style="29" customWidth="1"/>
    <col min="10756" max="10764" width="8.7109375" style="29" customWidth="1"/>
    <col min="10765" max="10765" width="10.7109375" style="29" customWidth="1"/>
    <col min="10766" max="10766" width="25.7109375" style="29" customWidth="1"/>
    <col min="10767" max="11009" width="9.140625" style="29"/>
    <col min="11010" max="11010" width="25.7109375" style="29" customWidth="1"/>
    <col min="11011" max="11011" width="10.7109375" style="29" customWidth="1"/>
    <col min="11012" max="11020" width="8.7109375" style="29" customWidth="1"/>
    <col min="11021" max="11021" width="10.7109375" style="29" customWidth="1"/>
    <col min="11022" max="11022" width="25.7109375" style="29" customWidth="1"/>
    <col min="11023" max="11265" width="9.140625" style="29"/>
    <col min="11266" max="11266" width="25.7109375" style="29" customWidth="1"/>
    <col min="11267" max="11267" width="10.7109375" style="29" customWidth="1"/>
    <col min="11268" max="11276" width="8.7109375" style="29" customWidth="1"/>
    <col min="11277" max="11277" width="10.7109375" style="29" customWidth="1"/>
    <col min="11278" max="11278" width="25.7109375" style="29" customWidth="1"/>
    <col min="11279" max="11521" width="9.140625" style="29"/>
    <col min="11522" max="11522" width="25.7109375" style="29" customWidth="1"/>
    <col min="11523" max="11523" width="10.7109375" style="29" customWidth="1"/>
    <col min="11524" max="11532" width="8.7109375" style="29" customWidth="1"/>
    <col min="11533" max="11533" width="10.7109375" style="29" customWidth="1"/>
    <col min="11534" max="11534" width="25.7109375" style="29" customWidth="1"/>
    <col min="11535" max="11777" width="9.140625" style="29"/>
    <col min="11778" max="11778" width="25.7109375" style="29" customWidth="1"/>
    <col min="11779" max="11779" width="10.7109375" style="29" customWidth="1"/>
    <col min="11780" max="11788" width="8.7109375" style="29" customWidth="1"/>
    <col min="11789" max="11789" width="10.7109375" style="29" customWidth="1"/>
    <col min="11790" max="11790" width="25.7109375" style="29" customWidth="1"/>
    <col min="11791" max="12033" width="9.140625" style="29"/>
    <col min="12034" max="12034" width="25.7109375" style="29" customWidth="1"/>
    <col min="12035" max="12035" width="10.7109375" style="29" customWidth="1"/>
    <col min="12036" max="12044" width="8.7109375" style="29" customWidth="1"/>
    <col min="12045" max="12045" width="10.7109375" style="29" customWidth="1"/>
    <col min="12046" max="12046" width="25.7109375" style="29" customWidth="1"/>
    <col min="12047" max="12289" width="9.140625" style="29"/>
    <col min="12290" max="12290" width="25.7109375" style="29" customWidth="1"/>
    <col min="12291" max="12291" width="10.7109375" style="29" customWidth="1"/>
    <col min="12292" max="12300" width="8.7109375" style="29" customWidth="1"/>
    <col min="12301" max="12301" width="10.7109375" style="29" customWidth="1"/>
    <col min="12302" max="12302" width="25.7109375" style="29" customWidth="1"/>
    <col min="12303" max="12545" width="9.140625" style="29"/>
    <col min="12546" max="12546" width="25.7109375" style="29" customWidth="1"/>
    <col min="12547" max="12547" width="10.7109375" style="29" customWidth="1"/>
    <col min="12548" max="12556" width="8.7109375" style="29" customWidth="1"/>
    <col min="12557" max="12557" width="10.7109375" style="29" customWidth="1"/>
    <col min="12558" max="12558" width="25.7109375" style="29" customWidth="1"/>
    <col min="12559" max="12801" width="9.140625" style="29"/>
    <col min="12802" max="12802" width="25.7109375" style="29" customWidth="1"/>
    <col min="12803" max="12803" width="10.7109375" style="29" customWidth="1"/>
    <col min="12804" max="12812" width="8.7109375" style="29" customWidth="1"/>
    <col min="12813" max="12813" width="10.7109375" style="29" customWidth="1"/>
    <col min="12814" max="12814" width="25.7109375" style="29" customWidth="1"/>
    <col min="12815" max="13057" width="9.140625" style="29"/>
    <col min="13058" max="13058" width="25.7109375" style="29" customWidth="1"/>
    <col min="13059" max="13059" width="10.7109375" style="29" customWidth="1"/>
    <col min="13060" max="13068" width="8.7109375" style="29" customWidth="1"/>
    <col min="13069" max="13069" width="10.7109375" style="29" customWidth="1"/>
    <col min="13070" max="13070" width="25.7109375" style="29" customWidth="1"/>
    <col min="13071" max="13313" width="9.140625" style="29"/>
    <col min="13314" max="13314" width="25.7109375" style="29" customWidth="1"/>
    <col min="13315" max="13315" width="10.7109375" style="29" customWidth="1"/>
    <col min="13316" max="13324" width="8.7109375" style="29" customWidth="1"/>
    <col min="13325" max="13325" width="10.7109375" style="29" customWidth="1"/>
    <col min="13326" max="13326" width="25.7109375" style="29" customWidth="1"/>
    <col min="13327" max="13569" width="9.140625" style="29"/>
    <col min="13570" max="13570" width="25.7109375" style="29" customWidth="1"/>
    <col min="13571" max="13571" width="10.7109375" style="29" customWidth="1"/>
    <col min="13572" max="13580" width="8.7109375" style="29" customWidth="1"/>
    <col min="13581" max="13581" width="10.7109375" style="29" customWidth="1"/>
    <col min="13582" max="13582" width="25.7109375" style="29" customWidth="1"/>
    <col min="13583" max="13825" width="9.140625" style="29"/>
    <col min="13826" max="13826" width="25.7109375" style="29" customWidth="1"/>
    <col min="13827" max="13827" width="10.7109375" style="29" customWidth="1"/>
    <col min="13828" max="13836" width="8.7109375" style="29" customWidth="1"/>
    <col min="13837" max="13837" width="10.7109375" style="29" customWidth="1"/>
    <col min="13838" max="13838" width="25.7109375" style="29" customWidth="1"/>
    <col min="13839" max="14081" width="9.140625" style="29"/>
    <col min="14082" max="14082" width="25.7109375" style="29" customWidth="1"/>
    <col min="14083" max="14083" width="10.7109375" style="29" customWidth="1"/>
    <col min="14084" max="14092" width="8.7109375" style="29" customWidth="1"/>
    <col min="14093" max="14093" width="10.7109375" style="29" customWidth="1"/>
    <col min="14094" max="14094" width="25.7109375" style="29" customWidth="1"/>
    <col min="14095" max="14337" width="9.140625" style="29"/>
    <col min="14338" max="14338" width="25.7109375" style="29" customWidth="1"/>
    <col min="14339" max="14339" width="10.7109375" style="29" customWidth="1"/>
    <col min="14340" max="14348" width="8.7109375" style="29" customWidth="1"/>
    <col min="14349" max="14349" width="10.7109375" style="29" customWidth="1"/>
    <col min="14350" max="14350" width="25.7109375" style="29" customWidth="1"/>
    <col min="14351" max="14593" width="9.140625" style="29"/>
    <col min="14594" max="14594" width="25.7109375" style="29" customWidth="1"/>
    <col min="14595" max="14595" width="10.7109375" style="29" customWidth="1"/>
    <col min="14596" max="14604" width="8.7109375" style="29" customWidth="1"/>
    <col min="14605" max="14605" width="10.7109375" style="29" customWidth="1"/>
    <col min="14606" max="14606" width="25.7109375" style="29" customWidth="1"/>
    <col min="14607" max="14849" width="9.140625" style="29"/>
    <col min="14850" max="14850" width="25.7109375" style="29" customWidth="1"/>
    <col min="14851" max="14851" width="10.7109375" style="29" customWidth="1"/>
    <col min="14852" max="14860" width="8.7109375" style="29" customWidth="1"/>
    <col min="14861" max="14861" width="10.7109375" style="29" customWidth="1"/>
    <col min="14862" max="14862" width="25.7109375" style="29" customWidth="1"/>
    <col min="14863" max="15105" width="9.140625" style="29"/>
    <col min="15106" max="15106" width="25.7109375" style="29" customWidth="1"/>
    <col min="15107" max="15107" width="10.7109375" style="29" customWidth="1"/>
    <col min="15108" max="15116" width="8.7109375" style="29" customWidth="1"/>
    <col min="15117" max="15117" width="10.7109375" style="29" customWidth="1"/>
    <col min="15118" max="15118" width="25.7109375" style="29" customWidth="1"/>
    <col min="15119" max="15361" width="9.140625" style="29"/>
    <col min="15362" max="15362" width="25.7109375" style="29" customWidth="1"/>
    <col min="15363" max="15363" width="10.7109375" style="29" customWidth="1"/>
    <col min="15364" max="15372" width="8.7109375" style="29" customWidth="1"/>
    <col min="15373" max="15373" width="10.7109375" style="29" customWidth="1"/>
    <col min="15374" max="15374" width="25.7109375" style="29" customWidth="1"/>
    <col min="15375" max="15617" width="9.140625" style="29"/>
    <col min="15618" max="15618" width="25.7109375" style="29" customWidth="1"/>
    <col min="15619" max="15619" width="10.7109375" style="29" customWidth="1"/>
    <col min="15620" max="15628" width="8.7109375" style="29" customWidth="1"/>
    <col min="15629" max="15629" width="10.7109375" style="29" customWidth="1"/>
    <col min="15630" max="15630" width="25.7109375" style="29" customWidth="1"/>
    <col min="15631" max="15873" width="9.140625" style="29"/>
    <col min="15874" max="15874" width="25.7109375" style="29" customWidth="1"/>
    <col min="15875" max="15875" width="10.7109375" style="29" customWidth="1"/>
    <col min="15876" max="15884" width="8.7109375" style="29" customWidth="1"/>
    <col min="15885" max="15885" width="10.7109375" style="29" customWidth="1"/>
    <col min="15886" max="15886" width="25.7109375" style="29" customWidth="1"/>
    <col min="15887" max="16129" width="9.140625" style="29"/>
    <col min="16130" max="16130" width="25.7109375" style="29" customWidth="1"/>
    <col min="16131" max="16131" width="10.7109375" style="29" customWidth="1"/>
    <col min="16132" max="16140" width="8.7109375" style="29" customWidth="1"/>
    <col min="16141" max="16141" width="10.7109375" style="29" customWidth="1"/>
    <col min="16142" max="16142" width="25.7109375" style="29" customWidth="1"/>
    <col min="16143" max="16384" width="9.140625" style="29"/>
  </cols>
  <sheetData>
    <row r="1" spans="1:14" s="23" customFormat="1" ht="23.25" x14ac:dyDescent="0.2">
      <c r="A1" s="1474" t="s">
        <v>961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</row>
    <row r="2" spans="1:14" s="25" customFormat="1" ht="15.75" x14ac:dyDescent="0.2">
      <c r="A2" s="1475" t="s">
        <v>802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</row>
    <row r="3" spans="1:14" s="96" customFormat="1" ht="15.75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</row>
    <row r="4" spans="1:14" s="96" customFormat="1" ht="15.75" x14ac:dyDescent="0.25">
      <c r="A4" s="1475" t="s">
        <v>347</v>
      </c>
      <c r="B4" s="1475"/>
      <c r="C4" s="1475"/>
      <c r="D4" s="1475"/>
      <c r="E4" s="1475"/>
      <c r="F4" s="1475"/>
      <c r="G4" s="1475"/>
      <c r="H4" s="1475"/>
      <c r="I4" s="1475"/>
      <c r="J4" s="1475"/>
      <c r="K4" s="1475"/>
      <c r="L4" s="1475"/>
      <c r="M4" s="1475"/>
      <c r="N4" s="1475"/>
    </row>
    <row r="5" spans="1:14" ht="15.75" x14ac:dyDescent="0.3">
      <c r="A5" s="297" t="s">
        <v>873</v>
      </c>
      <c r="B5" s="307"/>
      <c r="C5" s="308"/>
      <c r="D5" s="308"/>
      <c r="E5" s="299"/>
      <c r="F5" s="299"/>
      <c r="G5" s="299"/>
      <c r="H5" s="299"/>
      <c r="I5" s="299"/>
      <c r="J5" s="156"/>
      <c r="K5" s="308"/>
      <c r="L5" s="299"/>
      <c r="M5" s="307"/>
      <c r="N5" s="309" t="s">
        <v>874</v>
      </c>
    </row>
    <row r="6" spans="1:14" ht="16.5" thickBot="1" x14ac:dyDescent="0.25">
      <c r="A6" s="1657" t="s">
        <v>439</v>
      </c>
      <c r="B6" s="1657" t="s">
        <v>414</v>
      </c>
      <c r="C6" s="1609" t="s">
        <v>709</v>
      </c>
      <c r="D6" s="1718"/>
      <c r="E6" s="1718"/>
      <c r="F6" s="1718"/>
      <c r="G6" s="1718"/>
      <c r="H6" s="1718"/>
      <c r="I6" s="1718"/>
      <c r="J6" s="1718"/>
      <c r="K6" s="1718"/>
      <c r="L6" s="1719"/>
      <c r="M6" s="1605" t="s">
        <v>413</v>
      </c>
      <c r="N6" s="1605" t="s">
        <v>440</v>
      </c>
    </row>
    <row r="7" spans="1:14" ht="29.25" customHeight="1" thickTop="1" x14ac:dyDescent="0.2">
      <c r="A7" s="1658"/>
      <c r="B7" s="1721"/>
      <c r="C7" s="486" t="s">
        <v>394</v>
      </c>
      <c r="D7" s="63" t="s">
        <v>345</v>
      </c>
      <c r="E7" s="68" t="s">
        <v>197</v>
      </c>
      <c r="F7" s="361" t="s">
        <v>161</v>
      </c>
      <c r="G7" s="361" t="s">
        <v>69</v>
      </c>
      <c r="H7" s="361" t="s">
        <v>67</v>
      </c>
      <c r="I7" s="361" t="s">
        <v>65</v>
      </c>
      <c r="J7" s="361" t="s">
        <v>63</v>
      </c>
      <c r="K7" s="361" t="s">
        <v>61</v>
      </c>
      <c r="L7" s="77" t="s">
        <v>59</v>
      </c>
      <c r="M7" s="1606"/>
      <c r="N7" s="1606"/>
    </row>
    <row r="8" spans="1:14" ht="13.5" customHeight="1" thickBot="1" x14ac:dyDescent="0.25">
      <c r="A8" s="1722" t="s">
        <v>361</v>
      </c>
      <c r="B8" s="152" t="s">
        <v>592</v>
      </c>
      <c r="C8" s="726">
        <f>SUM(D8:L8)</f>
        <v>20</v>
      </c>
      <c r="D8" s="197">
        <v>0</v>
      </c>
      <c r="E8" s="197">
        <v>20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67" t="s">
        <v>180</v>
      </c>
      <c r="N8" s="1490" t="s">
        <v>494</v>
      </c>
    </row>
    <row r="9" spans="1:14" ht="13.5" customHeight="1" thickTop="1" thickBot="1" x14ac:dyDescent="0.25">
      <c r="A9" s="1723"/>
      <c r="B9" s="153" t="s">
        <v>593</v>
      </c>
      <c r="C9" s="742">
        <f t="shared" ref="C9:C43" si="0">SUM(D9:L9)</f>
        <v>1</v>
      </c>
      <c r="D9" s="175">
        <v>0</v>
      </c>
      <c r="E9" s="175">
        <v>1</v>
      </c>
      <c r="F9" s="175">
        <v>0</v>
      </c>
      <c r="G9" s="175">
        <v>0</v>
      </c>
      <c r="H9" s="175">
        <v>0</v>
      </c>
      <c r="I9" s="175">
        <v>0</v>
      </c>
      <c r="J9" s="175">
        <v>0</v>
      </c>
      <c r="K9" s="175">
        <v>0</v>
      </c>
      <c r="L9" s="175">
        <v>0</v>
      </c>
      <c r="M9" s="65" t="s">
        <v>434</v>
      </c>
      <c r="N9" s="1491"/>
    </row>
    <row r="10" spans="1:14" s="26" customFormat="1" ht="13.5" customHeight="1" thickTop="1" thickBot="1" x14ac:dyDescent="0.25">
      <c r="A10" s="1724"/>
      <c r="B10" s="153" t="s">
        <v>44</v>
      </c>
      <c r="C10" s="168">
        <f t="shared" si="0"/>
        <v>21</v>
      </c>
      <c r="D10" s="168">
        <v>0</v>
      </c>
      <c r="E10" s="168">
        <f t="shared" ref="E10:K10" si="1">E8+E9</f>
        <v>21</v>
      </c>
      <c r="F10" s="168">
        <f t="shared" si="1"/>
        <v>0</v>
      </c>
      <c r="G10" s="168">
        <f t="shared" si="1"/>
        <v>0</v>
      </c>
      <c r="H10" s="168">
        <f t="shared" si="1"/>
        <v>0</v>
      </c>
      <c r="I10" s="168">
        <f t="shared" si="1"/>
        <v>0</v>
      </c>
      <c r="J10" s="168">
        <f t="shared" si="1"/>
        <v>0</v>
      </c>
      <c r="K10" s="168">
        <f t="shared" si="1"/>
        <v>0</v>
      </c>
      <c r="L10" s="168">
        <f>L8+L9</f>
        <v>0</v>
      </c>
      <c r="M10" s="65" t="s">
        <v>45</v>
      </c>
      <c r="N10" s="1491"/>
    </row>
    <row r="11" spans="1:14" ht="13.5" customHeight="1" thickTop="1" thickBot="1" x14ac:dyDescent="0.25">
      <c r="A11" s="1725" t="s">
        <v>244</v>
      </c>
      <c r="B11" s="154" t="s">
        <v>592</v>
      </c>
      <c r="C11" s="456">
        <f t="shared" si="0"/>
        <v>90</v>
      </c>
      <c r="D11" s="199">
        <v>0</v>
      </c>
      <c r="E11" s="199">
        <v>60</v>
      </c>
      <c r="F11" s="199">
        <v>11</v>
      </c>
      <c r="G11" s="199">
        <v>7</v>
      </c>
      <c r="H11" s="199">
        <v>4</v>
      </c>
      <c r="I11" s="199">
        <v>5</v>
      </c>
      <c r="J11" s="199">
        <v>1</v>
      </c>
      <c r="K11" s="199">
        <v>2</v>
      </c>
      <c r="L11" s="199">
        <v>0</v>
      </c>
      <c r="M11" s="348" t="s">
        <v>180</v>
      </c>
      <c r="N11" s="1493" t="s">
        <v>245</v>
      </c>
    </row>
    <row r="12" spans="1:14" ht="13.5" customHeight="1" thickTop="1" thickBot="1" x14ac:dyDescent="0.25">
      <c r="A12" s="1726"/>
      <c r="B12" s="155" t="s">
        <v>593</v>
      </c>
      <c r="C12" s="456">
        <f t="shared" si="0"/>
        <v>1</v>
      </c>
      <c r="D12" s="199">
        <v>0</v>
      </c>
      <c r="E12" s="199">
        <v>1</v>
      </c>
      <c r="F12" s="199">
        <v>0</v>
      </c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0</v>
      </c>
      <c r="M12" s="66" t="s">
        <v>434</v>
      </c>
      <c r="N12" s="1493"/>
    </row>
    <row r="13" spans="1:14" s="26" customFormat="1" ht="13.5" customHeight="1" thickTop="1" thickBot="1" x14ac:dyDescent="0.25">
      <c r="A13" s="1727"/>
      <c r="B13" s="155" t="s">
        <v>44</v>
      </c>
      <c r="C13" s="170">
        <f t="shared" si="0"/>
        <v>91</v>
      </c>
      <c r="D13" s="170">
        <v>0</v>
      </c>
      <c r="E13" s="170">
        <f t="shared" ref="E13:K13" si="2">E11+E12</f>
        <v>61</v>
      </c>
      <c r="F13" s="170">
        <f t="shared" si="2"/>
        <v>11</v>
      </c>
      <c r="G13" s="170">
        <f t="shared" si="2"/>
        <v>7</v>
      </c>
      <c r="H13" s="170">
        <f t="shared" si="2"/>
        <v>4</v>
      </c>
      <c r="I13" s="170">
        <f t="shared" si="2"/>
        <v>5</v>
      </c>
      <c r="J13" s="170">
        <f t="shared" si="2"/>
        <v>1</v>
      </c>
      <c r="K13" s="170">
        <f t="shared" si="2"/>
        <v>2</v>
      </c>
      <c r="L13" s="170">
        <f>L11+L12</f>
        <v>0</v>
      </c>
      <c r="M13" s="66" t="s">
        <v>45</v>
      </c>
      <c r="N13" s="1493"/>
    </row>
    <row r="14" spans="1:14" ht="13.5" customHeight="1" thickTop="1" thickBot="1" x14ac:dyDescent="0.25">
      <c r="A14" s="1728" t="s">
        <v>362</v>
      </c>
      <c r="B14" s="152" t="s">
        <v>592</v>
      </c>
      <c r="C14" s="742">
        <f t="shared" si="0"/>
        <v>28</v>
      </c>
      <c r="D14" s="175">
        <v>0</v>
      </c>
      <c r="E14" s="175">
        <v>18</v>
      </c>
      <c r="F14" s="175">
        <v>3</v>
      </c>
      <c r="G14" s="175">
        <v>5</v>
      </c>
      <c r="H14" s="175">
        <v>1</v>
      </c>
      <c r="I14" s="175">
        <v>1</v>
      </c>
      <c r="J14" s="175">
        <v>0</v>
      </c>
      <c r="K14" s="175">
        <v>0</v>
      </c>
      <c r="L14" s="175">
        <v>0</v>
      </c>
      <c r="M14" s="67" t="s">
        <v>180</v>
      </c>
      <c r="N14" s="1491" t="s">
        <v>356</v>
      </c>
    </row>
    <row r="15" spans="1:14" ht="13.5" customHeight="1" thickTop="1" thickBot="1" x14ac:dyDescent="0.25">
      <c r="A15" s="1723"/>
      <c r="B15" s="153" t="s">
        <v>593</v>
      </c>
      <c r="C15" s="742">
        <f t="shared" si="0"/>
        <v>2</v>
      </c>
      <c r="D15" s="175">
        <v>0</v>
      </c>
      <c r="E15" s="175">
        <v>0</v>
      </c>
      <c r="F15" s="175">
        <v>1</v>
      </c>
      <c r="G15" s="175">
        <v>0</v>
      </c>
      <c r="H15" s="175">
        <v>0</v>
      </c>
      <c r="I15" s="175">
        <v>0</v>
      </c>
      <c r="J15" s="175">
        <v>1</v>
      </c>
      <c r="K15" s="175">
        <v>0</v>
      </c>
      <c r="L15" s="175">
        <v>0</v>
      </c>
      <c r="M15" s="65" t="s">
        <v>434</v>
      </c>
      <c r="N15" s="1491"/>
    </row>
    <row r="16" spans="1:14" s="26" customFormat="1" ht="13.5" customHeight="1" thickTop="1" thickBot="1" x14ac:dyDescent="0.25">
      <c r="A16" s="1724"/>
      <c r="B16" s="153" t="s">
        <v>44</v>
      </c>
      <c r="C16" s="168">
        <f t="shared" si="0"/>
        <v>30</v>
      </c>
      <c r="D16" s="168">
        <v>0</v>
      </c>
      <c r="E16" s="168">
        <f t="shared" ref="E16:K16" si="3">E14+E15</f>
        <v>18</v>
      </c>
      <c r="F16" s="168">
        <f t="shared" si="3"/>
        <v>4</v>
      </c>
      <c r="G16" s="168">
        <f t="shared" si="3"/>
        <v>5</v>
      </c>
      <c r="H16" s="168">
        <f t="shared" si="3"/>
        <v>1</v>
      </c>
      <c r="I16" s="168">
        <f t="shared" si="3"/>
        <v>1</v>
      </c>
      <c r="J16" s="168">
        <f t="shared" si="3"/>
        <v>1</v>
      </c>
      <c r="K16" s="168">
        <f t="shared" si="3"/>
        <v>0</v>
      </c>
      <c r="L16" s="168">
        <f>L14+L15</f>
        <v>0</v>
      </c>
      <c r="M16" s="65" t="s">
        <v>45</v>
      </c>
      <c r="N16" s="1491"/>
    </row>
    <row r="17" spans="1:14" ht="13.5" customHeight="1" thickTop="1" thickBot="1" x14ac:dyDescent="0.25">
      <c r="A17" s="1725" t="s">
        <v>246</v>
      </c>
      <c r="B17" s="154" t="s">
        <v>592</v>
      </c>
      <c r="C17" s="456">
        <f t="shared" si="0"/>
        <v>9</v>
      </c>
      <c r="D17" s="199">
        <v>0</v>
      </c>
      <c r="E17" s="199">
        <v>6</v>
      </c>
      <c r="F17" s="199">
        <v>2</v>
      </c>
      <c r="G17" s="199">
        <v>1</v>
      </c>
      <c r="H17" s="199">
        <v>0</v>
      </c>
      <c r="I17" s="199">
        <v>0</v>
      </c>
      <c r="J17" s="199">
        <v>0</v>
      </c>
      <c r="K17" s="199">
        <v>0</v>
      </c>
      <c r="L17" s="199">
        <v>0</v>
      </c>
      <c r="M17" s="348" t="s">
        <v>180</v>
      </c>
      <c r="N17" s="1493" t="s">
        <v>247</v>
      </c>
    </row>
    <row r="18" spans="1:14" ht="13.5" customHeight="1" thickTop="1" thickBot="1" x14ac:dyDescent="0.25">
      <c r="A18" s="1726"/>
      <c r="B18" s="155" t="s">
        <v>593</v>
      </c>
      <c r="C18" s="456">
        <f t="shared" si="0"/>
        <v>5</v>
      </c>
      <c r="D18" s="199">
        <v>0</v>
      </c>
      <c r="E18" s="199">
        <v>1</v>
      </c>
      <c r="F18" s="199">
        <v>1</v>
      </c>
      <c r="G18" s="199">
        <v>1</v>
      </c>
      <c r="H18" s="199">
        <v>1</v>
      </c>
      <c r="I18" s="199">
        <v>0</v>
      </c>
      <c r="J18" s="199">
        <v>1</v>
      </c>
      <c r="K18" s="199">
        <v>0</v>
      </c>
      <c r="L18" s="199">
        <v>0</v>
      </c>
      <c r="M18" s="66" t="s">
        <v>434</v>
      </c>
      <c r="N18" s="1493"/>
    </row>
    <row r="19" spans="1:14" s="26" customFormat="1" ht="13.5" customHeight="1" thickTop="1" thickBot="1" x14ac:dyDescent="0.25">
      <c r="A19" s="1727"/>
      <c r="B19" s="155" t="s">
        <v>44</v>
      </c>
      <c r="C19" s="170">
        <f t="shared" si="0"/>
        <v>14</v>
      </c>
      <c r="D19" s="170">
        <v>0</v>
      </c>
      <c r="E19" s="170">
        <f t="shared" ref="E19:K19" si="4">E17+E18</f>
        <v>7</v>
      </c>
      <c r="F19" s="170">
        <f t="shared" si="4"/>
        <v>3</v>
      </c>
      <c r="G19" s="170">
        <f t="shared" si="4"/>
        <v>2</v>
      </c>
      <c r="H19" s="170">
        <f t="shared" si="4"/>
        <v>1</v>
      </c>
      <c r="I19" s="170">
        <f t="shared" si="4"/>
        <v>0</v>
      </c>
      <c r="J19" s="170">
        <f t="shared" si="4"/>
        <v>1</v>
      </c>
      <c r="K19" s="170">
        <f t="shared" si="4"/>
        <v>0</v>
      </c>
      <c r="L19" s="170">
        <f>L17+L18</f>
        <v>0</v>
      </c>
      <c r="M19" s="66" t="s">
        <v>45</v>
      </c>
      <c r="N19" s="1493"/>
    </row>
    <row r="20" spans="1:14" ht="13.5" customHeight="1" thickTop="1" thickBot="1" x14ac:dyDescent="0.25">
      <c r="A20" s="1728" t="s">
        <v>363</v>
      </c>
      <c r="B20" s="152" t="s">
        <v>592</v>
      </c>
      <c r="C20" s="742">
        <f t="shared" si="0"/>
        <v>22</v>
      </c>
      <c r="D20" s="175">
        <v>0</v>
      </c>
      <c r="E20" s="175">
        <v>8</v>
      </c>
      <c r="F20" s="175">
        <v>4</v>
      </c>
      <c r="G20" s="175">
        <v>2</v>
      </c>
      <c r="H20" s="175">
        <v>3</v>
      </c>
      <c r="I20" s="175">
        <v>2</v>
      </c>
      <c r="J20" s="175">
        <v>3</v>
      </c>
      <c r="K20" s="175">
        <v>0</v>
      </c>
      <c r="L20" s="175">
        <v>0</v>
      </c>
      <c r="M20" s="67" t="s">
        <v>180</v>
      </c>
      <c r="N20" s="1491" t="s">
        <v>357</v>
      </c>
    </row>
    <row r="21" spans="1:14" ht="13.5" customHeight="1" thickTop="1" thickBot="1" x14ac:dyDescent="0.25">
      <c r="A21" s="1723"/>
      <c r="B21" s="153" t="s">
        <v>593</v>
      </c>
      <c r="C21" s="742">
        <f t="shared" si="0"/>
        <v>2</v>
      </c>
      <c r="D21" s="175">
        <v>0</v>
      </c>
      <c r="E21" s="175">
        <v>1</v>
      </c>
      <c r="F21" s="175">
        <v>0</v>
      </c>
      <c r="G21" s="175">
        <v>1</v>
      </c>
      <c r="H21" s="175">
        <v>0</v>
      </c>
      <c r="I21" s="175">
        <v>0</v>
      </c>
      <c r="J21" s="175">
        <v>0</v>
      </c>
      <c r="K21" s="175">
        <v>0</v>
      </c>
      <c r="L21" s="175">
        <v>0</v>
      </c>
      <c r="M21" s="65" t="s">
        <v>434</v>
      </c>
      <c r="N21" s="1491"/>
    </row>
    <row r="22" spans="1:14" s="26" customFormat="1" ht="13.5" customHeight="1" thickTop="1" thickBot="1" x14ac:dyDescent="0.25">
      <c r="A22" s="1724"/>
      <c r="B22" s="153" t="s">
        <v>44</v>
      </c>
      <c r="C22" s="168">
        <f t="shared" si="0"/>
        <v>24</v>
      </c>
      <c r="D22" s="168">
        <v>0</v>
      </c>
      <c r="E22" s="168">
        <f t="shared" ref="E22:K22" si="5">E20+E21</f>
        <v>9</v>
      </c>
      <c r="F22" s="168">
        <f t="shared" si="5"/>
        <v>4</v>
      </c>
      <c r="G22" s="168">
        <f t="shared" si="5"/>
        <v>3</v>
      </c>
      <c r="H22" s="168">
        <f t="shared" si="5"/>
        <v>3</v>
      </c>
      <c r="I22" s="168">
        <f t="shared" si="5"/>
        <v>2</v>
      </c>
      <c r="J22" s="168">
        <f t="shared" si="5"/>
        <v>3</v>
      </c>
      <c r="K22" s="168">
        <f t="shared" si="5"/>
        <v>0</v>
      </c>
      <c r="L22" s="168">
        <v>0</v>
      </c>
      <c r="M22" s="65" t="s">
        <v>45</v>
      </c>
      <c r="N22" s="1491"/>
    </row>
    <row r="23" spans="1:14" s="26" customFormat="1" ht="13.5" customHeight="1" thickTop="1" thickBot="1" x14ac:dyDescent="0.25">
      <c r="A23" s="1750" t="s">
        <v>438</v>
      </c>
      <c r="B23" s="154" t="s">
        <v>592</v>
      </c>
      <c r="C23" s="241">
        <f t="shared" si="0"/>
        <v>2</v>
      </c>
      <c r="D23" s="244">
        <v>0</v>
      </c>
      <c r="E23" s="244">
        <v>2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348" t="s">
        <v>180</v>
      </c>
      <c r="N23" s="1747" t="s">
        <v>437</v>
      </c>
    </row>
    <row r="24" spans="1:14" s="26" customFormat="1" ht="13.5" customHeight="1" thickTop="1" thickBot="1" x14ac:dyDescent="0.25">
      <c r="A24" s="1751"/>
      <c r="B24" s="155" t="s">
        <v>593</v>
      </c>
      <c r="C24" s="241">
        <f t="shared" si="0"/>
        <v>0</v>
      </c>
      <c r="D24" s="244">
        <v>0</v>
      </c>
      <c r="E24" s="244">
        <v>0</v>
      </c>
      <c r="F24" s="244">
        <v>0</v>
      </c>
      <c r="G24" s="244">
        <v>0</v>
      </c>
      <c r="H24" s="244">
        <v>0</v>
      </c>
      <c r="I24" s="244">
        <v>0</v>
      </c>
      <c r="J24" s="244">
        <v>0</v>
      </c>
      <c r="K24" s="244">
        <v>0</v>
      </c>
      <c r="L24" s="244">
        <v>0</v>
      </c>
      <c r="M24" s="348" t="s">
        <v>434</v>
      </c>
      <c r="N24" s="1748"/>
    </row>
    <row r="25" spans="1:14" s="26" customFormat="1" ht="13.5" customHeight="1" thickTop="1" thickBot="1" x14ac:dyDescent="0.25">
      <c r="A25" s="1752"/>
      <c r="B25" s="155" t="s">
        <v>44</v>
      </c>
      <c r="C25" s="241">
        <f t="shared" si="0"/>
        <v>2</v>
      </c>
      <c r="D25" s="241">
        <v>0</v>
      </c>
      <c r="E25" s="241">
        <f t="shared" ref="E25:K25" si="6">E23+E24</f>
        <v>2</v>
      </c>
      <c r="F25" s="241">
        <f t="shared" si="6"/>
        <v>0</v>
      </c>
      <c r="G25" s="241">
        <f t="shared" si="6"/>
        <v>0</v>
      </c>
      <c r="H25" s="241">
        <f t="shared" si="6"/>
        <v>0</v>
      </c>
      <c r="I25" s="241">
        <f t="shared" si="6"/>
        <v>0</v>
      </c>
      <c r="J25" s="241">
        <f t="shared" si="6"/>
        <v>0</v>
      </c>
      <c r="K25" s="241">
        <f t="shared" si="6"/>
        <v>0</v>
      </c>
      <c r="L25" s="241">
        <v>0</v>
      </c>
      <c r="M25" s="348" t="s">
        <v>45</v>
      </c>
      <c r="N25" s="1749"/>
    </row>
    <row r="26" spans="1:14" ht="13.5" customHeight="1" thickTop="1" thickBot="1" x14ac:dyDescent="0.25">
      <c r="A26" s="1753" t="s">
        <v>364</v>
      </c>
      <c r="B26" s="152" t="s">
        <v>592</v>
      </c>
      <c r="C26" s="166">
        <f t="shared" si="0"/>
        <v>32</v>
      </c>
      <c r="D26" s="196">
        <v>0</v>
      </c>
      <c r="E26" s="196">
        <v>17</v>
      </c>
      <c r="F26" s="196">
        <v>2</v>
      </c>
      <c r="G26" s="196">
        <v>5</v>
      </c>
      <c r="H26" s="196">
        <v>6</v>
      </c>
      <c r="I26" s="196">
        <v>1</v>
      </c>
      <c r="J26" s="196">
        <v>0</v>
      </c>
      <c r="K26" s="196">
        <v>1</v>
      </c>
      <c r="L26" s="196">
        <v>0</v>
      </c>
      <c r="M26" s="67" t="s">
        <v>180</v>
      </c>
      <c r="N26" s="1491" t="s">
        <v>358</v>
      </c>
    </row>
    <row r="27" spans="1:14" ht="13.5" customHeight="1" thickTop="1" thickBot="1" x14ac:dyDescent="0.25">
      <c r="A27" s="1754"/>
      <c r="B27" s="153" t="s">
        <v>593</v>
      </c>
      <c r="C27" s="16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65" t="s">
        <v>434</v>
      </c>
      <c r="N27" s="1491"/>
    </row>
    <row r="28" spans="1:14" s="26" customFormat="1" ht="13.5" customHeight="1" thickTop="1" thickBot="1" x14ac:dyDescent="0.25">
      <c r="A28" s="1755"/>
      <c r="B28" s="153" t="s">
        <v>44</v>
      </c>
      <c r="C28" s="166">
        <f t="shared" si="0"/>
        <v>32</v>
      </c>
      <c r="D28" s="166">
        <v>0</v>
      </c>
      <c r="E28" s="166">
        <f t="shared" ref="E28:K28" si="7">E26+E27</f>
        <v>17</v>
      </c>
      <c r="F28" s="166">
        <f t="shared" si="7"/>
        <v>2</v>
      </c>
      <c r="G28" s="166">
        <f t="shared" si="7"/>
        <v>5</v>
      </c>
      <c r="H28" s="166">
        <f t="shared" si="7"/>
        <v>6</v>
      </c>
      <c r="I28" s="166">
        <f t="shared" si="7"/>
        <v>1</v>
      </c>
      <c r="J28" s="166">
        <f t="shared" si="7"/>
        <v>0</v>
      </c>
      <c r="K28" s="166">
        <f t="shared" si="7"/>
        <v>1</v>
      </c>
      <c r="L28" s="166">
        <f>L26+L27</f>
        <v>0</v>
      </c>
      <c r="M28" s="65" t="s">
        <v>45</v>
      </c>
      <c r="N28" s="1491"/>
    </row>
    <row r="29" spans="1:14" ht="13.5" customHeight="1" thickTop="1" thickBot="1" x14ac:dyDescent="0.25">
      <c r="A29" s="1745" t="s">
        <v>369</v>
      </c>
      <c r="B29" s="154" t="s">
        <v>592</v>
      </c>
      <c r="C29" s="170">
        <f t="shared" si="0"/>
        <v>35</v>
      </c>
      <c r="D29" s="198">
        <v>0</v>
      </c>
      <c r="E29" s="198">
        <v>18</v>
      </c>
      <c r="F29" s="198">
        <v>9</v>
      </c>
      <c r="G29" s="198">
        <v>2</v>
      </c>
      <c r="H29" s="198">
        <v>2</v>
      </c>
      <c r="I29" s="198">
        <v>1</v>
      </c>
      <c r="J29" s="198">
        <v>1</v>
      </c>
      <c r="K29" s="198">
        <v>2</v>
      </c>
      <c r="L29" s="198">
        <v>0</v>
      </c>
      <c r="M29" s="359" t="s">
        <v>180</v>
      </c>
      <c r="N29" s="1600" t="s">
        <v>366</v>
      </c>
    </row>
    <row r="30" spans="1:14" ht="13.5" customHeight="1" thickTop="1" thickBot="1" x14ac:dyDescent="0.25">
      <c r="A30" s="1746"/>
      <c r="B30" s="155" t="s">
        <v>593</v>
      </c>
      <c r="C30" s="170">
        <f t="shared" si="0"/>
        <v>0</v>
      </c>
      <c r="D30" s="198">
        <v>0</v>
      </c>
      <c r="E30" s="198">
        <v>0</v>
      </c>
      <c r="F30" s="198">
        <v>0</v>
      </c>
      <c r="G30" s="198">
        <v>0</v>
      </c>
      <c r="H30" s="198">
        <v>0</v>
      </c>
      <c r="I30" s="198">
        <v>0</v>
      </c>
      <c r="J30" s="198">
        <v>0</v>
      </c>
      <c r="K30" s="198">
        <v>0</v>
      </c>
      <c r="L30" s="198">
        <v>0</v>
      </c>
      <c r="M30" s="358" t="s">
        <v>434</v>
      </c>
      <c r="N30" s="1600"/>
    </row>
    <row r="31" spans="1:14" s="26" customFormat="1" ht="13.5" customHeight="1" thickTop="1" thickBot="1" x14ac:dyDescent="0.25">
      <c r="A31" s="1746"/>
      <c r="B31" s="155" t="s">
        <v>44</v>
      </c>
      <c r="C31" s="170">
        <f t="shared" si="0"/>
        <v>35</v>
      </c>
      <c r="D31" s="170">
        <v>0</v>
      </c>
      <c r="E31" s="170">
        <f t="shared" ref="E31:I31" si="8">E29+E30</f>
        <v>18</v>
      </c>
      <c r="F31" s="170">
        <f t="shared" si="8"/>
        <v>9</v>
      </c>
      <c r="G31" s="170">
        <f t="shared" si="8"/>
        <v>2</v>
      </c>
      <c r="H31" s="170">
        <f t="shared" si="8"/>
        <v>2</v>
      </c>
      <c r="I31" s="170">
        <f t="shared" si="8"/>
        <v>1</v>
      </c>
      <c r="J31" s="170">
        <f>J29+J30</f>
        <v>1</v>
      </c>
      <c r="K31" s="170">
        <f>K29+K30</f>
        <v>2</v>
      </c>
      <c r="L31" s="170">
        <v>0</v>
      </c>
      <c r="M31" s="358" t="s">
        <v>45</v>
      </c>
      <c r="N31" s="1619"/>
    </row>
    <row r="32" spans="1:14" ht="13.5" customHeight="1" thickTop="1" thickBot="1" x14ac:dyDescent="0.25">
      <c r="A32" s="1756" t="s">
        <v>367</v>
      </c>
      <c r="B32" s="152" t="s">
        <v>592</v>
      </c>
      <c r="C32" s="168">
        <f t="shared" si="0"/>
        <v>150</v>
      </c>
      <c r="D32" s="200">
        <v>0</v>
      </c>
      <c r="E32" s="200">
        <v>67</v>
      </c>
      <c r="F32" s="200">
        <v>17</v>
      </c>
      <c r="G32" s="200">
        <v>17</v>
      </c>
      <c r="H32" s="200">
        <v>18</v>
      </c>
      <c r="I32" s="200">
        <v>4</v>
      </c>
      <c r="J32" s="200">
        <v>17</v>
      </c>
      <c r="K32" s="200">
        <v>10</v>
      </c>
      <c r="L32" s="200">
        <v>0</v>
      </c>
      <c r="M32" s="357" t="s">
        <v>180</v>
      </c>
      <c r="N32" s="1491" t="s">
        <v>359</v>
      </c>
    </row>
    <row r="33" spans="1:17" ht="13.5" customHeight="1" thickTop="1" thickBot="1" x14ac:dyDescent="0.25">
      <c r="A33" s="1757"/>
      <c r="B33" s="153" t="s">
        <v>593</v>
      </c>
      <c r="C33" s="727">
        <f t="shared" si="0"/>
        <v>14</v>
      </c>
      <c r="D33" s="356">
        <v>0</v>
      </c>
      <c r="E33" s="356">
        <v>9</v>
      </c>
      <c r="F33" s="356">
        <v>1</v>
      </c>
      <c r="G33" s="356">
        <v>1</v>
      </c>
      <c r="H33" s="356">
        <v>2</v>
      </c>
      <c r="I33" s="356">
        <v>1</v>
      </c>
      <c r="J33" s="356">
        <v>0</v>
      </c>
      <c r="K33" s="356">
        <v>0</v>
      </c>
      <c r="L33" s="356">
        <v>0</v>
      </c>
      <c r="M33" s="65" t="s">
        <v>434</v>
      </c>
      <c r="N33" s="1491"/>
    </row>
    <row r="34" spans="1:17" s="26" customFormat="1" ht="13.5" customHeight="1" thickTop="1" thickBot="1" x14ac:dyDescent="0.25">
      <c r="A34" s="1757"/>
      <c r="B34" s="153" t="s">
        <v>44</v>
      </c>
      <c r="C34" s="727">
        <f t="shared" si="0"/>
        <v>164</v>
      </c>
      <c r="D34" s="727">
        <f t="shared" ref="D34:J34" si="9">D32+D33</f>
        <v>0</v>
      </c>
      <c r="E34" s="727">
        <f t="shared" si="9"/>
        <v>76</v>
      </c>
      <c r="F34" s="727">
        <f t="shared" si="9"/>
        <v>18</v>
      </c>
      <c r="G34" s="727">
        <f t="shared" si="9"/>
        <v>18</v>
      </c>
      <c r="H34" s="727">
        <f t="shared" si="9"/>
        <v>20</v>
      </c>
      <c r="I34" s="727">
        <f t="shared" si="9"/>
        <v>5</v>
      </c>
      <c r="J34" s="727">
        <f t="shared" si="9"/>
        <v>17</v>
      </c>
      <c r="K34" s="727">
        <f>K32+K33</f>
        <v>10</v>
      </c>
      <c r="L34" s="727">
        <f>L32+L33</f>
        <v>0</v>
      </c>
      <c r="M34" s="65" t="s">
        <v>45</v>
      </c>
      <c r="N34" s="1491"/>
    </row>
    <row r="35" spans="1:17" ht="13.5" customHeight="1" thickTop="1" thickBot="1" x14ac:dyDescent="0.25">
      <c r="A35" s="1594" t="s">
        <v>821</v>
      </c>
      <c r="B35" s="154" t="s">
        <v>435</v>
      </c>
      <c r="C35" s="241">
        <f t="shared" si="0"/>
        <v>15</v>
      </c>
      <c r="D35" s="244">
        <v>0</v>
      </c>
      <c r="E35" s="244">
        <v>10</v>
      </c>
      <c r="F35" s="244">
        <v>2</v>
      </c>
      <c r="G35" s="244">
        <v>0</v>
      </c>
      <c r="H35" s="244">
        <v>0</v>
      </c>
      <c r="I35" s="244">
        <v>0</v>
      </c>
      <c r="J35" s="244">
        <v>0</v>
      </c>
      <c r="K35" s="244">
        <v>1</v>
      </c>
      <c r="L35" s="244">
        <v>2</v>
      </c>
      <c r="M35" s="348" t="s">
        <v>180</v>
      </c>
      <c r="N35" s="1493" t="s">
        <v>360</v>
      </c>
    </row>
    <row r="36" spans="1:17" ht="13.5" customHeight="1" thickTop="1" thickBot="1" x14ac:dyDescent="0.25">
      <c r="A36" s="1595"/>
      <c r="B36" s="155" t="s">
        <v>436</v>
      </c>
      <c r="C36" s="241">
        <f t="shared" si="0"/>
        <v>10</v>
      </c>
      <c r="D36" s="244">
        <v>0</v>
      </c>
      <c r="E36" s="244">
        <v>7</v>
      </c>
      <c r="F36" s="244">
        <v>0</v>
      </c>
      <c r="G36" s="244">
        <v>0</v>
      </c>
      <c r="H36" s="244">
        <v>0</v>
      </c>
      <c r="I36" s="244">
        <v>2</v>
      </c>
      <c r="J36" s="244">
        <v>1</v>
      </c>
      <c r="K36" s="244">
        <v>0</v>
      </c>
      <c r="L36" s="244">
        <v>0</v>
      </c>
      <c r="M36" s="66" t="s">
        <v>434</v>
      </c>
      <c r="N36" s="1493"/>
    </row>
    <row r="37" spans="1:17" s="26" customFormat="1" ht="13.5" customHeight="1" thickTop="1" x14ac:dyDescent="0.2">
      <c r="A37" s="1596"/>
      <c r="B37" s="485" t="s">
        <v>44</v>
      </c>
      <c r="C37" s="725">
        <f t="shared" si="0"/>
        <v>25</v>
      </c>
      <c r="D37" s="725">
        <f t="shared" ref="D37:K37" si="10">D35+D36</f>
        <v>0</v>
      </c>
      <c r="E37" s="725">
        <f t="shared" si="10"/>
        <v>17</v>
      </c>
      <c r="F37" s="725">
        <f t="shared" si="10"/>
        <v>2</v>
      </c>
      <c r="G37" s="725">
        <f t="shared" si="10"/>
        <v>0</v>
      </c>
      <c r="H37" s="725">
        <f t="shared" si="10"/>
        <v>0</v>
      </c>
      <c r="I37" s="725">
        <f t="shared" si="10"/>
        <v>2</v>
      </c>
      <c r="J37" s="725">
        <f t="shared" si="10"/>
        <v>1</v>
      </c>
      <c r="K37" s="725">
        <f t="shared" si="10"/>
        <v>1</v>
      </c>
      <c r="L37" s="725">
        <f>L35+L36</f>
        <v>2</v>
      </c>
      <c r="M37" s="347" t="s">
        <v>45</v>
      </c>
      <c r="N37" s="1738"/>
    </row>
    <row r="38" spans="1:17" ht="13.5" customHeight="1" thickBot="1" x14ac:dyDescent="0.25">
      <c r="A38" s="1729" t="s">
        <v>497</v>
      </c>
      <c r="B38" s="484" t="s">
        <v>592</v>
      </c>
      <c r="C38" s="174">
        <f>SUM(D38:L38)</f>
        <v>403</v>
      </c>
      <c r="D38" s="174">
        <f t="shared" ref="D38:K38" si="11">D35+D32+D29+D26+D23+D20+D17+D14+D11+D8</f>
        <v>0</v>
      </c>
      <c r="E38" s="174">
        <f t="shared" si="11"/>
        <v>226</v>
      </c>
      <c r="F38" s="174">
        <f t="shared" si="11"/>
        <v>50</v>
      </c>
      <c r="G38" s="174">
        <f t="shared" si="11"/>
        <v>39</v>
      </c>
      <c r="H38" s="174">
        <f t="shared" si="11"/>
        <v>34</v>
      </c>
      <c r="I38" s="174">
        <f t="shared" si="11"/>
        <v>14</v>
      </c>
      <c r="J38" s="174">
        <f t="shared" si="11"/>
        <v>22</v>
      </c>
      <c r="K38" s="174">
        <f t="shared" si="11"/>
        <v>16</v>
      </c>
      <c r="L38" s="174">
        <f>L35+L32+L29+L26+L23+L20+L17+L14+L11+L8</f>
        <v>2</v>
      </c>
      <c r="M38" s="149" t="s">
        <v>180</v>
      </c>
      <c r="N38" s="1732" t="s">
        <v>442</v>
      </c>
    </row>
    <row r="39" spans="1:17" ht="13.5" customHeight="1" thickTop="1" thickBot="1" x14ac:dyDescent="0.25">
      <c r="A39" s="1730"/>
      <c r="B39" s="153" t="s">
        <v>593</v>
      </c>
      <c r="C39" s="174">
        <f t="shared" si="0"/>
        <v>35</v>
      </c>
      <c r="D39" s="174">
        <f t="shared" ref="D39:K40" si="12">D36+D33+D30+D27+D24+D21+D18+D15+D12+D9</f>
        <v>0</v>
      </c>
      <c r="E39" s="174">
        <f t="shared" si="12"/>
        <v>20</v>
      </c>
      <c r="F39" s="174">
        <f t="shared" si="12"/>
        <v>3</v>
      </c>
      <c r="G39" s="174">
        <f t="shared" si="12"/>
        <v>3</v>
      </c>
      <c r="H39" s="174">
        <f t="shared" si="12"/>
        <v>3</v>
      </c>
      <c r="I39" s="174">
        <f t="shared" si="12"/>
        <v>3</v>
      </c>
      <c r="J39" s="174">
        <f t="shared" si="12"/>
        <v>3</v>
      </c>
      <c r="K39" s="174">
        <f t="shared" si="12"/>
        <v>0</v>
      </c>
      <c r="L39" s="174">
        <f>L36+L33+L30+L27+L24+L21+L18+L15+L12+L9</f>
        <v>0</v>
      </c>
      <c r="M39" s="65" t="s">
        <v>434</v>
      </c>
      <c r="N39" s="1733"/>
    </row>
    <row r="40" spans="1:17" s="26" customFormat="1" ht="13.5" customHeight="1" thickTop="1" x14ac:dyDescent="0.2">
      <c r="A40" s="1731"/>
      <c r="B40" s="352" t="s">
        <v>44</v>
      </c>
      <c r="C40" s="176">
        <f t="shared" si="0"/>
        <v>438</v>
      </c>
      <c r="D40" s="176">
        <f t="shared" si="12"/>
        <v>0</v>
      </c>
      <c r="E40" s="176">
        <f t="shared" ref="E40:K40" si="13">E38+E39</f>
        <v>246</v>
      </c>
      <c r="F40" s="176">
        <f t="shared" si="13"/>
        <v>53</v>
      </c>
      <c r="G40" s="176">
        <f t="shared" si="13"/>
        <v>42</v>
      </c>
      <c r="H40" s="176">
        <f t="shared" si="13"/>
        <v>37</v>
      </c>
      <c r="I40" s="176">
        <f t="shared" si="13"/>
        <v>17</v>
      </c>
      <c r="J40" s="176">
        <f t="shared" si="13"/>
        <v>25</v>
      </c>
      <c r="K40" s="176">
        <f t="shared" si="13"/>
        <v>16</v>
      </c>
      <c r="L40" s="176">
        <f>L38+L39</f>
        <v>2</v>
      </c>
      <c r="M40" s="150" t="s">
        <v>45</v>
      </c>
      <c r="N40" s="1734"/>
    </row>
    <row r="41" spans="1:17" ht="13.5" customHeight="1" thickBot="1" x14ac:dyDescent="0.25">
      <c r="A41" s="1735" t="s">
        <v>855</v>
      </c>
      <c r="B41" s="355" t="s">
        <v>592</v>
      </c>
      <c r="C41" s="562">
        <f t="shared" si="0"/>
        <v>1095</v>
      </c>
      <c r="D41" s="243">
        <v>0</v>
      </c>
      <c r="E41" s="243">
        <v>527</v>
      </c>
      <c r="F41" s="243">
        <v>129</v>
      </c>
      <c r="G41" s="243">
        <v>129</v>
      </c>
      <c r="H41" s="243">
        <v>106</v>
      </c>
      <c r="I41" s="243">
        <v>97</v>
      </c>
      <c r="J41" s="243">
        <v>62</v>
      </c>
      <c r="K41" s="243">
        <v>39</v>
      </c>
      <c r="L41" s="243">
        <v>6</v>
      </c>
      <c r="M41" s="348" t="s">
        <v>180</v>
      </c>
      <c r="N41" s="1737" t="s">
        <v>854</v>
      </c>
    </row>
    <row r="42" spans="1:17" ht="13.5" customHeight="1" thickTop="1" thickBot="1" x14ac:dyDescent="0.25">
      <c r="A42" s="1736"/>
      <c r="B42" s="155" t="s">
        <v>593</v>
      </c>
      <c r="C42" s="456">
        <f t="shared" si="0"/>
        <v>333</v>
      </c>
      <c r="D42" s="199">
        <v>0</v>
      </c>
      <c r="E42" s="199">
        <v>244</v>
      </c>
      <c r="F42" s="199">
        <v>24</v>
      </c>
      <c r="G42" s="199">
        <v>23</v>
      </c>
      <c r="H42" s="199">
        <v>17</v>
      </c>
      <c r="I42" s="199">
        <v>14</v>
      </c>
      <c r="J42" s="199">
        <v>7</v>
      </c>
      <c r="K42" s="199">
        <v>3</v>
      </c>
      <c r="L42" s="199">
        <v>1</v>
      </c>
      <c r="M42" s="66" t="s">
        <v>434</v>
      </c>
      <c r="N42" s="1493"/>
    </row>
    <row r="43" spans="1:17" s="26" customFormat="1" ht="13.5" customHeight="1" thickTop="1" x14ac:dyDescent="0.2">
      <c r="A43" s="1594"/>
      <c r="B43" s="354" t="s">
        <v>44</v>
      </c>
      <c r="C43" s="242">
        <f t="shared" si="0"/>
        <v>1428</v>
      </c>
      <c r="D43" s="242">
        <f t="shared" ref="D43:K43" si="14">D41+D42</f>
        <v>0</v>
      </c>
      <c r="E43" s="242">
        <f t="shared" si="14"/>
        <v>771</v>
      </c>
      <c r="F43" s="242">
        <f t="shared" si="14"/>
        <v>153</v>
      </c>
      <c r="G43" s="242">
        <f t="shared" si="14"/>
        <v>152</v>
      </c>
      <c r="H43" s="242">
        <f t="shared" si="14"/>
        <v>123</v>
      </c>
      <c r="I43" s="242">
        <f t="shared" si="14"/>
        <v>111</v>
      </c>
      <c r="J43" s="242">
        <f t="shared" si="14"/>
        <v>69</v>
      </c>
      <c r="K43" s="242">
        <f t="shared" si="14"/>
        <v>42</v>
      </c>
      <c r="L43" s="242">
        <f>L41+L42</f>
        <v>7</v>
      </c>
      <c r="M43" s="347" t="s">
        <v>45</v>
      </c>
      <c r="N43" s="1738"/>
    </row>
    <row r="44" spans="1:17" ht="13.5" customHeight="1" thickBot="1" x14ac:dyDescent="0.25">
      <c r="A44" s="1739" t="s">
        <v>441</v>
      </c>
      <c r="B44" s="152" t="s">
        <v>592</v>
      </c>
      <c r="C44" s="174">
        <f t="shared" ref="C44:K44" si="15">C38+C41</f>
        <v>1498</v>
      </c>
      <c r="D44" s="174">
        <f t="shared" si="15"/>
        <v>0</v>
      </c>
      <c r="E44" s="174">
        <f t="shared" si="15"/>
        <v>753</v>
      </c>
      <c r="F44" s="174">
        <f t="shared" si="15"/>
        <v>179</v>
      </c>
      <c r="G44" s="174">
        <f t="shared" si="15"/>
        <v>168</v>
      </c>
      <c r="H44" s="174">
        <f t="shared" si="15"/>
        <v>140</v>
      </c>
      <c r="I44" s="174">
        <f t="shared" si="15"/>
        <v>111</v>
      </c>
      <c r="J44" s="174">
        <f>J38+J41</f>
        <v>84</v>
      </c>
      <c r="K44" s="174">
        <f t="shared" si="15"/>
        <v>55</v>
      </c>
      <c r="L44" s="174">
        <f>L38+L41</f>
        <v>8</v>
      </c>
      <c r="M44" s="149" t="s">
        <v>180</v>
      </c>
      <c r="N44" s="1742" t="s">
        <v>45</v>
      </c>
    </row>
    <row r="45" spans="1:17" ht="13.5" customHeight="1" thickTop="1" thickBot="1" x14ac:dyDescent="0.25">
      <c r="A45" s="1740"/>
      <c r="B45" s="153" t="s">
        <v>593</v>
      </c>
      <c r="C45" s="174">
        <f t="shared" ref="C45:K45" si="16">C39+C42</f>
        <v>368</v>
      </c>
      <c r="D45" s="174">
        <f t="shared" si="16"/>
        <v>0</v>
      </c>
      <c r="E45" s="174">
        <f t="shared" si="16"/>
        <v>264</v>
      </c>
      <c r="F45" s="174">
        <f t="shared" si="16"/>
        <v>27</v>
      </c>
      <c r="G45" s="174">
        <f t="shared" si="16"/>
        <v>26</v>
      </c>
      <c r="H45" s="174">
        <f t="shared" si="16"/>
        <v>20</v>
      </c>
      <c r="I45" s="174">
        <f t="shared" si="16"/>
        <v>17</v>
      </c>
      <c r="J45" s="174">
        <f t="shared" si="16"/>
        <v>10</v>
      </c>
      <c r="K45" s="174">
        <f t="shared" si="16"/>
        <v>3</v>
      </c>
      <c r="L45" s="174">
        <f>L39+L42</f>
        <v>1</v>
      </c>
      <c r="M45" s="65" t="s">
        <v>434</v>
      </c>
      <c r="N45" s="1743"/>
    </row>
    <row r="46" spans="1:17" ht="13.5" customHeight="1" thickTop="1" x14ac:dyDescent="0.2">
      <c r="A46" s="1741"/>
      <c r="B46" s="352" t="s">
        <v>44</v>
      </c>
      <c r="C46" s="353">
        <f t="shared" ref="C46:K46" si="17">C44+C45</f>
        <v>1866</v>
      </c>
      <c r="D46" s="353">
        <f t="shared" si="17"/>
        <v>0</v>
      </c>
      <c r="E46" s="353">
        <f t="shared" si="17"/>
        <v>1017</v>
      </c>
      <c r="F46" s="353">
        <f t="shared" si="17"/>
        <v>206</v>
      </c>
      <c r="G46" s="353">
        <f t="shared" si="17"/>
        <v>194</v>
      </c>
      <c r="H46" s="353">
        <f t="shared" si="17"/>
        <v>160</v>
      </c>
      <c r="I46" s="353">
        <f t="shared" si="17"/>
        <v>128</v>
      </c>
      <c r="J46" s="353">
        <f t="shared" si="17"/>
        <v>94</v>
      </c>
      <c r="K46" s="353">
        <f t="shared" si="17"/>
        <v>58</v>
      </c>
      <c r="L46" s="353">
        <f>L44+L45</f>
        <v>9</v>
      </c>
      <c r="M46" s="150" t="s">
        <v>45</v>
      </c>
      <c r="N46" s="1744"/>
    </row>
    <row r="47" spans="1:17" ht="13.5" customHeight="1" x14ac:dyDescent="0.25">
      <c r="A47" s="1621" t="s">
        <v>631</v>
      </c>
      <c r="B47" s="1621"/>
      <c r="C47" s="1621"/>
      <c r="D47" s="1621"/>
      <c r="E47" s="1621"/>
      <c r="F47" s="1621"/>
      <c r="G47" s="1621"/>
      <c r="H47" s="1621"/>
      <c r="I47" s="1621"/>
      <c r="J47" s="1621"/>
      <c r="K47" s="156"/>
      <c r="L47" s="1608" t="s">
        <v>962</v>
      </c>
      <c r="M47" s="1608"/>
      <c r="N47" s="1608"/>
      <c r="O47" s="100"/>
      <c r="P47" s="100"/>
      <c r="Q47" s="100"/>
    </row>
    <row r="48" spans="1:17" x14ac:dyDescent="0.25">
      <c r="B48" s="47"/>
      <c r="M48" s="47"/>
    </row>
    <row r="49" spans="1:17" x14ac:dyDescent="0.25">
      <c r="B49" s="47"/>
      <c r="M49" s="47"/>
    </row>
    <row r="50" spans="1:17" x14ac:dyDescent="0.25">
      <c r="B50" s="47"/>
      <c r="M50" s="47"/>
    </row>
    <row r="51" spans="1:17" x14ac:dyDescent="0.25">
      <c r="A51" s="101"/>
      <c r="B51" s="47"/>
      <c r="M51" s="47"/>
    </row>
    <row r="52" spans="1:17" x14ac:dyDescent="0.25">
      <c r="A52" s="101"/>
      <c r="B52" s="47"/>
      <c r="M52" s="47"/>
    </row>
    <row r="53" spans="1:17" s="47" customFormat="1" x14ac:dyDescent="0.25">
      <c r="A53" s="101"/>
      <c r="O53" s="29"/>
      <c r="P53" s="29"/>
      <c r="Q53" s="29"/>
    </row>
    <row r="54" spans="1:17" s="47" customFormat="1" x14ac:dyDescent="0.25">
      <c r="A54" s="22"/>
      <c r="O54" s="29"/>
      <c r="P54" s="29"/>
      <c r="Q54" s="29"/>
    </row>
    <row r="55" spans="1:17" s="47" customFormat="1" x14ac:dyDescent="0.25">
      <c r="A55" s="101"/>
      <c r="O55" s="29"/>
      <c r="P55" s="29"/>
      <c r="Q55" s="29"/>
    </row>
    <row r="56" spans="1:17" s="47" customFormat="1" x14ac:dyDescent="0.25">
      <c r="A56" s="22"/>
      <c r="O56" s="29"/>
      <c r="P56" s="29"/>
      <c r="Q56" s="29"/>
    </row>
    <row r="57" spans="1:17" s="47" customFormat="1" x14ac:dyDescent="0.25">
      <c r="A57" s="22"/>
      <c r="O57" s="29"/>
      <c r="P57" s="29"/>
      <c r="Q57" s="29"/>
    </row>
    <row r="58" spans="1:17" s="47" customFormat="1" ht="15.75" customHeight="1" x14ac:dyDescent="0.25">
      <c r="O58" s="29"/>
      <c r="P58" s="29"/>
      <c r="Q58" s="29"/>
    </row>
    <row r="59" spans="1:17" s="47" customFormat="1" x14ac:dyDescent="0.25">
      <c r="O59" s="29"/>
      <c r="P59" s="29"/>
      <c r="Q59" s="29"/>
    </row>
    <row r="60" spans="1:17" s="47" customFormat="1" x14ac:dyDescent="0.25">
      <c r="O60" s="29"/>
      <c r="P60" s="29"/>
      <c r="Q60" s="29"/>
    </row>
    <row r="61" spans="1:17" s="47" customFormat="1" x14ac:dyDescent="0.25">
      <c r="O61" s="29"/>
      <c r="P61" s="29"/>
      <c r="Q61" s="29"/>
    </row>
    <row r="62" spans="1:17" s="47" customFormat="1" x14ac:dyDescent="0.25">
      <c r="A62" s="29"/>
      <c r="O62" s="29"/>
      <c r="P62" s="29"/>
      <c r="Q62" s="29"/>
    </row>
    <row r="63" spans="1:17" s="47" customFormat="1" x14ac:dyDescent="0.25">
      <c r="O63" s="29"/>
      <c r="P63" s="29"/>
      <c r="Q63" s="29"/>
    </row>
    <row r="64" spans="1:17" s="47" customFormat="1" ht="16.5" customHeight="1" x14ac:dyDescent="0.25">
      <c r="O64" s="29"/>
      <c r="P64" s="29"/>
      <c r="Q64" s="29"/>
    </row>
    <row r="65" spans="15:17" s="47" customFormat="1" x14ac:dyDescent="0.25">
      <c r="O65" s="29"/>
      <c r="P65" s="29"/>
      <c r="Q65" s="29"/>
    </row>
    <row r="66" spans="15:17" s="47" customFormat="1" x14ac:dyDescent="0.25">
      <c r="O66" s="29"/>
      <c r="P66" s="29"/>
      <c r="Q66" s="29"/>
    </row>
    <row r="67" spans="15:17" s="47" customFormat="1" x14ac:dyDescent="0.25">
      <c r="O67" s="29"/>
      <c r="P67" s="29"/>
      <c r="Q67" s="29"/>
    </row>
    <row r="68" spans="15:17" s="47" customFormat="1" x14ac:dyDescent="0.25">
      <c r="O68" s="29"/>
      <c r="P68" s="29"/>
      <c r="Q68" s="29"/>
    </row>
    <row r="69" spans="15:17" s="47" customFormat="1" x14ac:dyDescent="0.25">
      <c r="O69" s="29"/>
      <c r="P69" s="29"/>
      <c r="Q69" s="29"/>
    </row>
    <row r="70" spans="15:17" s="47" customFormat="1" ht="16.5" customHeight="1" x14ac:dyDescent="0.25">
      <c r="O70" s="29"/>
      <c r="P70" s="29"/>
      <c r="Q70" s="29"/>
    </row>
    <row r="71" spans="15:17" s="47" customFormat="1" x14ac:dyDescent="0.25">
      <c r="O71" s="29"/>
      <c r="P71" s="29"/>
      <c r="Q71" s="29"/>
    </row>
    <row r="72" spans="15:17" s="47" customFormat="1" x14ac:dyDescent="0.25">
      <c r="O72" s="29"/>
      <c r="P72" s="29"/>
      <c r="Q72" s="29"/>
    </row>
    <row r="73" spans="15:17" s="47" customFormat="1" ht="16.5" customHeight="1" x14ac:dyDescent="0.25">
      <c r="O73" s="29"/>
      <c r="P73" s="29"/>
      <c r="Q73" s="29"/>
    </row>
    <row r="74" spans="15:17" s="47" customFormat="1" x14ac:dyDescent="0.25">
      <c r="O74" s="29"/>
      <c r="P74" s="29"/>
      <c r="Q74" s="29"/>
    </row>
    <row r="75" spans="15:17" s="47" customFormat="1" x14ac:dyDescent="0.25">
      <c r="O75" s="29"/>
      <c r="P75" s="29"/>
      <c r="Q75" s="29"/>
    </row>
    <row r="76" spans="15:17" s="47" customFormat="1" x14ac:dyDescent="0.25">
      <c r="O76" s="29"/>
      <c r="P76" s="29"/>
      <c r="Q76" s="29"/>
    </row>
    <row r="77" spans="15:17" s="47" customFormat="1" x14ac:dyDescent="0.25">
      <c r="O77" s="29"/>
      <c r="P77" s="29"/>
      <c r="Q77" s="29"/>
    </row>
    <row r="78" spans="15:17" s="47" customFormat="1" x14ac:dyDescent="0.25">
      <c r="O78" s="29"/>
      <c r="P78" s="29"/>
      <c r="Q78" s="29"/>
    </row>
    <row r="79" spans="15:17" s="47" customFormat="1" x14ac:dyDescent="0.25">
      <c r="O79" s="29"/>
      <c r="P79" s="29"/>
      <c r="Q79" s="29"/>
    </row>
    <row r="80" spans="15:17" s="47" customFormat="1" x14ac:dyDescent="0.25">
      <c r="O80" s="29"/>
      <c r="P80" s="29"/>
      <c r="Q80" s="29"/>
    </row>
    <row r="81" spans="15:17" s="47" customFormat="1" x14ac:dyDescent="0.25">
      <c r="O81" s="29"/>
      <c r="P81" s="29"/>
      <c r="Q81" s="29"/>
    </row>
    <row r="82" spans="15:17" s="47" customFormat="1" x14ac:dyDescent="0.25">
      <c r="O82" s="29"/>
      <c r="P82" s="29"/>
      <c r="Q82" s="29"/>
    </row>
    <row r="83" spans="15:17" s="47" customFormat="1" x14ac:dyDescent="0.25">
      <c r="O83" s="29"/>
      <c r="P83" s="29"/>
      <c r="Q83" s="29"/>
    </row>
    <row r="84" spans="15:17" s="47" customFormat="1" x14ac:dyDescent="0.25">
      <c r="O84" s="29"/>
      <c r="P84" s="29"/>
      <c r="Q84" s="29"/>
    </row>
    <row r="85" spans="15:17" s="47" customFormat="1" x14ac:dyDescent="0.25">
      <c r="O85" s="29"/>
      <c r="P85" s="29"/>
      <c r="Q85" s="29"/>
    </row>
    <row r="86" spans="15:17" s="47" customFormat="1" x14ac:dyDescent="0.25">
      <c r="O86" s="29"/>
      <c r="P86" s="29"/>
      <c r="Q86" s="29"/>
    </row>
    <row r="87" spans="15:17" s="47" customFormat="1" x14ac:dyDescent="0.25">
      <c r="O87" s="29"/>
      <c r="P87" s="29"/>
      <c r="Q87" s="29"/>
    </row>
    <row r="88" spans="15:17" s="47" customFormat="1" x14ac:dyDescent="0.25">
      <c r="O88" s="29"/>
      <c r="P88" s="29"/>
      <c r="Q88" s="29"/>
    </row>
    <row r="89" spans="15:17" s="47" customFormat="1" x14ac:dyDescent="0.25">
      <c r="O89" s="29"/>
      <c r="P89" s="29"/>
      <c r="Q89" s="29"/>
    </row>
    <row r="90" spans="15:17" s="47" customFormat="1" x14ac:dyDescent="0.25">
      <c r="O90" s="29"/>
      <c r="P90" s="29"/>
      <c r="Q90" s="29"/>
    </row>
    <row r="91" spans="15:17" s="47" customFormat="1" x14ac:dyDescent="0.25">
      <c r="O91" s="29"/>
      <c r="P91" s="29"/>
      <c r="Q91" s="29"/>
    </row>
    <row r="92" spans="15:17" s="47" customFormat="1" x14ac:dyDescent="0.25">
      <c r="O92" s="29"/>
      <c r="P92" s="29"/>
      <c r="Q92" s="29"/>
    </row>
    <row r="93" spans="15:17" s="47" customFormat="1" x14ac:dyDescent="0.25">
      <c r="O93" s="29"/>
      <c r="P93" s="29"/>
      <c r="Q93" s="29"/>
    </row>
    <row r="94" spans="15:17" s="47" customFormat="1" x14ac:dyDescent="0.25">
      <c r="O94" s="29"/>
      <c r="P94" s="29"/>
      <c r="Q94" s="29"/>
    </row>
    <row r="95" spans="15:17" s="47" customFormat="1" x14ac:dyDescent="0.25">
      <c r="O95" s="29"/>
      <c r="P95" s="29"/>
      <c r="Q95" s="29"/>
    </row>
    <row r="96" spans="15:17" s="47" customFormat="1" x14ac:dyDescent="0.25">
      <c r="O96" s="29"/>
      <c r="P96" s="29"/>
      <c r="Q96" s="29"/>
    </row>
    <row r="97" spans="15:17" s="47" customFormat="1" x14ac:dyDescent="0.25">
      <c r="O97" s="29"/>
      <c r="P97" s="29"/>
      <c r="Q97" s="29"/>
    </row>
    <row r="98" spans="15:17" s="47" customFormat="1" x14ac:dyDescent="0.25">
      <c r="O98" s="29"/>
      <c r="P98" s="29"/>
      <c r="Q98" s="29"/>
    </row>
    <row r="99" spans="15:17" s="47" customFormat="1" x14ac:dyDescent="0.25">
      <c r="O99" s="29"/>
      <c r="P99" s="29"/>
      <c r="Q99" s="29"/>
    </row>
    <row r="100" spans="15:17" s="47" customFormat="1" x14ac:dyDescent="0.25">
      <c r="O100" s="29"/>
      <c r="P100" s="29"/>
      <c r="Q100" s="29"/>
    </row>
    <row r="101" spans="15:17" s="47" customFormat="1" x14ac:dyDescent="0.25">
      <c r="O101" s="29"/>
      <c r="P101" s="29"/>
      <c r="Q101" s="29"/>
    </row>
    <row r="102" spans="15:17" s="47" customFormat="1" x14ac:dyDescent="0.25">
      <c r="O102" s="29"/>
      <c r="P102" s="29"/>
      <c r="Q102" s="29"/>
    </row>
    <row r="103" spans="15:17" s="47" customFormat="1" x14ac:dyDescent="0.25">
      <c r="O103" s="29"/>
      <c r="P103" s="29"/>
      <c r="Q103" s="29"/>
    </row>
    <row r="104" spans="15:17" s="47" customFormat="1" x14ac:dyDescent="0.25">
      <c r="O104" s="29"/>
      <c r="P104" s="29"/>
      <c r="Q104" s="29"/>
    </row>
    <row r="105" spans="15:17" s="47" customFormat="1" x14ac:dyDescent="0.25">
      <c r="O105" s="29"/>
      <c r="P105" s="29"/>
      <c r="Q105" s="29"/>
    </row>
    <row r="106" spans="15:17" s="47" customFormat="1" x14ac:dyDescent="0.25">
      <c r="O106" s="29"/>
      <c r="P106" s="29"/>
      <c r="Q106" s="29"/>
    </row>
    <row r="107" spans="15:17" s="47" customFormat="1" x14ac:dyDescent="0.25">
      <c r="O107" s="29"/>
      <c r="P107" s="29"/>
      <c r="Q107" s="29"/>
    </row>
    <row r="108" spans="15:17" s="47" customFormat="1" x14ac:dyDescent="0.25">
      <c r="O108" s="29"/>
      <c r="P108" s="29"/>
      <c r="Q108" s="29"/>
    </row>
    <row r="109" spans="15:17" s="47" customFormat="1" x14ac:dyDescent="0.25">
      <c r="O109" s="29"/>
      <c r="P109" s="29"/>
      <c r="Q109" s="29"/>
    </row>
    <row r="110" spans="15:17" s="47" customFormat="1" x14ac:dyDescent="0.25">
      <c r="O110" s="29"/>
      <c r="P110" s="29"/>
      <c r="Q110" s="29"/>
    </row>
    <row r="111" spans="15:17" s="47" customFormat="1" x14ac:dyDescent="0.25">
      <c r="O111" s="29"/>
      <c r="P111" s="29"/>
      <c r="Q111" s="29"/>
    </row>
    <row r="112" spans="15:17" s="47" customFormat="1" x14ac:dyDescent="0.25">
      <c r="O112" s="29"/>
      <c r="P112" s="29"/>
      <c r="Q112" s="29"/>
    </row>
    <row r="113" spans="15:17" s="47" customFormat="1" x14ac:dyDescent="0.25">
      <c r="O113" s="29"/>
      <c r="P113" s="29"/>
      <c r="Q113" s="29"/>
    </row>
    <row r="114" spans="15:17" s="47" customFormat="1" x14ac:dyDescent="0.25">
      <c r="O114" s="29"/>
      <c r="P114" s="29"/>
      <c r="Q114" s="29"/>
    </row>
    <row r="115" spans="15:17" s="47" customFormat="1" x14ac:dyDescent="0.25">
      <c r="O115" s="29"/>
      <c r="P115" s="29"/>
      <c r="Q115" s="29"/>
    </row>
    <row r="116" spans="15:17" s="47" customFormat="1" x14ac:dyDescent="0.25">
      <c r="O116" s="29"/>
      <c r="P116" s="29"/>
      <c r="Q116" s="29"/>
    </row>
    <row r="117" spans="15:17" s="47" customFormat="1" x14ac:dyDescent="0.25">
      <c r="O117" s="29"/>
      <c r="P117" s="29"/>
      <c r="Q117" s="29"/>
    </row>
    <row r="118" spans="15:17" s="47" customFormat="1" x14ac:dyDescent="0.25">
      <c r="O118" s="29"/>
      <c r="P118" s="29"/>
      <c r="Q118" s="29"/>
    </row>
    <row r="119" spans="15:17" s="47" customFormat="1" x14ac:dyDescent="0.25">
      <c r="O119" s="29"/>
      <c r="P119" s="29"/>
      <c r="Q119" s="29"/>
    </row>
    <row r="120" spans="15:17" s="47" customFormat="1" x14ac:dyDescent="0.25">
      <c r="O120" s="29"/>
      <c r="P120" s="29"/>
      <c r="Q120" s="29"/>
    </row>
    <row r="121" spans="15:17" s="47" customFormat="1" x14ac:dyDescent="0.25">
      <c r="O121" s="29"/>
      <c r="P121" s="29"/>
      <c r="Q121" s="29"/>
    </row>
    <row r="122" spans="15:17" s="47" customFormat="1" x14ac:dyDescent="0.25">
      <c r="O122" s="29"/>
      <c r="P122" s="29"/>
      <c r="Q122" s="29"/>
    </row>
    <row r="123" spans="15:17" s="47" customFormat="1" x14ac:dyDescent="0.25">
      <c r="O123" s="29"/>
      <c r="P123" s="29"/>
      <c r="Q123" s="29"/>
    </row>
    <row r="124" spans="15:17" s="47" customFormat="1" x14ac:dyDescent="0.25">
      <c r="O124" s="29"/>
      <c r="P124" s="29"/>
      <c r="Q124" s="29"/>
    </row>
    <row r="125" spans="15:17" s="47" customFormat="1" x14ac:dyDescent="0.25">
      <c r="O125" s="29"/>
      <c r="P125" s="29"/>
      <c r="Q125" s="29"/>
    </row>
    <row r="126" spans="15:17" s="47" customFormat="1" x14ac:dyDescent="0.25">
      <c r="O126" s="29"/>
      <c r="P126" s="29"/>
      <c r="Q126" s="29"/>
    </row>
    <row r="127" spans="15:17" s="47" customFormat="1" x14ac:dyDescent="0.25">
      <c r="O127" s="29"/>
      <c r="P127" s="29"/>
      <c r="Q127" s="29"/>
    </row>
    <row r="128" spans="15:17" s="47" customFormat="1" x14ac:dyDescent="0.25">
      <c r="O128" s="29"/>
      <c r="P128" s="29"/>
      <c r="Q128" s="29"/>
    </row>
    <row r="129" spans="15:17" s="47" customFormat="1" x14ac:dyDescent="0.25">
      <c r="O129" s="29"/>
      <c r="P129" s="29"/>
      <c r="Q129" s="29"/>
    </row>
    <row r="130" spans="15:17" s="47" customFormat="1" x14ac:dyDescent="0.25">
      <c r="O130" s="29"/>
      <c r="P130" s="29"/>
      <c r="Q130" s="29"/>
    </row>
    <row r="131" spans="15:17" s="47" customFormat="1" x14ac:dyDescent="0.25">
      <c r="O131" s="29"/>
      <c r="P131" s="29"/>
      <c r="Q131" s="29"/>
    </row>
    <row r="132" spans="15:17" s="47" customFormat="1" x14ac:dyDescent="0.25">
      <c r="O132" s="29"/>
      <c r="P132" s="29"/>
      <c r="Q132" s="29"/>
    </row>
    <row r="133" spans="15:17" s="47" customFormat="1" x14ac:dyDescent="0.25">
      <c r="O133" s="29"/>
      <c r="P133" s="29"/>
      <c r="Q133" s="29"/>
    </row>
    <row r="134" spans="15:17" s="47" customFormat="1" x14ac:dyDescent="0.25">
      <c r="O134" s="29"/>
      <c r="P134" s="29"/>
      <c r="Q134" s="29"/>
    </row>
    <row r="135" spans="15:17" s="47" customFormat="1" x14ac:dyDescent="0.25">
      <c r="O135" s="29"/>
      <c r="P135" s="29"/>
      <c r="Q135" s="29"/>
    </row>
    <row r="136" spans="15:17" s="47" customFormat="1" x14ac:dyDescent="0.25">
      <c r="O136" s="29"/>
      <c r="P136" s="29"/>
      <c r="Q136" s="29"/>
    </row>
    <row r="137" spans="15:17" s="47" customFormat="1" x14ac:dyDescent="0.25">
      <c r="O137" s="29"/>
      <c r="P137" s="29"/>
      <c r="Q137" s="29"/>
    </row>
    <row r="138" spans="15:17" s="47" customFormat="1" x14ac:dyDescent="0.25">
      <c r="O138" s="29"/>
      <c r="P138" s="29"/>
      <c r="Q138" s="29"/>
    </row>
    <row r="139" spans="15:17" s="47" customFormat="1" x14ac:dyDescent="0.25">
      <c r="O139" s="29"/>
      <c r="P139" s="29"/>
      <c r="Q139" s="29"/>
    </row>
    <row r="140" spans="15:17" s="47" customFormat="1" x14ac:dyDescent="0.25">
      <c r="O140" s="29"/>
      <c r="P140" s="29"/>
      <c r="Q140" s="29"/>
    </row>
    <row r="141" spans="15:17" s="47" customFormat="1" x14ac:dyDescent="0.25">
      <c r="O141" s="29"/>
      <c r="P141" s="29"/>
      <c r="Q141" s="29"/>
    </row>
    <row r="142" spans="15:17" s="47" customFormat="1" x14ac:dyDescent="0.25">
      <c r="O142" s="29"/>
      <c r="P142" s="29"/>
      <c r="Q142" s="29"/>
    </row>
    <row r="143" spans="15:17" s="47" customFormat="1" x14ac:dyDescent="0.25">
      <c r="O143" s="29"/>
      <c r="P143" s="29"/>
      <c r="Q143" s="29"/>
    </row>
    <row r="144" spans="15:17" s="47" customFormat="1" x14ac:dyDescent="0.25">
      <c r="O144" s="29"/>
      <c r="P144" s="29"/>
      <c r="Q144" s="29"/>
    </row>
    <row r="145" spans="15:17" s="47" customFormat="1" x14ac:dyDescent="0.25">
      <c r="O145" s="29"/>
      <c r="P145" s="29"/>
      <c r="Q145" s="29"/>
    </row>
    <row r="146" spans="15:17" s="47" customFormat="1" x14ac:dyDescent="0.25">
      <c r="O146" s="29"/>
      <c r="P146" s="29"/>
      <c r="Q146" s="29"/>
    </row>
    <row r="147" spans="15:17" s="47" customFormat="1" x14ac:dyDescent="0.25">
      <c r="O147" s="29"/>
      <c r="P147" s="29"/>
      <c r="Q147" s="29"/>
    </row>
    <row r="148" spans="15:17" s="47" customFormat="1" x14ac:dyDescent="0.25">
      <c r="O148" s="29"/>
      <c r="P148" s="29"/>
      <c r="Q148" s="29"/>
    </row>
    <row r="149" spans="15:17" s="47" customFormat="1" x14ac:dyDescent="0.25">
      <c r="O149" s="29"/>
      <c r="P149" s="29"/>
      <c r="Q149" s="29"/>
    </row>
    <row r="150" spans="15:17" s="47" customFormat="1" x14ac:dyDescent="0.25">
      <c r="O150" s="29"/>
      <c r="P150" s="29"/>
      <c r="Q150" s="29"/>
    </row>
    <row r="151" spans="15:17" s="47" customFormat="1" x14ac:dyDescent="0.25">
      <c r="O151" s="29"/>
      <c r="P151" s="29"/>
      <c r="Q151" s="29"/>
    </row>
    <row r="152" spans="15:17" s="47" customFormat="1" x14ac:dyDescent="0.25">
      <c r="O152" s="29"/>
      <c r="P152" s="29"/>
      <c r="Q152" s="29"/>
    </row>
    <row r="153" spans="15:17" s="47" customFormat="1" x14ac:dyDescent="0.25">
      <c r="O153" s="29"/>
      <c r="P153" s="29"/>
      <c r="Q153" s="29"/>
    </row>
    <row r="154" spans="15:17" s="47" customFormat="1" x14ac:dyDescent="0.25">
      <c r="O154" s="29"/>
      <c r="P154" s="29"/>
      <c r="Q154" s="29"/>
    </row>
    <row r="155" spans="15:17" s="47" customFormat="1" x14ac:dyDescent="0.25">
      <c r="O155" s="29"/>
      <c r="P155" s="29"/>
      <c r="Q155" s="29"/>
    </row>
    <row r="156" spans="15:17" s="47" customFormat="1" x14ac:dyDescent="0.25">
      <c r="O156" s="29"/>
      <c r="P156" s="29"/>
      <c r="Q156" s="29"/>
    </row>
    <row r="157" spans="15:17" s="47" customFormat="1" x14ac:dyDescent="0.25">
      <c r="O157" s="29"/>
      <c r="P157" s="29"/>
      <c r="Q157" s="29"/>
    </row>
    <row r="158" spans="15:17" s="47" customFormat="1" x14ac:dyDescent="0.25">
      <c r="O158" s="29"/>
      <c r="P158" s="29"/>
      <c r="Q158" s="29"/>
    </row>
    <row r="159" spans="15:17" s="47" customFormat="1" x14ac:dyDescent="0.25">
      <c r="O159" s="29"/>
      <c r="P159" s="29"/>
      <c r="Q159" s="29"/>
    </row>
    <row r="160" spans="15:17" s="47" customFormat="1" x14ac:dyDescent="0.25">
      <c r="O160" s="29"/>
      <c r="P160" s="29"/>
      <c r="Q160" s="29"/>
    </row>
    <row r="161" spans="15:17" s="47" customFormat="1" x14ac:dyDescent="0.25">
      <c r="O161" s="29"/>
      <c r="P161" s="29"/>
      <c r="Q161" s="29"/>
    </row>
    <row r="162" spans="15:17" s="47" customFormat="1" x14ac:dyDescent="0.25">
      <c r="O162" s="29"/>
      <c r="P162" s="29"/>
      <c r="Q162" s="29"/>
    </row>
    <row r="163" spans="15:17" s="47" customFormat="1" x14ac:dyDescent="0.25">
      <c r="O163" s="29"/>
      <c r="P163" s="29"/>
      <c r="Q163" s="29"/>
    </row>
    <row r="164" spans="15:17" s="47" customFormat="1" x14ac:dyDescent="0.25">
      <c r="O164" s="29"/>
      <c r="P164" s="29"/>
      <c r="Q164" s="29"/>
    </row>
    <row r="165" spans="15:17" s="47" customFormat="1" x14ac:dyDescent="0.25">
      <c r="O165" s="29"/>
      <c r="P165" s="29"/>
      <c r="Q165" s="29"/>
    </row>
    <row r="166" spans="15:17" s="47" customFormat="1" x14ac:dyDescent="0.25">
      <c r="O166" s="29"/>
      <c r="P166" s="29"/>
      <c r="Q166" s="29"/>
    </row>
    <row r="167" spans="15:17" s="47" customFormat="1" x14ac:dyDescent="0.25">
      <c r="O167" s="29"/>
      <c r="P167" s="29"/>
      <c r="Q167" s="29"/>
    </row>
    <row r="168" spans="15:17" s="47" customFormat="1" x14ac:dyDescent="0.25">
      <c r="O168" s="29"/>
      <c r="P168" s="29"/>
      <c r="Q168" s="29"/>
    </row>
    <row r="169" spans="15:17" s="47" customFormat="1" x14ac:dyDescent="0.25">
      <c r="O169" s="29"/>
      <c r="P169" s="29"/>
      <c r="Q169" s="29"/>
    </row>
    <row r="170" spans="15:17" s="47" customFormat="1" x14ac:dyDescent="0.25">
      <c r="O170" s="29"/>
      <c r="P170" s="29"/>
      <c r="Q170" s="29"/>
    </row>
    <row r="171" spans="15:17" s="47" customFormat="1" x14ac:dyDescent="0.25">
      <c r="O171" s="29"/>
      <c r="P171" s="29"/>
      <c r="Q171" s="29"/>
    </row>
    <row r="172" spans="15:17" s="47" customFormat="1" x14ac:dyDescent="0.25">
      <c r="O172" s="29"/>
      <c r="P172" s="29"/>
      <c r="Q172" s="29"/>
    </row>
    <row r="173" spans="15:17" s="47" customFormat="1" x14ac:dyDescent="0.25">
      <c r="O173" s="29"/>
      <c r="P173" s="29"/>
      <c r="Q173" s="29"/>
    </row>
    <row r="174" spans="15:17" s="47" customFormat="1" x14ac:dyDescent="0.25">
      <c r="O174" s="29"/>
      <c r="P174" s="29"/>
      <c r="Q174" s="29"/>
    </row>
    <row r="175" spans="15:17" s="47" customFormat="1" x14ac:dyDescent="0.25">
      <c r="O175" s="29"/>
      <c r="P175" s="29"/>
      <c r="Q175" s="29"/>
    </row>
    <row r="176" spans="15:17" s="47" customFormat="1" x14ac:dyDescent="0.25">
      <c r="O176" s="29"/>
      <c r="P176" s="29"/>
      <c r="Q176" s="29"/>
    </row>
    <row r="177" spans="15:17" s="47" customFormat="1" x14ac:dyDescent="0.25">
      <c r="O177" s="29"/>
      <c r="P177" s="29"/>
      <c r="Q177" s="29"/>
    </row>
    <row r="178" spans="15:17" s="47" customFormat="1" x14ac:dyDescent="0.25">
      <c r="O178" s="29"/>
      <c r="P178" s="29"/>
      <c r="Q178" s="29"/>
    </row>
    <row r="179" spans="15:17" s="47" customFormat="1" x14ac:dyDescent="0.25">
      <c r="O179" s="29"/>
      <c r="P179" s="29"/>
      <c r="Q179" s="29"/>
    </row>
    <row r="180" spans="15:17" s="47" customFormat="1" x14ac:dyDescent="0.25">
      <c r="O180" s="29"/>
      <c r="P180" s="29"/>
      <c r="Q180" s="29"/>
    </row>
    <row r="181" spans="15:17" s="47" customFormat="1" x14ac:dyDescent="0.25">
      <c r="O181" s="29"/>
      <c r="P181" s="29"/>
      <c r="Q181" s="29"/>
    </row>
    <row r="182" spans="15:17" s="47" customFormat="1" x14ac:dyDescent="0.25">
      <c r="O182" s="29"/>
      <c r="P182" s="29"/>
      <c r="Q182" s="29"/>
    </row>
    <row r="183" spans="15:17" s="47" customFormat="1" x14ac:dyDescent="0.25">
      <c r="O183" s="29"/>
      <c r="P183" s="29"/>
      <c r="Q183" s="29"/>
    </row>
    <row r="184" spans="15:17" s="47" customFormat="1" x14ac:dyDescent="0.25">
      <c r="O184" s="29"/>
      <c r="P184" s="29"/>
      <c r="Q184" s="29"/>
    </row>
    <row r="185" spans="15:17" s="47" customFormat="1" x14ac:dyDescent="0.25">
      <c r="O185" s="29"/>
      <c r="P185" s="29"/>
      <c r="Q185" s="29"/>
    </row>
    <row r="186" spans="15:17" s="47" customFormat="1" x14ac:dyDescent="0.25">
      <c r="O186" s="29"/>
      <c r="P186" s="29"/>
      <c r="Q186" s="29"/>
    </row>
  </sheetData>
  <mergeCells count="37">
    <mergeCell ref="A47:J47"/>
    <mergeCell ref="A23:A25"/>
    <mergeCell ref="N23:N25"/>
    <mergeCell ref="A38:A40"/>
    <mergeCell ref="N38:N40"/>
    <mergeCell ref="A41:A43"/>
    <mergeCell ref="N41:N43"/>
    <mergeCell ref="A44:A46"/>
    <mergeCell ref="N44:N46"/>
    <mergeCell ref="A29:A31"/>
    <mergeCell ref="N29:N31"/>
    <mergeCell ref="A32:A34"/>
    <mergeCell ref="N32:N34"/>
    <mergeCell ref="A35:A37"/>
    <mergeCell ref="N35:N37"/>
    <mergeCell ref="L47:N47"/>
    <mergeCell ref="A17:A19"/>
    <mergeCell ref="N17:N19"/>
    <mergeCell ref="A20:A22"/>
    <mergeCell ref="N20:N22"/>
    <mergeCell ref="A26:A28"/>
    <mergeCell ref="N26:N28"/>
    <mergeCell ref="A8:A10"/>
    <mergeCell ref="N8:N10"/>
    <mergeCell ref="A11:A13"/>
    <mergeCell ref="N11:N13"/>
    <mergeCell ref="A14:A16"/>
    <mergeCell ref="N14:N16"/>
    <mergeCell ref="A1:N1"/>
    <mergeCell ref="A2:N2"/>
    <mergeCell ref="A3:N3"/>
    <mergeCell ref="A4:N4"/>
    <mergeCell ref="A6:A7"/>
    <mergeCell ref="B6:B7"/>
    <mergeCell ref="M6:M7"/>
    <mergeCell ref="N6:N7"/>
    <mergeCell ref="C6:L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5"/>
  <dimension ref="A1:Q186"/>
  <sheetViews>
    <sheetView view="pageBreakPreview" zoomScaleNormal="100" zoomScaleSheetLayoutView="100" workbookViewId="0">
      <selection activeCell="N26" sqref="N26:N28"/>
    </sheetView>
  </sheetViews>
  <sheetFormatPr defaultRowHeight="15" x14ac:dyDescent="0.25"/>
  <cols>
    <col min="1" max="1" width="25.7109375" style="47" customWidth="1"/>
    <col min="2" max="2" width="10.7109375" style="49" customWidth="1"/>
    <col min="3" max="11" width="8.7109375" style="47" customWidth="1"/>
    <col min="12" max="12" width="11" style="47" customWidth="1"/>
    <col min="13" max="13" width="10.7109375" style="49" customWidth="1"/>
    <col min="14" max="14" width="25.7109375" style="47" customWidth="1"/>
    <col min="15" max="257" width="9.140625" style="29"/>
    <col min="258" max="258" width="25.7109375" style="29" customWidth="1"/>
    <col min="259" max="259" width="10.7109375" style="29" customWidth="1"/>
    <col min="260" max="268" width="8.7109375" style="29" customWidth="1"/>
    <col min="269" max="269" width="10.7109375" style="29" customWidth="1"/>
    <col min="270" max="270" width="25.7109375" style="29" customWidth="1"/>
    <col min="271" max="513" width="9.140625" style="29"/>
    <col min="514" max="514" width="25.7109375" style="29" customWidth="1"/>
    <col min="515" max="515" width="10.7109375" style="29" customWidth="1"/>
    <col min="516" max="524" width="8.7109375" style="29" customWidth="1"/>
    <col min="525" max="525" width="10.7109375" style="29" customWidth="1"/>
    <col min="526" max="526" width="25.7109375" style="29" customWidth="1"/>
    <col min="527" max="769" width="9.140625" style="29"/>
    <col min="770" max="770" width="25.7109375" style="29" customWidth="1"/>
    <col min="771" max="771" width="10.7109375" style="29" customWidth="1"/>
    <col min="772" max="780" width="8.7109375" style="29" customWidth="1"/>
    <col min="781" max="781" width="10.7109375" style="29" customWidth="1"/>
    <col min="782" max="782" width="25.7109375" style="29" customWidth="1"/>
    <col min="783" max="1025" width="9.140625" style="29"/>
    <col min="1026" max="1026" width="25.7109375" style="29" customWidth="1"/>
    <col min="1027" max="1027" width="10.7109375" style="29" customWidth="1"/>
    <col min="1028" max="1036" width="8.7109375" style="29" customWidth="1"/>
    <col min="1037" max="1037" width="10.7109375" style="29" customWidth="1"/>
    <col min="1038" max="1038" width="25.7109375" style="29" customWidth="1"/>
    <col min="1039" max="1281" width="9.140625" style="29"/>
    <col min="1282" max="1282" width="25.7109375" style="29" customWidth="1"/>
    <col min="1283" max="1283" width="10.7109375" style="29" customWidth="1"/>
    <col min="1284" max="1292" width="8.7109375" style="29" customWidth="1"/>
    <col min="1293" max="1293" width="10.7109375" style="29" customWidth="1"/>
    <col min="1294" max="1294" width="25.7109375" style="29" customWidth="1"/>
    <col min="1295" max="1537" width="9.140625" style="29"/>
    <col min="1538" max="1538" width="25.7109375" style="29" customWidth="1"/>
    <col min="1539" max="1539" width="10.7109375" style="29" customWidth="1"/>
    <col min="1540" max="1548" width="8.7109375" style="29" customWidth="1"/>
    <col min="1549" max="1549" width="10.7109375" style="29" customWidth="1"/>
    <col min="1550" max="1550" width="25.7109375" style="29" customWidth="1"/>
    <col min="1551" max="1793" width="9.140625" style="29"/>
    <col min="1794" max="1794" width="25.7109375" style="29" customWidth="1"/>
    <col min="1795" max="1795" width="10.7109375" style="29" customWidth="1"/>
    <col min="1796" max="1804" width="8.7109375" style="29" customWidth="1"/>
    <col min="1805" max="1805" width="10.7109375" style="29" customWidth="1"/>
    <col min="1806" max="1806" width="25.7109375" style="29" customWidth="1"/>
    <col min="1807" max="2049" width="9.140625" style="29"/>
    <col min="2050" max="2050" width="25.7109375" style="29" customWidth="1"/>
    <col min="2051" max="2051" width="10.7109375" style="29" customWidth="1"/>
    <col min="2052" max="2060" width="8.7109375" style="29" customWidth="1"/>
    <col min="2061" max="2061" width="10.7109375" style="29" customWidth="1"/>
    <col min="2062" max="2062" width="25.7109375" style="29" customWidth="1"/>
    <col min="2063" max="2305" width="9.140625" style="29"/>
    <col min="2306" max="2306" width="25.7109375" style="29" customWidth="1"/>
    <col min="2307" max="2307" width="10.7109375" style="29" customWidth="1"/>
    <col min="2308" max="2316" width="8.7109375" style="29" customWidth="1"/>
    <col min="2317" max="2317" width="10.7109375" style="29" customWidth="1"/>
    <col min="2318" max="2318" width="25.7109375" style="29" customWidth="1"/>
    <col min="2319" max="2561" width="9.140625" style="29"/>
    <col min="2562" max="2562" width="25.7109375" style="29" customWidth="1"/>
    <col min="2563" max="2563" width="10.7109375" style="29" customWidth="1"/>
    <col min="2564" max="2572" width="8.7109375" style="29" customWidth="1"/>
    <col min="2573" max="2573" width="10.7109375" style="29" customWidth="1"/>
    <col min="2574" max="2574" width="25.7109375" style="29" customWidth="1"/>
    <col min="2575" max="2817" width="9.140625" style="29"/>
    <col min="2818" max="2818" width="25.7109375" style="29" customWidth="1"/>
    <col min="2819" max="2819" width="10.7109375" style="29" customWidth="1"/>
    <col min="2820" max="2828" width="8.7109375" style="29" customWidth="1"/>
    <col min="2829" max="2829" width="10.7109375" style="29" customWidth="1"/>
    <col min="2830" max="2830" width="25.7109375" style="29" customWidth="1"/>
    <col min="2831" max="3073" width="9.140625" style="29"/>
    <col min="3074" max="3074" width="25.7109375" style="29" customWidth="1"/>
    <col min="3075" max="3075" width="10.7109375" style="29" customWidth="1"/>
    <col min="3076" max="3084" width="8.7109375" style="29" customWidth="1"/>
    <col min="3085" max="3085" width="10.7109375" style="29" customWidth="1"/>
    <col min="3086" max="3086" width="25.7109375" style="29" customWidth="1"/>
    <col min="3087" max="3329" width="9.140625" style="29"/>
    <col min="3330" max="3330" width="25.7109375" style="29" customWidth="1"/>
    <col min="3331" max="3331" width="10.7109375" style="29" customWidth="1"/>
    <col min="3332" max="3340" width="8.7109375" style="29" customWidth="1"/>
    <col min="3341" max="3341" width="10.7109375" style="29" customWidth="1"/>
    <col min="3342" max="3342" width="25.7109375" style="29" customWidth="1"/>
    <col min="3343" max="3585" width="9.140625" style="29"/>
    <col min="3586" max="3586" width="25.7109375" style="29" customWidth="1"/>
    <col min="3587" max="3587" width="10.7109375" style="29" customWidth="1"/>
    <col min="3588" max="3596" width="8.7109375" style="29" customWidth="1"/>
    <col min="3597" max="3597" width="10.7109375" style="29" customWidth="1"/>
    <col min="3598" max="3598" width="25.7109375" style="29" customWidth="1"/>
    <col min="3599" max="3841" width="9.140625" style="29"/>
    <col min="3842" max="3842" width="25.7109375" style="29" customWidth="1"/>
    <col min="3843" max="3843" width="10.7109375" style="29" customWidth="1"/>
    <col min="3844" max="3852" width="8.7109375" style="29" customWidth="1"/>
    <col min="3853" max="3853" width="10.7109375" style="29" customWidth="1"/>
    <col min="3854" max="3854" width="25.7109375" style="29" customWidth="1"/>
    <col min="3855" max="4097" width="9.140625" style="29"/>
    <col min="4098" max="4098" width="25.7109375" style="29" customWidth="1"/>
    <col min="4099" max="4099" width="10.7109375" style="29" customWidth="1"/>
    <col min="4100" max="4108" width="8.7109375" style="29" customWidth="1"/>
    <col min="4109" max="4109" width="10.7109375" style="29" customWidth="1"/>
    <col min="4110" max="4110" width="25.7109375" style="29" customWidth="1"/>
    <col min="4111" max="4353" width="9.140625" style="29"/>
    <col min="4354" max="4354" width="25.7109375" style="29" customWidth="1"/>
    <col min="4355" max="4355" width="10.7109375" style="29" customWidth="1"/>
    <col min="4356" max="4364" width="8.7109375" style="29" customWidth="1"/>
    <col min="4365" max="4365" width="10.7109375" style="29" customWidth="1"/>
    <col min="4366" max="4366" width="25.7109375" style="29" customWidth="1"/>
    <col min="4367" max="4609" width="9.140625" style="29"/>
    <col min="4610" max="4610" width="25.7109375" style="29" customWidth="1"/>
    <col min="4611" max="4611" width="10.7109375" style="29" customWidth="1"/>
    <col min="4612" max="4620" width="8.7109375" style="29" customWidth="1"/>
    <col min="4621" max="4621" width="10.7109375" style="29" customWidth="1"/>
    <col min="4622" max="4622" width="25.7109375" style="29" customWidth="1"/>
    <col min="4623" max="4865" width="9.140625" style="29"/>
    <col min="4866" max="4866" width="25.7109375" style="29" customWidth="1"/>
    <col min="4867" max="4867" width="10.7109375" style="29" customWidth="1"/>
    <col min="4868" max="4876" width="8.7109375" style="29" customWidth="1"/>
    <col min="4877" max="4877" width="10.7109375" style="29" customWidth="1"/>
    <col min="4878" max="4878" width="25.7109375" style="29" customWidth="1"/>
    <col min="4879" max="5121" width="9.140625" style="29"/>
    <col min="5122" max="5122" width="25.7109375" style="29" customWidth="1"/>
    <col min="5123" max="5123" width="10.7109375" style="29" customWidth="1"/>
    <col min="5124" max="5132" width="8.7109375" style="29" customWidth="1"/>
    <col min="5133" max="5133" width="10.7109375" style="29" customWidth="1"/>
    <col min="5134" max="5134" width="25.7109375" style="29" customWidth="1"/>
    <col min="5135" max="5377" width="9.140625" style="29"/>
    <col min="5378" max="5378" width="25.7109375" style="29" customWidth="1"/>
    <col min="5379" max="5379" width="10.7109375" style="29" customWidth="1"/>
    <col min="5380" max="5388" width="8.7109375" style="29" customWidth="1"/>
    <col min="5389" max="5389" width="10.7109375" style="29" customWidth="1"/>
    <col min="5390" max="5390" width="25.7109375" style="29" customWidth="1"/>
    <col min="5391" max="5633" width="9.140625" style="29"/>
    <col min="5634" max="5634" width="25.7109375" style="29" customWidth="1"/>
    <col min="5635" max="5635" width="10.7109375" style="29" customWidth="1"/>
    <col min="5636" max="5644" width="8.7109375" style="29" customWidth="1"/>
    <col min="5645" max="5645" width="10.7109375" style="29" customWidth="1"/>
    <col min="5646" max="5646" width="25.7109375" style="29" customWidth="1"/>
    <col min="5647" max="5889" width="9.140625" style="29"/>
    <col min="5890" max="5890" width="25.7109375" style="29" customWidth="1"/>
    <col min="5891" max="5891" width="10.7109375" style="29" customWidth="1"/>
    <col min="5892" max="5900" width="8.7109375" style="29" customWidth="1"/>
    <col min="5901" max="5901" width="10.7109375" style="29" customWidth="1"/>
    <col min="5902" max="5902" width="25.7109375" style="29" customWidth="1"/>
    <col min="5903" max="6145" width="9.140625" style="29"/>
    <col min="6146" max="6146" width="25.7109375" style="29" customWidth="1"/>
    <col min="6147" max="6147" width="10.7109375" style="29" customWidth="1"/>
    <col min="6148" max="6156" width="8.7109375" style="29" customWidth="1"/>
    <col min="6157" max="6157" width="10.7109375" style="29" customWidth="1"/>
    <col min="6158" max="6158" width="25.7109375" style="29" customWidth="1"/>
    <col min="6159" max="6401" width="9.140625" style="29"/>
    <col min="6402" max="6402" width="25.7109375" style="29" customWidth="1"/>
    <col min="6403" max="6403" width="10.7109375" style="29" customWidth="1"/>
    <col min="6404" max="6412" width="8.7109375" style="29" customWidth="1"/>
    <col min="6413" max="6413" width="10.7109375" style="29" customWidth="1"/>
    <col min="6414" max="6414" width="25.7109375" style="29" customWidth="1"/>
    <col min="6415" max="6657" width="9.140625" style="29"/>
    <col min="6658" max="6658" width="25.7109375" style="29" customWidth="1"/>
    <col min="6659" max="6659" width="10.7109375" style="29" customWidth="1"/>
    <col min="6660" max="6668" width="8.7109375" style="29" customWidth="1"/>
    <col min="6669" max="6669" width="10.7109375" style="29" customWidth="1"/>
    <col min="6670" max="6670" width="25.7109375" style="29" customWidth="1"/>
    <col min="6671" max="6913" width="9.140625" style="29"/>
    <col min="6914" max="6914" width="25.7109375" style="29" customWidth="1"/>
    <col min="6915" max="6915" width="10.7109375" style="29" customWidth="1"/>
    <col min="6916" max="6924" width="8.7109375" style="29" customWidth="1"/>
    <col min="6925" max="6925" width="10.7109375" style="29" customWidth="1"/>
    <col min="6926" max="6926" width="25.7109375" style="29" customWidth="1"/>
    <col min="6927" max="7169" width="9.140625" style="29"/>
    <col min="7170" max="7170" width="25.7109375" style="29" customWidth="1"/>
    <col min="7171" max="7171" width="10.7109375" style="29" customWidth="1"/>
    <col min="7172" max="7180" width="8.7109375" style="29" customWidth="1"/>
    <col min="7181" max="7181" width="10.7109375" style="29" customWidth="1"/>
    <col min="7182" max="7182" width="25.7109375" style="29" customWidth="1"/>
    <col min="7183" max="7425" width="9.140625" style="29"/>
    <col min="7426" max="7426" width="25.7109375" style="29" customWidth="1"/>
    <col min="7427" max="7427" width="10.7109375" style="29" customWidth="1"/>
    <col min="7428" max="7436" width="8.7109375" style="29" customWidth="1"/>
    <col min="7437" max="7437" width="10.7109375" style="29" customWidth="1"/>
    <col min="7438" max="7438" width="25.7109375" style="29" customWidth="1"/>
    <col min="7439" max="7681" width="9.140625" style="29"/>
    <col min="7682" max="7682" width="25.7109375" style="29" customWidth="1"/>
    <col min="7683" max="7683" width="10.7109375" style="29" customWidth="1"/>
    <col min="7684" max="7692" width="8.7109375" style="29" customWidth="1"/>
    <col min="7693" max="7693" width="10.7109375" style="29" customWidth="1"/>
    <col min="7694" max="7694" width="25.7109375" style="29" customWidth="1"/>
    <col min="7695" max="7937" width="9.140625" style="29"/>
    <col min="7938" max="7938" width="25.7109375" style="29" customWidth="1"/>
    <col min="7939" max="7939" width="10.7109375" style="29" customWidth="1"/>
    <col min="7940" max="7948" width="8.7109375" style="29" customWidth="1"/>
    <col min="7949" max="7949" width="10.7109375" style="29" customWidth="1"/>
    <col min="7950" max="7950" width="25.7109375" style="29" customWidth="1"/>
    <col min="7951" max="8193" width="9.140625" style="29"/>
    <col min="8194" max="8194" width="25.7109375" style="29" customWidth="1"/>
    <col min="8195" max="8195" width="10.7109375" style="29" customWidth="1"/>
    <col min="8196" max="8204" width="8.7109375" style="29" customWidth="1"/>
    <col min="8205" max="8205" width="10.7109375" style="29" customWidth="1"/>
    <col min="8206" max="8206" width="25.7109375" style="29" customWidth="1"/>
    <col min="8207" max="8449" width="9.140625" style="29"/>
    <col min="8450" max="8450" width="25.7109375" style="29" customWidth="1"/>
    <col min="8451" max="8451" width="10.7109375" style="29" customWidth="1"/>
    <col min="8452" max="8460" width="8.7109375" style="29" customWidth="1"/>
    <col min="8461" max="8461" width="10.7109375" style="29" customWidth="1"/>
    <col min="8462" max="8462" width="25.7109375" style="29" customWidth="1"/>
    <col min="8463" max="8705" width="9.140625" style="29"/>
    <col min="8706" max="8706" width="25.7109375" style="29" customWidth="1"/>
    <col min="8707" max="8707" width="10.7109375" style="29" customWidth="1"/>
    <col min="8708" max="8716" width="8.7109375" style="29" customWidth="1"/>
    <col min="8717" max="8717" width="10.7109375" style="29" customWidth="1"/>
    <col min="8718" max="8718" width="25.7109375" style="29" customWidth="1"/>
    <col min="8719" max="8961" width="9.140625" style="29"/>
    <col min="8962" max="8962" width="25.7109375" style="29" customWidth="1"/>
    <col min="8963" max="8963" width="10.7109375" style="29" customWidth="1"/>
    <col min="8964" max="8972" width="8.7109375" style="29" customWidth="1"/>
    <col min="8973" max="8973" width="10.7109375" style="29" customWidth="1"/>
    <col min="8974" max="8974" width="25.7109375" style="29" customWidth="1"/>
    <col min="8975" max="9217" width="9.140625" style="29"/>
    <col min="9218" max="9218" width="25.7109375" style="29" customWidth="1"/>
    <col min="9219" max="9219" width="10.7109375" style="29" customWidth="1"/>
    <col min="9220" max="9228" width="8.7109375" style="29" customWidth="1"/>
    <col min="9229" max="9229" width="10.7109375" style="29" customWidth="1"/>
    <col min="9230" max="9230" width="25.7109375" style="29" customWidth="1"/>
    <col min="9231" max="9473" width="9.140625" style="29"/>
    <col min="9474" max="9474" width="25.7109375" style="29" customWidth="1"/>
    <col min="9475" max="9475" width="10.7109375" style="29" customWidth="1"/>
    <col min="9476" max="9484" width="8.7109375" style="29" customWidth="1"/>
    <col min="9485" max="9485" width="10.7109375" style="29" customWidth="1"/>
    <col min="9486" max="9486" width="25.7109375" style="29" customWidth="1"/>
    <col min="9487" max="9729" width="9.140625" style="29"/>
    <col min="9730" max="9730" width="25.7109375" style="29" customWidth="1"/>
    <col min="9731" max="9731" width="10.7109375" style="29" customWidth="1"/>
    <col min="9732" max="9740" width="8.7109375" style="29" customWidth="1"/>
    <col min="9741" max="9741" width="10.7109375" style="29" customWidth="1"/>
    <col min="9742" max="9742" width="25.7109375" style="29" customWidth="1"/>
    <col min="9743" max="9985" width="9.140625" style="29"/>
    <col min="9986" max="9986" width="25.7109375" style="29" customWidth="1"/>
    <col min="9987" max="9987" width="10.7109375" style="29" customWidth="1"/>
    <col min="9988" max="9996" width="8.7109375" style="29" customWidth="1"/>
    <col min="9997" max="9997" width="10.7109375" style="29" customWidth="1"/>
    <col min="9998" max="9998" width="25.7109375" style="29" customWidth="1"/>
    <col min="9999" max="10241" width="9.140625" style="29"/>
    <col min="10242" max="10242" width="25.7109375" style="29" customWidth="1"/>
    <col min="10243" max="10243" width="10.7109375" style="29" customWidth="1"/>
    <col min="10244" max="10252" width="8.7109375" style="29" customWidth="1"/>
    <col min="10253" max="10253" width="10.7109375" style="29" customWidth="1"/>
    <col min="10254" max="10254" width="25.7109375" style="29" customWidth="1"/>
    <col min="10255" max="10497" width="9.140625" style="29"/>
    <col min="10498" max="10498" width="25.7109375" style="29" customWidth="1"/>
    <col min="10499" max="10499" width="10.7109375" style="29" customWidth="1"/>
    <col min="10500" max="10508" width="8.7109375" style="29" customWidth="1"/>
    <col min="10509" max="10509" width="10.7109375" style="29" customWidth="1"/>
    <col min="10510" max="10510" width="25.7109375" style="29" customWidth="1"/>
    <col min="10511" max="10753" width="9.140625" style="29"/>
    <col min="10754" max="10754" width="25.7109375" style="29" customWidth="1"/>
    <col min="10755" max="10755" width="10.7109375" style="29" customWidth="1"/>
    <col min="10756" max="10764" width="8.7109375" style="29" customWidth="1"/>
    <col min="10765" max="10765" width="10.7109375" style="29" customWidth="1"/>
    <col min="10766" max="10766" width="25.7109375" style="29" customWidth="1"/>
    <col min="10767" max="11009" width="9.140625" style="29"/>
    <col min="11010" max="11010" width="25.7109375" style="29" customWidth="1"/>
    <col min="11011" max="11011" width="10.7109375" style="29" customWidth="1"/>
    <col min="11012" max="11020" width="8.7109375" style="29" customWidth="1"/>
    <col min="11021" max="11021" width="10.7109375" style="29" customWidth="1"/>
    <col min="11022" max="11022" width="25.7109375" style="29" customWidth="1"/>
    <col min="11023" max="11265" width="9.140625" style="29"/>
    <col min="11266" max="11266" width="25.7109375" style="29" customWidth="1"/>
    <col min="11267" max="11267" width="10.7109375" style="29" customWidth="1"/>
    <col min="11268" max="11276" width="8.7109375" style="29" customWidth="1"/>
    <col min="11277" max="11277" width="10.7109375" style="29" customWidth="1"/>
    <col min="11278" max="11278" width="25.7109375" style="29" customWidth="1"/>
    <col min="11279" max="11521" width="9.140625" style="29"/>
    <col min="11522" max="11522" width="25.7109375" style="29" customWidth="1"/>
    <col min="11523" max="11523" width="10.7109375" style="29" customWidth="1"/>
    <col min="11524" max="11532" width="8.7109375" style="29" customWidth="1"/>
    <col min="11533" max="11533" width="10.7109375" style="29" customWidth="1"/>
    <col min="11534" max="11534" width="25.7109375" style="29" customWidth="1"/>
    <col min="11535" max="11777" width="9.140625" style="29"/>
    <col min="11778" max="11778" width="25.7109375" style="29" customWidth="1"/>
    <col min="11779" max="11779" width="10.7109375" style="29" customWidth="1"/>
    <col min="11780" max="11788" width="8.7109375" style="29" customWidth="1"/>
    <col min="11789" max="11789" width="10.7109375" style="29" customWidth="1"/>
    <col min="11790" max="11790" width="25.7109375" style="29" customWidth="1"/>
    <col min="11791" max="12033" width="9.140625" style="29"/>
    <col min="12034" max="12034" width="25.7109375" style="29" customWidth="1"/>
    <col min="12035" max="12035" width="10.7109375" style="29" customWidth="1"/>
    <col min="12036" max="12044" width="8.7109375" style="29" customWidth="1"/>
    <col min="12045" max="12045" width="10.7109375" style="29" customWidth="1"/>
    <col min="12046" max="12046" width="25.7109375" style="29" customWidth="1"/>
    <col min="12047" max="12289" width="9.140625" style="29"/>
    <col min="12290" max="12290" width="25.7109375" style="29" customWidth="1"/>
    <col min="12291" max="12291" width="10.7109375" style="29" customWidth="1"/>
    <col min="12292" max="12300" width="8.7109375" style="29" customWidth="1"/>
    <col min="12301" max="12301" width="10.7109375" style="29" customWidth="1"/>
    <col min="12302" max="12302" width="25.7109375" style="29" customWidth="1"/>
    <col min="12303" max="12545" width="9.140625" style="29"/>
    <col min="12546" max="12546" width="25.7109375" style="29" customWidth="1"/>
    <col min="12547" max="12547" width="10.7109375" style="29" customWidth="1"/>
    <col min="12548" max="12556" width="8.7109375" style="29" customWidth="1"/>
    <col min="12557" max="12557" width="10.7109375" style="29" customWidth="1"/>
    <col min="12558" max="12558" width="25.7109375" style="29" customWidth="1"/>
    <col min="12559" max="12801" width="9.140625" style="29"/>
    <col min="12802" max="12802" width="25.7109375" style="29" customWidth="1"/>
    <col min="12803" max="12803" width="10.7109375" style="29" customWidth="1"/>
    <col min="12804" max="12812" width="8.7109375" style="29" customWidth="1"/>
    <col min="12813" max="12813" width="10.7109375" style="29" customWidth="1"/>
    <col min="12814" max="12814" width="25.7109375" style="29" customWidth="1"/>
    <col min="12815" max="13057" width="9.140625" style="29"/>
    <col min="13058" max="13058" width="25.7109375" style="29" customWidth="1"/>
    <col min="13059" max="13059" width="10.7109375" style="29" customWidth="1"/>
    <col min="13060" max="13068" width="8.7109375" style="29" customWidth="1"/>
    <col min="13069" max="13069" width="10.7109375" style="29" customWidth="1"/>
    <col min="13070" max="13070" width="25.7109375" style="29" customWidth="1"/>
    <col min="13071" max="13313" width="9.140625" style="29"/>
    <col min="13314" max="13314" width="25.7109375" style="29" customWidth="1"/>
    <col min="13315" max="13315" width="10.7109375" style="29" customWidth="1"/>
    <col min="13316" max="13324" width="8.7109375" style="29" customWidth="1"/>
    <col min="13325" max="13325" width="10.7109375" style="29" customWidth="1"/>
    <col min="13326" max="13326" width="25.7109375" style="29" customWidth="1"/>
    <col min="13327" max="13569" width="9.140625" style="29"/>
    <col min="13570" max="13570" width="25.7109375" style="29" customWidth="1"/>
    <col min="13571" max="13571" width="10.7109375" style="29" customWidth="1"/>
    <col min="13572" max="13580" width="8.7109375" style="29" customWidth="1"/>
    <col min="13581" max="13581" width="10.7109375" style="29" customWidth="1"/>
    <col min="13582" max="13582" width="25.7109375" style="29" customWidth="1"/>
    <col min="13583" max="13825" width="9.140625" style="29"/>
    <col min="13826" max="13826" width="25.7109375" style="29" customWidth="1"/>
    <col min="13827" max="13827" width="10.7109375" style="29" customWidth="1"/>
    <col min="13828" max="13836" width="8.7109375" style="29" customWidth="1"/>
    <col min="13837" max="13837" width="10.7109375" style="29" customWidth="1"/>
    <col min="13838" max="13838" width="25.7109375" style="29" customWidth="1"/>
    <col min="13839" max="14081" width="9.140625" style="29"/>
    <col min="14082" max="14082" width="25.7109375" style="29" customWidth="1"/>
    <col min="14083" max="14083" width="10.7109375" style="29" customWidth="1"/>
    <col min="14084" max="14092" width="8.7109375" style="29" customWidth="1"/>
    <col min="14093" max="14093" width="10.7109375" style="29" customWidth="1"/>
    <col min="14094" max="14094" width="25.7109375" style="29" customWidth="1"/>
    <col min="14095" max="14337" width="9.140625" style="29"/>
    <col min="14338" max="14338" width="25.7109375" style="29" customWidth="1"/>
    <col min="14339" max="14339" width="10.7109375" style="29" customWidth="1"/>
    <col min="14340" max="14348" width="8.7109375" style="29" customWidth="1"/>
    <col min="14349" max="14349" width="10.7109375" style="29" customWidth="1"/>
    <col min="14350" max="14350" width="25.7109375" style="29" customWidth="1"/>
    <col min="14351" max="14593" width="9.140625" style="29"/>
    <col min="14594" max="14594" width="25.7109375" style="29" customWidth="1"/>
    <col min="14595" max="14595" width="10.7109375" style="29" customWidth="1"/>
    <col min="14596" max="14604" width="8.7109375" style="29" customWidth="1"/>
    <col min="14605" max="14605" width="10.7109375" style="29" customWidth="1"/>
    <col min="14606" max="14606" width="25.7109375" style="29" customWidth="1"/>
    <col min="14607" max="14849" width="9.140625" style="29"/>
    <col min="14850" max="14850" width="25.7109375" style="29" customWidth="1"/>
    <col min="14851" max="14851" width="10.7109375" style="29" customWidth="1"/>
    <col min="14852" max="14860" width="8.7109375" style="29" customWidth="1"/>
    <col min="14861" max="14861" width="10.7109375" style="29" customWidth="1"/>
    <col min="14862" max="14862" width="25.7109375" style="29" customWidth="1"/>
    <col min="14863" max="15105" width="9.140625" style="29"/>
    <col min="15106" max="15106" width="25.7109375" style="29" customWidth="1"/>
    <col min="15107" max="15107" width="10.7109375" style="29" customWidth="1"/>
    <col min="15108" max="15116" width="8.7109375" style="29" customWidth="1"/>
    <col min="15117" max="15117" width="10.7109375" style="29" customWidth="1"/>
    <col min="15118" max="15118" width="25.7109375" style="29" customWidth="1"/>
    <col min="15119" max="15361" width="9.140625" style="29"/>
    <col min="15362" max="15362" width="25.7109375" style="29" customWidth="1"/>
    <col min="15363" max="15363" width="10.7109375" style="29" customWidth="1"/>
    <col min="15364" max="15372" width="8.7109375" style="29" customWidth="1"/>
    <col min="15373" max="15373" width="10.7109375" style="29" customWidth="1"/>
    <col min="15374" max="15374" width="25.7109375" style="29" customWidth="1"/>
    <col min="15375" max="15617" width="9.140625" style="29"/>
    <col min="15618" max="15618" width="25.7109375" style="29" customWidth="1"/>
    <col min="15619" max="15619" width="10.7109375" style="29" customWidth="1"/>
    <col min="15620" max="15628" width="8.7109375" style="29" customWidth="1"/>
    <col min="15629" max="15629" width="10.7109375" style="29" customWidth="1"/>
    <col min="15630" max="15630" width="25.7109375" style="29" customWidth="1"/>
    <col min="15631" max="15873" width="9.140625" style="29"/>
    <col min="15874" max="15874" width="25.7109375" style="29" customWidth="1"/>
    <col min="15875" max="15875" width="10.7109375" style="29" customWidth="1"/>
    <col min="15876" max="15884" width="8.7109375" style="29" customWidth="1"/>
    <col min="15885" max="15885" width="10.7109375" style="29" customWidth="1"/>
    <col min="15886" max="15886" width="25.7109375" style="29" customWidth="1"/>
    <col min="15887" max="16129" width="9.140625" style="29"/>
    <col min="16130" max="16130" width="25.7109375" style="29" customWidth="1"/>
    <col min="16131" max="16131" width="10.7109375" style="29" customWidth="1"/>
    <col min="16132" max="16140" width="8.7109375" style="29" customWidth="1"/>
    <col min="16141" max="16141" width="10.7109375" style="29" customWidth="1"/>
    <col min="16142" max="16142" width="25.7109375" style="29" customWidth="1"/>
    <col min="16143" max="16384" width="9.140625" style="29"/>
  </cols>
  <sheetData>
    <row r="1" spans="1:14" s="23" customFormat="1" ht="23.25" x14ac:dyDescent="0.2">
      <c r="A1" s="1474" t="s">
        <v>961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</row>
    <row r="2" spans="1:14" s="25" customFormat="1" ht="15.75" x14ac:dyDescent="0.2">
      <c r="A2" s="1475" t="s">
        <v>802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</row>
    <row r="3" spans="1:14" s="96" customFormat="1" ht="15.75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</row>
    <row r="4" spans="1:14" s="96" customFormat="1" ht="15.75" x14ac:dyDescent="0.25">
      <c r="A4" s="1475" t="s">
        <v>678</v>
      </c>
      <c r="B4" s="1475"/>
      <c r="C4" s="1475"/>
      <c r="D4" s="1475"/>
      <c r="E4" s="1475"/>
      <c r="F4" s="1475"/>
      <c r="G4" s="1475"/>
      <c r="H4" s="1475"/>
      <c r="I4" s="1475"/>
      <c r="J4" s="1475"/>
      <c r="K4" s="1475"/>
      <c r="L4" s="1475"/>
      <c r="M4" s="1475"/>
      <c r="N4" s="1475"/>
    </row>
    <row r="5" spans="1:14" ht="15.75" x14ac:dyDescent="0.3">
      <c r="A5" s="1013" t="s">
        <v>871</v>
      </c>
      <c r="B5" s="1014"/>
      <c r="C5" s="308"/>
      <c r="D5" s="308"/>
      <c r="E5" s="299"/>
      <c r="F5" s="299"/>
      <c r="G5" s="299"/>
      <c r="H5" s="299"/>
      <c r="I5" s="299"/>
      <c r="J5" s="156"/>
      <c r="K5" s="308"/>
      <c r="L5" s="299"/>
      <c r="M5" s="1014"/>
      <c r="N5" s="309" t="s">
        <v>872</v>
      </c>
    </row>
    <row r="6" spans="1:14" ht="16.5" thickBot="1" x14ac:dyDescent="0.25">
      <c r="A6" s="1657" t="s">
        <v>439</v>
      </c>
      <c r="B6" s="1657" t="s">
        <v>414</v>
      </c>
      <c r="C6" s="1609" t="s">
        <v>803</v>
      </c>
      <c r="D6" s="1718"/>
      <c r="E6" s="1718"/>
      <c r="F6" s="1718"/>
      <c r="G6" s="1718"/>
      <c r="H6" s="1718"/>
      <c r="I6" s="1718"/>
      <c r="J6" s="1718"/>
      <c r="K6" s="1718"/>
      <c r="L6" s="1719"/>
      <c r="M6" s="1605" t="s">
        <v>413</v>
      </c>
      <c r="N6" s="1605" t="s">
        <v>440</v>
      </c>
    </row>
    <row r="7" spans="1:14" ht="29.25" customHeight="1" thickTop="1" x14ac:dyDescent="0.2">
      <c r="A7" s="1658"/>
      <c r="B7" s="1721"/>
      <c r="C7" s="486" t="s">
        <v>394</v>
      </c>
      <c r="D7" s="63" t="s">
        <v>345</v>
      </c>
      <c r="E7" s="68" t="s">
        <v>197</v>
      </c>
      <c r="F7" s="361" t="s">
        <v>161</v>
      </c>
      <c r="G7" s="361" t="s">
        <v>69</v>
      </c>
      <c r="H7" s="361" t="s">
        <v>67</v>
      </c>
      <c r="I7" s="361" t="s">
        <v>65</v>
      </c>
      <c r="J7" s="361" t="s">
        <v>63</v>
      </c>
      <c r="K7" s="361" t="s">
        <v>61</v>
      </c>
      <c r="L7" s="77" t="s">
        <v>59</v>
      </c>
      <c r="M7" s="1606"/>
      <c r="N7" s="1606"/>
    </row>
    <row r="8" spans="1:14" ht="13.5" customHeight="1" thickBot="1" x14ac:dyDescent="0.25">
      <c r="A8" s="1722" t="s">
        <v>361</v>
      </c>
      <c r="B8" s="152" t="s">
        <v>592</v>
      </c>
      <c r="C8" s="726">
        <f>'D-10-1'!C8+'D-10-2'!C8</f>
        <v>28</v>
      </c>
      <c r="D8" s="197">
        <f>'D-10-1'!D8+'D-10-2'!D8</f>
        <v>0</v>
      </c>
      <c r="E8" s="197">
        <f>'D-10-1'!E8+'D-10-2'!E8</f>
        <v>28</v>
      </c>
      <c r="F8" s="197">
        <f>'D-10-1'!F8+'D-10-2'!F8</f>
        <v>0</v>
      </c>
      <c r="G8" s="197">
        <f>'D-10-1'!G8+'D-10-2'!G8</f>
        <v>0</v>
      </c>
      <c r="H8" s="197">
        <f>'D-10-1'!H8+'D-10-2'!H8</f>
        <v>0</v>
      </c>
      <c r="I8" s="197">
        <f>'D-10-1'!I8+'D-10-2'!I8</f>
        <v>0</v>
      </c>
      <c r="J8" s="197">
        <f>'D-10-1'!J8+'D-10-2'!J8</f>
        <v>0</v>
      </c>
      <c r="K8" s="197">
        <f>'D-10-1'!K8+'D-10-2'!K8</f>
        <v>0</v>
      </c>
      <c r="L8" s="197">
        <f>'D-10-1'!L8+'D-10-2'!L8</f>
        <v>0</v>
      </c>
      <c r="M8" s="67" t="s">
        <v>180</v>
      </c>
      <c r="N8" s="1490" t="s">
        <v>494</v>
      </c>
    </row>
    <row r="9" spans="1:14" ht="13.5" customHeight="1" thickTop="1" thickBot="1" x14ac:dyDescent="0.25">
      <c r="A9" s="1723"/>
      <c r="B9" s="153" t="s">
        <v>593</v>
      </c>
      <c r="C9" s="742">
        <f>'D-10-1'!C9+'D-10-2'!C9</f>
        <v>1</v>
      </c>
      <c r="D9" s="175">
        <f>'D-10-1'!D9+'D-10-2'!D9</f>
        <v>0</v>
      </c>
      <c r="E9" s="175">
        <f>'D-10-1'!E9+'D-10-2'!E9</f>
        <v>1</v>
      </c>
      <c r="F9" s="175">
        <f>'D-10-1'!F9+'D-10-2'!F9</f>
        <v>0</v>
      </c>
      <c r="G9" s="175">
        <f>'D-10-1'!G9+'D-10-2'!G9</f>
        <v>0</v>
      </c>
      <c r="H9" s="175">
        <f>'D-10-1'!H9+'D-10-2'!H9</f>
        <v>0</v>
      </c>
      <c r="I9" s="175">
        <f>'D-10-1'!I9+'D-10-2'!I9</f>
        <v>0</v>
      </c>
      <c r="J9" s="175">
        <f>'D-10-1'!J9+'D-10-2'!J9</f>
        <v>0</v>
      </c>
      <c r="K9" s="175">
        <f>'D-10-1'!K9+'D-10-2'!K9</f>
        <v>0</v>
      </c>
      <c r="L9" s="175">
        <f>'D-10-1'!L9+'D-10-2'!L9</f>
        <v>0</v>
      </c>
      <c r="M9" s="65" t="s">
        <v>434</v>
      </c>
      <c r="N9" s="1491"/>
    </row>
    <row r="10" spans="1:14" s="26" customFormat="1" ht="13.5" customHeight="1" thickTop="1" thickBot="1" x14ac:dyDescent="0.25">
      <c r="A10" s="1724"/>
      <c r="B10" s="153" t="s">
        <v>44</v>
      </c>
      <c r="C10" s="168">
        <f>'D-10-1'!C10+'D-10-2'!C10</f>
        <v>29</v>
      </c>
      <c r="D10" s="168">
        <f>'D-10-1'!D10+'D-10-2'!D10</f>
        <v>0</v>
      </c>
      <c r="E10" s="168">
        <f>'D-10-1'!E10+'D-10-2'!E10</f>
        <v>29</v>
      </c>
      <c r="F10" s="168">
        <f>'D-10-1'!F10+'D-10-2'!F10</f>
        <v>0</v>
      </c>
      <c r="G10" s="168">
        <f>'D-10-1'!G10+'D-10-2'!G10</f>
        <v>0</v>
      </c>
      <c r="H10" s="168">
        <f>'D-10-1'!H10+'D-10-2'!H10</f>
        <v>0</v>
      </c>
      <c r="I10" s="168">
        <f>'D-10-1'!I10+'D-10-2'!I10</f>
        <v>0</v>
      </c>
      <c r="J10" s="168">
        <f>'D-10-1'!J10+'D-10-2'!J10</f>
        <v>0</v>
      </c>
      <c r="K10" s="168">
        <f>'D-10-1'!K10+'D-10-2'!K10</f>
        <v>0</v>
      </c>
      <c r="L10" s="168">
        <f>'D-10-1'!L10+'D-10-2'!L10</f>
        <v>0</v>
      </c>
      <c r="M10" s="65" t="s">
        <v>45</v>
      </c>
      <c r="N10" s="1491"/>
    </row>
    <row r="11" spans="1:14" ht="13.5" customHeight="1" thickTop="1" thickBot="1" x14ac:dyDescent="0.25">
      <c r="A11" s="1725" t="s">
        <v>244</v>
      </c>
      <c r="B11" s="154" t="s">
        <v>592</v>
      </c>
      <c r="C11" s="456">
        <f>'D-10-1'!C11+'D-10-2'!C11</f>
        <v>156</v>
      </c>
      <c r="D11" s="199">
        <f>'D-10-1'!D11+'D-10-2'!D11</f>
        <v>0</v>
      </c>
      <c r="E11" s="199">
        <f>'D-10-1'!E11+'D-10-2'!E11</f>
        <v>110</v>
      </c>
      <c r="F11" s="199">
        <f>'D-10-1'!F11+'D-10-2'!F11</f>
        <v>17</v>
      </c>
      <c r="G11" s="199">
        <f>'D-10-1'!G11+'D-10-2'!G11</f>
        <v>8</v>
      </c>
      <c r="H11" s="199">
        <f>'D-10-1'!H11+'D-10-2'!H11</f>
        <v>6</v>
      </c>
      <c r="I11" s="199">
        <f>'D-10-1'!I11+'D-10-2'!I11</f>
        <v>8</v>
      </c>
      <c r="J11" s="199">
        <f>'D-10-1'!J11+'D-10-2'!J11</f>
        <v>3</v>
      </c>
      <c r="K11" s="199">
        <f>'D-10-1'!K11+'D-10-2'!K11</f>
        <v>3</v>
      </c>
      <c r="L11" s="199">
        <f>'D-10-1'!L11+'D-10-2'!L11</f>
        <v>1</v>
      </c>
      <c r="M11" s="348" t="s">
        <v>180</v>
      </c>
      <c r="N11" s="1493" t="s">
        <v>245</v>
      </c>
    </row>
    <row r="12" spans="1:14" ht="13.5" customHeight="1" thickTop="1" thickBot="1" x14ac:dyDescent="0.25">
      <c r="A12" s="1726"/>
      <c r="B12" s="155" t="s">
        <v>593</v>
      </c>
      <c r="C12" s="456">
        <f>'D-10-1'!C12+'D-10-2'!C12</f>
        <v>10</v>
      </c>
      <c r="D12" s="199">
        <f>'D-10-1'!D12+'D-10-2'!D12</f>
        <v>0</v>
      </c>
      <c r="E12" s="199">
        <f>'D-10-1'!E12+'D-10-2'!E12</f>
        <v>10</v>
      </c>
      <c r="F12" s="199">
        <f>'D-10-1'!F12+'D-10-2'!F12</f>
        <v>0</v>
      </c>
      <c r="G12" s="199">
        <f>'D-10-1'!G12+'D-10-2'!G12</f>
        <v>0</v>
      </c>
      <c r="H12" s="199">
        <f>'D-10-1'!H12+'D-10-2'!H12</f>
        <v>0</v>
      </c>
      <c r="I12" s="199">
        <f>'D-10-1'!I12+'D-10-2'!I12</f>
        <v>0</v>
      </c>
      <c r="J12" s="199">
        <f>'D-10-1'!J12+'D-10-2'!J12</f>
        <v>0</v>
      </c>
      <c r="K12" s="199">
        <f>'D-10-1'!K12+'D-10-2'!K12</f>
        <v>0</v>
      </c>
      <c r="L12" s="199">
        <f>'D-10-1'!L12+'D-10-2'!L12</f>
        <v>0</v>
      </c>
      <c r="M12" s="66" t="s">
        <v>434</v>
      </c>
      <c r="N12" s="1493"/>
    </row>
    <row r="13" spans="1:14" s="26" customFormat="1" ht="13.5" customHeight="1" thickTop="1" thickBot="1" x14ac:dyDescent="0.25">
      <c r="A13" s="1727"/>
      <c r="B13" s="155" t="s">
        <v>44</v>
      </c>
      <c r="C13" s="170">
        <f>'D-10-1'!C13+'D-10-2'!C13</f>
        <v>166</v>
      </c>
      <c r="D13" s="170">
        <f>'D-10-1'!D13+'D-10-2'!D13</f>
        <v>0</v>
      </c>
      <c r="E13" s="170">
        <f>'D-10-1'!E13+'D-10-2'!E13</f>
        <v>120</v>
      </c>
      <c r="F13" s="170">
        <f>'D-10-1'!F13+'D-10-2'!F13</f>
        <v>17</v>
      </c>
      <c r="G13" s="170">
        <f>'D-10-1'!G13+'D-10-2'!G13</f>
        <v>8</v>
      </c>
      <c r="H13" s="170">
        <f>'D-10-1'!H13+'D-10-2'!H13</f>
        <v>6</v>
      </c>
      <c r="I13" s="170">
        <f>'D-10-1'!I13+'D-10-2'!I13</f>
        <v>8</v>
      </c>
      <c r="J13" s="170">
        <f>'D-10-1'!J13+'D-10-2'!J13</f>
        <v>3</v>
      </c>
      <c r="K13" s="170">
        <f>'D-10-1'!K13+'D-10-2'!K13</f>
        <v>3</v>
      </c>
      <c r="L13" s="170">
        <f>'D-10-1'!L13+'D-10-2'!L13</f>
        <v>1</v>
      </c>
      <c r="M13" s="66" t="s">
        <v>45</v>
      </c>
      <c r="N13" s="1493"/>
    </row>
    <row r="14" spans="1:14" ht="13.5" customHeight="1" thickTop="1" thickBot="1" x14ac:dyDescent="0.25">
      <c r="A14" s="1728" t="s">
        <v>362</v>
      </c>
      <c r="B14" s="152" t="s">
        <v>592</v>
      </c>
      <c r="C14" s="742">
        <f>'D-10-1'!C14+'D-10-2'!C14</f>
        <v>30</v>
      </c>
      <c r="D14" s="175">
        <f>'D-10-1'!D14+'D-10-2'!D14</f>
        <v>0</v>
      </c>
      <c r="E14" s="175">
        <f>'D-10-1'!E14+'D-10-2'!E14</f>
        <v>20</v>
      </c>
      <c r="F14" s="175">
        <f>'D-10-1'!F14+'D-10-2'!F14</f>
        <v>3</v>
      </c>
      <c r="G14" s="175">
        <f>'D-10-1'!G14+'D-10-2'!G14</f>
        <v>5</v>
      </c>
      <c r="H14" s="175">
        <f>'D-10-1'!H14+'D-10-2'!H14</f>
        <v>1</v>
      </c>
      <c r="I14" s="175">
        <f>'D-10-1'!I14+'D-10-2'!I14</f>
        <v>1</v>
      </c>
      <c r="J14" s="175">
        <f>'D-10-1'!J14+'D-10-2'!J14</f>
        <v>0</v>
      </c>
      <c r="K14" s="175">
        <f>'D-10-1'!K14+'D-10-2'!K14</f>
        <v>0</v>
      </c>
      <c r="L14" s="175">
        <f>'D-10-1'!L14+'D-10-2'!L14</f>
        <v>0</v>
      </c>
      <c r="M14" s="67" t="s">
        <v>180</v>
      </c>
      <c r="N14" s="1491" t="s">
        <v>356</v>
      </c>
    </row>
    <row r="15" spans="1:14" ht="13.5" customHeight="1" thickTop="1" thickBot="1" x14ac:dyDescent="0.25">
      <c r="A15" s="1723"/>
      <c r="B15" s="153" t="s">
        <v>593</v>
      </c>
      <c r="C15" s="742">
        <f>'D-10-1'!C15+'D-10-2'!C15</f>
        <v>2</v>
      </c>
      <c r="D15" s="175">
        <f>'D-10-1'!D15+'D-10-2'!D15</f>
        <v>0</v>
      </c>
      <c r="E15" s="175">
        <f>'D-10-1'!E15+'D-10-2'!E15</f>
        <v>0</v>
      </c>
      <c r="F15" s="175">
        <f>'D-10-1'!F15+'D-10-2'!F15</f>
        <v>1</v>
      </c>
      <c r="G15" s="175">
        <f>'D-10-1'!G15+'D-10-2'!G15</f>
        <v>0</v>
      </c>
      <c r="H15" s="175">
        <f>'D-10-1'!H15+'D-10-2'!H15</f>
        <v>0</v>
      </c>
      <c r="I15" s="175">
        <f>'D-10-1'!I15+'D-10-2'!I15</f>
        <v>0</v>
      </c>
      <c r="J15" s="175">
        <f>'D-10-1'!J15+'D-10-2'!J15</f>
        <v>1</v>
      </c>
      <c r="K15" s="175">
        <f>'D-10-1'!K15+'D-10-2'!K15</f>
        <v>0</v>
      </c>
      <c r="L15" s="175">
        <f>'D-10-1'!L15+'D-10-2'!L15</f>
        <v>0</v>
      </c>
      <c r="M15" s="65" t="s">
        <v>434</v>
      </c>
      <c r="N15" s="1491"/>
    </row>
    <row r="16" spans="1:14" s="26" customFormat="1" ht="13.5" customHeight="1" thickTop="1" thickBot="1" x14ac:dyDescent="0.25">
      <c r="A16" s="1724"/>
      <c r="B16" s="153" t="s">
        <v>44</v>
      </c>
      <c r="C16" s="168">
        <f>'D-10-1'!C16+'D-10-2'!C16</f>
        <v>32</v>
      </c>
      <c r="D16" s="168">
        <f>'D-10-1'!D16+'D-10-2'!D16</f>
        <v>0</v>
      </c>
      <c r="E16" s="168">
        <f>'D-10-1'!E16+'D-10-2'!E16</f>
        <v>20</v>
      </c>
      <c r="F16" s="168">
        <f>'D-10-1'!F16+'D-10-2'!F16</f>
        <v>4</v>
      </c>
      <c r="G16" s="168">
        <f>'D-10-1'!G16+'D-10-2'!G16</f>
        <v>5</v>
      </c>
      <c r="H16" s="168">
        <f>'D-10-1'!H16+'D-10-2'!H16</f>
        <v>1</v>
      </c>
      <c r="I16" s="168">
        <f>'D-10-1'!I16+'D-10-2'!I16</f>
        <v>1</v>
      </c>
      <c r="J16" s="168">
        <f>'D-10-1'!J16+'D-10-2'!J16</f>
        <v>1</v>
      </c>
      <c r="K16" s="168">
        <f>'D-10-1'!K16+'D-10-2'!K16</f>
        <v>0</v>
      </c>
      <c r="L16" s="168">
        <f>'D-10-1'!L16+'D-10-2'!L16</f>
        <v>0</v>
      </c>
      <c r="M16" s="65" t="s">
        <v>45</v>
      </c>
      <c r="N16" s="1491"/>
    </row>
    <row r="17" spans="1:14" ht="13.5" customHeight="1" thickTop="1" thickBot="1" x14ac:dyDescent="0.25">
      <c r="A17" s="1725" t="s">
        <v>246</v>
      </c>
      <c r="B17" s="154" t="s">
        <v>592</v>
      </c>
      <c r="C17" s="456">
        <f>'D-10-1'!C17+'D-10-2'!C17</f>
        <v>10</v>
      </c>
      <c r="D17" s="199">
        <f>'D-10-1'!D17+'D-10-2'!D17</f>
        <v>0</v>
      </c>
      <c r="E17" s="199">
        <f>'D-10-1'!E17+'D-10-2'!E17</f>
        <v>6</v>
      </c>
      <c r="F17" s="199">
        <f>'D-10-1'!F17+'D-10-2'!F17</f>
        <v>2</v>
      </c>
      <c r="G17" s="199">
        <f>'D-10-1'!G17+'D-10-2'!G17</f>
        <v>2</v>
      </c>
      <c r="H17" s="199">
        <f>'D-10-1'!H17+'D-10-2'!H17</f>
        <v>0</v>
      </c>
      <c r="I17" s="199">
        <f>'D-10-1'!I17+'D-10-2'!I17</f>
        <v>0</v>
      </c>
      <c r="J17" s="199">
        <f>'D-10-1'!J17+'D-10-2'!J17</f>
        <v>0</v>
      </c>
      <c r="K17" s="199">
        <f>'D-10-1'!K17+'D-10-2'!K17</f>
        <v>0</v>
      </c>
      <c r="L17" s="199">
        <f>'D-10-1'!L17+'D-10-2'!L17</f>
        <v>0</v>
      </c>
      <c r="M17" s="348" t="s">
        <v>180</v>
      </c>
      <c r="N17" s="1493" t="s">
        <v>247</v>
      </c>
    </row>
    <row r="18" spans="1:14" ht="13.5" customHeight="1" thickTop="1" thickBot="1" x14ac:dyDescent="0.25">
      <c r="A18" s="1726"/>
      <c r="B18" s="155" t="s">
        <v>593</v>
      </c>
      <c r="C18" s="456">
        <f>'D-10-1'!C18+'D-10-2'!C18</f>
        <v>12</v>
      </c>
      <c r="D18" s="199">
        <f>'D-10-1'!D18+'D-10-2'!D18</f>
        <v>0</v>
      </c>
      <c r="E18" s="199">
        <f>'D-10-1'!E18+'D-10-2'!E18</f>
        <v>6</v>
      </c>
      <c r="F18" s="199">
        <f>'D-10-1'!F18+'D-10-2'!F18</f>
        <v>2</v>
      </c>
      <c r="G18" s="199">
        <f>'D-10-1'!G18+'D-10-2'!G18</f>
        <v>1</v>
      </c>
      <c r="H18" s="199">
        <f>'D-10-1'!H18+'D-10-2'!H18</f>
        <v>1</v>
      </c>
      <c r="I18" s="199">
        <f>'D-10-1'!I18+'D-10-2'!I18</f>
        <v>0</v>
      </c>
      <c r="J18" s="199">
        <f>'D-10-1'!J18+'D-10-2'!J18</f>
        <v>2</v>
      </c>
      <c r="K18" s="199">
        <f>'D-10-1'!K18+'D-10-2'!K18</f>
        <v>0</v>
      </c>
      <c r="L18" s="199">
        <f>'D-10-1'!L18+'D-10-2'!L18</f>
        <v>0</v>
      </c>
      <c r="M18" s="66" t="s">
        <v>434</v>
      </c>
      <c r="N18" s="1493"/>
    </row>
    <row r="19" spans="1:14" s="26" customFormat="1" ht="13.5" customHeight="1" thickTop="1" thickBot="1" x14ac:dyDescent="0.25">
      <c r="A19" s="1727"/>
      <c r="B19" s="155" t="s">
        <v>44</v>
      </c>
      <c r="C19" s="170">
        <f>'D-10-1'!C19+'D-10-2'!C19</f>
        <v>22</v>
      </c>
      <c r="D19" s="170">
        <f>'D-10-1'!D19+'D-10-2'!D19</f>
        <v>0</v>
      </c>
      <c r="E19" s="170">
        <f>'D-10-1'!E19+'D-10-2'!E19</f>
        <v>12</v>
      </c>
      <c r="F19" s="170">
        <f>'D-10-1'!F19+'D-10-2'!F19</f>
        <v>4</v>
      </c>
      <c r="G19" s="170">
        <f>'D-10-1'!G19+'D-10-2'!G19</f>
        <v>3</v>
      </c>
      <c r="H19" s="170">
        <f>'D-10-1'!H19+'D-10-2'!H19</f>
        <v>1</v>
      </c>
      <c r="I19" s="170">
        <f>'D-10-1'!I19+'D-10-2'!I19</f>
        <v>0</v>
      </c>
      <c r="J19" s="170">
        <f>'D-10-1'!J19+'D-10-2'!J19</f>
        <v>2</v>
      </c>
      <c r="K19" s="170">
        <f>'D-10-1'!K19+'D-10-2'!K19</f>
        <v>0</v>
      </c>
      <c r="L19" s="170">
        <f>'D-10-1'!L19+'D-10-2'!L19</f>
        <v>0</v>
      </c>
      <c r="M19" s="66" t="s">
        <v>45</v>
      </c>
      <c r="N19" s="1493"/>
    </row>
    <row r="20" spans="1:14" ht="13.5" customHeight="1" thickTop="1" thickBot="1" x14ac:dyDescent="0.25">
      <c r="A20" s="1728" t="s">
        <v>363</v>
      </c>
      <c r="B20" s="152" t="s">
        <v>592</v>
      </c>
      <c r="C20" s="742">
        <f>'D-10-1'!C20+'D-10-2'!C20</f>
        <v>31</v>
      </c>
      <c r="D20" s="175">
        <f>'D-10-1'!D20+'D-10-2'!D20</f>
        <v>0</v>
      </c>
      <c r="E20" s="175">
        <f>'D-10-1'!E20+'D-10-2'!E20</f>
        <v>14</v>
      </c>
      <c r="F20" s="175">
        <f>'D-10-1'!F20+'D-10-2'!F20</f>
        <v>5</v>
      </c>
      <c r="G20" s="175">
        <f>'D-10-1'!G20+'D-10-2'!G20</f>
        <v>2</v>
      </c>
      <c r="H20" s="175">
        <f>'D-10-1'!H20+'D-10-2'!H20</f>
        <v>4</v>
      </c>
      <c r="I20" s="175">
        <f>'D-10-1'!I20+'D-10-2'!I20</f>
        <v>3</v>
      </c>
      <c r="J20" s="175">
        <f>'D-10-1'!J20+'D-10-2'!J20</f>
        <v>3</v>
      </c>
      <c r="K20" s="175">
        <f>'D-10-1'!K20+'D-10-2'!K20</f>
        <v>0</v>
      </c>
      <c r="L20" s="175">
        <f>'D-10-1'!L20+'D-10-2'!L20</f>
        <v>0</v>
      </c>
      <c r="M20" s="67" t="s">
        <v>180</v>
      </c>
      <c r="N20" s="1491" t="s">
        <v>357</v>
      </c>
    </row>
    <row r="21" spans="1:14" ht="13.5" customHeight="1" thickTop="1" thickBot="1" x14ac:dyDescent="0.25">
      <c r="A21" s="1723"/>
      <c r="B21" s="153" t="s">
        <v>593</v>
      </c>
      <c r="C21" s="742">
        <f>'D-10-1'!C21+'D-10-2'!C21</f>
        <v>3</v>
      </c>
      <c r="D21" s="175">
        <f>'D-10-1'!D21+'D-10-2'!D21</f>
        <v>0</v>
      </c>
      <c r="E21" s="175">
        <f>'D-10-1'!E21+'D-10-2'!E21</f>
        <v>2</v>
      </c>
      <c r="F21" s="175">
        <f>'D-10-1'!F21+'D-10-2'!F21</f>
        <v>0</v>
      </c>
      <c r="G21" s="175">
        <f>'D-10-1'!G21+'D-10-2'!G21</f>
        <v>1</v>
      </c>
      <c r="H21" s="175">
        <f>'D-10-1'!H21+'D-10-2'!H21</f>
        <v>0</v>
      </c>
      <c r="I21" s="175">
        <f>'D-10-1'!I21+'D-10-2'!I21</f>
        <v>0</v>
      </c>
      <c r="J21" s="175">
        <f>'D-10-1'!J21+'D-10-2'!J21</f>
        <v>0</v>
      </c>
      <c r="K21" s="175">
        <f>'D-10-1'!K21+'D-10-2'!K21</f>
        <v>0</v>
      </c>
      <c r="L21" s="175">
        <f>'D-10-1'!L21+'D-10-2'!L21</f>
        <v>0</v>
      </c>
      <c r="M21" s="65" t="s">
        <v>434</v>
      </c>
      <c r="N21" s="1491"/>
    </row>
    <row r="22" spans="1:14" s="26" customFormat="1" ht="13.5" customHeight="1" thickTop="1" thickBot="1" x14ac:dyDescent="0.25">
      <c r="A22" s="1724"/>
      <c r="B22" s="153" t="s">
        <v>44</v>
      </c>
      <c r="C22" s="168">
        <f>'D-10-1'!C22+'D-10-2'!C22</f>
        <v>34</v>
      </c>
      <c r="D22" s="168">
        <f>'D-10-1'!D22+'D-10-2'!D22</f>
        <v>0</v>
      </c>
      <c r="E22" s="168">
        <f>'D-10-1'!E22+'D-10-2'!E22</f>
        <v>16</v>
      </c>
      <c r="F22" s="168">
        <f>'D-10-1'!F22+'D-10-2'!F22</f>
        <v>5</v>
      </c>
      <c r="G22" s="168">
        <f>'D-10-1'!G22+'D-10-2'!G22</f>
        <v>3</v>
      </c>
      <c r="H22" s="168">
        <f>'D-10-1'!H22+'D-10-2'!H22</f>
        <v>4</v>
      </c>
      <c r="I22" s="168">
        <f>'D-10-1'!I22+'D-10-2'!I22</f>
        <v>3</v>
      </c>
      <c r="J22" s="168">
        <f>'D-10-1'!J22+'D-10-2'!J22</f>
        <v>3</v>
      </c>
      <c r="K22" s="168">
        <f>'D-10-1'!K22+'D-10-2'!K22</f>
        <v>0</v>
      </c>
      <c r="L22" s="168">
        <f>'D-10-1'!L22+'D-10-2'!L22</f>
        <v>0</v>
      </c>
      <c r="M22" s="65" t="s">
        <v>45</v>
      </c>
      <c r="N22" s="1491"/>
    </row>
    <row r="23" spans="1:14" s="26" customFormat="1" ht="13.5" customHeight="1" thickTop="1" thickBot="1" x14ac:dyDescent="0.25">
      <c r="A23" s="1750" t="s">
        <v>438</v>
      </c>
      <c r="B23" s="154" t="s">
        <v>592</v>
      </c>
      <c r="C23" s="241">
        <f>'D-10-1'!C23+'D-10-2'!C23</f>
        <v>2</v>
      </c>
      <c r="D23" s="244">
        <f>'D-10-1'!D23+'D-10-2'!D23</f>
        <v>0</v>
      </c>
      <c r="E23" s="244">
        <f>'D-10-1'!E23+'D-10-2'!E23</f>
        <v>2</v>
      </c>
      <c r="F23" s="244">
        <f>'D-10-1'!F23+'D-10-2'!F23</f>
        <v>0</v>
      </c>
      <c r="G23" s="244">
        <f>'D-10-1'!G23+'D-10-2'!G23</f>
        <v>0</v>
      </c>
      <c r="H23" s="244">
        <f>'D-10-1'!H23+'D-10-2'!H23</f>
        <v>0</v>
      </c>
      <c r="I23" s="244">
        <f>'D-10-1'!I23+'D-10-2'!I23</f>
        <v>0</v>
      </c>
      <c r="J23" s="244">
        <f>'D-10-1'!J23+'D-10-2'!J23</f>
        <v>0</v>
      </c>
      <c r="K23" s="244">
        <f>'D-10-1'!K23+'D-10-2'!K23</f>
        <v>0</v>
      </c>
      <c r="L23" s="244">
        <f>'D-10-1'!L23+'D-10-2'!L23</f>
        <v>0</v>
      </c>
      <c r="M23" s="348" t="s">
        <v>180</v>
      </c>
      <c r="N23" s="1747" t="s">
        <v>437</v>
      </c>
    </row>
    <row r="24" spans="1:14" s="26" customFormat="1" ht="13.5" customHeight="1" thickTop="1" thickBot="1" x14ac:dyDescent="0.25">
      <c r="A24" s="1751"/>
      <c r="B24" s="155" t="s">
        <v>593</v>
      </c>
      <c r="C24" s="241">
        <f>'D-10-1'!C24+'D-10-2'!C24</f>
        <v>0</v>
      </c>
      <c r="D24" s="244">
        <f>'D-10-1'!D24+'D-10-2'!D24</f>
        <v>0</v>
      </c>
      <c r="E24" s="244">
        <f>'D-10-1'!E24+'D-10-2'!E24</f>
        <v>0</v>
      </c>
      <c r="F24" s="244">
        <f>'D-10-1'!F24+'D-10-2'!F24</f>
        <v>0</v>
      </c>
      <c r="G24" s="244">
        <f>'D-10-1'!G24+'D-10-2'!G24</f>
        <v>0</v>
      </c>
      <c r="H24" s="244">
        <f>'D-10-1'!H24+'D-10-2'!H24</f>
        <v>0</v>
      </c>
      <c r="I24" s="244">
        <f>'D-10-1'!I24+'D-10-2'!I24</f>
        <v>0</v>
      </c>
      <c r="J24" s="244">
        <f>'D-10-1'!J24+'D-10-2'!J24</f>
        <v>0</v>
      </c>
      <c r="K24" s="244">
        <f>'D-10-1'!K24+'D-10-2'!K24</f>
        <v>0</v>
      </c>
      <c r="L24" s="244">
        <f>'D-10-1'!L24+'D-10-2'!L24</f>
        <v>0</v>
      </c>
      <c r="M24" s="348" t="s">
        <v>434</v>
      </c>
      <c r="N24" s="1748"/>
    </row>
    <row r="25" spans="1:14" s="26" customFormat="1" ht="13.5" customHeight="1" thickTop="1" thickBot="1" x14ac:dyDescent="0.25">
      <c r="A25" s="1752"/>
      <c r="B25" s="155" t="s">
        <v>44</v>
      </c>
      <c r="C25" s="241">
        <f>'D-10-1'!C25+'D-10-2'!C25</f>
        <v>2</v>
      </c>
      <c r="D25" s="241">
        <f>'D-10-1'!D25+'D-10-2'!D25</f>
        <v>0</v>
      </c>
      <c r="E25" s="241">
        <f>'D-10-1'!E25+'D-10-2'!E25</f>
        <v>2</v>
      </c>
      <c r="F25" s="241">
        <f>'D-10-1'!F25+'D-10-2'!F25</f>
        <v>0</v>
      </c>
      <c r="G25" s="241">
        <f>'D-10-1'!G25+'D-10-2'!G25</f>
        <v>0</v>
      </c>
      <c r="H25" s="241">
        <f>'D-10-1'!H25+'D-10-2'!H25</f>
        <v>0</v>
      </c>
      <c r="I25" s="241">
        <f>'D-10-1'!I25+'D-10-2'!I25</f>
        <v>0</v>
      </c>
      <c r="J25" s="241">
        <f>'D-10-1'!J25+'D-10-2'!J25</f>
        <v>0</v>
      </c>
      <c r="K25" s="241">
        <f>'D-10-1'!K25+'D-10-2'!K25</f>
        <v>0</v>
      </c>
      <c r="L25" s="241">
        <f>'D-10-1'!L25+'D-10-2'!L25</f>
        <v>0</v>
      </c>
      <c r="M25" s="348" t="s">
        <v>45</v>
      </c>
      <c r="N25" s="1749"/>
    </row>
    <row r="26" spans="1:14" ht="13.5" customHeight="1" thickTop="1" thickBot="1" x14ac:dyDescent="0.25">
      <c r="A26" s="1753" t="s">
        <v>364</v>
      </c>
      <c r="B26" s="152" t="s">
        <v>592</v>
      </c>
      <c r="C26" s="166">
        <f>'D-10-1'!C26+'D-10-2'!C26</f>
        <v>32</v>
      </c>
      <c r="D26" s="196">
        <f>'D-10-1'!D26+'D-10-2'!D26</f>
        <v>0</v>
      </c>
      <c r="E26" s="196">
        <f>'D-10-1'!E26+'D-10-2'!E26</f>
        <v>17</v>
      </c>
      <c r="F26" s="196">
        <f>'D-10-1'!F26+'D-10-2'!F26</f>
        <v>2</v>
      </c>
      <c r="G26" s="196">
        <f>'D-10-1'!G26+'D-10-2'!G26</f>
        <v>5</v>
      </c>
      <c r="H26" s="196">
        <f>'D-10-1'!H26+'D-10-2'!H26</f>
        <v>6</v>
      </c>
      <c r="I26" s="196">
        <f>'D-10-1'!I26+'D-10-2'!I26</f>
        <v>1</v>
      </c>
      <c r="J26" s="196">
        <f>'D-10-1'!J26+'D-10-2'!J26</f>
        <v>0</v>
      </c>
      <c r="K26" s="196">
        <f>'D-10-1'!K26+'D-10-2'!K26</f>
        <v>1</v>
      </c>
      <c r="L26" s="196">
        <f>'D-10-1'!L26+'D-10-2'!L26</f>
        <v>0</v>
      </c>
      <c r="M26" s="67" t="s">
        <v>180</v>
      </c>
      <c r="N26" s="1491" t="s">
        <v>358</v>
      </c>
    </row>
    <row r="27" spans="1:14" ht="13.5" customHeight="1" thickTop="1" thickBot="1" x14ac:dyDescent="0.25">
      <c r="A27" s="1754"/>
      <c r="B27" s="153" t="s">
        <v>593</v>
      </c>
      <c r="C27" s="166">
        <f>'D-10-1'!C27+'D-10-2'!C27</f>
        <v>0</v>
      </c>
      <c r="D27" s="196">
        <f>'D-10-1'!D27+'D-10-2'!D27</f>
        <v>0</v>
      </c>
      <c r="E27" s="196">
        <f>'D-10-1'!E27+'D-10-2'!E27</f>
        <v>0</v>
      </c>
      <c r="F27" s="196">
        <f>'D-10-1'!F27+'D-10-2'!F27</f>
        <v>0</v>
      </c>
      <c r="G27" s="196">
        <f>'D-10-1'!G27+'D-10-2'!G27</f>
        <v>0</v>
      </c>
      <c r="H27" s="196">
        <f>'D-10-1'!H27+'D-10-2'!H27</f>
        <v>0</v>
      </c>
      <c r="I27" s="196">
        <f>'D-10-1'!I27+'D-10-2'!I27</f>
        <v>0</v>
      </c>
      <c r="J27" s="196">
        <f>'D-10-1'!J27+'D-10-2'!J27</f>
        <v>0</v>
      </c>
      <c r="K27" s="196">
        <f>'D-10-1'!K27+'D-10-2'!K27</f>
        <v>0</v>
      </c>
      <c r="L27" s="196">
        <f>'D-10-1'!L27+'D-10-2'!L27</f>
        <v>0</v>
      </c>
      <c r="M27" s="65" t="s">
        <v>434</v>
      </c>
      <c r="N27" s="1491"/>
    </row>
    <row r="28" spans="1:14" s="26" customFormat="1" ht="13.5" customHeight="1" thickTop="1" thickBot="1" x14ac:dyDescent="0.25">
      <c r="A28" s="1755"/>
      <c r="B28" s="153" t="s">
        <v>44</v>
      </c>
      <c r="C28" s="166">
        <f>'D-10-1'!C28+'D-10-2'!C28</f>
        <v>32</v>
      </c>
      <c r="D28" s="166">
        <f>'D-10-1'!D28+'D-10-2'!D28</f>
        <v>0</v>
      </c>
      <c r="E28" s="166">
        <f>'D-10-1'!E28+'D-10-2'!E28</f>
        <v>17</v>
      </c>
      <c r="F28" s="166">
        <f>'D-10-1'!F28+'D-10-2'!F28</f>
        <v>2</v>
      </c>
      <c r="G28" s="166">
        <f>'D-10-1'!G28+'D-10-2'!G28</f>
        <v>5</v>
      </c>
      <c r="H28" s="166">
        <f>'D-10-1'!H28+'D-10-2'!H28</f>
        <v>6</v>
      </c>
      <c r="I28" s="166">
        <f>'D-10-1'!I28+'D-10-2'!I28</f>
        <v>1</v>
      </c>
      <c r="J28" s="166">
        <f>'D-10-1'!J28+'D-10-2'!J28</f>
        <v>0</v>
      </c>
      <c r="K28" s="166">
        <f>'D-10-1'!K28+'D-10-2'!K28</f>
        <v>1</v>
      </c>
      <c r="L28" s="166">
        <f>'D-10-1'!L28+'D-10-2'!L28</f>
        <v>0</v>
      </c>
      <c r="M28" s="65" t="s">
        <v>45</v>
      </c>
      <c r="N28" s="1491"/>
    </row>
    <row r="29" spans="1:14" ht="13.5" customHeight="1" thickTop="1" thickBot="1" x14ac:dyDescent="0.25">
      <c r="A29" s="1745" t="s">
        <v>369</v>
      </c>
      <c r="B29" s="154" t="s">
        <v>592</v>
      </c>
      <c r="C29" s="170">
        <f>'D-10-1'!C29+'D-10-2'!C29</f>
        <v>36</v>
      </c>
      <c r="D29" s="198">
        <f>'D-10-1'!D29+'D-10-2'!D29</f>
        <v>0</v>
      </c>
      <c r="E29" s="198">
        <f>'D-10-1'!E29+'D-10-2'!E29</f>
        <v>19</v>
      </c>
      <c r="F29" s="198">
        <f>'D-10-1'!F29+'D-10-2'!F29</f>
        <v>9</v>
      </c>
      <c r="G29" s="198">
        <f>'D-10-1'!G29+'D-10-2'!G29</f>
        <v>2</v>
      </c>
      <c r="H29" s="198">
        <f>'D-10-1'!H29+'D-10-2'!H29</f>
        <v>2</v>
      </c>
      <c r="I29" s="198">
        <f>'D-10-1'!I29+'D-10-2'!I29</f>
        <v>1</v>
      </c>
      <c r="J29" s="198">
        <f>'D-10-1'!J29+'D-10-2'!J29</f>
        <v>1</v>
      </c>
      <c r="K29" s="198">
        <f>'D-10-1'!K29+'D-10-2'!K29</f>
        <v>2</v>
      </c>
      <c r="L29" s="198">
        <f>'D-10-1'!L29+'D-10-2'!L29</f>
        <v>0</v>
      </c>
      <c r="M29" s="359" t="s">
        <v>180</v>
      </c>
      <c r="N29" s="1600" t="s">
        <v>366</v>
      </c>
    </row>
    <row r="30" spans="1:14" ht="13.5" customHeight="1" thickTop="1" thickBot="1" x14ac:dyDescent="0.25">
      <c r="A30" s="1746"/>
      <c r="B30" s="155" t="s">
        <v>593</v>
      </c>
      <c r="C30" s="170">
        <f>'D-10-1'!C30+'D-10-2'!C30</f>
        <v>0</v>
      </c>
      <c r="D30" s="198">
        <f>'D-10-1'!D30+'D-10-2'!D30</f>
        <v>0</v>
      </c>
      <c r="E30" s="198">
        <f>'D-10-1'!E30+'D-10-2'!E30</f>
        <v>0</v>
      </c>
      <c r="F30" s="198">
        <f>'D-10-1'!F30+'D-10-2'!F30</f>
        <v>0</v>
      </c>
      <c r="G30" s="198">
        <f>'D-10-1'!G30+'D-10-2'!G30</f>
        <v>0</v>
      </c>
      <c r="H30" s="198">
        <f>'D-10-1'!H30+'D-10-2'!H30</f>
        <v>0</v>
      </c>
      <c r="I30" s="198">
        <f>'D-10-1'!I30+'D-10-2'!I30</f>
        <v>0</v>
      </c>
      <c r="J30" s="198">
        <f>'D-10-1'!J30+'D-10-2'!J30</f>
        <v>0</v>
      </c>
      <c r="K30" s="198">
        <f>'D-10-1'!K30+'D-10-2'!K30</f>
        <v>0</v>
      </c>
      <c r="L30" s="198">
        <f>'D-10-1'!L30+'D-10-2'!L30</f>
        <v>0</v>
      </c>
      <c r="M30" s="358" t="s">
        <v>434</v>
      </c>
      <c r="N30" s="1600"/>
    </row>
    <row r="31" spans="1:14" s="26" customFormat="1" ht="13.5" customHeight="1" thickTop="1" thickBot="1" x14ac:dyDescent="0.25">
      <c r="A31" s="1746"/>
      <c r="B31" s="155" t="s">
        <v>44</v>
      </c>
      <c r="C31" s="170">
        <f>'D-10-1'!C31+'D-10-2'!C31</f>
        <v>36</v>
      </c>
      <c r="D31" s="170">
        <f>'D-10-1'!D31+'D-10-2'!D31</f>
        <v>0</v>
      </c>
      <c r="E31" s="170">
        <f>'D-10-1'!E31+'D-10-2'!E31</f>
        <v>19</v>
      </c>
      <c r="F31" s="170">
        <f>'D-10-1'!F31+'D-10-2'!F31</f>
        <v>9</v>
      </c>
      <c r="G31" s="170">
        <f>'D-10-1'!G31+'D-10-2'!G31</f>
        <v>2</v>
      </c>
      <c r="H31" s="170">
        <f>'D-10-1'!H31+'D-10-2'!H31</f>
        <v>2</v>
      </c>
      <c r="I31" s="170">
        <f>'D-10-1'!I31+'D-10-2'!I31</f>
        <v>1</v>
      </c>
      <c r="J31" s="170">
        <f>'D-10-1'!J31+'D-10-2'!J31</f>
        <v>1</v>
      </c>
      <c r="K31" s="170">
        <f>'D-10-1'!K31+'D-10-2'!K31</f>
        <v>2</v>
      </c>
      <c r="L31" s="170">
        <f>'D-10-1'!L31+'D-10-2'!L31</f>
        <v>0</v>
      </c>
      <c r="M31" s="358" t="s">
        <v>45</v>
      </c>
      <c r="N31" s="1619"/>
    </row>
    <row r="32" spans="1:14" ht="13.5" customHeight="1" thickTop="1" thickBot="1" x14ac:dyDescent="0.25">
      <c r="A32" s="1756" t="s">
        <v>367</v>
      </c>
      <c r="B32" s="152" t="s">
        <v>592</v>
      </c>
      <c r="C32" s="168">
        <f>'D-10-1'!C32+'D-10-2'!C32</f>
        <v>151</v>
      </c>
      <c r="D32" s="200">
        <f>'D-10-1'!D32+'D-10-2'!D32</f>
        <v>0</v>
      </c>
      <c r="E32" s="200">
        <f>'D-10-1'!E32+'D-10-2'!E32</f>
        <v>68</v>
      </c>
      <c r="F32" s="200">
        <f>'D-10-1'!F32+'D-10-2'!F32</f>
        <v>17</v>
      </c>
      <c r="G32" s="200">
        <f>'D-10-1'!G32+'D-10-2'!G32</f>
        <v>17</v>
      </c>
      <c r="H32" s="200">
        <f>'D-10-1'!H32+'D-10-2'!H32</f>
        <v>18</v>
      </c>
      <c r="I32" s="200">
        <f>'D-10-1'!I32+'D-10-2'!I32</f>
        <v>4</v>
      </c>
      <c r="J32" s="200">
        <f>'D-10-1'!J32+'D-10-2'!J32</f>
        <v>17</v>
      </c>
      <c r="K32" s="200">
        <f>'D-10-1'!K32+'D-10-2'!K32</f>
        <v>10</v>
      </c>
      <c r="L32" s="200">
        <f>'D-10-1'!L32+'D-10-2'!L32</f>
        <v>0</v>
      </c>
      <c r="M32" s="357" t="s">
        <v>180</v>
      </c>
      <c r="N32" s="1491" t="s">
        <v>359</v>
      </c>
    </row>
    <row r="33" spans="1:17" ht="13.5" customHeight="1" thickTop="1" thickBot="1" x14ac:dyDescent="0.25">
      <c r="A33" s="1757"/>
      <c r="B33" s="153" t="s">
        <v>593</v>
      </c>
      <c r="C33" s="727">
        <f>'D-10-1'!C33+'D-10-2'!C33</f>
        <v>14</v>
      </c>
      <c r="D33" s="356">
        <f>'D-10-1'!D33+'D-10-2'!D33</f>
        <v>0</v>
      </c>
      <c r="E33" s="356">
        <f>'D-10-1'!E33+'D-10-2'!E33</f>
        <v>9</v>
      </c>
      <c r="F33" s="356">
        <f>'D-10-1'!F33+'D-10-2'!F33</f>
        <v>1</v>
      </c>
      <c r="G33" s="356">
        <f>'D-10-1'!G33+'D-10-2'!G33</f>
        <v>1</v>
      </c>
      <c r="H33" s="356">
        <f>'D-10-1'!H33+'D-10-2'!H33</f>
        <v>2</v>
      </c>
      <c r="I33" s="356">
        <f>'D-10-1'!I33+'D-10-2'!I33</f>
        <v>1</v>
      </c>
      <c r="J33" s="356">
        <f>'D-10-1'!J33+'D-10-2'!J33</f>
        <v>0</v>
      </c>
      <c r="K33" s="356">
        <f>'D-10-1'!K33+'D-10-2'!K33</f>
        <v>0</v>
      </c>
      <c r="L33" s="356">
        <f>'D-10-1'!L33+'D-10-2'!L33</f>
        <v>0</v>
      </c>
      <c r="M33" s="65" t="s">
        <v>434</v>
      </c>
      <c r="N33" s="1491"/>
    </row>
    <row r="34" spans="1:17" s="26" customFormat="1" ht="13.5" customHeight="1" thickTop="1" thickBot="1" x14ac:dyDescent="0.25">
      <c r="A34" s="1757"/>
      <c r="B34" s="153" t="s">
        <v>44</v>
      </c>
      <c r="C34" s="727">
        <f>'D-10-1'!C34+'D-10-2'!C34</f>
        <v>165</v>
      </c>
      <c r="D34" s="727">
        <f>'D-10-1'!D34+'D-10-2'!D34</f>
        <v>0</v>
      </c>
      <c r="E34" s="727">
        <f>'D-10-1'!E34+'D-10-2'!E34</f>
        <v>77</v>
      </c>
      <c r="F34" s="727">
        <f>'D-10-1'!F34+'D-10-2'!F34</f>
        <v>18</v>
      </c>
      <c r="G34" s="727">
        <f>'D-10-1'!G34+'D-10-2'!G34</f>
        <v>18</v>
      </c>
      <c r="H34" s="727">
        <f>'D-10-1'!H34+'D-10-2'!H34</f>
        <v>20</v>
      </c>
      <c r="I34" s="727">
        <f>'D-10-1'!I34+'D-10-2'!I34</f>
        <v>5</v>
      </c>
      <c r="J34" s="727">
        <f>'D-10-1'!J34+'D-10-2'!J34</f>
        <v>17</v>
      </c>
      <c r="K34" s="727">
        <f>'D-10-1'!K34+'D-10-2'!K34</f>
        <v>10</v>
      </c>
      <c r="L34" s="727">
        <f>'D-10-1'!L34+'D-10-2'!L34</f>
        <v>0</v>
      </c>
      <c r="M34" s="65" t="s">
        <v>45</v>
      </c>
      <c r="N34" s="1491"/>
    </row>
    <row r="35" spans="1:17" ht="13.5" customHeight="1" thickTop="1" thickBot="1" x14ac:dyDescent="0.25">
      <c r="A35" s="1594" t="s">
        <v>821</v>
      </c>
      <c r="B35" s="154" t="s">
        <v>435</v>
      </c>
      <c r="C35" s="241">
        <f>'D-10-1'!C35+'D-10-2'!C35</f>
        <v>28</v>
      </c>
      <c r="D35" s="244">
        <f>'D-10-1'!D35+'D-10-2'!D35</f>
        <v>0</v>
      </c>
      <c r="E35" s="244">
        <f>'D-10-1'!E35+'D-10-2'!E35</f>
        <v>18</v>
      </c>
      <c r="F35" s="244">
        <f>'D-10-1'!F35+'D-10-2'!F35</f>
        <v>3</v>
      </c>
      <c r="G35" s="244">
        <f>'D-10-1'!G35+'D-10-2'!G35</f>
        <v>0</v>
      </c>
      <c r="H35" s="244">
        <f>'D-10-1'!H35+'D-10-2'!H35</f>
        <v>0</v>
      </c>
      <c r="I35" s="244">
        <f>'D-10-1'!I35+'D-10-2'!I35</f>
        <v>1</v>
      </c>
      <c r="J35" s="244">
        <f>'D-10-1'!J35+'D-10-2'!J35</f>
        <v>1</v>
      </c>
      <c r="K35" s="244">
        <f>'D-10-1'!K35+'D-10-2'!K35</f>
        <v>1</v>
      </c>
      <c r="L35" s="244">
        <f>'D-10-1'!L35+'D-10-2'!L35</f>
        <v>4</v>
      </c>
      <c r="M35" s="348" t="s">
        <v>180</v>
      </c>
      <c r="N35" s="1493" t="s">
        <v>360</v>
      </c>
    </row>
    <row r="36" spans="1:17" ht="13.5" customHeight="1" thickTop="1" thickBot="1" x14ac:dyDescent="0.25">
      <c r="A36" s="1595"/>
      <c r="B36" s="155" t="s">
        <v>436</v>
      </c>
      <c r="C36" s="241">
        <f>'D-10-1'!C36+'D-10-2'!C36</f>
        <v>37</v>
      </c>
      <c r="D36" s="244">
        <f>'D-10-1'!D36+'D-10-2'!D36</f>
        <v>0</v>
      </c>
      <c r="E36" s="244">
        <f>'D-10-1'!E36+'D-10-2'!E36</f>
        <v>29</v>
      </c>
      <c r="F36" s="244">
        <f>'D-10-1'!F36+'D-10-2'!F36</f>
        <v>1</v>
      </c>
      <c r="G36" s="244">
        <f>'D-10-1'!G36+'D-10-2'!G36</f>
        <v>2</v>
      </c>
      <c r="H36" s="244">
        <f>'D-10-1'!H36+'D-10-2'!H36</f>
        <v>1</v>
      </c>
      <c r="I36" s="244">
        <f>'D-10-1'!I36+'D-10-2'!I36</f>
        <v>3</v>
      </c>
      <c r="J36" s="244">
        <f>'D-10-1'!J36+'D-10-2'!J36</f>
        <v>1</v>
      </c>
      <c r="K36" s="244">
        <f>'D-10-1'!K36+'D-10-2'!K36</f>
        <v>0</v>
      </c>
      <c r="L36" s="244">
        <f>'D-10-1'!L36+'D-10-2'!L36</f>
        <v>0</v>
      </c>
      <c r="M36" s="66" t="s">
        <v>434</v>
      </c>
      <c r="N36" s="1493"/>
    </row>
    <row r="37" spans="1:17" s="26" customFormat="1" ht="13.5" customHeight="1" thickTop="1" x14ac:dyDescent="0.2">
      <c r="A37" s="1596"/>
      <c r="B37" s="485" t="s">
        <v>44</v>
      </c>
      <c r="C37" s="725">
        <f>'D-10-1'!C37+'D-10-2'!C37</f>
        <v>65</v>
      </c>
      <c r="D37" s="725">
        <f>'D-10-1'!D37+'D-10-2'!D37</f>
        <v>0</v>
      </c>
      <c r="E37" s="725">
        <f>'D-10-1'!E37+'D-10-2'!E37</f>
        <v>47</v>
      </c>
      <c r="F37" s="725">
        <f>'D-10-1'!F37+'D-10-2'!F37</f>
        <v>4</v>
      </c>
      <c r="G37" s="725">
        <f>'D-10-1'!G37+'D-10-2'!G37</f>
        <v>2</v>
      </c>
      <c r="H37" s="725">
        <f>'D-10-1'!H37+'D-10-2'!H37</f>
        <v>1</v>
      </c>
      <c r="I37" s="725">
        <f>'D-10-1'!I37+'D-10-2'!I37</f>
        <v>4</v>
      </c>
      <c r="J37" s="725">
        <f>'D-10-1'!J37+'D-10-2'!J37</f>
        <v>2</v>
      </c>
      <c r="K37" s="725">
        <f>'D-10-1'!K37+'D-10-2'!K37</f>
        <v>1</v>
      </c>
      <c r="L37" s="725">
        <f>'D-10-1'!L37+'D-10-2'!L37</f>
        <v>4</v>
      </c>
      <c r="M37" s="347" t="s">
        <v>45</v>
      </c>
      <c r="N37" s="1738"/>
    </row>
    <row r="38" spans="1:17" ht="13.5" customHeight="1" thickBot="1" x14ac:dyDescent="0.25">
      <c r="A38" s="1729" t="s">
        <v>497</v>
      </c>
      <c r="B38" s="484" t="s">
        <v>592</v>
      </c>
      <c r="C38" s="174">
        <f>'D-10-1'!C38+'D-10-2'!C38</f>
        <v>504</v>
      </c>
      <c r="D38" s="174">
        <f>'D-10-1'!D38+'D-10-2'!D38</f>
        <v>0</v>
      </c>
      <c r="E38" s="174">
        <f>'D-10-1'!E38+'D-10-2'!E38</f>
        <v>302</v>
      </c>
      <c r="F38" s="174">
        <f>'D-10-1'!F38+'D-10-2'!F38</f>
        <v>58</v>
      </c>
      <c r="G38" s="174">
        <f>'D-10-1'!G38+'D-10-2'!G38</f>
        <v>41</v>
      </c>
      <c r="H38" s="174">
        <f>'D-10-1'!H38+'D-10-2'!H38</f>
        <v>37</v>
      </c>
      <c r="I38" s="174">
        <f>'D-10-1'!I38+'D-10-2'!I38</f>
        <v>19</v>
      </c>
      <c r="J38" s="174">
        <f>'D-10-1'!J38+'D-10-2'!J38</f>
        <v>25</v>
      </c>
      <c r="K38" s="174">
        <f>'D-10-1'!K38+'D-10-2'!K38</f>
        <v>17</v>
      </c>
      <c r="L38" s="174">
        <f>'D-10-1'!L38+'D-10-2'!L38</f>
        <v>5</v>
      </c>
      <c r="M38" s="149" t="s">
        <v>180</v>
      </c>
      <c r="N38" s="1732" t="s">
        <v>442</v>
      </c>
    </row>
    <row r="39" spans="1:17" ht="13.5" customHeight="1" thickTop="1" thickBot="1" x14ac:dyDescent="0.25">
      <c r="A39" s="1730"/>
      <c r="B39" s="153" t="s">
        <v>593</v>
      </c>
      <c r="C39" s="174">
        <f>'D-10-1'!C39+'D-10-2'!C39</f>
        <v>79</v>
      </c>
      <c r="D39" s="174">
        <f>'D-10-1'!D39+'D-10-2'!D39</f>
        <v>0</v>
      </c>
      <c r="E39" s="174">
        <f>'D-10-1'!E39+'D-10-2'!E39</f>
        <v>57</v>
      </c>
      <c r="F39" s="174">
        <f>'D-10-1'!F39+'D-10-2'!F39</f>
        <v>5</v>
      </c>
      <c r="G39" s="174">
        <f>'D-10-1'!G39+'D-10-2'!G39</f>
        <v>5</v>
      </c>
      <c r="H39" s="174">
        <f>'D-10-1'!H39+'D-10-2'!H39</f>
        <v>4</v>
      </c>
      <c r="I39" s="174">
        <f>'D-10-1'!I39+'D-10-2'!I39</f>
        <v>4</v>
      </c>
      <c r="J39" s="174">
        <f>'D-10-1'!J39+'D-10-2'!J39</f>
        <v>4</v>
      </c>
      <c r="K39" s="174">
        <f>'D-10-1'!K39+'D-10-2'!K39</f>
        <v>0</v>
      </c>
      <c r="L39" s="174">
        <f>'D-10-1'!L39+'D-10-2'!L39</f>
        <v>0</v>
      </c>
      <c r="M39" s="65" t="s">
        <v>434</v>
      </c>
      <c r="N39" s="1733"/>
    </row>
    <row r="40" spans="1:17" s="26" customFormat="1" ht="13.5" customHeight="1" thickTop="1" x14ac:dyDescent="0.2">
      <c r="A40" s="1731"/>
      <c r="B40" s="352" t="s">
        <v>44</v>
      </c>
      <c r="C40" s="176">
        <f>'D-10-1'!C40+'D-10-2'!C40</f>
        <v>583</v>
      </c>
      <c r="D40" s="176">
        <f>'D-10-1'!D40+'D-10-2'!D40</f>
        <v>0</v>
      </c>
      <c r="E40" s="176">
        <f>'D-10-1'!E40+'D-10-2'!E40</f>
        <v>359</v>
      </c>
      <c r="F40" s="176">
        <f>'D-10-1'!F40+'D-10-2'!F40</f>
        <v>63</v>
      </c>
      <c r="G40" s="176">
        <f>'D-10-1'!G40+'D-10-2'!G40</f>
        <v>46</v>
      </c>
      <c r="H40" s="176">
        <f>'D-10-1'!H40+'D-10-2'!H40</f>
        <v>41</v>
      </c>
      <c r="I40" s="176">
        <f>'D-10-1'!I40+'D-10-2'!I40</f>
        <v>23</v>
      </c>
      <c r="J40" s="176">
        <f>'D-10-1'!J40+'D-10-2'!J40</f>
        <v>29</v>
      </c>
      <c r="K40" s="176">
        <f>'D-10-1'!K40+'D-10-2'!K40</f>
        <v>17</v>
      </c>
      <c r="L40" s="176">
        <f>'D-10-1'!L40+'D-10-2'!L40</f>
        <v>5</v>
      </c>
      <c r="M40" s="150" t="s">
        <v>45</v>
      </c>
      <c r="N40" s="1734"/>
    </row>
    <row r="41" spans="1:17" ht="13.5" customHeight="1" thickBot="1" x14ac:dyDescent="0.25">
      <c r="A41" s="1735" t="s">
        <v>632</v>
      </c>
      <c r="B41" s="355" t="s">
        <v>592</v>
      </c>
      <c r="C41" s="562">
        <f>'D-10-1'!C41+'D-10-2'!C41</f>
        <v>1406</v>
      </c>
      <c r="D41" s="243">
        <f>'D-10-1'!D41+'D-10-2'!D41</f>
        <v>0</v>
      </c>
      <c r="E41" s="243">
        <f>'D-10-1'!E41+'D-10-2'!E41</f>
        <v>767</v>
      </c>
      <c r="F41" s="243">
        <f>'D-10-1'!F41+'D-10-2'!F41</f>
        <v>141</v>
      </c>
      <c r="G41" s="243">
        <f>'D-10-1'!G41+'D-10-2'!G41</f>
        <v>138</v>
      </c>
      <c r="H41" s="243">
        <f>'D-10-1'!H41+'D-10-2'!H41</f>
        <v>113</v>
      </c>
      <c r="I41" s="243">
        <f>'D-10-1'!I41+'D-10-2'!I41</f>
        <v>106</v>
      </c>
      <c r="J41" s="243">
        <f>'D-10-1'!J41+'D-10-2'!J41</f>
        <v>67</v>
      </c>
      <c r="K41" s="243">
        <f>'D-10-1'!K41+'D-10-2'!K41</f>
        <v>53</v>
      </c>
      <c r="L41" s="243">
        <f>'D-10-1'!L41+'D-10-2'!L41</f>
        <v>21</v>
      </c>
      <c r="M41" s="348" t="s">
        <v>180</v>
      </c>
      <c r="N41" s="1737" t="s">
        <v>854</v>
      </c>
    </row>
    <row r="42" spans="1:17" ht="13.5" customHeight="1" thickTop="1" thickBot="1" x14ac:dyDescent="0.25">
      <c r="A42" s="1736"/>
      <c r="B42" s="155" t="s">
        <v>593</v>
      </c>
      <c r="C42" s="456">
        <f>'D-10-1'!C42+'D-10-2'!C42</f>
        <v>638</v>
      </c>
      <c r="D42" s="199">
        <f>'D-10-1'!D42+'D-10-2'!D42</f>
        <v>0</v>
      </c>
      <c r="E42" s="199">
        <f>'D-10-1'!E42+'D-10-2'!E42</f>
        <v>528</v>
      </c>
      <c r="F42" s="199">
        <f>'D-10-1'!F42+'D-10-2'!F42</f>
        <v>28</v>
      </c>
      <c r="G42" s="199">
        <f>'D-10-1'!G42+'D-10-2'!G42</f>
        <v>32</v>
      </c>
      <c r="H42" s="199">
        <f>'D-10-1'!H42+'D-10-2'!H42</f>
        <v>20</v>
      </c>
      <c r="I42" s="199">
        <f>'D-10-1'!I42+'D-10-2'!I42</f>
        <v>17</v>
      </c>
      <c r="J42" s="199">
        <f>'D-10-1'!J42+'D-10-2'!J42</f>
        <v>7</v>
      </c>
      <c r="K42" s="199">
        <f>'D-10-1'!K42+'D-10-2'!K42</f>
        <v>4</v>
      </c>
      <c r="L42" s="199">
        <f>'D-10-1'!L42+'D-10-2'!L42</f>
        <v>2</v>
      </c>
      <c r="M42" s="66" t="s">
        <v>434</v>
      </c>
      <c r="N42" s="1493"/>
    </row>
    <row r="43" spans="1:17" s="26" customFormat="1" ht="13.5" customHeight="1" thickTop="1" x14ac:dyDescent="0.2">
      <c r="A43" s="1594"/>
      <c r="B43" s="354" t="s">
        <v>44</v>
      </c>
      <c r="C43" s="242">
        <f>'D-10-1'!C43+'D-10-2'!C43</f>
        <v>2044</v>
      </c>
      <c r="D43" s="242">
        <f>'D-10-1'!D43+'D-10-2'!D43</f>
        <v>0</v>
      </c>
      <c r="E43" s="242">
        <f>'D-10-1'!E43+'D-10-2'!E43</f>
        <v>1295</v>
      </c>
      <c r="F43" s="242">
        <f>'D-10-1'!F43+'D-10-2'!F43</f>
        <v>169</v>
      </c>
      <c r="G43" s="242">
        <f>'D-10-1'!G43+'D-10-2'!G43</f>
        <v>170</v>
      </c>
      <c r="H43" s="242">
        <f>'D-10-1'!H43+'D-10-2'!H43</f>
        <v>133</v>
      </c>
      <c r="I43" s="242">
        <f>'D-10-1'!I43+'D-10-2'!I43</f>
        <v>123</v>
      </c>
      <c r="J43" s="242">
        <f>'D-10-1'!J43+'D-10-2'!J43</f>
        <v>74</v>
      </c>
      <c r="K43" s="242">
        <f>'D-10-1'!K43+'D-10-2'!K43</f>
        <v>57</v>
      </c>
      <c r="L43" s="242">
        <f>'D-10-1'!L43+'D-10-2'!L43</f>
        <v>23</v>
      </c>
      <c r="M43" s="347" t="s">
        <v>45</v>
      </c>
      <c r="N43" s="1738"/>
    </row>
    <row r="44" spans="1:17" ht="13.5" customHeight="1" thickBot="1" x14ac:dyDescent="0.25">
      <c r="A44" s="1739" t="s">
        <v>289</v>
      </c>
      <c r="B44" s="152" t="s">
        <v>592</v>
      </c>
      <c r="C44" s="174">
        <f>'D-10-1'!C44+'D-10-2'!C44</f>
        <v>1910</v>
      </c>
      <c r="D44" s="174">
        <f>'D-10-1'!D44+'D-10-2'!D44</f>
        <v>0</v>
      </c>
      <c r="E44" s="174">
        <f>'D-10-1'!E44+'D-10-2'!E44</f>
        <v>1069</v>
      </c>
      <c r="F44" s="174">
        <f>'D-10-1'!F44+'D-10-2'!F44</f>
        <v>199</v>
      </c>
      <c r="G44" s="174">
        <f>'D-10-1'!G44+'D-10-2'!G44</f>
        <v>179</v>
      </c>
      <c r="H44" s="174">
        <f>'D-10-1'!H44+'D-10-2'!H44</f>
        <v>150</v>
      </c>
      <c r="I44" s="174">
        <f>'D-10-1'!I44+'D-10-2'!I44</f>
        <v>125</v>
      </c>
      <c r="J44" s="174">
        <f>'D-10-1'!J44+'D-10-2'!J44</f>
        <v>92</v>
      </c>
      <c r="K44" s="174">
        <f>'D-10-1'!K44+'D-10-2'!K44</f>
        <v>70</v>
      </c>
      <c r="L44" s="174">
        <f>'D-10-1'!L44+'D-10-2'!L44</f>
        <v>26</v>
      </c>
      <c r="M44" s="149" t="s">
        <v>180</v>
      </c>
      <c r="N44" s="1742" t="s">
        <v>45</v>
      </c>
    </row>
    <row r="45" spans="1:17" ht="13.5" customHeight="1" thickTop="1" thickBot="1" x14ac:dyDescent="0.25">
      <c r="A45" s="1740"/>
      <c r="B45" s="153" t="s">
        <v>593</v>
      </c>
      <c r="C45" s="174">
        <f>'D-10-1'!C45+'D-10-2'!C45</f>
        <v>717</v>
      </c>
      <c r="D45" s="174">
        <f>'D-10-1'!D45+'D-10-2'!D45</f>
        <v>0</v>
      </c>
      <c r="E45" s="174">
        <f>'D-10-1'!E45+'D-10-2'!E45</f>
        <v>585</v>
      </c>
      <c r="F45" s="174">
        <f>'D-10-1'!F45+'D-10-2'!F45</f>
        <v>33</v>
      </c>
      <c r="G45" s="174">
        <f>'D-10-1'!G45+'D-10-2'!G45</f>
        <v>37</v>
      </c>
      <c r="H45" s="174">
        <f>'D-10-1'!H45+'D-10-2'!H45</f>
        <v>24</v>
      </c>
      <c r="I45" s="174">
        <f>'D-10-1'!I45+'D-10-2'!I45</f>
        <v>21</v>
      </c>
      <c r="J45" s="174">
        <f>'D-10-1'!J45+'D-10-2'!J45</f>
        <v>11</v>
      </c>
      <c r="K45" s="174">
        <f>'D-10-1'!K45+'D-10-2'!K45</f>
        <v>4</v>
      </c>
      <c r="L45" s="174">
        <f>'D-10-1'!L45+'D-10-2'!L45</f>
        <v>2</v>
      </c>
      <c r="M45" s="65" t="s">
        <v>434</v>
      </c>
      <c r="N45" s="1743"/>
    </row>
    <row r="46" spans="1:17" ht="13.5" customHeight="1" thickTop="1" x14ac:dyDescent="0.2">
      <c r="A46" s="1741"/>
      <c r="B46" s="352" t="s">
        <v>44</v>
      </c>
      <c r="C46" s="353">
        <f>'D-10-1'!C46+'D-10-2'!C46</f>
        <v>2627</v>
      </c>
      <c r="D46" s="353">
        <f>'D-10-1'!D46+'D-10-2'!D46</f>
        <v>0</v>
      </c>
      <c r="E46" s="353">
        <f>'D-10-1'!E46+'D-10-2'!E46</f>
        <v>1654</v>
      </c>
      <c r="F46" s="353">
        <f>'D-10-1'!F46+'D-10-2'!F46</f>
        <v>232</v>
      </c>
      <c r="G46" s="353">
        <f>'D-10-1'!G46+'D-10-2'!G46</f>
        <v>216</v>
      </c>
      <c r="H46" s="353">
        <f>'D-10-1'!H46+'D-10-2'!H46</f>
        <v>174</v>
      </c>
      <c r="I46" s="353">
        <f>'D-10-1'!I46+'D-10-2'!I46</f>
        <v>146</v>
      </c>
      <c r="J46" s="353">
        <f>'D-10-1'!J46+'D-10-2'!J46</f>
        <v>103</v>
      </c>
      <c r="K46" s="353">
        <f>'D-10-1'!K46+'D-10-2'!K46</f>
        <v>74</v>
      </c>
      <c r="L46" s="353">
        <f>'D-10-1'!L46+'D-10-2'!L46</f>
        <v>28</v>
      </c>
      <c r="M46" s="150" t="s">
        <v>45</v>
      </c>
      <c r="N46" s="1744"/>
    </row>
    <row r="47" spans="1:17" ht="13.5" customHeight="1" x14ac:dyDescent="0.25">
      <c r="A47" s="1621" t="s">
        <v>631</v>
      </c>
      <c r="B47" s="1621"/>
      <c r="C47" s="1621"/>
      <c r="D47" s="1621"/>
      <c r="E47" s="1621"/>
      <c r="F47" s="1621"/>
      <c r="G47" s="1621"/>
      <c r="H47" s="1621"/>
      <c r="I47" s="1621"/>
      <c r="J47" s="1621"/>
      <c r="K47" s="156"/>
      <c r="L47" s="1608" t="s">
        <v>962</v>
      </c>
      <c r="M47" s="1608"/>
      <c r="N47" s="1608"/>
      <c r="O47" s="100"/>
      <c r="P47" s="100"/>
      <c r="Q47" s="100"/>
    </row>
    <row r="48" spans="1:17" x14ac:dyDescent="0.25">
      <c r="B48" s="47"/>
      <c r="M48" s="47"/>
    </row>
    <row r="49" spans="1:17" x14ac:dyDescent="0.25">
      <c r="B49" s="47"/>
      <c r="M49" s="47"/>
    </row>
    <row r="50" spans="1:17" x14ac:dyDescent="0.25">
      <c r="B50" s="47"/>
      <c r="M50" s="47"/>
    </row>
    <row r="51" spans="1:17" x14ac:dyDescent="0.25">
      <c r="A51" s="101"/>
      <c r="B51" s="47"/>
      <c r="M51" s="47"/>
    </row>
    <row r="52" spans="1:17" x14ac:dyDescent="0.25">
      <c r="A52" s="101"/>
      <c r="B52" s="47"/>
      <c r="M52" s="47"/>
    </row>
    <row r="53" spans="1:17" s="47" customFormat="1" x14ac:dyDescent="0.25">
      <c r="A53" s="101"/>
      <c r="O53" s="29"/>
      <c r="P53" s="29"/>
      <c r="Q53" s="29"/>
    </row>
    <row r="54" spans="1:17" s="47" customFormat="1" x14ac:dyDescent="0.25">
      <c r="A54" s="22"/>
      <c r="O54" s="29"/>
      <c r="P54" s="29"/>
      <c r="Q54" s="29"/>
    </row>
    <row r="55" spans="1:17" s="47" customFormat="1" x14ac:dyDescent="0.25">
      <c r="A55" s="101"/>
      <c r="O55" s="29"/>
      <c r="P55" s="29"/>
      <c r="Q55" s="29"/>
    </row>
    <row r="56" spans="1:17" s="47" customFormat="1" x14ac:dyDescent="0.25">
      <c r="A56" s="22"/>
      <c r="O56" s="29"/>
      <c r="P56" s="29"/>
      <c r="Q56" s="29"/>
    </row>
    <row r="57" spans="1:17" s="47" customFormat="1" x14ac:dyDescent="0.25">
      <c r="A57" s="22"/>
      <c r="O57" s="29"/>
      <c r="P57" s="29"/>
      <c r="Q57" s="29"/>
    </row>
    <row r="58" spans="1:17" s="47" customFormat="1" ht="15.75" customHeight="1" x14ac:dyDescent="0.25">
      <c r="O58" s="29"/>
      <c r="P58" s="29"/>
      <c r="Q58" s="29"/>
    </row>
    <row r="59" spans="1:17" s="47" customFormat="1" x14ac:dyDescent="0.25">
      <c r="O59" s="29"/>
      <c r="P59" s="29"/>
      <c r="Q59" s="29"/>
    </row>
    <row r="60" spans="1:17" s="47" customFormat="1" x14ac:dyDescent="0.25">
      <c r="O60" s="29"/>
      <c r="P60" s="29"/>
      <c r="Q60" s="29"/>
    </row>
    <row r="61" spans="1:17" s="47" customFormat="1" x14ac:dyDescent="0.25">
      <c r="O61" s="29"/>
      <c r="P61" s="29"/>
      <c r="Q61" s="29"/>
    </row>
    <row r="62" spans="1:17" s="47" customFormat="1" x14ac:dyDescent="0.25">
      <c r="A62" s="29"/>
      <c r="O62" s="29"/>
      <c r="P62" s="29"/>
      <c r="Q62" s="29"/>
    </row>
    <row r="63" spans="1:17" s="47" customFormat="1" x14ac:dyDescent="0.25">
      <c r="O63" s="29"/>
      <c r="P63" s="29"/>
      <c r="Q63" s="29"/>
    </row>
    <row r="64" spans="1:17" s="47" customFormat="1" ht="16.5" customHeight="1" x14ac:dyDescent="0.25">
      <c r="O64" s="29"/>
      <c r="P64" s="29"/>
      <c r="Q64" s="29"/>
    </row>
    <row r="65" spans="15:17" s="47" customFormat="1" x14ac:dyDescent="0.25">
      <c r="O65" s="29"/>
      <c r="P65" s="29"/>
      <c r="Q65" s="29"/>
    </row>
    <row r="66" spans="15:17" s="47" customFormat="1" x14ac:dyDescent="0.25">
      <c r="O66" s="29"/>
      <c r="P66" s="29"/>
      <c r="Q66" s="29"/>
    </row>
    <row r="67" spans="15:17" s="47" customFormat="1" x14ac:dyDescent="0.25">
      <c r="O67" s="29"/>
      <c r="P67" s="29"/>
      <c r="Q67" s="29"/>
    </row>
    <row r="68" spans="15:17" s="47" customFormat="1" x14ac:dyDescent="0.25">
      <c r="O68" s="29"/>
      <c r="P68" s="29"/>
      <c r="Q68" s="29"/>
    </row>
    <row r="69" spans="15:17" s="47" customFormat="1" x14ac:dyDescent="0.25">
      <c r="O69" s="29"/>
      <c r="P69" s="29"/>
      <c r="Q69" s="29"/>
    </row>
    <row r="70" spans="15:17" s="47" customFormat="1" ht="16.5" customHeight="1" x14ac:dyDescent="0.25">
      <c r="O70" s="29"/>
      <c r="P70" s="29"/>
      <c r="Q70" s="29"/>
    </row>
    <row r="71" spans="15:17" s="47" customFormat="1" x14ac:dyDescent="0.25">
      <c r="O71" s="29"/>
      <c r="P71" s="29"/>
      <c r="Q71" s="29"/>
    </row>
    <row r="72" spans="15:17" s="47" customFormat="1" x14ac:dyDescent="0.25">
      <c r="O72" s="29"/>
      <c r="P72" s="29"/>
      <c r="Q72" s="29"/>
    </row>
    <row r="73" spans="15:17" s="47" customFormat="1" ht="16.5" customHeight="1" x14ac:dyDescent="0.25">
      <c r="O73" s="29"/>
      <c r="P73" s="29"/>
      <c r="Q73" s="29"/>
    </row>
    <row r="74" spans="15:17" s="47" customFormat="1" x14ac:dyDescent="0.25">
      <c r="O74" s="29"/>
      <c r="P74" s="29"/>
      <c r="Q74" s="29"/>
    </row>
    <row r="75" spans="15:17" s="47" customFormat="1" x14ac:dyDescent="0.25">
      <c r="O75" s="29"/>
      <c r="P75" s="29"/>
      <c r="Q75" s="29"/>
    </row>
    <row r="76" spans="15:17" s="47" customFormat="1" x14ac:dyDescent="0.25">
      <c r="O76" s="29"/>
      <c r="P76" s="29"/>
      <c r="Q76" s="29"/>
    </row>
    <row r="77" spans="15:17" s="47" customFormat="1" x14ac:dyDescent="0.25">
      <c r="O77" s="29"/>
      <c r="P77" s="29"/>
      <c r="Q77" s="29"/>
    </row>
    <row r="78" spans="15:17" s="47" customFormat="1" x14ac:dyDescent="0.25">
      <c r="O78" s="29"/>
      <c r="P78" s="29"/>
      <c r="Q78" s="29"/>
    </row>
    <row r="79" spans="15:17" s="47" customFormat="1" x14ac:dyDescent="0.25">
      <c r="O79" s="29"/>
      <c r="P79" s="29"/>
      <c r="Q79" s="29"/>
    </row>
    <row r="80" spans="15:17" s="47" customFormat="1" x14ac:dyDescent="0.25">
      <c r="O80" s="29"/>
      <c r="P80" s="29"/>
      <c r="Q80" s="29"/>
    </row>
    <row r="81" spans="15:17" s="47" customFormat="1" x14ac:dyDescent="0.25">
      <c r="O81" s="29"/>
      <c r="P81" s="29"/>
      <c r="Q81" s="29"/>
    </row>
    <row r="82" spans="15:17" s="47" customFormat="1" x14ac:dyDescent="0.25">
      <c r="O82" s="29"/>
      <c r="P82" s="29"/>
      <c r="Q82" s="29"/>
    </row>
    <row r="83" spans="15:17" s="47" customFormat="1" x14ac:dyDescent="0.25">
      <c r="O83" s="29"/>
      <c r="P83" s="29"/>
      <c r="Q83" s="29"/>
    </row>
    <row r="84" spans="15:17" s="47" customFormat="1" x14ac:dyDescent="0.25">
      <c r="O84" s="29"/>
      <c r="P84" s="29"/>
      <c r="Q84" s="29"/>
    </row>
    <row r="85" spans="15:17" s="47" customFormat="1" x14ac:dyDescent="0.25">
      <c r="O85" s="29"/>
      <c r="P85" s="29"/>
      <c r="Q85" s="29"/>
    </row>
    <row r="86" spans="15:17" s="47" customFormat="1" x14ac:dyDescent="0.25">
      <c r="O86" s="29"/>
      <c r="P86" s="29"/>
      <c r="Q86" s="29"/>
    </row>
    <row r="87" spans="15:17" s="47" customFormat="1" x14ac:dyDescent="0.25">
      <c r="O87" s="29"/>
      <c r="P87" s="29"/>
      <c r="Q87" s="29"/>
    </row>
    <row r="88" spans="15:17" s="47" customFormat="1" x14ac:dyDescent="0.25">
      <c r="O88" s="29"/>
      <c r="P88" s="29"/>
      <c r="Q88" s="29"/>
    </row>
    <row r="89" spans="15:17" s="47" customFormat="1" x14ac:dyDescent="0.25">
      <c r="O89" s="29"/>
      <c r="P89" s="29"/>
      <c r="Q89" s="29"/>
    </row>
    <row r="90" spans="15:17" s="47" customFormat="1" x14ac:dyDescent="0.25">
      <c r="O90" s="29"/>
      <c r="P90" s="29"/>
      <c r="Q90" s="29"/>
    </row>
    <row r="91" spans="15:17" s="47" customFormat="1" x14ac:dyDescent="0.25">
      <c r="O91" s="29"/>
      <c r="P91" s="29"/>
      <c r="Q91" s="29"/>
    </row>
    <row r="92" spans="15:17" s="47" customFormat="1" x14ac:dyDescent="0.25">
      <c r="O92" s="29"/>
      <c r="P92" s="29"/>
      <c r="Q92" s="29"/>
    </row>
    <row r="93" spans="15:17" s="47" customFormat="1" x14ac:dyDescent="0.25">
      <c r="O93" s="29"/>
      <c r="P93" s="29"/>
      <c r="Q93" s="29"/>
    </row>
    <row r="94" spans="15:17" s="47" customFormat="1" x14ac:dyDescent="0.25">
      <c r="O94" s="29"/>
      <c r="P94" s="29"/>
      <c r="Q94" s="29"/>
    </row>
    <row r="95" spans="15:17" s="47" customFormat="1" x14ac:dyDescent="0.25">
      <c r="O95" s="29"/>
      <c r="P95" s="29"/>
      <c r="Q95" s="29"/>
    </row>
    <row r="96" spans="15:17" s="47" customFormat="1" x14ac:dyDescent="0.25">
      <c r="O96" s="29"/>
      <c r="P96" s="29"/>
      <c r="Q96" s="29"/>
    </row>
    <row r="97" spans="15:17" s="47" customFormat="1" x14ac:dyDescent="0.25">
      <c r="O97" s="29"/>
      <c r="P97" s="29"/>
      <c r="Q97" s="29"/>
    </row>
    <row r="98" spans="15:17" s="47" customFormat="1" x14ac:dyDescent="0.25">
      <c r="O98" s="29"/>
      <c r="P98" s="29"/>
      <c r="Q98" s="29"/>
    </row>
    <row r="99" spans="15:17" s="47" customFormat="1" x14ac:dyDescent="0.25">
      <c r="O99" s="29"/>
      <c r="P99" s="29"/>
      <c r="Q99" s="29"/>
    </row>
    <row r="100" spans="15:17" s="47" customFormat="1" x14ac:dyDescent="0.25">
      <c r="O100" s="29"/>
      <c r="P100" s="29"/>
      <c r="Q100" s="29"/>
    </row>
    <row r="101" spans="15:17" s="47" customFormat="1" x14ac:dyDescent="0.25">
      <c r="O101" s="29"/>
      <c r="P101" s="29"/>
      <c r="Q101" s="29"/>
    </row>
    <row r="102" spans="15:17" s="47" customFormat="1" x14ac:dyDescent="0.25">
      <c r="O102" s="29"/>
      <c r="P102" s="29"/>
      <c r="Q102" s="29"/>
    </row>
    <row r="103" spans="15:17" s="47" customFormat="1" x14ac:dyDescent="0.25">
      <c r="O103" s="29"/>
      <c r="P103" s="29"/>
      <c r="Q103" s="29"/>
    </row>
    <row r="104" spans="15:17" s="47" customFormat="1" x14ac:dyDescent="0.25">
      <c r="O104" s="29"/>
      <c r="P104" s="29"/>
      <c r="Q104" s="29"/>
    </row>
    <row r="105" spans="15:17" s="47" customFormat="1" x14ac:dyDescent="0.25">
      <c r="O105" s="29"/>
      <c r="P105" s="29"/>
      <c r="Q105" s="29"/>
    </row>
    <row r="106" spans="15:17" s="47" customFormat="1" x14ac:dyDescent="0.25">
      <c r="O106" s="29"/>
      <c r="P106" s="29"/>
      <c r="Q106" s="29"/>
    </row>
    <row r="107" spans="15:17" s="47" customFormat="1" x14ac:dyDescent="0.25">
      <c r="O107" s="29"/>
      <c r="P107" s="29"/>
      <c r="Q107" s="29"/>
    </row>
    <row r="108" spans="15:17" s="47" customFormat="1" x14ac:dyDescent="0.25">
      <c r="O108" s="29"/>
      <c r="P108" s="29"/>
      <c r="Q108" s="29"/>
    </row>
    <row r="109" spans="15:17" s="47" customFormat="1" x14ac:dyDescent="0.25">
      <c r="O109" s="29"/>
      <c r="P109" s="29"/>
      <c r="Q109" s="29"/>
    </row>
    <row r="110" spans="15:17" s="47" customFormat="1" x14ac:dyDescent="0.25">
      <c r="O110" s="29"/>
      <c r="P110" s="29"/>
      <c r="Q110" s="29"/>
    </row>
    <row r="111" spans="15:17" s="47" customFormat="1" x14ac:dyDescent="0.25">
      <c r="O111" s="29"/>
      <c r="P111" s="29"/>
      <c r="Q111" s="29"/>
    </row>
    <row r="112" spans="15:17" s="47" customFormat="1" x14ac:dyDescent="0.25">
      <c r="O112" s="29"/>
      <c r="P112" s="29"/>
      <c r="Q112" s="29"/>
    </row>
    <row r="113" spans="15:17" s="47" customFormat="1" x14ac:dyDescent="0.25">
      <c r="O113" s="29"/>
      <c r="P113" s="29"/>
      <c r="Q113" s="29"/>
    </row>
    <row r="114" spans="15:17" s="47" customFormat="1" x14ac:dyDescent="0.25">
      <c r="O114" s="29"/>
      <c r="P114" s="29"/>
      <c r="Q114" s="29"/>
    </row>
    <row r="115" spans="15:17" s="47" customFormat="1" x14ac:dyDescent="0.25">
      <c r="O115" s="29"/>
      <c r="P115" s="29"/>
      <c r="Q115" s="29"/>
    </row>
    <row r="116" spans="15:17" s="47" customFormat="1" x14ac:dyDescent="0.25">
      <c r="O116" s="29"/>
      <c r="P116" s="29"/>
      <c r="Q116" s="29"/>
    </row>
    <row r="117" spans="15:17" s="47" customFormat="1" x14ac:dyDescent="0.25">
      <c r="O117" s="29"/>
      <c r="P117" s="29"/>
      <c r="Q117" s="29"/>
    </row>
    <row r="118" spans="15:17" s="47" customFormat="1" x14ac:dyDescent="0.25">
      <c r="O118" s="29"/>
      <c r="P118" s="29"/>
      <c r="Q118" s="29"/>
    </row>
    <row r="119" spans="15:17" s="47" customFormat="1" x14ac:dyDescent="0.25">
      <c r="O119" s="29"/>
      <c r="P119" s="29"/>
      <c r="Q119" s="29"/>
    </row>
    <row r="120" spans="15:17" s="47" customFormat="1" x14ac:dyDescent="0.25">
      <c r="O120" s="29"/>
      <c r="P120" s="29"/>
      <c r="Q120" s="29"/>
    </row>
    <row r="121" spans="15:17" s="47" customFormat="1" x14ac:dyDescent="0.25">
      <c r="O121" s="29"/>
      <c r="P121" s="29"/>
      <c r="Q121" s="29"/>
    </row>
    <row r="122" spans="15:17" s="47" customFormat="1" x14ac:dyDescent="0.25">
      <c r="O122" s="29"/>
      <c r="P122" s="29"/>
      <c r="Q122" s="29"/>
    </row>
    <row r="123" spans="15:17" s="47" customFormat="1" x14ac:dyDescent="0.25">
      <c r="O123" s="29"/>
      <c r="P123" s="29"/>
      <c r="Q123" s="29"/>
    </row>
    <row r="124" spans="15:17" s="47" customFormat="1" x14ac:dyDescent="0.25">
      <c r="O124" s="29"/>
      <c r="P124" s="29"/>
      <c r="Q124" s="29"/>
    </row>
    <row r="125" spans="15:17" s="47" customFormat="1" x14ac:dyDescent="0.25">
      <c r="O125" s="29"/>
      <c r="P125" s="29"/>
      <c r="Q125" s="29"/>
    </row>
    <row r="126" spans="15:17" s="47" customFormat="1" x14ac:dyDescent="0.25">
      <c r="O126" s="29"/>
      <c r="P126" s="29"/>
      <c r="Q126" s="29"/>
    </row>
    <row r="127" spans="15:17" s="47" customFormat="1" x14ac:dyDescent="0.25">
      <c r="O127" s="29"/>
      <c r="P127" s="29"/>
      <c r="Q127" s="29"/>
    </row>
    <row r="128" spans="15:17" s="47" customFormat="1" x14ac:dyDescent="0.25">
      <c r="O128" s="29"/>
      <c r="P128" s="29"/>
      <c r="Q128" s="29"/>
    </row>
    <row r="129" spans="15:17" s="47" customFormat="1" x14ac:dyDescent="0.25">
      <c r="O129" s="29"/>
      <c r="P129" s="29"/>
      <c r="Q129" s="29"/>
    </row>
    <row r="130" spans="15:17" s="47" customFormat="1" x14ac:dyDescent="0.25">
      <c r="O130" s="29"/>
      <c r="P130" s="29"/>
      <c r="Q130" s="29"/>
    </row>
    <row r="131" spans="15:17" s="47" customFormat="1" x14ac:dyDescent="0.25">
      <c r="O131" s="29"/>
      <c r="P131" s="29"/>
      <c r="Q131" s="29"/>
    </row>
    <row r="132" spans="15:17" s="47" customFormat="1" x14ac:dyDescent="0.25">
      <c r="O132" s="29"/>
      <c r="P132" s="29"/>
      <c r="Q132" s="29"/>
    </row>
    <row r="133" spans="15:17" s="47" customFormat="1" x14ac:dyDescent="0.25">
      <c r="O133" s="29"/>
      <c r="P133" s="29"/>
      <c r="Q133" s="29"/>
    </row>
    <row r="134" spans="15:17" s="47" customFormat="1" x14ac:dyDescent="0.25">
      <c r="O134" s="29"/>
      <c r="P134" s="29"/>
      <c r="Q134" s="29"/>
    </row>
    <row r="135" spans="15:17" s="47" customFormat="1" x14ac:dyDescent="0.25">
      <c r="O135" s="29"/>
      <c r="P135" s="29"/>
      <c r="Q135" s="29"/>
    </row>
    <row r="136" spans="15:17" s="47" customFormat="1" x14ac:dyDescent="0.25">
      <c r="O136" s="29"/>
      <c r="P136" s="29"/>
      <c r="Q136" s="29"/>
    </row>
    <row r="137" spans="15:17" s="47" customFormat="1" x14ac:dyDescent="0.25">
      <c r="O137" s="29"/>
      <c r="P137" s="29"/>
      <c r="Q137" s="29"/>
    </row>
    <row r="138" spans="15:17" s="47" customFormat="1" x14ac:dyDescent="0.25">
      <c r="O138" s="29"/>
      <c r="P138" s="29"/>
      <c r="Q138" s="29"/>
    </row>
    <row r="139" spans="15:17" s="47" customFormat="1" x14ac:dyDescent="0.25">
      <c r="O139" s="29"/>
      <c r="P139" s="29"/>
      <c r="Q139" s="29"/>
    </row>
    <row r="140" spans="15:17" s="47" customFormat="1" x14ac:dyDescent="0.25">
      <c r="O140" s="29"/>
      <c r="P140" s="29"/>
      <c r="Q140" s="29"/>
    </row>
    <row r="141" spans="15:17" s="47" customFormat="1" x14ac:dyDescent="0.25">
      <c r="O141" s="29"/>
      <c r="P141" s="29"/>
      <c r="Q141" s="29"/>
    </row>
    <row r="142" spans="15:17" s="47" customFormat="1" x14ac:dyDescent="0.25">
      <c r="O142" s="29"/>
      <c r="P142" s="29"/>
      <c r="Q142" s="29"/>
    </row>
    <row r="143" spans="15:17" s="47" customFormat="1" x14ac:dyDescent="0.25">
      <c r="O143" s="29"/>
      <c r="P143" s="29"/>
      <c r="Q143" s="29"/>
    </row>
    <row r="144" spans="15:17" s="47" customFormat="1" x14ac:dyDescent="0.25">
      <c r="O144" s="29"/>
      <c r="P144" s="29"/>
      <c r="Q144" s="29"/>
    </row>
    <row r="145" spans="15:17" s="47" customFormat="1" x14ac:dyDescent="0.25">
      <c r="O145" s="29"/>
      <c r="P145" s="29"/>
      <c r="Q145" s="29"/>
    </row>
    <row r="146" spans="15:17" s="47" customFormat="1" x14ac:dyDescent="0.25">
      <c r="O146" s="29"/>
      <c r="P146" s="29"/>
      <c r="Q146" s="29"/>
    </row>
    <row r="147" spans="15:17" s="47" customFormat="1" x14ac:dyDescent="0.25">
      <c r="O147" s="29"/>
      <c r="P147" s="29"/>
      <c r="Q147" s="29"/>
    </row>
    <row r="148" spans="15:17" s="47" customFormat="1" x14ac:dyDescent="0.25">
      <c r="O148" s="29"/>
      <c r="P148" s="29"/>
      <c r="Q148" s="29"/>
    </row>
    <row r="149" spans="15:17" s="47" customFormat="1" x14ac:dyDescent="0.25">
      <c r="O149" s="29"/>
      <c r="P149" s="29"/>
      <c r="Q149" s="29"/>
    </row>
    <row r="150" spans="15:17" s="47" customFormat="1" x14ac:dyDescent="0.25">
      <c r="O150" s="29"/>
      <c r="P150" s="29"/>
      <c r="Q150" s="29"/>
    </row>
    <row r="151" spans="15:17" s="47" customFormat="1" x14ac:dyDescent="0.25">
      <c r="O151" s="29"/>
      <c r="P151" s="29"/>
      <c r="Q151" s="29"/>
    </row>
    <row r="152" spans="15:17" s="47" customFormat="1" x14ac:dyDescent="0.25">
      <c r="O152" s="29"/>
      <c r="P152" s="29"/>
      <c r="Q152" s="29"/>
    </row>
    <row r="153" spans="15:17" s="47" customFormat="1" x14ac:dyDescent="0.25">
      <c r="O153" s="29"/>
      <c r="P153" s="29"/>
      <c r="Q153" s="29"/>
    </row>
    <row r="154" spans="15:17" s="47" customFormat="1" x14ac:dyDescent="0.25">
      <c r="O154" s="29"/>
      <c r="P154" s="29"/>
      <c r="Q154" s="29"/>
    </row>
    <row r="155" spans="15:17" s="47" customFormat="1" x14ac:dyDescent="0.25">
      <c r="O155" s="29"/>
      <c r="P155" s="29"/>
      <c r="Q155" s="29"/>
    </row>
    <row r="156" spans="15:17" s="47" customFormat="1" x14ac:dyDescent="0.25">
      <c r="O156" s="29"/>
      <c r="P156" s="29"/>
      <c r="Q156" s="29"/>
    </row>
    <row r="157" spans="15:17" s="47" customFormat="1" x14ac:dyDescent="0.25">
      <c r="O157" s="29"/>
      <c r="P157" s="29"/>
      <c r="Q157" s="29"/>
    </row>
    <row r="158" spans="15:17" s="47" customFormat="1" x14ac:dyDescent="0.25">
      <c r="O158" s="29"/>
      <c r="P158" s="29"/>
      <c r="Q158" s="29"/>
    </row>
    <row r="159" spans="15:17" s="47" customFormat="1" x14ac:dyDescent="0.25">
      <c r="O159" s="29"/>
      <c r="P159" s="29"/>
      <c r="Q159" s="29"/>
    </row>
    <row r="160" spans="15:17" s="47" customFormat="1" x14ac:dyDescent="0.25">
      <c r="O160" s="29"/>
      <c r="P160" s="29"/>
      <c r="Q160" s="29"/>
    </row>
    <row r="161" spans="15:17" s="47" customFormat="1" x14ac:dyDescent="0.25">
      <c r="O161" s="29"/>
      <c r="P161" s="29"/>
      <c r="Q161" s="29"/>
    </row>
    <row r="162" spans="15:17" s="47" customFormat="1" x14ac:dyDescent="0.25">
      <c r="O162" s="29"/>
      <c r="P162" s="29"/>
      <c r="Q162" s="29"/>
    </row>
    <row r="163" spans="15:17" s="47" customFormat="1" x14ac:dyDescent="0.25">
      <c r="O163" s="29"/>
      <c r="P163" s="29"/>
      <c r="Q163" s="29"/>
    </row>
    <row r="164" spans="15:17" s="47" customFormat="1" x14ac:dyDescent="0.25">
      <c r="O164" s="29"/>
      <c r="P164" s="29"/>
      <c r="Q164" s="29"/>
    </row>
    <row r="165" spans="15:17" s="47" customFormat="1" x14ac:dyDescent="0.25">
      <c r="O165" s="29"/>
      <c r="P165" s="29"/>
      <c r="Q165" s="29"/>
    </row>
    <row r="166" spans="15:17" s="47" customFormat="1" x14ac:dyDescent="0.25">
      <c r="O166" s="29"/>
      <c r="P166" s="29"/>
      <c r="Q166" s="29"/>
    </row>
    <row r="167" spans="15:17" s="47" customFormat="1" x14ac:dyDescent="0.25">
      <c r="O167" s="29"/>
      <c r="P167" s="29"/>
      <c r="Q167" s="29"/>
    </row>
    <row r="168" spans="15:17" s="47" customFormat="1" x14ac:dyDescent="0.25">
      <c r="O168" s="29"/>
      <c r="P168" s="29"/>
      <c r="Q168" s="29"/>
    </row>
    <row r="169" spans="15:17" s="47" customFormat="1" x14ac:dyDescent="0.25">
      <c r="O169" s="29"/>
      <c r="P169" s="29"/>
      <c r="Q169" s="29"/>
    </row>
    <row r="170" spans="15:17" s="47" customFormat="1" x14ac:dyDescent="0.25">
      <c r="O170" s="29"/>
      <c r="P170" s="29"/>
      <c r="Q170" s="29"/>
    </row>
    <row r="171" spans="15:17" s="47" customFormat="1" x14ac:dyDescent="0.25">
      <c r="O171" s="29"/>
      <c r="P171" s="29"/>
      <c r="Q171" s="29"/>
    </row>
    <row r="172" spans="15:17" s="47" customFormat="1" x14ac:dyDescent="0.25">
      <c r="O172" s="29"/>
      <c r="P172" s="29"/>
      <c r="Q172" s="29"/>
    </row>
    <row r="173" spans="15:17" s="47" customFormat="1" x14ac:dyDescent="0.25">
      <c r="O173" s="29"/>
      <c r="P173" s="29"/>
      <c r="Q173" s="29"/>
    </row>
    <row r="174" spans="15:17" s="47" customFormat="1" x14ac:dyDescent="0.25">
      <c r="O174" s="29"/>
      <c r="P174" s="29"/>
      <c r="Q174" s="29"/>
    </row>
    <row r="175" spans="15:17" s="47" customFormat="1" x14ac:dyDescent="0.25">
      <c r="O175" s="29"/>
      <c r="P175" s="29"/>
      <c r="Q175" s="29"/>
    </row>
    <row r="176" spans="15:17" s="47" customFormat="1" x14ac:dyDescent="0.25">
      <c r="O176" s="29"/>
      <c r="P176" s="29"/>
      <c r="Q176" s="29"/>
    </row>
    <row r="177" spans="15:17" s="47" customFormat="1" x14ac:dyDescent="0.25">
      <c r="O177" s="29"/>
      <c r="P177" s="29"/>
      <c r="Q177" s="29"/>
    </row>
    <row r="178" spans="15:17" s="47" customFormat="1" x14ac:dyDescent="0.25">
      <c r="O178" s="29"/>
      <c r="P178" s="29"/>
      <c r="Q178" s="29"/>
    </row>
    <row r="179" spans="15:17" s="47" customFormat="1" x14ac:dyDescent="0.25">
      <c r="O179" s="29"/>
      <c r="P179" s="29"/>
      <c r="Q179" s="29"/>
    </row>
    <row r="180" spans="15:17" s="47" customFormat="1" x14ac:dyDescent="0.25">
      <c r="O180" s="29"/>
      <c r="P180" s="29"/>
      <c r="Q180" s="29"/>
    </row>
    <row r="181" spans="15:17" s="47" customFormat="1" x14ac:dyDescent="0.25">
      <c r="O181" s="29"/>
      <c r="P181" s="29"/>
      <c r="Q181" s="29"/>
    </row>
    <row r="182" spans="15:17" s="47" customFormat="1" x14ac:dyDescent="0.25">
      <c r="O182" s="29"/>
      <c r="P182" s="29"/>
      <c r="Q182" s="29"/>
    </row>
    <row r="183" spans="15:17" s="47" customFormat="1" x14ac:dyDescent="0.25">
      <c r="O183" s="29"/>
      <c r="P183" s="29"/>
      <c r="Q183" s="29"/>
    </row>
    <row r="184" spans="15:17" s="47" customFormat="1" x14ac:dyDescent="0.25">
      <c r="O184" s="29"/>
      <c r="P184" s="29"/>
      <c r="Q184" s="29"/>
    </row>
    <row r="185" spans="15:17" s="47" customFormat="1" x14ac:dyDescent="0.25">
      <c r="O185" s="29"/>
      <c r="P185" s="29"/>
      <c r="Q185" s="29"/>
    </row>
    <row r="186" spans="15:17" s="47" customFormat="1" x14ac:dyDescent="0.25">
      <c r="O186" s="29"/>
      <c r="P186" s="29"/>
      <c r="Q186" s="29"/>
    </row>
  </sheetData>
  <mergeCells count="37">
    <mergeCell ref="A47:J47"/>
    <mergeCell ref="A23:A25"/>
    <mergeCell ref="N23:N25"/>
    <mergeCell ref="A38:A40"/>
    <mergeCell ref="N38:N40"/>
    <mergeCell ref="A41:A43"/>
    <mergeCell ref="N41:N43"/>
    <mergeCell ref="A44:A46"/>
    <mergeCell ref="N44:N46"/>
    <mergeCell ref="A29:A31"/>
    <mergeCell ref="N29:N31"/>
    <mergeCell ref="A32:A34"/>
    <mergeCell ref="N32:N34"/>
    <mergeCell ref="A35:A37"/>
    <mergeCell ref="N35:N37"/>
    <mergeCell ref="L47:N47"/>
    <mergeCell ref="A17:A19"/>
    <mergeCell ref="N17:N19"/>
    <mergeCell ref="A20:A22"/>
    <mergeCell ref="N20:N22"/>
    <mergeCell ref="A26:A28"/>
    <mergeCell ref="N26:N28"/>
    <mergeCell ref="A8:A10"/>
    <mergeCell ref="N8:N10"/>
    <mergeCell ref="A11:A13"/>
    <mergeCell ref="N11:N13"/>
    <mergeCell ref="A14:A16"/>
    <mergeCell ref="N14:N16"/>
    <mergeCell ref="A1:N1"/>
    <mergeCell ref="A2:N2"/>
    <mergeCell ref="A3:N3"/>
    <mergeCell ref="A4:N4"/>
    <mergeCell ref="A6:A7"/>
    <mergeCell ref="B6:B7"/>
    <mergeCell ref="M6:M7"/>
    <mergeCell ref="N6:N7"/>
    <mergeCell ref="C6:L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M26"/>
  <sheetViews>
    <sheetView view="pageBreakPreview" zoomScaleNormal="100" zoomScaleSheetLayoutView="100" workbookViewId="0">
      <selection activeCell="S15" sqref="S15"/>
    </sheetView>
  </sheetViews>
  <sheetFormatPr defaultRowHeight="15" x14ac:dyDescent="0.25"/>
  <cols>
    <col min="1" max="1" width="11.28515625" style="102" customWidth="1"/>
    <col min="2" max="2" width="31.7109375" style="16" customWidth="1"/>
    <col min="3" max="11" width="7.7109375" style="16" customWidth="1"/>
    <col min="12" max="12" width="28.7109375" style="16" customWidth="1"/>
    <col min="13" max="13" width="12.42578125" style="102" customWidth="1"/>
    <col min="14" max="247" width="9.140625" style="102"/>
    <col min="248" max="248" width="42.7109375" style="102" customWidth="1"/>
    <col min="249" max="249" width="7.7109375" style="102" customWidth="1"/>
    <col min="250" max="250" width="8.42578125" style="102" customWidth="1"/>
    <col min="251" max="252" width="7.7109375" style="102" customWidth="1"/>
    <col min="253" max="253" width="8.42578125" style="102" customWidth="1"/>
    <col min="254" max="255" width="7.7109375" style="102" customWidth="1"/>
    <col min="256" max="256" width="8.42578125" style="102" customWidth="1"/>
    <col min="257" max="257" width="7.7109375" style="102" customWidth="1"/>
    <col min="258" max="258" width="40.7109375" style="102" customWidth="1"/>
    <col min="259" max="503" width="9.140625" style="102"/>
    <col min="504" max="504" width="42.7109375" style="102" customWidth="1"/>
    <col min="505" max="505" width="7.7109375" style="102" customWidth="1"/>
    <col min="506" max="506" width="8.42578125" style="102" customWidth="1"/>
    <col min="507" max="508" width="7.7109375" style="102" customWidth="1"/>
    <col min="509" max="509" width="8.42578125" style="102" customWidth="1"/>
    <col min="510" max="511" width="7.7109375" style="102" customWidth="1"/>
    <col min="512" max="512" width="8.42578125" style="102" customWidth="1"/>
    <col min="513" max="513" width="7.7109375" style="102" customWidth="1"/>
    <col min="514" max="514" width="40.7109375" style="102" customWidth="1"/>
    <col min="515" max="759" width="9.140625" style="102"/>
    <col min="760" max="760" width="42.7109375" style="102" customWidth="1"/>
    <col min="761" max="761" width="7.7109375" style="102" customWidth="1"/>
    <col min="762" max="762" width="8.42578125" style="102" customWidth="1"/>
    <col min="763" max="764" width="7.7109375" style="102" customWidth="1"/>
    <col min="765" max="765" width="8.42578125" style="102" customWidth="1"/>
    <col min="766" max="767" width="7.7109375" style="102" customWidth="1"/>
    <col min="768" max="768" width="8.42578125" style="102" customWidth="1"/>
    <col min="769" max="769" width="7.7109375" style="102" customWidth="1"/>
    <col min="770" max="770" width="40.7109375" style="102" customWidth="1"/>
    <col min="771" max="1015" width="9.140625" style="102"/>
    <col min="1016" max="1016" width="42.7109375" style="102" customWidth="1"/>
    <col min="1017" max="1017" width="7.7109375" style="102" customWidth="1"/>
    <col min="1018" max="1018" width="8.42578125" style="102" customWidth="1"/>
    <col min="1019" max="1020" width="7.7109375" style="102" customWidth="1"/>
    <col min="1021" max="1021" width="8.42578125" style="102" customWidth="1"/>
    <col min="1022" max="1023" width="7.7109375" style="102" customWidth="1"/>
    <col min="1024" max="1024" width="8.42578125" style="102" customWidth="1"/>
    <col min="1025" max="1025" width="7.7109375" style="102" customWidth="1"/>
    <col min="1026" max="1026" width="40.7109375" style="102" customWidth="1"/>
    <col min="1027" max="1271" width="9.140625" style="102"/>
    <col min="1272" max="1272" width="42.7109375" style="102" customWidth="1"/>
    <col min="1273" max="1273" width="7.7109375" style="102" customWidth="1"/>
    <col min="1274" max="1274" width="8.42578125" style="102" customWidth="1"/>
    <col min="1275" max="1276" width="7.7109375" style="102" customWidth="1"/>
    <col min="1277" max="1277" width="8.42578125" style="102" customWidth="1"/>
    <col min="1278" max="1279" width="7.7109375" style="102" customWidth="1"/>
    <col min="1280" max="1280" width="8.42578125" style="102" customWidth="1"/>
    <col min="1281" max="1281" width="7.7109375" style="102" customWidth="1"/>
    <col min="1282" max="1282" width="40.7109375" style="102" customWidth="1"/>
    <col min="1283" max="1527" width="9.140625" style="102"/>
    <col min="1528" max="1528" width="42.7109375" style="102" customWidth="1"/>
    <col min="1529" max="1529" width="7.7109375" style="102" customWidth="1"/>
    <col min="1530" max="1530" width="8.42578125" style="102" customWidth="1"/>
    <col min="1531" max="1532" width="7.7109375" style="102" customWidth="1"/>
    <col min="1533" max="1533" width="8.42578125" style="102" customWidth="1"/>
    <col min="1534" max="1535" width="7.7109375" style="102" customWidth="1"/>
    <col min="1536" max="1536" width="8.42578125" style="102" customWidth="1"/>
    <col min="1537" max="1537" width="7.7109375" style="102" customWidth="1"/>
    <col min="1538" max="1538" width="40.7109375" style="102" customWidth="1"/>
    <col min="1539" max="1783" width="9.140625" style="102"/>
    <col min="1784" max="1784" width="42.7109375" style="102" customWidth="1"/>
    <col min="1785" max="1785" width="7.7109375" style="102" customWidth="1"/>
    <col min="1786" max="1786" width="8.42578125" style="102" customWidth="1"/>
    <col min="1787" max="1788" width="7.7109375" style="102" customWidth="1"/>
    <col min="1789" max="1789" width="8.42578125" style="102" customWidth="1"/>
    <col min="1790" max="1791" width="7.7109375" style="102" customWidth="1"/>
    <col min="1792" max="1792" width="8.42578125" style="102" customWidth="1"/>
    <col min="1793" max="1793" width="7.7109375" style="102" customWidth="1"/>
    <col min="1794" max="1794" width="40.7109375" style="102" customWidth="1"/>
    <col min="1795" max="2039" width="9.140625" style="102"/>
    <col min="2040" max="2040" width="42.7109375" style="102" customWidth="1"/>
    <col min="2041" max="2041" width="7.7109375" style="102" customWidth="1"/>
    <col min="2042" max="2042" width="8.42578125" style="102" customWidth="1"/>
    <col min="2043" max="2044" width="7.7109375" style="102" customWidth="1"/>
    <col min="2045" max="2045" width="8.42578125" style="102" customWidth="1"/>
    <col min="2046" max="2047" width="7.7109375" style="102" customWidth="1"/>
    <col min="2048" max="2048" width="8.42578125" style="102" customWidth="1"/>
    <col min="2049" max="2049" width="7.7109375" style="102" customWidth="1"/>
    <col min="2050" max="2050" width="40.7109375" style="102" customWidth="1"/>
    <col min="2051" max="2295" width="9.140625" style="102"/>
    <col min="2296" max="2296" width="42.7109375" style="102" customWidth="1"/>
    <col min="2297" max="2297" width="7.7109375" style="102" customWidth="1"/>
    <col min="2298" max="2298" width="8.42578125" style="102" customWidth="1"/>
    <col min="2299" max="2300" width="7.7109375" style="102" customWidth="1"/>
    <col min="2301" max="2301" width="8.42578125" style="102" customWidth="1"/>
    <col min="2302" max="2303" width="7.7109375" style="102" customWidth="1"/>
    <col min="2304" max="2304" width="8.42578125" style="102" customWidth="1"/>
    <col min="2305" max="2305" width="7.7109375" style="102" customWidth="1"/>
    <col min="2306" max="2306" width="40.7109375" style="102" customWidth="1"/>
    <col min="2307" max="2551" width="9.140625" style="102"/>
    <col min="2552" max="2552" width="42.7109375" style="102" customWidth="1"/>
    <col min="2553" max="2553" width="7.7109375" style="102" customWidth="1"/>
    <col min="2554" max="2554" width="8.42578125" style="102" customWidth="1"/>
    <col min="2555" max="2556" width="7.7109375" style="102" customWidth="1"/>
    <col min="2557" max="2557" width="8.42578125" style="102" customWidth="1"/>
    <col min="2558" max="2559" width="7.7109375" style="102" customWidth="1"/>
    <col min="2560" max="2560" width="8.42578125" style="102" customWidth="1"/>
    <col min="2561" max="2561" width="7.7109375" style="102" customWidth="1"/>
    <col min="2562" max="2562" width="40.7109375" style="102" customWidth="1"/>
    <col min="2563" max="2807" width="9.140625" style="102"/>
    <col min="2808" max="2808" width="42.7109375" style="102" customWidth="1"/>
    <col min="2809" max="2809" width="7.7109375" style="102" customWidth="1"/>
    <col min="2810" max="2810" width="8.42578125" style="102" customWidth="1"/>
    <col min="2811" max="2812" width="7.7109375" style="102" customWidth="1"/>
    <col min="2813" max="2813" width="8.42578125" style="102" customWidth="1"/>
    <col min="2814" max="2815" width="7.7109375" style="102" customWidth="1"/>
    <col min="2816" max="2816" width="8.42578125" style="102" customWidth="1"/>
    <col min="2817" max="2817" width="7.7109375" style="102" customWidth="1"/>
    <col min="2818" max="2818" width="40.7109375" style="102" customWidth="1"/>
    <col min="2819" max="3063" width="9.140625" style="102"/>
    <col min="3064" max="3064" width="42.7109375" style="102" customWidth="1"/>
    <col min="3065" max="3065" width="7.7109375" style="102" customWidth="1"/>
    <col min="3066" max="3066" width="8.42578125" style="102" customWidth="1"/>
    <col min="3067" max="3068" width="7.7109375" style="102" customWidth="1"/>
    <col min="3069" max="3069" width="8.42578125" style="102" customWidth="1"/>
    <col min="3070" max="3071" width="7.7109375" style="102" customWidth="1"/>
    <col min="3072" max="3072" width="8.42578125" style="102" customWidth="1"/>
    <col min="3073" max="3073" width="7.7109375" style="102" customWidth="1"/>
    <col min="3074" max="3074" width="40.7109375" style="102" customWidth="1"/>
    <col min="3075" max="3319" width="9.140625" style="102"/>
    <col min="3320" max="3320" width="42.7109375" style="102" customWidth="1"/>
    <col min="3321" max="3321" width="7.7109375" style="102" customWidth="1"/>
    <col min="3322" max="3322" width="8.42578125" style="102" customWidth="1"/>
    <col min="3323" max="3324" width="7.7109375" style="102" customWidth="1"/>
    <col min="3325" max="3325" width="8.42578125" style="102" customWidth="1"/>
    <col min="3326" max="3327" width="7.7109375" style="102" customWidth="1"/>
    <col min="3328" max="3328" width="8.42578125" style="102" customWidth="1"/>
    <col min="3329" max="3329" width="7.7109375" style="102" customWidth="1"/>
    <col min="3330" max="3330" width="40.7109375" style="102" customWidth="1"/>
    <col min="3331" max="3575" width="9.140625" style="102"/>
    <col min="3576" max="3576" width="42.7109375" style="102" customWidth="1"/>
    <col min="3577" max="3577" width="7.7109375" style="102" customWidth="1"/>
    <col min="3578" max="3578" width="8.42578125" style="102" customWidth="1"/>
    <col min="3579" max="3580" width="7.7109375" style="102" customWidth="1"/>
    <col min="3581" max="3581" width="8.42578125" style="102" customWidth="1"/>
    <col min="3582" max="3583" width="7.7109375" style="102" customWidth="1"/>
    <col min="3584" max="3584" width="8.42578125" style="102" customWidth="1"/>
    <col min="3585" max="3585" width="7.7109375" style="102" customWidth="1"/>
    <col min="3586" max="3586" width="40.7109375" style="102" customWidth="1"/>
    <col min="3587" max="3831" width="9.140625" style="102"/>
    <col min="3832" max="3832" width="42.7109375" style="102" customWidth="1"/>
    <col min="3833" max="3833" width="7.7109375" style="102" customWidth="1"/>
    <col min="3834" max="3834" width="8.42578125" style="102" customWidth="1"/>
    <col min="3835" max="3836" width="7.7109375" style="102" customWidth="1"/>
    <col min="3837" max="3837" width="8.42578125" style="102" customWidth="1"/>
    <col min="3838" max="3839" width="7.7109375" style="102" customWidth="1"/>
    <col min="3840" max="3840" width="8.42578125" style="102" customWidth="1"/>
    <col min="3841" max="3841" width="7.7109375" style="102" customWidth="1"/>
    <col min="3842" max="3842" width="40.7109375" style="102" customWidth="1"/>
    <col min="3843" max="4087" width="9.140625" style="102"/>
    <col min="4088" max="4088" width="42.7109375" style="102" customWidth="1"/>
    <col min="4089" max="4089" width="7.7109375" style="102" customWidth="1"/>
    <col min="4090" max="4090" width="8.42578125" style="102" customWidth="1"/>
    <col min="4091" max="4092" width="7.7109375" style="102" customWidth="1"/>
    <col min="4093" max="4093" width="8.42578125" style="102" customWidth="1"/>
    <col min="4094" max="4095" width="7.7109375" style="102" customWidth="1"/>
    <col min="4096" max="4096" width="8.42578125" style="102" customWidth="1"/>
    <col min="4097" max="4097" width="7.7109375" style="102" customWidth="1"/>
    <col min="4098" max="4098" width="40.7109375" style="102" customWidth="1"/>
    <col min="4099" max="4343" width="9.140625" style="102"/>
    <col min="4344" max="4344" width="42.7109375" style="102" customWidth="1"/>
    <col min="4345" max="4345" width="7.7109375" style="102" customWidth="1"/>
    <col min="4346" max="4346" width="8.42578125" style="102" customWidth="1"/>
    <col min="4347" max="4348" width="7.7109375" style="102" customWidth="1"/>
    <col min="4349" max="4349" width="8.42578125" style="102" customWidth="1"/>
    <col min="4350" max="4351" width="7.7109375" style="102" customWidth="1"/>
    <col min="4352" max="4352" width="8.42578125" style="102" customWidth="1"/>
    <col min="4353" max="4353" width="7.7109375" style="102" customWidth="1"/>
    <col min="4354" max="4354" width="40.7109375" style="102" customWidth="1"/>
    <col min="4355" max="4599" width="9.140625" style="102"/>
    <col min="4600" max="4600" width="42.7109375" style="102" customWidth="1"/>
    <col min="4601" max="4601" width="7.7109375" style="102" customWidth="1"/>
    <col min="4602" max="4602" width="8.42578125" style="102" customWidth="1"/>
    <col min="4603" max="4604" width="7.7109375" style="102" customWidth="1"/>
    <col min="4605" max="4605" width="8.42578125" style="102" customWidth="1"/>
    <col min="4606" max="4607" width="7.7109375" style="102" customWidth="1"/>
    <col min="4608" max="4608" width="8.42578125" style="102" customWidth="1"/>
    <col min="4609" max="4609" width="7.7109375" style="102" customWidth="1"/>
    <col min="4610" max="4610" width="40.7109375" style="102" customWidth="1"/>
    <col min="4611" max="4855" width="9.140625" style="102"/>
    <col min="4856" max="4856" width="42.7109375" style="102" customWidth="1"/>
    <col min="4857" max="4857" width="7.7109375" style="102" customWidth="1"/>
    <col min="4858" max="4858" width="8.42578125" style="102" customWidth="1"/>
    <col min="4859" max="4860" width="7.7109375" style="102" customWidth="1"/>
    <col min="4861" max="4861" width="8.42578125" style="102" customWidth="1"/>
    <col min="4862" max="4863" width="7.7109375" style="102" customWidth="1"/>
    <col min="4864" max="4864" width="8.42578125" style="102" customWidth="1"/>
    <col min="4865" max="4865" width="7.7109375" style="102" customWidth="1"/>
    <col min="4866" max="4866" width="40.7109375" style="102" customWidth="1"/>
    <col min="4867" max="5111" width="9.140625" style="102"/>
    <col min="5112" max="5112" width="42.7109375" style="102" customWidth="1"/>
    <col min="5113" max="5113" width="7.7109375" style="102" customWidth="1"/>
    <col min="5114" max="5114" width="8.42578125" style="102" customWidth="1"/>
    <col min="5115" max="5116" width="7.7109375" style="102" customWidth="1"/>
    <col min="5117" max="5117" width="8.42578125" style="102" customWidth="1"/>
    <col min="5118" max="5119" width="7.7109375" style="102" customWidth="1"/>
    <col min="5120" max="5120" width="8.42578125" style="102" customWidth="1"/>
    <col min="5121" max="5121" width="7.7109375" style="102" customWidth="1"/>
    <col min="5122" max="5122" width="40.7109375" style="102" customWidth="1"/>
    <col min="5123" max="5367" width="9.140625" style="102"/>
    <col min="5368" max="5368" width="42.7109375" style="102" customWidth="1"/>
    <col min="5369" max="5369" width="7.7109375" style="102" customWidth="1"/>
    <col min="5370" max="5370" width="8.42578125" style="102" customWidth="1"/>
    <col min="5371" max="5372" width="7.7109375" style="102" customWidth="1"/>
    <col min="5373" max="5373" width="8.42578125" style="102" customWidth="1"/>
    <col min="5374" max="5375" width="7.7109375" style="102" customWidth="1"/>
    <col min="5376" max="5376" width="8.42578125" style="102" customWidth="1"/>
    <col min="5377" max="5377" width="7.7109375" style="102" customWidth="1"/>
    <col min="5378" max="5378" width="40.7109375" style="102" customWidth="1"/>
    <col min="5379" max="5623" width="9.140625" style="102"/>
    <col min="5624" max="5624" width="42.7109375" style="102" customWidth="1"/>
    <col min="5625" max="5625" width="7.7109375" style="102" customWidth="1"/>
    <col min="5626" max="5626" width="8.42578125" style="102" customWidth="1"/>
    <col min="5627" max="5628" width="7.7109375" style="102" customWidth="1"/>
    <col min="5629" max="5629" width="8.42578125" style="102" customWidth="1"/>
    <col min="5630" max="5631" width="7.7109375" style="102" customWidth="1"/>
    <col min="5632" max="5632" width="8.42578125" style="102" customWidth="1"/>
    <col min="5633" max="5633" width="7.7109375" style="102" customWidth="1"/>
    <col min="5634" max="5634" width="40.7109375" style="102" customWidth="1"/>
    <col min="5635" max="5879" width="9.140625" style="102"/>
    <col min="5880" max="5880" width="42.7109375" style="102" customWidth="1"/>
    <col min="5881" max="5881" width="7.7109375" style="102" customWidth="1"/>
    <col min="5882" max="5882" width="8.42578125" style="102" customWidth="1"/>
    <col min="5883" max="5884" width="7.7109375" style="102" customWidth="1"/>
    <col min="5885" max="5885" width="8.42578125" style="102" customWidth="1"/>
    <col min="5886" max="5887" width="7.7109375" style="102" customWidth="1"/>
    <col min="5888" max="5888" width="8.42578125" style="102" customWidth="1"/>
    <col min="5889" max="5889" width="7.7109375" style="102" customWidth="1"/>
    <col min="5890" max="5890" width="40.7109375" style="102" customWidth="1"/>
    <col min="5891" max="6135" width="9.140625" style="102"/>
    <col min="6136" max="6136" width="42.7109375" style="102" customWidth="1"/>
    <col min="6137" max="6137" width="7.7109375" style="102" customWidth="1"/>
    <col min="6138" max="6138" width="8.42578125" style="102" customWidth="1"/>
    <col min="6139" max="6140" width="7.7109375" style="102" customWidth="1"/>
    <col min="6141" max="6141" width="8.42578125" style="102" customWidth="1"/>
    <col min="6142" max="6143" width="7.7109375" style="102" customWidth="1"/>
    <col min="6144" max="6144" width="8.42578125" style="102" customWidth="1"/>
    <col min="6145" max="6145" width="7.7109375" style="102" customWidth="1"/>
    <col min="6146" max="6146" width="40.7109375" style="102" customWidth="1"/>
    <col min="6147" max="6391" width="9.140625" style="102"/>
    <col min="6392" max="6392" width="42.7109375" style="102" customWidth="1"/>
    <col min="6393" max="6393" width="7.7109375" style="102" customWidth="1"/>
    <col min="6394" max="6394" width="8.42578125" style="102" customWidth="1"/>
    <col min="6395" max="6396" width="7.7109375" style="102" customWidth="1"/>
    <col min="6397" max="6397" width="8.42578125" style="102" customWidth="1"/>
    <col min="6398" max="6399" width="7.7109375" style="102" customWidth="1"/>
    <col min="6400" max="6400" width="8.42578125" style="102" customWidth="1"/>
    <col min="6401" max="6401" width="7.7109375" style="102" customWidth="1"/>
    <col min="6402" max="6402" width="40.7109375" style="102" customWidth="1"/>
    <col min="6403" max="6647" width="9.140625" style="102"/>
    <col min="6648" max="6648" width="42.7109375" style="102" customWidth="1"/>
    <col min="6649" max="6649" width="7.7109375" style="102" customWidth="1"/>
    <col min="6650" max="6650" width="8.42578125" style="102" customWidth="1"/>
    <col min="6651" max="6652" width="7.7109375" style="102" customWidth="1"/>
    <col min="6653" max="6653" width="8.42578125" style="102" customWidth="1"/>
    <col min="6654" max="6655" width="7.7109375" style="102" customWidth="1"/>
    <col min="6656" max="6656" width="8.42578125" style="102" customWidth="1"/>
    <col min="6657" max="6657" width="7.7109375" style="102" customWidth="1"/>
    <col min="6658" max="6658" width="40.7109375" style="102" customWidth="1"/>
    <col min="6659" max="6903" width="9.140625" style="102"/>
    <col min="6904" max="6904" width="42.7109375" style="102" customWidth="1"/>
    <col min="6905" max="6905" width="7.7109375" style="102" customWidth="1"/>
    <col min="6906" max="6906" width="8.42578125" style="102" customWidth="1"/>
    <col min="6907" max="6908" width="7.7109375" style="102" customWidth="1"/>
    <col min="6909" max="6909" width="8.42578125" style="102" customWidth="1"/>
    <col min="6910" max="6911" width="7.7109375" style="102" customWidth="1"/>
    <col min="6912" max="6912" width="8.42578125" style="102" customWidth="1"/>
    <col min="6913" max="6913" width="7.7109375" style="102" customWidth="1"/>
    <col min="6914" max="6914" width="40.7109375" style="102" customWidth="1"/>
    <col min="6915" max="7159" width="9.140625" style="102"/>
    <col min="7160" max="7160" width="42.7109375" style="102" customWidth="1"/>
    <col min="7161" max="7161" width="7.7109375" style="102" customWidth="1"/>
    <col min="7162" max="7162" width="8.42578125" style="102" customWidth="1"/>
    <col min="7163" max="7164" width="7.7109375" style="102" customWidth="1"/>
    <col min="7165" max="7165" width="8.42578125" style="102" customWidth="1"/>
    <col min="7166" max="7167" width="7.7109375" style="102" customWidth="1"/>
    <col min="7168" max="7168" width="8.42578125" style="102" customWidth="1"/>
    <col min="7169" max="7169" width="7.7109375" style="102" customWidth="1"/>
    <col min="7170" max="7170" width="40.7109375" style="102" customWidth="1"/>
    <col min="7171" max="7415" width="9.140625" style="102"/>
    <col min="7416" max="7416" width="42.7109375" style="102" customWidth="1"/>
    <col min="7417" max="7417" width="7.7109375" style="102" customWidth="1"/>
    <col min="7418" max="7418" width="8.42578125" style="102" customWidth="1"/>
    <col min="7419" max="7420" width="7.7109375" style="102" customWidth="1"/>
    <col min="7421" max="7421" width="8.42578125" style="102" customWidth="1"/>
    <col min="7422" max="7423" width="7.7109375" style="102" customWidth="1"/>
    <col min="7424" max="7424" width="8.42578125" style="102" customWidth="1"/>
    <col min="7425" max="7425" width="7.7109375" style="102" customWidth="1"/>
    <col min="7426" max="7426" width="40.7109375" style="102" customWidth="1"/>
    <col min="7427" max="7671" width="9.140625" style="102"/>
    <col min="7672" max="7672" width="42.7109375" style="102" customWidth="1"/>
    <col min="7673" max="7673" width="7.7109375" style="102" customWidth="1"/>
    <col min="7674" max="7674" width="8.42578125" style="102" customWidth="1"/>
    <col min="7675" max="7676" width="7.7109375" style="102" customWidth="1"/>
    <col min="7677" max="7677" width="8.42578125" style="102" customWidth="1"/>
    <col min="7678" max="7679" width="7.7109375" style="102" customWidth="1"/>
    <col min="7680" max="7680" width="8.42578125" style="102" customWidth="1"/>
    <col min="7681" max="7681" width="7.7109375" style="102" customWidth="1"/>
    <col min="7682" max="7682" width="40.7109375" style="102" customWidth="1"/>
    <col min="7683" max="7927" width="9.140625" style="102"/>
    <col min="7928" max="7928" width="42.7109375" style="102" customWidth="1"/>
    <col min="7929" max="7929" width="7.7109375" style="102" customWidth="1"/>
    <col min="7930" max="7930" width="8.42578125" style="102" customWidth="1"/>
    <col min="7931" max="7932" width="7.7109375" style="102" customWidth="1"/>
    <col min="7933" max="7933" width="8.42578125" style="102" customWidth="1"/>
    <col min="7934" max="7935" width="7.7109375" style="102" customWidth="1"/>
    <col min="7936" max="7936" width="8.42578125" style="102" customWidth="1"/>
    <col min="7937" max="7937" width="7.7109375" style="102" customWidth="1"/>
    <col min="7938" max="7938" width="40.7109375" style="102" customWidth="1"/>
    <col min="7939" max="8183" width="9.140625" style="102"/>
    <col min="8184" max="8184" width="42.7109375" style="102" customWidth="1"/>
    <col min="8185" max="8185" width="7.7109375" style="102" customWidth="1"/>
    <col min="8186" max="8186" width="8.42578125" style="102" customWidth="1"/>
    <col min="8187" max="8188" width="7.7109375" style="102" customWidth="1"/>
    <col min="8189" max="8189" width="8.42578125" style="102" customWidth="1"/>
    <col min="8190" max="8191" width="7.7109375" style="102" customWidth="1"/>
    <col min="8192" max="8192" width="8.42578125" style="102" customWidth="1"/>
    <col min="8193" max="8193" width="7.7109375" style="102" customWidth="1"/>
    <col min="8194" max="8194" width="40.7109375" style="102" customWidth="1"/>
    <col min="8195" max="8439" width="9.140625" style="102"/>
    <col min="8440" max="8440" width="42.7109375" style="102" customWidth="1"/>
    <col min="8441" max="8441" width="7.7109375" style="102" customWidth="1"/>
    <col min="8442" max="8442" width="8.42578125" style="102" customWidth="1"/>
    <col min="8443" max="8444" width="7.7109375" style="102" customWidth="1"/>
    <col min="8445" max="8445" width="8.42578125" style="102" customWidth="1"/>
    <col min="8446" max="8447" width="7.7109375" style="102" customWidth="1"/>
    <col min="8448" max="8448" width="8.42578125" style="102" customWidth="1"/>
    <col min="8449" max="8449" width="7.7109375" style="102" customWidth="1"/>
    <col min="8450" max="8450" width="40.7109375" style="102" customWidth="1"/>
    <col min="8451" max="8695" width="9.140625" style="102"/>
    <col min="8696" max="8696" width="42.7109375" style="102" customWidth="1"/>
    <col min="8697" max="8697" width="7.7109375" style="102" customWidth="1"/>
    <col min="8698" max="8698" width="8.42578125" style="102" customWidth="1"/>
    <col min="8699" max="8700" width="7.7109375" style="102" customWidth="1"/>
    <col min="8701" max="8701" width="8.42578125" style="102" customWidth="1"/>
    <col min="8702" max="8703" width="7.7109375" style="102" customWidth="1"/>
    <col min="8704" max="8704" width="8.42578125" style="102" customWidth="1"/>
    <col min="8705" max="8705" width="7.7109375" style="102" customWidth="1"/>
    <col min="8706" max="8706" width="40.7109375" style="102" customWidth="1"/>
    <col min="8707" max="8951" width="9.140625" style="102"/>
    <col min="8952" max="8952" width="42.7109375" style="102" customWidth="1"/>
    <col min="8953" max="8953" width="7.7109375" style="102" customWidth="1"/>
    <col min="8954" max="8954" width="8.42578125" style="102" customWidth="1"/>
    <col min="8955" max="8956" width="7.7109375" style="102" customWidth="1"/>
    <col min="8957" max="8957" width="8.42578125" style="102" customWidth="1"/>
    <col min="8958" max="8959" width="7.7109375" style="102" customWidth="1"/>
    <col min="8960" max="8960" width="8.42578125" style="102" customWidth="1"/>
    <col min="8961" max="8961" width="7.7109375" style="102" customWidth="1"/>
    <col min="8962" max="8962" width="40.7109375" style="102" customWidth="1"/>
    <col min="8963" max="9207" width="9.140625" style="102"/>
    <col min="9208" max="9208" width="42.7109375" style="102" customWidth="1"/>
    <col min="9209" max="9209" width="7.7109375" style="102" customWidth="1"/>
    <col min="9210" max="9210" width="8.42578125" style="102" customWidth="1"/>
    <col min="9211" max="9212" width="7.7109375" style="102" customWidth="1"/>
    <col min="9213" max="9213" width="8.42578125" style="102" customWidth="1"/>
    <col min="9214" max="9215" width="7.7109375" style="102" customWidth="1"/>
    <col min="9216" max="9216" width="8.42578125" style="102" customWidth="1"/>
    <col min="9217" max="9217" width="7.7109375" style="102" customWidth="1"/>
    <col min="9218" max="9218" width="40.7109375" style="102" customWidth="1"/>
    <col min="9219" max="9463" width="9.140625" style="102"/>
    <col min="9464" max="9464" width="42.7109375" style="102" customWidth="1"/>
    <col min="9465" max="9465" width="7.7109375" style="102" customWidth="1"/>
    <col min="9466" max="9466" width="8.42578125" style="102" customWidth="1"/>
    <col min="9467" max="9468" width="7.7109375" style="102" customWidth="1"/>
    <col min="9469" max="9469" width="8.42578125" style="102" customWidth="1"/>
    <col min="9470" max="9471" width="7.7109375" style="102" customWidth="1"/>
    <col min="9472" max="9472" width="8.42578125" style="102" customWidth="1"/>
    <col min="9473" max="9473" width="7.7109375" style="102" customWidth="1"/>
    <col min="9474" max="9474" width="40.7109375" style="102" customWidth="1"/>
    <col min="9475" max="9719" width="9.140625" style="102"/>
    <col min="9720" max="9720" width="42.7109375" style="102" customWidth="1"/>
    <col min="9721" max="9721" width="7.7109375" style="102" customWidth="1"/>
    <col min="9722" max="9722" width="8.42578125" style="102" customWidth="1"/>
    <col min="9723" max="9724" width="7.7109375" style="102" customWidth="1"/>
    <col min="9725" max="9725" width="8.42578125" style="102" customWidth="1"/>
    <col min="9726" max="9727" width="7.7109375" style="102" customWidth="1"/>
    <col min="9728" max="9728" width="8.42578125" style="102" customWidth="1"/>
    <col min="9729" max="9729" width="7.7109375" style="102" customWidth="1"/>
    <col min="9730" max="9730" width="40.7109375" style="102" customWidth="1"/>
    <col min="9731" max="9975" width="9.140625" style="102"/>
    <col min="9976" max="9976" width="42.7109375" style="102" customWidth="1"/>
    <col min="9977" max="9977" width="7.7109375" style="102" customWidth="1"/>
    <col min="9978" max="9978" width="8.42578125" style="102" customWidth="1"/>
    <col min="9979" max="9980" width="7.7109375" style="102" customWidth="1"/>
    <col min="9981" max="9981" width="8.42578125" style="102" customWidth="1"/>
    <col min="9982" max="9983" width="7.7109375" style="102" customWidth="1"/>
    <col min="9984" max="9984" width="8.42578125" style="102" customWidth="1"/>
    <col min="9985" max="9985" width="7.7109375" style="102" customWidth="1"/>
    <col min="9986" max="9986" width="40.7109375" style="102" customWidth="1"/>
    <col min="9987" max="10231" width="9.140625" style="102"/>
    <col min="10232" max="10232" width="42.7109375" style="102" customWidth="1"/>
    <col min="10233" max="10233" width="7.7109375" style="102" customWidth="1"/>
    <col min="10234" max="10234" width="8.42578125" style="102" customWidth="1"/>
    <col min="10235" max="10236" width="7.7109375" style="102" customWidth="1"/>
    <col min="10237" max="10237" width="8.42578125" style="102" customWidth="1"/>
    <col min="10238" max="10239" width="7.7109375" style="102" customWidth="1"/>
    <col min="10240" max="10240" width="8.42578125" style="102" customWidth="1"/>
    <col min="10241" max="10241" width="7.7109375" style="102" customWidth="1"/>
    <col min="10242" max="10242" width="40.7109375" style="102" customWidth="1"/>
    <col min="10243" max="10487" width="9.140625" style="102"/>
    <col min="10488" max="10488" width="42.7109375" style="102" customWidth="1"/>
    <col min="10489" max="10489" width="7.7109375" style="102" customWidth="1"/>
    <col min="10490" max="10490" width="8.42578125" style="102" customWidth="1"/>
    <col min="10491" max="10492" width="7.7109375" style="102" customWidth="1"/>
    <col min="10493" max="10493" width="8.42578125" style="102" customWidth="1"/>
    <col min="10494" max="10495" width="7.7109375" style="102" customWidth="1"/>
    <col min="10496" max="10496" width="8.42578125" style="102" customWidth="1"/>
    <col min="10497" max="10497" width="7.7109375" style="102" customWidth="1"/>
    <col min="10498" max="10498" width="40.7109375" style="102" customWidth="1"/>
    <col min="10499" max="10743" width="9.140625" style="102"/>
    <col min="10744" max="10744" width="42.7109375" style="102" customWidth="1"/>
    <col min="10745" max="10745" width="7.7109375" style="102" customWidth="1"/>
    <col min="10746" max="10746" width="8.42578125" style="102" customWidth="1"/>
    <col min="10747" max="10748" width="7.7109375" style="102" customWidth="1"/>
    <col min="10749" max="10749" width="8.42578125" style="102" customWidth="1"/>
    <col min="10750" max="10751" width="7.7109375" style="102" customWidth="1"/>
    <col min="10752" max="10752" width="8.42578125" style="102" customWidth="1"/>
    <col min="10753" max="10753" width="7.7109375" style="102" customWidth="1"/>
    <col min="10754" max="10754" width="40.7109375" style="102" customWidth="1"/>
    <col min="10755" max="10999" width="9.140625" style="102"/>
    <col min="11000" max="11000" width="42.7109375" style="102" customWidth="1"/>
    <col min="11001" max="11001" width="7.7109375" style="102" customWidth="1"/>
    <col min="11002" max="11002" width="8.42578125" style="102" customWidth="1"/>
    <col min="11003" max="11004" width="7.7109375" style="102" customWidth="1"/>
    <col min="11005" max="11005" width="8.42578125" style="102" customWidth="1"/>
    <col min="11006" max="11007" width="7.7109375" style="102" customWidth="1"/>
    <col min="11008" max="11008" width="8.42578125" style="102" customWidth="1"/>
    <col min="11009" max="11009" width="7.7109375" style="102" customWidth="1"/>
    <col min="11010" max="11010" width="40.7109375" style="102" customWidth="1"/>
    <col min="11011" max="11255" width="9.140625" style="102"/>
    <col min="11256" max="11256" width="42.7109375" style="102" customWidth="1"/>
    <col min="11257" max="11257" width="7.7109375" style="102" customWidth="1"/>
    <col min="11258" max="11258" width="8.42578125" style="102" customWidth="1"/>
    <col min="11259" max="11260" width="7.7109375" style="102" customWidth="1"/>
    <col min="11261" max="11261" width="8.42578125" style="102" customWidth="1"/>
    <col min="11262" max="11263" width="7.7109375" style="102" customWidth="1"/>
    <col min="11264" max="11264" width="8.42578125" style="102" customWidth="1"/>
    <col min="11265" max="11265" width="7.7109375" style="102" customWidth="1"/>
    <col min="11266" max="11266" width="40.7109375" style="102" customWidth="1"/>
    <col min="11267" max="11511" width="9.140625" style="102"/>
    <col min="11512" max="11512" width="42.7109375" style="102" customWidth="1"/>
    <col min="11513" max="11513" width="7.7109375" style="102" customWidth="1"/>
    <col min="11514" max="11514" width="8.42578125" style="102" customWidth="1"/>
    <col min="11515" max="11516" width="7.7109375" style="102" customWidth="1"/>
    <col min="11517" max="11517" width="8.42578125" style="102" customWidth="1"/>
    <col min="11518" max="11519" width="7.7109375" style="102" customWidth="1"/>
    <col min="11520" max="11520" width="8.42578125" style="102" customWidth="1"/>
    <col min="11521" max="11521" width="7.7109375" style="102" customWidth="1"/>
    <col min="11522" max="11522" width="40.7109375" style="102" customWidth="1"/>
    <col min="11523" max="11767" width="9.140625" style="102"/>
    <col min="11768" max="11768" width="42.7109375" style="102" customWidth="1"/>
    <col min="11769" max="11769" width="7.7109375" style="102" customWidth="1"/>
    <col min="11770" max="11770" width="8.42578125" style="102" customWidth="1"/>
    <col min="11771" max="11772" width="7.7109375" style="102" customWidth="1"/>
    <col min="11773" max="11773" width="8.42578125" style="102" customWidth="1"/>
    <col min="11774" max="11775" width="7.7109375" style="102" customWidth="1"/>
    <col min="11776" max="11776" width="8.42578125" style="102" customWidth="1"/>
    <col min="11777" max="11777" width="7.7109375" style="102" customWidth="1"/>
    <col min="11778" max="11778" width="40.7109375" style="102" customWidth="1"/>
    <col min="11779" max="12023" width="9.140625" style="102"/>
    <col min="12024" max="12024" width="42.7109375" style="102" customWidth="1"/>
    <col min="12025" max="12025" width="7.7109375" style="102" customWidth="1"/>
    <col min="12026" max="12026" width="8.42578125" style="102" customWidth="1"/>
    <col min="12027" max="12028" width="7.7109375" style="102" customWidth="1"/>
    <col min="12029" max="12029" width="8.42578125" style="102" customWidth="1"/>
    <col min="12030" max="12031" width="7.7109375" style="102" customWidth="1"/>
    <col min="12032" max="12032" width="8.42578125" style="102" customWidth="1"/>
    <col min="12033" max="12033" width="7.7109375" style="102" customWidth="1"/>
    <col min="12034" max="12034" width="40.7109375" style="102" customWidth="1"/>
    <col min="12035" max="12279" width="9.140625" style="102"/>
    <col min="12280" max="12280" width="42.7109375" style="102" customWidth="1"/>
    <col min="12281" max="12281" width="7.7109375" style="102" customWidth="1"/>
    <col min="12282" max="12282" width="8.42578125" style="102" customWidth="1"/>
    <col min="12283" max="12284" width="7.7109375" style="102" customWidth="1"/>
    <col min="12285" max="12285" width="8.42578125" style="102" customWidth="1"/>
    <col min="12286" max="12287" width="7.7109375" style="102" customWidth="1"/>
    <col min="12288" max="12288" width="8.42578125" style="102" customWidth="1"/>
    <col min="12289" max="12289" width="7.7109375" style="102" customWidth="1"/>
    <col min="12290" max="12290" width="40.7109375" style="102" customWidth="1"/>
    <col min="12291" max="12535" width="9.140625" style="102"/>
    <col min="12536" max="12536" width="42.7109375" style="102" customWidth="1"/>
    <col min="12537" max="12537" width="7.7109375" style="102" customWidth="1"/>
    <col min="12538" max="12538" width="8.42578125" style="102" customWidth="1"/>
    <col min="12539" max="12540" width="7.7109375" style="102" customWidth="1"/>
    <col min="12541" max="12541" width="8.42578125" style="102" customWidth="1"/>
    <col min="12542" max="12543" width="7.7109375" style="102" customWidth="1"/>
    <col min="12544" max="12544" width="8.42578125" style="102" customWidth="1"/>
    <col min="12545" max="12545" width="7.7109375" style="102" customWidth="1"/>
    <col min="12546" max="12546" width="40.7109375" style="102" customWidth="1"/>
    <col min="12547" max="12791" width="9.140625" style="102"/>
    <col min="12792" max="12792" width="42.7109375" style="102" customWidth="1"/>
    <col min="12793" max="12793" width="7.7109375" style="102" customWidth="1"/>
    <col min="12794" max="12794" width="8.42578125" style="102" customWidth="1"/>
    <col min="12795" max="12796" width="7.7109375" style="102" customWidth="1"/>
    <col min="12797" max="12797" width="8.42578125" style="102" customWidth="1"/>
    <col min="12798" max="12799" width="7.7109375" style="102" customWidth="1"/>
    <col min="12800" max="12800" width="8.42578125" style="102" customWidth="1"/>
    <col min="12801" max="12801" width="7.7109375" style="102" customWidth="1"/>
    <col min="12802" max="12802" width="40.7109375" style="102" customWidth="1"/>
    <col min="12803" max="13047" width="9.140625" style="102"/>
    <col min="13048" max="13048" width="42.7109375" style="102" customWidth="1"/>
    <col min="13049" max="13049" width="7.7109375" style="102" customWidth="1"/>
    <col min="13050" max="13050" width="8.42578125" style="102" customWidth="1"/>
    <col min="13051" max="13052" width="7.7109375" style="102" customWidth="1"/>
    <col min="13053" max="13053" width="8.42578125" style="102" customWidth="1"/>
    <col min="13054" max="13055" width="7.7109375" style="102" customWidth="1"/>
    <col min="13056" max="13056" width="8.42578125" style="102" customWidth="1"/>
    <col min="13057" max="13057" width="7.7109375" style="102" customWidth="1"/>
    <col min="13058" max="13058" width="40.7109375" style="102" customWidth="1"/>
    <col min="13059" max="13303" width="9.140625" style="102"/>
    <col min="13304" max="13304" width="42.7109375" style="102" customWidth="1"/>
    <col min="13305" max="13305" width="7.7109375" style="102" customWidth="1"/>
    <col min="13306" max="13306" width="8.42578125" style="102" customWidth="1"/>
    <col min="13307" max="13308" width="7.7109375" style="102" customWidth="1"/>
    <col min="13309" max="13309" width="8.42578125" style="102" customWidth="1"/>
    <col min="13310" max="13311" width="7.7109375" style="102" customWidth="1"/>
    <col min="13312" max="13312" width="8.42578125" style="102" customWidth="1"/>
    <col min="13313" max="13313" width="7.7109375" style="102" customWidth="1"/>
    <col min="13314" max="13314" width="40.7109375" style="102" customWidth="1"/>
    <col min="13315" max="13559" width="9.140625" style="102"/>
    <col min="13560" max="13560" width="42.7109375" style="102" customWidth="1"/>
    <col min="13561" max="13561" width="7.7109375" style="102" customWidth="1"/>
    <col min="13562" max="13562" width="8.42578125" style="102" customWidth="1"/>
    <col min="13563" max="13564" width="7.7109375" style="102" customWidth="1"/>
    <col min="13565" max="13565" width="8.42578125" style="102" customWidth="1"/>
    <col min="13566" max="13567" width="7.7109375" style="102" customWidth="1"/>
    <col min="13568" max="13568" width="8.42578125" style="102" customWidth="1"/>
    <col min="13569" max="13569" width="7.7109375" style="102" customWidth="1"/>
    <col min="13570" max="13570" width="40.7109375" style="102" customWidth="1"/>
    <col min="13571" max="13815" width="9.140625" style="102"/>
    <col min="13816" max="13816" width="42.7109375" style="102" customWidth="1"/>
    <col min="13817" max="13817" width="7.7109375" style="102" customWidth="1"/>
    <col min="13818" max="13818" width="8.42578125" style="102" customWidth="1"/>
    <col min="13819" max="13820" width="7.7109375" style="102" customWidth="1"/>
    <col min="13821" max="13821" width="8.42578125" style="102" customWidth="1"/>
    <col min="13822" max="13823" width="7.7109375" style="102" customWidth="1"/>
    <col min="13824" max="13824" width="8.42578125" style="102" customWidth="1"/>
    <col min="13825" max="13825" width="7.7109375" style="102" customWidth="1"/>
    <col min="13826" max="13826" width="40.7109375" style="102" customWidth="1"/>
    <col min="13827" max="14071" width="9.140625" style="102"/>
    <col min="14072" max="14072" width="42.7109375" style="102" customWidth="1"/>
    <col min="14073" max="14073" width="7.7109375" style="102" customWidth="1"/>
    <col min="14074" max="14074" width="8.42578125" style="102" customWidth="1"/>
    <col min="14075" max="14076" width="7.7109375" style="102" customWidth="1"/>
    <col min="14077" max="14077" width="8.42578125" style="102" customWidth="1"/>
    <col min="14078" max="14079" width="7.7109375" style="102" customWidth="1"/>
    <col min="14080" max="14080" width="8.42578125" style="102" customWidth="1"/>
    <col min="14081" max="14081" width="7.7109375" style="102" customWidth="1"/>
    <col min="14082" max="14082" width="40.7109375" style="102" customWidth="1"/>
    <col min="14083" max="14327" width="9.140625" style="102"/>
    <col min="14328" max="14328" width="42.7109375" style="102" customWidth="1"/>
    <col min="14329" max="14329" width="7.7109375" style="102" customWidth="1"/>
    <col min="14330" max="14330" width="8.42578125" style="102" customWidth="1"/>
    <col min="14331" max="14332" width="7.7109375" style="102" customWidth="1"/>
    <col min="14333" max="14333" width="8.42578125" style="102" customWidth="1"/>
    <col min="14334" max="14335" width="7.7109375" style="102" customWidth="1"/>
    <col min="14336" max="14336" width="8.42578125" style="102" customWidth="1"/>
    <col min="14337" max="14337" width="7.7109375" style="102" customWidth="1"/>
    <col min="14338" max="14338" width="40.7109375" style="102" customWidth="1"/>
    <col min="14339" max="14583" width="9.140625" style="102"/>
    <col min="14584" max="14584" width="42.7109375" style="102" customWidth="1"/>
    <col min="14585" max="14585" width="7.7109375" style="102" customWidth="1"/>
    <col min="14586" max="14586" width="8.42578125" style="102" customWidth="1"/>
    <col min="14587" max="14588" width="7.7109375" style="102" customWidth="1"/>
    <col min="14589" max="14589" width="8.42578125" style="102" customWidth="1"/>
    <col min="14590" max="14591" width="7.7109375" style="102" customWidth="1"/>
    <col min="14592" max="14592" width="8.42578125" style="102" customWidth="1"/>
    <col min="14593" max="14593" width="7.7109375" style="102" customWidth="1"/>
    <col min="14594" max="14594" width="40.7109375" style="102" customWidth="1"/>
    <col min="14595" max="14839" width="9.140625" style="102"/>
    <col min="14840" max="14840" width="42.7109375" style="102" customWidth="1"/>
    <col min="14841" max="14841" width="7.7109375" style="102" customWidth="1"/>
    <col min="14842" max="14842" width="8.42578125" style="102" customWidth="1"/>
    <col min="14843" max="14844" width="7.7109375" style="102" customWidth="1"/>
    <col min="14845" max="14845" width="8.42578125" style="102" customWidth="1"/>
    <col min="14846" max="14847" width="7.7109375" style="102" customWidth="1"/>
    <col min="14848" max="14848" width="8.42578125" style="102" customWidth="1"/>
    <col min="14849" max="14849" width="7.7109375" style="102" customWidth="1"/>
    <col min="14850" max="14850" width="40.7109375" style="102" customWidth="1"/>
    <col min="14851" max="15095" width="9.140625" style="102"/>
    <col min="15096" max="15096" width="42.7109375" style="102" customWidth="1"/>
    <col min="15097" max="15097" width="7.7109375" style="102" customWidth="1"/>
    <col min="15098" max="15098" width="8.42578125" style="102" customWidth="1"/>
    <col min="15099" max="15100" width="7.7109375" style="102" customWidth="1"/>
    <col min="15101" max="15101" width="8.42578125" style="102" customWidth="1"/>
    <col min="15102" max="15103" width="7.7109375" style="102" customWidth="1"/>
    <col min="15104" max="15104" width="8.42578125" style="102" customWidth="1"/>
    <col min="15105" max="15105" width="7.7109375" style="102" customWidth="1"/>
    <col min="15106" max="15106" width="40.7109375" style="102" customWidth="1"/>
    <col min="15107" max="15351" width="9.140625" style="102"/>
    <col min="15352" max="15352" width="42.7109375" style="102" customWidth="1"/>
    <col min="15353" max="15353" width="7.7109375" style="102" customWidth="1"/>
    <col min="15354" max="15354" width="8.42578125" style="102" customWidth="1"/>
    <col min="15355" max="15356" width="7.7109375" style="102" customWidth="1"/>
    <col min="15357" max="15357" width="8.42578125" style="102" customWidth="1"/>
    <col min="15358" max="15359" width="7.7109375" style="102" customWidth="1"/>
    <col min="15360" max="15360" width="8.42578125" style="102" customWidth="1"/>
    <col min="15361" max="15361" width="7.7109375" style="102" customWidth="1"/>
    <col min="15362" max="15362" width="40.7109375" style="102" customWidth="1"/>
    <col min="15363" max="15607" width="9.140625" style="102"/>
    <col min="15608" max="15608" width="42.7109375" style="102" customWidth="1"/>
    <col min="15609" max="15609" width="7.7109375" style="102" customWidth="1"/>
    <col min="15610" max="15610" width="8.42578125" style="102" customWidth="1"/>
    <col min="15611" max="15612" width="7.7109375" style="102" customWidth="1"/>
    <col min="15613" max="15613" width="8.42578125" style="102" customWidth="1"/>
    <col min="15614" max="15615" width="7.7109375" style="102" customWidth="1"/>
    <col min="15616" max="15616" width="8.42578125" style="102" customWidth="1"/>
    <col min="15617" max="15617" width="7.7109375" style="102" customWidth="1"/>
    <col min="15618" max="15618" width="40.7109375" style="102" customWidth="1"/>
    <col min="15619" max="15863" width="9.140625" style="102"/>
    <col min="15864" max="15864" width="42.7109375" style="102" customWidth="1"/>
    <col min="15865" max="15865" width="7.7109375" style="102" customWidth="1"/>
    <col min="15866" max="15866" width="8.42578125" style="102" customWidth="1"/>
    <col min="15867" max="15868" width="7.7109375" style="102" customWidth="1"/>
    <col min="15869" max="15869" width="8.42578125" style="102" customWidth="1"/>
    <col min="15870" max="15871" width="7.7109375" style="102" customWidth="1"/>
    <col min="15872" max="15872" width="8.42578125" style="102" customWidth="1"/>
    <col min="15873" max="15873" width="7.7109375" style="102" customWidth="1"/>
    <col min="15874" max="15874" width="40.7109375" style="102" customWidth="1"/>
    <col min="15875" max="16119" width="9.140625" style="102"/>
    <col min="16120" max="16120" width="42.7109375" style="102" customWidth="1"/>
    <col min="16121" max="16121" width="7.7109375" style="102" customWidth="1"/>
    <col min="16122" max="16122" width="8.42578125" style="102" customWidth="1"/>
    <col min="16123" max="16124" width="7.7109375" style="102" customWidth="1"/>
    <col min="16125" max="16125" width="8.42578125" style="102" customWidth="1"/>
    <col min="16126" max="16127" width="7.7109375" style="102" customWidth="1"/>
    <col min="16128" max="16128" width="8.42578125" style="102" customWidth="1"/>
    <col min="16129" max="16129" width="7.7109375" style="102" customWidth="1"/>
    <col min="16130" max="16130" width="40.7109375" style="102" customWidth="1"/>
    <col min="16131" max="16374" width="9.140625" style="102"/>
    <col min="16375" max="16375" width="9.140625" style="102" customWidth="1"/>
    <col min="16376" max="16384" width="9.140625" style="102"/>
  </cols>
  <sheetData>
    <row r="1" spans="1:247" ht="23.25" x14ac:dyDescent="0.25">
      <c r="A1" s="1474" t="s">
        <v>808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97"/>
      <c r="O1" s="1758"/>
      <c r="P1" s="1758"/>
      <c r="Q1" s="1758"/>
      <c r="R1" s="1758"/>
      <c r="S1" s="1758"/>
      <c r="T1" s="1758"/>
      <c r="U1" s="1758"/>
      <c r="V1" s="1758"/>
      <c r="W1" s="1758"/>
      <c r="X1" s="1758"/>
      <c r="Y1" s="1758"/>
      <c r="Z1" s="1758"/>
      <c r="AA1" s="1758"/>
      <c r="AB1" s="1758"/>
      <c r="AC1" s="1758"/>
      <c r="AD1" s="1758"/>
      <c r="AE1" s="1758"/>
      <c r="AF1" s="1758"/>
      <c r="AG1" s="1758"/>
      <c r="AH1" s="1758"/>
      <c r="AI1" s="1758"/>
      <c r="AJ1" s="1758"/>
      <c r="AK1" s="1758"/>
      <c r="AL1" s="1758"/>
      <c r="AM1" s="1758"/>
      <c r="AN1" s="1758"/>
      <c r="AO1" s="1758"/>
      <c r="AP1" s="1758"/>
      <c r="AQ1" s="1758"/>
      <c r="AR1" s="1758"/>
      <c r="AS1" s="1758"/>
      <c r="AT1" s="1758"/>
      <c r="AU1" s="1758"/>
      <c r="AV1" s="1758"/>
      <c r="AW1" s="1758"/>
      <c r="AX1" s="1758"/>
      <c r="AY1" s="1758"/>
      <c r="AZ1" s="1758"/>
      <c r="BA1" s="1758"/>
      <c r="BB1" s="1758"/>
      <c r="BC1" s="1758"/>
      <c r="BD1" s="1758"/>
      <c r="BE1" s="1758"/>
      <c r="BF1" s="1758"/>
      <c r="BG1" s="1758"/>
      <c r="BH1" s="1758"/>
      <c r="BI1" s="1758"/>
      <c r="BJ1" s="1758"/>
      <c r="BK1" s="1758"/>
      <c r="BL1" s="1758"/>
      <c r="BM1" s="1758"/>
      <c r="BN1" s="1758"/>
      <c r="BO1" s="1758"/>
      <c r="BP1" s="1758"/>
      <c r="BQ1" s="1758"/>
      <c r="BR1" s="1758"/>
      <c r="BS1" s="1758"/>
      <c r="BT1" s="1758"/>
      <c r="BU1" s="1758"/>
      <c r="BV1" s="1758"/>
      <c r="BW1" s="1758"/>
      <c r="BX1" s="1758"/>
      <c r="BY1" s="1758"/>
      <c r="BZ1" s="1758"/>
      <c r="CA1" s="1758"/>
      <c r="CB1" s="1758"/>
      <c r="CC1" s="1758"/>
      <c r="CD1" s="1758"/>
      <c r="CE1" s="1758"/>
      <c r="CF1" s="1758"/>
      <c r="CG1" s="1758"/>
      <c r="CH1" s="1758"/>
      <c r="CI1" s="1758"/>
      <c r="CJ1" s="1758"/>
      <c r="CK1" s="1758"/>
      <c r="CL1" s="1758"/>
      <c r="CM1" s="1758"/>
      <c r="CN1" s="1758"/>
      <c r="CO1" s="1758"/>
      <c r="CP1" s="1758"/>
      <c r="CQ1" s="1758"/>
      <c r="CR1" s="1758"/>
      <c r="CS1" s="1758"/>
      <c r="CT1" s="1758"/>
      <c r="CU1" s="1758"/>
      <c r="CV1" s="1758"/>
      <c r="CW1" s="1758"/>
      <c r="CX1" s="1758"/>
      <c r="CY1" s="1758"/>
      <c r="CZ1" s="1758"/>
      <c r="DA1" s="1758"/>
      <c r="DB1" s="1758"/>
      <c r="DC1" s="1758"/>
      <c r="DD1" s="1758"/>
      <c r="DE1" s="1758"/>
      <c r="DF1" s="1758"/>
      <c r="DG1" s="1758"/>
      <c r="DH1" s="1758"/>
      <c r="DI1" s="1758"/>
      <c r="DJ1" s="1758"/>
      <c r="DK1" s="1758"/>
      <c r="DL1" s="1758"/>
      <c r="DM1" s="1758"/>
      <c r="DN1" s="1758"/>
      <c r="DO1" s="1758"/>
      <c r="DP1" s="1758"/>
      <c r="DQ1" s="1758"/>
      <c r="DR1" s="1758"/>
      <c r="DS1" s="1758"/>
      <c r="DT1" s="1758"/>
      <c r="DU1" s="1758"/>
      <c r="DV1" s="1758"/>
      <c r="DW1" s="1758"/>
      <c r="DX1" s="1758"/>
      <c r="DY1" s="1758"/>
      <c r="DZ1" s="1758"/>
      <c r="EA1" s="1758"/>
      <c r="EB1" s="1758"/>
      <c r="EC1" s="1758"/>
      <c r="ED1" s="1758"/>
      <c r="EE1" s="1758"/>
      <c r="EF1" s="1758"/>
      <c r="EG1" s="1758"/>
      <c r="EH1" s="1758"/>
      <c r="EI1" s="1758"/>
      <c r="EJ1" s="1758"/>
      <c r="EK1" s="1758"/>
      <c r="EL1" s="1758"/>
      <c r="EM1" s="1758"/>
      <c r="EN1" s="1758"/>
      <c r="EO1" s="1758"/>
      <c r="EP1" s="1758"/>
      <c r="EQ1" s="1758"/>
      <c r="ER1" s="1758"/>
      <c r="ES1" s="1758"/>
      <c r="ET1" s="1758"/>
      <c r="EU1" s="1758"/>
      <c r="EV1" s="1758"/>
      <c r="EW1" s="1758"/>
      <c r="EX1" s="1758"/>
      <c r="EY1" s="1758"/>
      <c r="EZ1" s="1758"/>
      <c r="FA1" s="1758"/>
      <c r="FB1" s="1758"/>
      <c r="FC1" s="1758"/>
      <c r="FD1" s="1758"/>
      <c r="FE1" s="1758"/>
      <c r="FF1" s="1758"/>
      <c r="FG1" s="1758"/>
      <c r="FH1" s="1758"/>
      <c r="FI1" s="1758"/>
      <c r="FJ1" s="1758"/>
      <c r="FK1" s="1758"/>
      <c r="FL1" s="1758"/>
      <c r="FM1" s="1758"/>
      <c r="FN1" s="1758"/>
      <c r="FO1" s="1758"/>
      <c r="FP1" s="1758"/>
      <c r="FQ1" s="1758"/>
      <c r="FR1" s="1758"/>
      <c r="FS1" s="1758"/>
      <c r="FT1" s="1758"/>
      <c r="FU1" s="1758"/>
      <c r="FV1" s="1758"/>
      <c r="FW1" s="1758"/>
      <c r="FX1" s="1758"/>
      <c r="FY1" s="1758"/>
      <c r="FZ1" s="1758"/>
      <c r="GA1" s="1758"/>
      <c r="GB1" s="1758"/>
      <c r="GC1" s="1758"/>
      <c r="GD1" s="1758"/>
      <c r="GE1" s="1758"/>
      <c r="GF1" s="1758"/>
      <c r="GG1" s="1758"/>
      <c r="GH1" s="1758"/>
      <c r="GI1" s="1758"/>
      <c r="GJ1" s="1758"/>
      <c r="GK1" s="1758"/>
      <c r="GL1" s="1758"/>
      <c r="GM1" s="1758"/>
      <c r="GN1" s="1758"/>
      <c r="GO1" s="1758"/>
      <c r="GP1" s="1758"/>
      <c r="GQ1" s="1758"/>
      <c r="GR1" s="1758"/>
      <c r="GS1" s="1758"/>
      <c r="GT1" s="1758"/>
      <c r="GU1" s="1758"/>
      <c r="GV1" s="1758"/>
      <c r="GW1" s="1758"/>
      <c r="GX1" s="1758"/>
      <c r="GY1" s="1758"/>
      <c r="GZ1" s="1758"/>
      <c r="HA1" s="1758"/>
      <c r="HB1" s="1758"/>
      <c r="HC1" s="1758"/>
      <c r="HD1" s="1758"/>
      <c r="HE1" s="1758"/>
      <c r="HF1" s="1758"/>
      <c r="HG1" s="1758"/>
      <c r="HH1" s="1758"/>
      <c r="HI1" s="1758"/>
      <c r="HJ1" s="1758"/>
      <c r="HK1" s="1758"/>
      <c r="HL1" s="1758"/>
      <c r="HM1" s="1758"/>
      <c r="HN1" s="1758"/>
      <c r="HO1" s="1758"/>
      <c r="HP1" s="1758"/>
      <c r="HQ1" s="1758"/>
      <c r="HR1" s="1758"/>
      <c r="HS1" s="1758"/>
      <c r="HT1" s="1758"/>
      <c r="HU1" s="1758"/>
      <c r="HV1" s="1758"/>
      <c r="HW1" s="1758"/>
      <c r="HX1" s="1758"/>
      <c r="HY1" s="1758"/>
      <c r="HZ1" s="1758"/>
      <c r="IA1" s="1758"/>
      <c r="IB1" s="1758"/>
      <c r="IC1" s="1758"/>
      <c r="ID1" s="1758"/>
      <c r="IE1" s="1758"/>
      <c r="IF1" s="1758"/>
      <c r="IG1" s="1758"/>
      <c r="IH1" s="1758"/>
      <c r="II1" s="1758"/>
      <c r="IJ1" s="1758"/>
      <c r="IK1" s="1758"/>
      <c r="IL1" s="1758"/>
      <c r="IM1" s="1758"/>
    </row>
    <row r="2" spans="1:247" ht="15.75" x14ac:dyDescent="0.25">
      <c r="A2" s="1475" t="s">
        <v>426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96"/>
      <c r="O2" s="1759"/>
      <c r="P2" s="1759"/>
      <c r="Q2" s="1759"/>
      <c r="R2" s="1759"/>
      <c r="S2" s="1759"/>
      <c r="T2" s="1759"/>
      <c r="U2" s="1759"/>
      <c r="V2" s="1759"/>
      <c r="W2" s="1759"/>
      <c r="X2" s="1759"/>
      <c r="Y2" s="1759"/>
      <c r="Z2" s="1759"/>
      <c r="AA2" s="1759"/>
      <c r="AB2" s="1759"/>
      <c r="AC2" s="1759"/>
      <c r="AD2" s="1759"/>
      <c r="AE2" s="1759"/>
      <c r="AF2" s="1759"/>
      <c r="AG2" s="1759"/>
      <c r="AH2" s="1759"/>
      <c r="AI2" s="1759"/>
      <c r="AJ2" s="1759"/>
      <c r="AK2" s="1759"/>
      <c r="AL2" s="1759"/>
      <c r="AM2" s="1759"/>
      <c r="AN2" s="1759"/>
      <c r="AO2" s="1759"/>
      <c r="AP2" s="1759"/>
      <c r="AQ2" s="1759"/>
      <c r="AR2" s="1759"/>
      <c r="AS2" s="1759"/>
      <c r="AT2" s="1759"/>
      <c r="AU2" s="1759"/>
      <c r="AV2" s="1759"/>
      <c r="AW2" s="1759"/>
      <c r="AX2" s="1759"/>
      <c r="AY2" s="1759"/>
      <c r="AZ2" s="1759"/>
      <c r="BA2" s="1759"/>
      <c r="BB2" s="1759"/>
      <c r="BC2" s="1759"/>
      <c r="BD2" s="1759"/>
      <c r="BE2" s="1759"/>
      <c r="BF2" s="1759"/>
      <c r="BG2" s="1759"/>
      <c r="BH2" s="1759"/>
      <c r="BI2" s="1759"/>
      <c r="BJ2" s="1759"/>
      <c r="BK2" s="1759"/>
      <c r="BL2" s="1759"/>
      <c r="BM2" s="1759"/>
      <c r="BN2" s="1759"/>
      <c r="BO2" s="1759"/>
      <c r="BP2" s="1759"/>
      <c r="BQ2" s="1759"/>
      <c r="BR2" s="1759"/>
      <c r="BS2" s="1759"/>
      <c r="BT2" s="1759"/>
      <c r="BU2" s="1759"/>
      <c r="BV2" s="1759"/>
      <c r="BW2" s="1759"/>
      <c r="BX2" s="1759"/>
      <c r="BY2" s="1759"/>
      <c r="BZ2" s="1759"/>
      <c r="CA2" s="1759"/>
      <c r="CB2" s="1759"/>
      <c r="CC2" s="1759"/>
      <c r="CD2" s="1759"/>
      <c r="CE2" s="1759"/>
      <c r="CF2" s="1759"/>
      <c r="CG2" s="1759"/>
      <c r="CH2" s="1759"/>
      <c r="CI2" s="1759"/>
      <c r="CJ2" s="1759"/>
      <c r="CK2" s="1759"/>
      <c r="CL2" s="1759"/>
      <c r="CM2" s="1759"/>
      <c r="CN2" s="1759"/>
      <c r="CO2" s="1759"/>
      <c r="CP2" s="1759"/>
      <c r="CQ2" s="1759"/>
      <c r="CR2" s="1759"/>
      <c r="CS2" s="1759"/>
      <c r="CT2" s="1759"/>
      <c r="CU2" s="1759"/>
      <c r="CV2" s="1759"/>
      <c r="CW2" s="1759"/>
      <c r="CX2" s="1759"/>
      <c r="CY2" s="1759"/>
      <c r="CZ2" s="1759"/>
      <c r="DA2" s="1759"/>
      <c r="DB2" s="1759"/>
      <c r="DC2" s="1759"/>
      <c r="DD2" s="1759"/>
      <c r="DE2" s="1759"/>
      <c r="DF2" s="1759"/>
      <c r="DG2" s="1759"/>
      <c r="DH2" s="1759"/>
      <c r="DI2" s="1759"/>
      <c r="DJ2" s="1759"/>
      <c r="DK2" s="1759"/>
      <c r="DL2" s="1759"/>
      <c r="DM2" s="1759"/>
      <c r="DN2" s="1759"/>
      <c r="DO2" s="1759"/>
      <c r="DP2" s="1759"/>
      <c r="DQ2" s="1759"/>
      <c r="DR2" s="1759"/>
      <c r="DS2" s="1759"/>
      <c r="DT2" s="1759"/>
      <c r="DU2" s="1759"/>
      <c r="DV2" s="1759"/>
      <c r="DW2" s="1759"/>
      <c r="DX2" s="1759"/>
      <c r="DY2" s="1759"/>
      <c r="DZ2" s="1759"/>
      <c r="EA2" s="1759"/>
      <c r="EB2" s="1759"/>
      <c r="EC2" s="1759"/>
      <c r="ED2" s="1759"/>
      <c r="EE2" s="1759"/>
      <c r="EF2" s="1759"/>
      <c r="EG2" s="1759"/>
      <c r="EH2" s="1759"/>
      <c r="EI2" s="1759"/>
      <c r="EJ2" s="1759"/>
      <c r="EK2" s="1759"/>
      <c r="EL2" s="1759"/>
      <c r="EM2" s="1759"/>
      <c r="EN2" s="1759"/>
      <c r="EO2" s="1759"/>
      <c r="EP2" s="1759"/>
      <c r="EQ2" s="1759"/>
      <c r="ER2" s="1759"/>
      <c r="ES2" s="1759"/>
      <c r="ET2" s="1759"/>
      <c r="EU2" s="1759"/>
      <c r="EV2" s="1759"/>
      <c r="EW2" s="1759"/>
      <c r="EX2" s="1759"/>
      <c r="EY2" s="1759"/>
      <c r="EZ2" s="1759"/>
      <c r="FA2" s="1759"/>
      <c r="FB2" s="1759"/>
      <c r="FC2" s="1759"/>
      <c r="FD2" s="1759"/>
      <c r="FE2" s="1759"/>
      <c r="FF2" s="1759"/>
      <c r="FG2" s="1759"/>
      <c r="FH2" s="1759"/>
      <c r="FI2" s="1759"/>
      <c r="FJ2" s="1759"/>
      <c r="FK2" s="1759"/>
      <c r="FL2" s="1759"/>
      <c r="FM2" s="1759"/>
      <c r="FN2" s="1759"/>
      <c r="FO2" s="1759"/>
      <c r="FP2" s="1759"/>
      <c r="FQ2" s="1759"/>
      <c r="FR2" s="1759"/>
      <c r="FS2" s="1759"/>
      <c r="FT2" s="1759"/>
      <c r="FU2" s="1759"/>
      <c r="FV2" s="1759"/>
      <c r="FW2" s="1759"/>
      <c r="FX2" s="1759"/>
      <c r="FY2" s="1759"/>
      <c r="FZ2" s="1759"/>
      <c r="GA2" s="1759"/>
      <c r="GB2" s="1759"/>
      <c r="GC2" s="1759"/>
      <c r="GD2" s="1759"/>
      <c r="GE2" s="1759"/>
      <c r="GF2" s="1759"/>
      <c r="GG2" s="1759"/>
      <c r="GH2" s="1759"/>
      <c r="GI2" s="1759"/>
      <c r="GJ2" s="1759"/>
      <c r="GK2" s="1759"/>
      <c r="GL2" s="1759"/>
      <c r="GM2" s="1759"/>
      <c r="GN2" s="1759"/>
      <c r="GO2" s="1759"/>
      <c r="GP2" s="1759"/>
      <c r="GQ2" s="1759"/>
      <c r="GR2" s="1759"/>
      <c r="GS2" s="1759"/>
      <c r="GT2" s="1759"/>
      <c r="GU2" s="1759"/>
      <c r="GV2" s="1759"/>
      <c r="GW2" s="1759"/>
      <c r="GX2" s="1759"/>
      <c r="GY2" s="1759"/>
      <c r="GZ2" s="1759"/>
      <c r="HA2" s="1759"/>
      <c r="HB2" s="1759"/>
      <c r="HC2" s="1759"/>
      <c r="HD2" s="1759"/>
      <c r="HE2" s="1759"/>
      <c r="HF2" s="1759"/>
      <c r="HG2" s="1759"/>
      <c r="HH2" s="1759"/>
      <c r="HI2" s="1759"/>
      <c r="HJ2" s="1759"/>
      <c r="HK2" s="1759"/>
      <c r="HL2" s="1759"/>
      <c r="HM2" s="1759"/>
      <c r="HN2" s="1759"/>
      <c r="HO2" s="1759"/>
      <c r="HP2" s="1759"/>
      <c r="HQ2" s="1759"/>
      <c r="HR2" s="1759"/>
      <c r="HS2" s="1759"/>
      <c r="HT2" s="1759"/>
      <c r="HU2" s="1759"/>
      <c r="HV2" s="1759"/>
      <c r="HW2" s="1759"/>
      <c r="HX2" s="1759"/>
      <c r="HY2" s="1759"/>
      <c r="HZ2" s="1759"/>
      <c r="IA2" s="1759"/>
      <c r="IB2" s="1759"/>
      <c r="IC2" s="1759"/>
      <c r="ID2" s="1759"/>
      <c r="IE2" s="1759"/>
      <c r="IF2" s="1759"/>
      <c r="IG2" s="1759"/>
      <c r="IH2" s="1759"/>
      <c r="II2" s="1759"/>
      <c r="IJ2" s="1759"/>
      <c r="IK2" s="1759"/>
      <c r="IL2" s="1759"/>
      <c r="IM2" s="1759"/>
    </row>
    <row r="3" spans="1:247" ht="21" customHeight="1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96"/>
      <c r="O3" s="1759"/>
      <c r="P3" s="1759"/>
      <c r="Q3" s="1759"/>
      <c r="R3" s="1759"/>
      <c r="S3" s="1759"/>
      <c r="T3" s="1759"/>
      <c r="U3" s="1759"/>
      <c r="V3" s="1759"/>
      <c r="W3" s="1759"/>
      <c r="X3" s="1759"/>
      <c r="Y3" s="1759"/>
      <c r="Z3" s="1759"/>
      <c r="AA3" s="1759"/>
      <c r="AB3" s="1759"/>
      <c r="AC3" s="1759"/>
      <c r="AD3" s="1759"/>
      <c r="AE3" s="1759"/>
      <c r="AF3" s="1759"/>
      <c r="AG3" s="1759"/>
      <c r="AH3" s="1759"/>
      <c r="AI3" s="1759"/>
      <c r="AJ3" s="1759"/>
      <c r="AK3" s="1759"/>
      <c r="AL3" s="1759"/>
      <c r="AM3" s="1759"/>
      <c r="AN3" s="1759"/>
      <c r="AO3" s="1759"/>
      <c r="AP3" s="1759"/>
      <c r="AQ3" s="1759"/>
      <c r="AR3" s="1759"/>
      <c r="AS3" s="1759"/>
      <c r="AT3" s="1759"/>
      <c r="AU3" s="1759"/>
      <c r="AV3" s="1759"/>
      <c r="AW3" s="1759"/>
      <c r="AX3" s="1759"/>
      <c r="AY3" s="1759"/>
      <c r="AZ3" s="1759"/>
      <c r="BA3" s="1759"/>
      <c r="BB3" s="1759"/>
      <c r="BC3" s="1759"/>
      <c r="BD3" s="1759"/>
      <c r="BE3" s="1759"/>
      <c r="BF3" s="1759"/>
      <c r="BG3" s="1759"/>
      <c r="BH3" s="1759"/>
      <c r="BI3" s="1759"/>
      <c r="BJ3" s="1759"/>
      <c r="BK3" s="1759"/>
      <c r="BL3" s="1759"/>
      <c r="BM3" s="1759"/>
      <c r="BN3" s="1759"/>
      <c r="BO3" s="1759"/>
      <c r="BP3" s="1759"/>
      <c r="BQ3" s="1759"/>
      <c r="BR3" s="1759"/>
      <c r="BS3" s="1759"/>
      <c r="BT3" s="1759"/>
      <c r="BU3" s="1759"/>
      <c r="BV3" s="1759"/>
      <c r="BW3" s="1759"/>
      <c r="BX3" s="1759"/>
      <c r="BY3" s="1759"/>
      <c r="BZ3" s="1759"/>
      <c r="CA3" s="1759"/>
      <c r="CB3" s="1759"/>
      <c r="CC3" s="1759"/>
      <c r="CD3" s="1759"/>
      <c r="CE3" s="1759"/>
      <c r="CF3" s="1759"/>
      <c r="CG3" s="1759"/>
      <c r="CH3" s="1759"/>
      <c r="CI3" s="1759"/>
      <c r="CJ3" s="1759"/>
      <c r="CK3" s="1759"/>
      <c r="CL3" s="1759"/>
      <c r="CM3" s="1759"/>
      <c r="CN3" s="1759"/>
      <c r="CO3" s="1759"/>
      <c r="CP3" s="1759"/>
      <c r="CQ3" s="1759"/>
      <c r="CR3" s="1759"/>
      <c r="CS3" s="1759"/>
      <c r="CT3" s="1759"/>
      <c r="CU3" s="1759"/>
      <c r="CV3" s="1759"/>
      <c r="CW3" s="1759"/>
      <c r="CX3" s="1759"/>
      <c r="CY3" s="1759"/>
      <c r="CZ3" s="1759"/>
      <c r="DA3" s="1759"/>
      <c r="DB3" s="1759"/>
      <c r="DC3" s="1759"/>
      <c r="DD3" s="1759"/>
      <c r="DE3" s="1759"/>
      <c r="DF3" s="1759"/>
      <c r="DG3" s="1759"/>
      <c r="DH3" s="1759"/>
      <c r="DI3" s="1759"/>
      <c r="DJ3" s="1759"/>
      <c r="DK3" s="1759"/>
      <c r="DL3" s="1759"/>
      <c r="DM3" s="1759"/>
      <c r="DN3" s="1759"/>
      <c r="DO3" s="1759"/>
      <c r="DP3" s="1759"/>
      <c r="DQ3" s="1759"/>
      <c r="DR3" s="1759"/>
      <c r="DS3" s="1759"/>
      <c r="DT3" s="1759"/>
      <c r="DU3" s="1759"/>
      <c r="DV3" s="1759"/>
      <c r="DW3" s="1759"/>
      <c r="DX3" s="1759"/>
      <c r="DY3" s="1759"/>
      <c r="DZ3" s="1759"/>
      <c r="EA3" s="1759"/>
      <c r="EB3" s="1759"/>
      <c r="EC3" s="1759"/>
      <c r="ED3" s="1759"/>
      <c r="EE3" s="1759"/>
      <c r="EF3" s="1759"/>
      <c r="EG3" s="1759"/>
      <c r="EH3" s="1759"/>
      <c r="EI3" s="1759"/>
      <c r="EJ3" s="1759"/>
      <c r="EK3" s="1759"/>
      <c r="EL3" s="1759"/>
      <c r="EM3" s="1759"/>
      <c r="EN3" s="1759"/>
      <c r="EO3" s="1759"/>
      <c r="EP3" s="1759"/>
      <c r="EQ3" s="1759"/>
      <c r="ER3" s="1759"/>
      <c r="ES3" s="1759"/>
      <c r="ET3" s="1759"/>
      <c r="EU3" s="1759"/>
      <c r="EV3" s="1759"/>
      <c r="EW3" s="1759"/>
      <c r="EX3" s="1759"/>
      <c r="EY3" s="1759"/>
      <c r="EZ3" s="1759"/>
      <c r="FA3" s="1759"/>
      <c r="FB3" s="1759"/>
      <c r="FC3" s="1759"/>
      <c r="FD3" s="1759"/>
      <c r="FE3" s="1759"/>
      <c r="FF3" s="1759"/>
      <c r="FG3" s="1759"/>
      <c r="FH3" s="1759"/>
      <c r="FI3" s="1759"/>
      <c r="FJ3" s="1759"/>
      <c r="FK3" s="1759"/>
      <c r="FL3" s="1759"/>
      <c r="FM3" s="1759"/>
      <c r="FN3" s="1759"/>
      <c r="FO3" s="1759"/>
      <c r="FP3" s="1759"/>
      <c r="FQ3" s="1759"/>
      <c r="FR3" s="1759"/>
      <c r="FS3" s="1759"/>
      <c r="FT3" s="1759"/>
      <c r="FU3" s="1759"/>
      <c r="FV3" s="1759"/>
      <c r="FW3" s="1759"/>
      <c r="FX3" s="1759"/>
      <c r="FY3" s="1759"/>
      <c r="FZ3" s="1759"/>
      <c r="GA3" s="1759"/>
      <c r="GB3" s="1759"/>
      <c r="GC3" s="1759"/>
      <c r="GD3" s="1759"/>
      <c r="GE3" s="1759"/>
      <c r="GF3" s="1759"/>
      <c r="GG3" s="1759"/>
      <c r="GH3" s="1759"/>
      <c r="GI3" s="1759"/>
      <c r="GJ3" s="1759"/>
      <c r="GK3" s="1759"/>
      <c r="GL3" s="1759"/>
      <c r="GM3" s="1759"/>
      <c r="GN3" s="1759"/>
      <c r="GO3" s="1759"/>
      <c r="GP3" s="1759"/>
      <c r="GQ3" s="1759"/>
      <c r="GR3" s="1759"/>
      <c r="GS3" s="1759"/>
      <c r="GT3" s="1759"/>
      <c r="GU3" s="1759"/>
      <c r="GV3" s="1759"/>
      <c r="GW3" s="1759"/>
      <c r="GX3" s="1759"/>
      <c r="GY3" s="1759"/>
      <c r="GZ3" s="1759"/>
      <c r="HA3" s="1759"/>
      <c r="HB3" s="1759"/>
      <c r="HC3" s="1759"/>
      <c r="HD3" s="1759"/>
      <c r="HE3" s="1759"/>
      <c r="HF3" s="1759"/>
      <c r="HG3" s="1759"/>
      <c r="HH3" s="1759"/>
      <c r="HI3" s="1759"/>
      <c r="HJ3" s="1759"/>
      <c r="HK3" s="1759"/>
      <c r="HL3" s="1759"/>
      <c r="HM3" s="1759"/>
      <c r="HN3" s="1759"/>
      <c r="HO3" s="1759"/>
      <c r="HP3" s="1759"/>
      <c r="HQ3" s="1759"/>
      <c r="HR3" s="1759"/>
      <c r="HS3" s="1759"/>
      <c r="HT3" s="1759"/>
      <c r="HU3" s="1759"/>
      <c r="HV3" s="1759"/>
      <c r="HW3" s="1759"/>
      <c r="HX3" s="1759"/>
      <c r="HY3" s="1759"/>
      <c r="HZ3" s="1759"/>
      <c r="IA3" s="1759"/>
      <c r="IB3" s="1759"/>
      <c r="IC3" s="1759"/>
      <c r="ID3" s="1759"/>
      <c r="IE3" s="1759"/>
      <c r="IF3" s="1759"/>
      <c r="IG3" s="1759"/>
      <c r="IH3" s="1759"/>
      <c r="II3" s="1759"/>
      <c r="IJ3" s="1759"/>
      <c r="IK3" s="1759"/>
      <c r="IL3" s="1759"/>
      <c r="IM3" s="1759"/>
    </row>
    <row r="4" spans="1:247" s="746" customFormat="1" ht="27.75" customHeight="1" x14ac:dyDescent="0.3">
      <c r="A4" s="753" t="s">
        <v>199</v>
      </c>
      <c r="B4" s="744"/>
      <c r="C4" s="314"/>
      <c r="D4" s="314"/>
      <c r="E4" s="1760"/>
      <c r="F4" s="1760"/>
      <c r="G4" s="1760"/>
      <c r="H4" s="314"/>
      <c r="I4" s="314"/>
      <c r="J4" s="314"/>
      <c r="K4" s="935"/>
      <c r="L4" s="744"/>
      <c r="M4" s="745" t="s">
        <v>200</v>
      </c>
    </row>
    <row r="5" spans="1:247" ht="26.25" customHeight="1" x14ac:dyDescent="0.2">
      <c r="A5" s="1765" t="s">
        <v>765</v>
      </c>
      <c r="B5" s="1766"/>
      <c r="C5" s="1687" t="s">
        <v>708</v>
      </c>
      <c r="D5" s="1484"/>
      <c r="E5" s="1484"/>
      <c r="F5" s="1479" t="s">
        <v>947</v>
      </c>
      <c r="G5" s="1479"/>
      <c r="H5" s="1479"/>
      <c r="I5" s="1479" t="s">
        <v>656</v>
      </c>
      <c r="J5" s="1479"/>
      <c r="K5" s="1688"/>
      <c r="L5" s="1769" t="s">
        <v>1196</v>
      </c>
      <c r="M5" s="1770"/>
    </row>
    <row r="6" spans="1:247" ht="24" x14ac:dyDescent="0.2">
      <c r="A6" s="1767"/>
      <c r="B6" s="1768"/>
      <c r="C6" s="92" t="s">
        <v>394</v>
      </c>
      <c r="D6" s="934" t="s">
        <v>568</v>
      </c>
      <c r="E6" s="934" t="s">
        <v>567</v>
      </c>
      <c r="F6" s="933" t="s">
        <v>394</v>
      </c>
      <c r="G6" s="934" t="s">
        <v>568</v>
      </c>
      <c r="H6" s="934" t="s">
        <v>567</v>
      </c>
      <c r="I6" s="933" t="s">
        <v>394</v>
      </c>
      <c r="J6" s="934" t="s">
        <v>568</v>
      </c>
      <c r="K6" s="934" t="s">
        <v>567</v>
      </c>
      <c r="L6" s="1771"/>
      <c r="M6" s="1772"/>
    </row>
    <row r="7" spans="1:247" ht="24" customHeight="1" thickBot="1" x14ac:dyDescent="0.25">
      <c r="A7" s="487" t="s">
        <v>375</v>
      </c>
      <c r="B7" s="936" t="s">
        <v>1197</v>
      </c>
      <c r="C7" s="174">
        <f t="shared" ref="C7:D7" si="0">I7+F7</f>
        <v>98</v>
      </c>
      <c r="D7" s="1066">
        <f t="shared" si="0"/>
        <v>41</v>
      </c>
      <c r="E7" s="1066">
        <f>K7+H7</f>
        <v>57</v>
      </c>
      <c r="F7" s="174">
        <f>H7+G7</f>
        <v>48</v>
      </c>
      <c r="G7" s="1066">
        <v>15</v>
      </c>
      <c r="H7" s="1066">
        <v>33</v>
      </c>
      <c r="I7" s="174">
        <f>K7+J7</f>
        <v>50</v>
      </c>
      <c r="J7" s="1066">
        <v>26</v>
      </c>
      <c r="K7" s="1066">
        <v>24</v>
      </c>
      <c r="L7" s="328" t="s">
        <v>374</v>
      </c>
      <c r="M7" s="52" t="s">
        <v>375</v>
      </c>
    </row>
    <row r="8" spans="1:247" ht="24" customHeight="1" thickTop="1" thickBot="1" x14ac:dyDescent="0.25">
      <c r="A8" s="89" t="s">
        <v>373</v>
      </c>
      <c r="B8" s="937" t="s">
        <v>392</v>
      </c>
      <c r="C8" s="170">
        <f t="shared" ref="C8:C23" si="1">I8+F8</f>
        <v>349</v>
      </c>
      <c r="D8" s="198">
        <f t="shared" ref="D8:D23" si="2">J8+G8</f>
        <v>152</v>
      </c>
      <c r="E8" s="198">
        <f t="shared" ref="E8:E23" si="3">K8+H8</f>
        <v>197</v>
      </c>
      <c r="F8" s="170">
        <f t="shared" ref="F8:F23" si="4">H8+G8</f>
        <v>225</v>
      </c>
      <c r="G8" s="198">
        <v>87</v>
      </c>
      <c r="H8" s="198">
        <v>138</v>
      </c>
      <c r="I8" s="170">
        <f t="shared" ref="I8:I23" si="5">K8+J8</f>
        <v>124</v>
      </c>
      <c r="J8" s="198">
        <v>65</v>
      </c>
      <c r="K8" s="198">
        <v>59</v>
      </c>
      <c r="L8" s="329" t="s">
        <v>372</v>
      </c>
      <c r="M8" s="89" t="s">
        <v>373</v>
      </c>
    </row>
    <row r="9" spans="1:247" ht="36.75" customHeight="1" thickTop="1" thickBot="1" x14ac:dyDescent="0.25">
      <c r="A9" s="487" t="s">
        <v>371</v>
      </c>
      <c r="B9" s="936" t="s">
        <v>1198</v>
      </c>
      <c r="C9" s="168">
        <f t="shared" si="1"/>
        <v>9</v>
      </c>
      <c r="D9" s="200">
        <f t="shared" si="2"/>
        <v>6</v>
      </c>
      <c r="E9" s="200">
        <f t="shared" si="3"/>
        <v>3</v>
      </c>
      <c r="F9" s="168">
        <f t="shared" si="4"/>
        <v>6</v>
      </c>
      <c r="G9" s="200">
        <v>4</v>
      </c>
      <c r="H9" s="200">
        <v>2</v>
      </c>
      <c r="I9" s="168">
        <f t="shared" si="5"/>
        <v>3</v>
      </c>
      <c r="J9" s="200">
        <v>2</v>
      </c>
      <c r="K9" s="200">
        <v>1</v>
      </c>
      <c r="L9" s="328" t="s">
        <v>512</v>
      </c>
      <c r="M9" s="52" t="s">
        <v>371</v>
      </c>
    </row>
    <row r="10" spans="1:247" ht="34.5" customHeight="1" thickTop="1" thickBot="1" x14ac:dyDescent="0.25">
      <c r="A10" s="89" t="s">
        <v>377</v>
      </c>
      <c r="B10" s="937" t="s">
        <v>1199</v>
      </c>
      <c r="C10" s="170">
        <f t="shared" si="1"/>
        <v>139</v>
      </c>
      <c r="D10" s="198">
        <f t="shared" si="2"/>
        <v>56</v>
      </c>
      <c r="E10" s="198">
        <f t="shared" si="3"/>
        <v>83</v>
      </c>
      <c r="F10" s="170">
        <f t="shared" si="4"/>
        <v>78</v>
      </c>
      <c r="G10" s="198">
        <v>28</v>
      </c>
      <c r="H10" s="198">
        <v>50</v>
      </c>
      <c r="I10" s="170">
        <f t="shared" si="5"/>
        <v>61</v>
      </c>
      <c r="J10" s="198">
        <v>28</v>
      </c>
      <c r="K10" s="198">
        <v>33</v>
      </c>
      <c r="L10" s="329" t="s">
        <v>376</v>
      </c>
      <c r="M10" s="89" t="s">
        <v>377</v>
      </c>
    </row>
    <row r="11" spans="1:247" ht="24" customHeight="1" thickTop="1" thickBot="1" x14ac:dyDescent="0.25">
      <c r="A11" s="487" t="s">
        <v>379</v>
      </c>
      <c r="B11" s="936" t="s">
        <v>1200</v>
      </c>
      <c r="C11" s="168">
        <f t="shared" si="1"/>
        <v>34</v>
      </c>
      <c r="D11" s="200">
        <f t="shared" si="2"/>
        <v>15</v>
      </c>
      <c r="E11" s="200">
        <f t="shared" si="3"/>
        <v>19</v>
      </c>
      <c r="F11" s="168">
        <f t="shared" si="4"/>
        <v>23</v>
      </c>
      <c r="G11" s="200">
        <v>11</v>
      </c>
      <c r="H11" s="200">
        <v>12</v>
      </c>
      <c r="I11" s="168">
        <f t="shared" si="5"/>
        <v>11</v>
      </c>
      <c r="J11" s="200">
        <v>4</v>
      </c>
      <c r="K11" s="200">
        <v>7</v>
      </c>
      <c r="L11" s="328" t="s">
        <v>378</v>
      </c>
      <c r="M11" s="52" t="s">
        <v>379</v>
      </c>
    </row>
    <row r="12" spans="1:247" ht="24" customHeight="1" thickTop="1" thickBot="1" x14ac:dyDescent="0.25">
      <c r="A12" s="89" t="s">
        <v>380</v>
      </c>
      <c r="B12" s="937" t="s">
        <v>1201</v>
      </c>
      <c r="C12" s="170">
        <f t="shared" si="1"/>
        <v>876</v>
      </c>
      <c r="D12" s="198">
        <f t="shared" si="2"/>
        <v>175</v>
      </c>
      <c r="E12" s="198">
        <f t="shared" si="3"/>
        <v>701</v>
      </c>
      <c r="F12" s="170">
        <f t="shared" si="4"/>
        <v>641</v>
      </c>
      <c r="G12" s="198">
        <v>83</v>
      </c>
      <c r="H12" s="198">
        <v>558</v>
      </c>
      <c r="I12" s="170">
        <f t="shared" si="5"/>
        <v>235</v>
      </c>
      <c r="J12" s="198">
        <v>92</v>
      </c>
      <c r="K12" s="198">
        <v>143</v>
      </c>
      <c r="L12" s="329" t="s">
        <v>315</v>
      </c>
      <c r="M12" s="89" t="s">
        <v>380</v>
      </c>
    </row>
    <row r="13" spans="1:247" ht="24" customHeight="1" thickTop="1" thickBot="1" x14ac:dyDescent="0.25">
      <c r="A13" s="487" t="s">
        <v>381</v>
      </c>
      <c r="B13" s="936" t="s">
        <v>1202</v>
      </c>
      <c r="C13" s="168">
        <f t="shared" si="1"/>
        <v>217</v>
      </c>
      <c r="D13" s="200">
        <f t="shared" si="2"/>
        <v>82</v>
      </c>
      <c r="E13" s="200">
        <f t="shared" si="3"/>
        <v>135</v>
      </c>
      <c r="F13" s="168">
        <f t="shared" si="4"/>
        <v>132</v>
      </c>
      <c r="G13" s="200">
        <v>41</v>
      </c>
      <c r="H13" s="200">
        <v>91</v>
      </c>
      <c r="I13" s="168">
        <f t="shared" si="5"/>
        <v>85</v>
      </c>
      <c r="J13" s="200">
        <v>41</v>
      </c>
      <c r="K13" s="200">
        <v>44</v>
      </c>
      <c r="L13" s="328" t="s">
        <v>316</v>
      </c>
      <c r="M13" s="52" t="s">
        <v>381</v>
      </c>
    </row>
    <row r="14" spans="1:247" ht="24" customHeight="1" thickTop="1" thickBot="1" x14ac:dyDescent="0.25">
      <c r="A14" s="89" t="s">
        <v>383</v>
      </c>
      <c r="B14" s="937" t="s">
        <v>1203</v>
      </c>
      <c r="C14" s="170">
        <f t="shared" si="1"/>
        <v>55</v>
      </c>
      <c r="D14" s="198">
        <f t="shared" si="2"/>
        <v>17</v>
      </c>
      <c r="E14" s="198">
        <f t="shared" si="3"/>
        <v>38</v>
      </c>
      <c r="F14" s="170">
        <f t="shared" si="4"/>
        <v>36</v>
      </c>
      <c r="G14" s="198">
        <v>9</v>
      </c>
      <c r="H14" s="198">
        <v>27</v>
      </c>
      <c r="I14" s="170">
        <f t="shared" si="5"/>
        <v>19</v>
      </c>
      <c r="J14" s="198">
        <v>8</v>
      </c>
      <c r="K14" s="198">
        <v>11</v>
      </c>
      <c r="L14" s="329" t="s">
        <v>382</v>
      </c>
      <c r="M14" s="89" t="s">
        <v>383</v>
      </c>
    </row>
    <row r="15" spans="1:247" ht="24" customHeight="1" thickTop="1" thickBot="1" x14ac:dyDescent="0.25">
      <c r="A15" s="487" t="s">
        <v>384</v>
      </c>
      <c r="B15" s="936" t="s">
        <v>1204</v>
      </c>
      <c r="C15" s="168">
        <f t="shared" si="1"/>
        <v>0</v>
      </c>
      <c r="D15" s="200">
        <f t="shared" si="2"/>
        <v>0</v>
      </c>
      <c r="E15" s="200">
        <f t="shared" si="3"/>
        <v>0</v>
      </c>
      <c r="F15" s="168">
        <f t="shared" si="4"/>
        <v>0</v>
      </c>
      <c r="G15" s="200">
        <v>0</v>
      </c>
      <c r="H15" s="200">
        <v>0</v>
      </c>
      <c r="I15" s="168">
        <f t="shared" si="5"/>
        <v>0</v>
      </c>
      <c r="J15" s="200">
        <v>0</v>
      </c>
      <c r="K15" s="200">
        <v>0</v>
      </c>
      <c r="L15" s="328" t="s">
        <v>317</v>
      </c>
      <c r="M15" s="52" t="s">
        <v>384</v>
      </c>
    </row>
    <row r="16" spans="1:247" ht="27" customHeight="1" thickTop="1" thickBot="1" x14ac:dyDescent="0.25">
      <c r="A16" s="89" t="s">
        <v>542</v>
      </c>
      <c r="B16" s="937" t="s">
        <v>1205</v>
      </c>
      <c r="C16" s="170">
        <f t="shared" si="1"/>
        <v>3</v>
      </c>
      <c r="D16" s="198">
        <f t="shared" si="2"/>
        <v>0</v>
      </c>
      <c r="E16" s="198">
        <f t="shared" si="3"/>
        <v>3</v>
      </c>
      <c r="F16" s="170">
        <f t="shared" si="4"/>
        <v>3</v>
      </c>
      <c r="G16" s="198">
        <v>0</v>
      </c>
      <c r="H16" s="198">
        <v>3</v>
      </c>
      <c r="I16" s="170">
        <f t="shared" si="5"/>
        <v>0</v>
      </c>
      <c r="J16" s="198">
        <v>0</v>
      </c>
      <c r="K16" s="198">
        <v>0</v>
      </c>
      <c r="L16" s="329" t="s">
        <v>545</v>
      </c>
      <c r="M16" s="89" t="s">
        <v>542</v>
      </c>
    </row>
    <row r="17" spans="1:13" ht="24" customHeight="1" thickTop="1" thickBot="1" x14ac:dyDescent="0.25">
      <c r="A17" s="487" t="s">
        <v>385</v>
      </c>
      <c r="B17" s="936" t="s">
        <v>1206</v>
      </c>
      <c r="C17" s="168">
        <f t="shared" si="1"/>
        <v>113</v>
      </c>
      <c r="D17" s="200">
        <f t="shared" si="2"/>
        <v>58</v>
      </c>
      <c r="E17" s="200">
        <f t="shared" si="3"/>
        <v>55</v>
      </c>
      <c r="F17" s="168">
        <f t="shared" si="4"/>
        <v>59</v>
      </c>
      <c r="G17" s="200">
        <v>23</v>
      </c>
      <c r="H17" s="200">
        <v>36</v>
      </c>
      <c r="I17" s="168">
        <f t="shared" si="5"/>
        <v>54</v>
      </c>
      <c r="J17" s="200">
        <v>35</v>
      </c>
      <c r="K17" s="200">
        <v>19</v>
      </c>
      <c r="L17" s="328" t="s">
        <v>403</v>
      </c>
      <c r="M17" s="52" t="s">
        <v>385</v>
      </c>
    </row>
    <row r="18" spans="1:13" ht="27" customHeight="1" thickTop="1" thickBot="1" x14ac:dyDescent="0.25">
      <c r="A18" s="89" t="s">
        <v>386</v>
      </c>
      <c r="B18" s="937" t="s">
        <v>1207</v>
      </c>
      <c r="C18" s="170">
        <f t="shared" si="1"/>
        <v>2</v>
      </c>
      <c r="D18" s="198">
        <f t="shared" si="2"/>
        <v>2</v>
      </c>
      <c r="E18" s="198">
        <f t="shared" si="3"/>
        <v>0</v>
      </c>
      <c r="F18" s="170">
        <f t="shared" si="4"/>
        <v>2</v>
      </c>
      <c r="G18" s="198">
        <v>2</v>
      </c>
      <c r="H18" s="198">
        <v>0</v>
      </c>
      <c r="I18" s="170">
        <f t="shared" si="5"/>
        <v>0</v>
      </c>
      <c r="J18" s="198">
        <v>0</v>
      </c>
      <c r="K18" s="198">
        <v>0</v>
      </c>
      <c r="L18" s="329" t="s">
        <v>318</v>
      </c>
      <c r="M18" s="89" t="s">
        <v>386</v>
      </c>
    </row>
    <row r="19" spans="1:13" ht="27" customHeight="1" thickTop="1" thickBot="1" x14ac:dyDescent="0.25">
      <c r="A19" s="487" t="s">
        <v>387</v>
      </c>
      <c r="B19" s="936" t="s">
        <v>1208</v>
      </c>
      <c r="C19" s="168">
        <f t="shared" si="1"/>
        <v>74</v>
      </c>
      <c r="D19" s="200">
        <f t="shared" si="2"/>
        <v>28</v>
      </c>
      <c r="E19" s="200">
        <f t="shared" si="3"/>
        <v>46</v>
      </c>
      <c r="F19" s="168">
        <f t="shared" si="4"/>
        <v>44</v>
      </c>
      <c r="G19" s="200">
        <v>18</v>
      </c>
      <c r="H19" s="200">
        <v>26</v>
      </c>
      <c r="I19" s="168">
        <f t="shared" si="5"/>
        <v>30</v>
      </c>
      <c r="J19" s="200">
        <v>10</v>
      </c>
      <c r="K19" s="200">
        <v>20</v>
      </c>
      <c r="L19" s="328" t="s">
        <v>499</v>
      </c>
      <c r="M19" s="52" t="s">
        <v>387</v>
      </c>
    </row>
    <row r="20" spans="1:13" ht="41.25" customHeight="1" thickTop="1" thickBot="1" x14ac:dyDescent="0.25">
      <c r="A20" s="89" t="s">
        <v>388</v>
      </c>
      <c r="B20" s="937" t="s">
        <v>1209</v>
      </c>
      <c r="C20" s="170">
        <f t="shared" si="1"/>
        <v>54</v>
      </c>
      <c r="D20" s="198">
        <f t="shared" si="2"/>
        <v>24</v>
      </c>
      <c r="E20" s="198">
        <f t="shared" si="3"/>
        <v>30</v>
      </c>
      <c r="F20" s="170">
        <f t="shared" si="4"/>
        <v>33</v>
      </c>
      <c r="G20" s="198">
        <v>16</v>
      </c>
      <c r="H20" s="198">
        <v>17</v>
      </c>
      <c r="I20" s="170">
        <f t="shared" si="5"/>
        <v>21</v>
      </c>
      <c r="J20" s="198">
        <v>8</v>
      </c>
      <c r="K20" s="198">
        <v>13</v>
      </c>
      <c r="L20" s="1070" t="s">
        <v>404</v>
      </c>
      <c r="M20" s="89" t="s">
        <v>388</v>
      </c>
    </row>
    <row r="21" spans="1:13" ht="35.25" thickTop="1" thickBot="1" x14ac:dyDescent="0.25">
      <c r="A21" s="487" t="s">
        <v>390</v>
      </c>
      <c r="B21" s="936" t="s">
        <v>1210</v>
      </c>
      <c r="C21" s="998">
        <f t="shared" si="1"/>
        <v>45</v>
      </c>
      <c r="D21" s="1067">
        <f t="shared" si="2"/>
        <v>25</v>
      </c>
      <c r="E21" s="1067">
        <f t="shared" si="3"/>
        <v>20</v>
      </c>
      <c r="F21" s="998">
        <f t="shared" si="4"/>
        <v>20</v>
      </c>
      <c r="G21" s="1067">
        <v>10</v>
      </c>
      <c r="H21" s="1067">
        <v>10</v>
      </c>
      <c r="I21" s="998">
        <f t="shared" si="5"/>
        <v>25</v>
      </c>
      <c r="J21" s="1067">
        <v>15</v>
      </c>
      <c r="K21" s="1067">
        <v>10</v>
      </c>
      <c r="L21" s="328" t="s">
        <v>389</v>
      </c>
      <c r="M21" s="52" t="s">
        <v>390</v>
      </c>
    </row>
    <row r="22" spans="1:13" ht="24" customHeight="1" thickTop="1" thickBot="1" x14ac:dyDescent="0.25">
      <c r="A22" s="89" t="s">
        <v>391</v>
      </c>
      <c r="B22" s="937" t="s">
        <v>1211</v>
      </c>
      <c r="C22" s="170">
        <f t="shared" si="1"/>
        <v>383</v>
      </c>
      <c r="D22" s="198">
        <f t="shared" si="2"/>
        <v>27</v>
      </c>
      <c r="E22" s="198">
        <f t="shared" si="3"/>
        <v>356</v>
      </c>
      <c r="F22" s="170">
        <f t="shared" si="4"/>
        <v>328</v>
      </c>
      <c r="G22" s="198">
        <v>24</v>
      </c>
      <c r="H22" s="198">
        <v>304</v>
      </c>
      <c r="I22" s="170">
        <f t="shared" si="5"/>
        <v>55</v>
      </c>
      <c r="J22" s="198">
        <v>3</v>
      </c>
      <c r="K22" s="198">
        <v>52</v>
      </c>
      <c r="L22" s="329" t="s">
        <v>500</v>
      </c>
      <c r="M22" s="89" t="s">
        <v>391</v>
      </c>
    </row>
    <row r="23" spans="1:13" ht="24" customHeight="1" thickTop="1" x14ac:dyDescent="0.2">
      <c r="A23" s="938" t="s">
        <v>992</v>
      </c>
      <c r="B23" s="1069" t="s">
        <v>993</v>
      </c>
      <c r="C23" s="999">
        <f t="shared" si="1"/>
        <v>390</v>
      </c>
      <c r="D23" s="1068">
        <f t="shared" si="2"/>
        <v>102</v>
      </c>
      <c r="E23" s="1068">
        <f t="shared" si="3"/>
        <v>288</v>
      </c>
      <c r="F23" s="999">
        <f t="shared" si="4"/>
        <v>323</v>
      </c>
      <c r="G23" s="1068">
        <v>61</v>
      </c>
      <c r="H23" s="1068">
        <v>262</v>
      </c>
      <c r="I23" s="999">
        <f t="shared" si="5"/>
        <v>67</v>
      </c>
      <c r="J23" s="1068">
        <v>41</v>
      </c>
      <c r="K23" s="1068">
        <v>26</v>
      </c>
      <c r="L23" s="939" t="s">
        <v>994</v>
      </c>
      <c r="M23" s="938" t="s">
        <v>992</v>
      </c>
    </row>
    <row r="24" spans="1:13" ht="38.25" customHeight="1" x14ac:dyDescent="0.2">
      <c r="A24" s="1761" t="s">
        <v>44</v>
      </c>
      <c r="B24" s="1762"/>
      <c r="C24" s="1004">
        <f t="shared" ref="C24:J24" si="6">SUM(C7:C23)</f>
        <v>2841</v>
      </c>
      <c r="D24" s="1004">
        <f t="shared" si="6"/>
        <v>810</v>
      </c>
      <c r="E24" s="1004">
        <f t="shared" si="6"/>
        <v>2031</v>
      </c>
      <c r="F24" s="1004">
        <f t="shared" si="6"/>
        <v>2001</v>
      </c>
      <c r="G24" s="1004">
        <f t="shared" si="6"/>
        <v>432</v>
      </c>
      <c r="H24" s="1004">
        <f t="shared" si="6"/>
        <v>1569</v>
      </c>
      <c r="I24" s="1004">
        <f t="shared" si="6"/>
        <v>840</v>
      </c>
      <c r="J24" s="1004">
        <f t="shared" si="6"/>
        <v>378</v>
      </c>
      <c r="K24" s="1004">
        <f>SUM(K7:K23)</f>
        <v>462</v>
      </c>
      <c r="L24" s="1763" t="s">
        <v>45</v>
      </c>
      <c r="M24" s="1764"/>
    </row>
    <row r="26" spans="1:13" x14ac:dyDescent="0.25">
      <c r="M26" s="940"/>
    </row>
  </sheetData>
  <mergeCells count="77">
    <mergeCell ref="A24:B24"/>
    <mergeCell ref="L24:M24"/>
    <mergeCell ref="GS3:HC3"/>
    <mergeCell ref="HD3:HN3"/>
    <mergeCell ref="HO3:HY3"/>
    <mergeCell ref="O3:X3"/>
    <mergeCell ref="Y3:AI3"/>
    <mergeCell ref="AJ3:AT3"/>
    <mergeCell ref="AU3:BE3"/>
    <mergeCell ref="BF3:BP3"/>
    <mergeCell ref="A5:B6"/>
    <mergeCell ref="C5:E5"/>
    <mergeCell ref="F5:H5"/>
    <mergeCell ref="I5:K5"/>
    <mergeCell ref="L5:M6"/>
    <mergeCell ref="HZ3:IJ3"/>
    <mergeCell ref="IK3:IM3"/>
    <mergeCell ref="E4:G4"/>
    <mergeCell ref="EE3:EO3"/>
    <mergeCell ref="EP3:EZ3"/>
    <mergeCell ref="FA3:FK3"/>
    <mergeCell ref="FL3:FV3"/>
    <mergeCell ref="FW3:GG3"/>
    <mergeCell ref="GH3:GR3"/>
    <mergeCell ref="BQ3:CA3"/>
    <mergeCell ref="CB3:CL3"/>
    <mergeCell ref="CM3:CW3"/>
    <mergeCell ref="CX3:DH3"/>
    <mergeCell ref="DI3:DS3"/>
    <mergeCell ref="DT3:ED3"/>
    <mergeCell ref="A3:M3"/>
    <mergeCell ref="IK2:IM2"/>
    <mergeCell ref="DT2:ED2"/>
    <mergeCell ref="EE2:EO2"/>
    <mergeCell ref="EP2:EZ2"/>
    <mergeCell ref="FA2:FK2"/>
    <mergeCell ref="FL2:FV2"/>
    <mergeCell ref="FW2:GG2"/>
    <mergeCell ref="GH2:GR2"/>
    <mergeCell ref="GS2:HC2"/>
    <mergeCell ref="HD2:HN2"/>
    <mergeCell ref="HO2:HY2"/>
    <mergeCell ref="HZ2:IJ2"/>
    <mergeCell ref="BF2:BP2"/>
    <mergeCell ref="BQ2:CA2"/>
    <mergeCell ref="CB2:CL2"/>
    <mergeCell ref="CM2:CW2"/>
    <mergeCell ref="CX2:DH2"/>
    <mergeCell ref="DI2:DS2"/>
    <mergeCell ref="GS1:HC1"/>
    <mergeCell ref="HD1:HN1"/>
    <mergeCell ref="HO1:HY1"/>
    <mergeCell ref="HZ1:IJ1"/>
    <mergeCell ref="DI1:DS1"/>
    <mergeCell ref="DT1:ED1"/>
    <mergeCell ref="IK1:IM1"/>
    <mergeCell ref="A2:M2"/>
    <mergeCell ref="O2:X2"/>
    <mergeCell ref="Y2:AI2"/>
    <mergeCell ref="AJ2:AT2"/>
    <mergeCell ref="AU2:BE2"/>
    <mergeCell ref="EE1:EO1"/>
    <mergeCell ref="EP1:EZ1"/>
    <mergeCell ref="FA1:FK1"/>
    <mergeCell ref="FL1:FV1"/>
    <mergeCell ref="FW1:GG1"/>
    <mergeCell ref="GH1:GR1"/>
    <mergeCell ref="BQ1:CA1"/>
    <mergeCell ref="CB1:CL1"/>
    <mergeCell ref="CM1:CW1"/>
    <mergeCell ref="CX1:DH1"/>
    <mergeCell ref="BF1:BP1"/>
    <mergeCell ref="A1:M1"/>
    <mergeCell ref="O1:X1"/>
    <mergeCell ref="Y1:AI1"/>
    <mergeCell ref="AJ1:AT1"/>
    <mergeCell ref="AU1:BE1"/>
  </mergeCells>
  <printOptions horizontalCentered="1" verticalCentered="1"/>
  <pageMargins left="0" right="0" top="0" bottom="0" header="0" footer="0"/>
  <pageSetup paperSize="9" scale="90" orientation="landscape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X200"/>
  <sheetViews>
    <sheetView view="pageBreakPreview" topLeftCell="A175" zoomScale="85" zoomScaleNormal="100" zoomScaleSheetLayoutView="85" workbookViewId="0">
      <selection activeCell="L207" sqref="L207"/>
    </sheetView>
  </sheetViews>
  <sheetFormatPr defaultColWidth="9.140625" defaultRowHeight="14.25" x14ac:dyDescent="0.2"/>
  <cols>
    <col min="1" max="1" width="10.7109375" style="281" customWidth="1"/>
    <col min="2" max="2" width="29.28515625" style="281" customWidth="1"/>
    <col min="3" max="3" width="7.42578125" style="281" customWidth="1"/>
    <col min="4" max="4" width="7.85546875" style="287" bestFit="1" customWidth="1"/>
    <col min="5" max="20" width="5.42578125" style="281" customWidth="1"/>
    <col min="21" max="22" width="4.42578125" style="281" customWidth="1"/>
    <col min="23" max="23" width="6" style="281" customWidth="1"/>
    <col min="24" max="24" width="32" style="290" customWidth="1"/>
    <col min="25" max="16384" width="9.140625" style="281"/>
  </cols>
  <sheetData>
    <row r="1" spans="1:24" ht="23.25" x14ac:dyDescent="0.2">
      <c r="A1" s="1784" t="s">
        <v>525</v>
      </c>
      <c r="B1" s="1784"/>
      <c r="C1" s="1784"/>
      <c r="D1" s="1784"/>
      <c r="E1" s="1784"/>
      <c r="F1" s="1784"/>
      <c r="G1" s="1784"/>
      <c r="H1" s="1784"/>
      <c r="I1" s="1784"/>
      <c r="J1" s="1784"/>
      <c r="K1" s="1784"/>
      <c r="L1" s="1784"/>
      <c r="M1" s="1784"/>
      <c r="N1" s="1784"/>
      <c r="O1" s="1784"/>
      <c r="P1" s="1784"/>
      <c r="Q1" s="1784"/>
      <c r="R1" s="1784"/>
      <c r="S1" s="1784"/>
      <c r="T1" s="1784"/>
      <c r="U1" s="1784"/>
      <c r="V1" s="1784"/>
      <c r="W1" s="1784"/>
      <c r="X1" s="1784"/>
    </row>
    <row r="2" spans="1:24" ht="15.75" x14ac:dyDescent="0.2">
      <c r="A2" s="1785" t="s">
        <v>534</v>
      </c>
      <c r="B2" s="1785"/>
      <c r="C2" s="1785"/>
      <c r="D2" s="1785"/>
      <c r="E2" s="1785"/>
      <c r="F2" s="1785"/>
      <c r="G2" s="1785"/>
      <c r="H2" s="1785"/>
      <c r="I2" s="1785"/>
      <c r="J2" s="1785"/>
      <c r="K2" s="1785"/>
      <c r="L2" s="1785"/>
      <c r="M2" s="1785"/>
      <c r="N2" s="1785"/>
      <c r="O2" s="1785"/>
      <c r="P2" s="1785"/>
      <c r="Q2" s="1785"/>
      <c r="R2" s="1785"/>
      <c r="S2" s="1785"/>
      <c r="T2" s="1785"/>
      <c r="U2" s="1785"/>
      <c r="V2" s="1785"/>
      <c r="W2" s="1785"/>
      <c r="X2" s="1785"/>
    </row>
    <row r="3" spans="1:24" ht="15.75" x14ac:dyDescent="0.2">
      <c r="A3" s="1785" t="s">
        <v>346</v>
      </c>
      <c r="B3" s="1785"/>
      <c r="C3" s="1785"/>
      <c r="D3" s="1785"/>
      <c r="E3" s="1785"/>
      <c r="F3" s="1785"/>
      <c r="G3" s="1785"/>
      <c r="H3" s="1785"/>
      <c r="I3" s="1785"/>
      <c r="J3" s="1785"/>
      <c r="K3" s="1785"/>
      <c r="L3" s="1785"/>
      <c r="M3" s="1785"/>
      <c r="N3" s="1785"/>
      <c r="O3" s="1785"/>
      <c r="P3" s="1785"/>
      <c r="Q3" s="1785"/>
      <c r="R3" s="1785"/>
      <c r="S3" s="1785"/>
      <c r="T3" s="1785"/>
      <c r="U3" s="1785"/>
      <c r="V3" s="1785"/>
      <c r="W3" s="1785"/>
      <c r="X3" s="1785"/>
    </row>
    <row r="4" spans="1:24" ht="15.75" x14ac:dyDescent="0.2">
      <c r="A4" s="1785">
        <v>2021</v>
      </c>
      <c r="B4" s="1785"/>
      <c r="C4" s="1785"/>
      <c r="D4" s="1785"/>
      <c r="E4" s="1785"/>
      <c r="F4" s="1785"/>
      <c r="G4" s="1785"/>
      <c r="H4" s="1785"/>
      <c r="I4" s="1785"/>
      <c r="J4" s="1785"/>
      <c r="K4" s="1785"/>
      <c r="L4" s="1785"/>
      <c r="M4" s="1785"/>
      <c r="N4" s="1785"/>
      <c r="O4" s="1785"/>
      <c r="P4" s="1785"/>
      <c r="Q4" s="1785"/>
      <c r="R4" s="1785"/>
      <c r="S4" s="1785"/>
      <c r="T4" s="1785"/>
      <c r="U4" s="1785"/>
      <c r="V4" s="1785"/>
      <c r="W4" s="1785"/>
      <c r="X4" s="1785"/>
    </row>
    <row r="5" spans="1:24" ht="15.75" x14ac:dyDescent="0.2">
      <c r="A5" s="289" t="s">
        <v>741</v>
      </c>
      <c r="B5" s="1057"/>
      <c r="C5" s="1057"/>
      <c r="D5" s="1057"/>
      <c r="E5" s="1057"/>
      <c r="F5" s="1057"/>
      <c r="G5" s="1057"/>
      <c r="H5" s="1057"/>
      <c r="I5" s="1057"/>
      <c r="J5" s="1057"/>
      <c r="K5" s="1057"/>
      <c r="L5" s="1057"/>
      <c r="M5" s="1057"/>
      <c r="N5" s="1057"/>
      <c r="O5" s="1057"/>
      <c r="P5" s="1057"/>
      <c r="Q5" s="1057"/>
      <c r="R5" s="1057"/>
      <c r="S5" s="1057"/>
      <c r="T5" s="1057"/>
      <c r="U5" s="1057"/>
      <c r="V5" s="1057"/>
      <c r="W5" s="1057"/>
      <c r="X5" s="294" t="s">
        <v>201</v>
      </c>
    </row>
    <row r="6" spans="1:24" ht="49.5" x14ac:dyDescent="0.2">
      <c r="A6" s="282" t="s">
        <v>859</v>
      </c>
      <c r="B6" s="737" t="s">
        <v>111</v>
      </c>
      <c r="C6" s="738" t="s">
        <v>414</v>
      </c>
      <c r="D6" s="284" t="s">
        <v>394</v>
      </c>
      <c r="E6" s="380" t="s">
        <v>858</v>
      </c>
      <c r="F6" s="381" t="s">
        <v>269</v>
      </c>
      <c r="G6" s="381" t="s">
        <v>173</v>
      </c>
      <c r="H6" s="381" t="s">
        <v>171</v>
      </c>
      <c r="I6" s="381" t="s">
        <v>169</v>
      </c>
      <c r="J6" s="381" t="s">
        <v>167</v>
      </c>
      <c r="K6" s="381" t="s">
        <v>165</v>
      </c>
      <c r="L6" s="381" t="s">
        <v>163</v>
      </c>
      <c r="M6" s="381" t="s">
        <v>161</v>
      </c>
      <c r="N6" s="381" t="s">
        <v>69</v>
      </c>
      <c r="O6" s="381" t="s">
        <v>67</v>
      </c>
      <c r="P6" s="381" t="s">
        <v>65</v>
      </c>
      <c r="Q6" s="381" t="s">
        <v>63</v>
      </c>
      <c r="R6" s="381" t="s">
        <v>61</v>
      </c>
      <c r="S6" s="381" t="s">
        <v>59</v>
      </c>
      <c r="T6" s="381" t="s">
        <v>153</v>
      </c>
      <c r="U6" s="381" t="s">
        <v>151</v>
      </c>
      <c r="V6" s="382" t="s">
        <v>453</v>
      </c>
      <c r="W6" s="284" t="s">
        <v>413</v>
      </c>
      <c r="X6" s="283" t="s">
        <v>815</v>
      </c>
    </row>
    <row r="7" spans="1:24" s="339" customFormat="1" ht="13.5" thickBot="1" x14ac:dyDescent="0.25">
      <c r="A7" s="1786" t="s">
        <v>1130</v>
      </c>
      <c r="B7" s="1788" t="s">
        <v>1131</v>
      </c>
      <c r="C7" s="346" t="s">
        <v>1132</v>
      </c>
      <c r="D7" s="1390">
        <f>SUM(E7:V7)</f>
        <v>0</v>
      </c>
      <c r="E7" s="1391">
        <f>0</f>
        <v>0</v>
      </c>
      <c r="F7" s="1392">
        <f>0</f>
        <v>0</v>
      </c>
      <c r="G7" s="1392">
        <f>0</f>
        <v>0</v>
      </c>
      <c r="H7" s="1392">
        <f>0</f>
        <v>0</v>
      </c>
      <c r="I7" s="1392">
        <f>0</f>
        <v>0</v>
      </c>
      <c r="J7" s="1392">
        <f>0</f>
        <v>0</v>
      </c>
      <c r="K7" s="1392">
        <f>0</f>
        <v>0</v>
      </c>
      <c r="L7" s="1392">
        <f>0</f>
        <v>0</v>
      </c>
      <c r="M7" s="1392">
        <f>0</f>
        <v>0</v>
      </c>
      <c r="N7" s="1392">
        <f>0</f>
        <v>0</v>
      </c>
      <c r="O7" s="1392">
        <f>0</f>
        <v>0</v>
      </c>
      <c r="P7" s="1392">
        <f>0</f>
        <v>0</v>
      </c>
      <c r="Q7" s="1392">
        <f>0</f>
        <v>0</v>
      </c>
      <c r="R7" s="1392">
        <f>0</f>
        <v>0</v>
      </c>
      <c r="S7" s="1392">
        <f>0</f>
        <v>0</v>
      </c>
      <c r="T7" s="1392">
        <f>0</f>
        <v>0</v>
      </c>
      <c r="U7" s="1392">
        <f>0</f>
        <v>0</v>
      </c>
      <c r="V7" s="1392">
        <f>0</f>
        <v>0</v>
      </c>
      <c r="W7" s="346" t="s">
        <v>180</v>
      </c>
      <c r="X7" s="1802" t="s">
        <v>1133</v>
      </c>
    </row>
    <row r="8" spans="1:24" s="339" customFormat="1" ht="13.5" thickBot="1" x14ac:dyDescent="0.25">
      <c r="A8" s="1787"/>
      <c r="B8" s="1789"/>
      <c r="C8" s="286" t="s">
        <v>1134</v>
      </c>
      <c r="D8" s="1393">
        <f t="shared" ref="D8:D71" si="0">SUM(E8:V8)</f>
        <v>0</v>
      </c>
      <c r="E8" s="1394">
        <f>0</f>
        <v>0</v>
      </c>
      <c r="F8" s="1395">
        <f>0</f>
        <v>0</v>
      </c>
      <c r="G8" s="1395">
        <f>0</f>
        <v>0</v>
      </c>
      <c r="H8" s="1395">
        <f>0</f>
        <v>0</v>
      </c>
      <c r="I8" s="1395">
        <f>0</f>
        <v>0</v>
      </c>
      <c r="J8" s="1395">
        <f>0</f>
        <v>0</v>
      </c>
      <c r="K8" s="1395">
        <f>0</f>
        <v>0</v>
      </c>
      <c r="L8" s="1395">
        <f>0</f>
        <v>0</v>
      </c>
      <c r="M8" s="1395">
        <f>0</f>
        <v>0</v>
      </c>
      <c r="N8" s="1395">
        <f>0</f>
        <v>0</v>
      </c>
      <c r="O8" s="1395">
        <f>0</f>
        <v>0</v>
      </c>
      <c r="P8" s="1395">
        <f>0</f>
        <v>0</v>
      </c>
      <c r="Q8" s="1395">
        <f>0</f>
        <v>0</v>
      </c>
      <c r="R8" s="1395">
        <f>0</f>
        <v>0</v>
      </c>
      <c r="S8" s="1395">
        <f>0</f>
        <v>0</v>
      </c>
      <c r="T8" s="1395">
        <f>0</f>
        <v>0</v>
      </c>
      <c r="U8" s="1395">
        <f>0</f>
        <v>0</v>
      </c>
      <c r="V8" s="1395">
        <f>0</f>
        <v>0</v>
      </c>
      <c r="W8" s="286" t="s">
        <v>434</v>
      </c>
      <c r="X8" s="1803"/>
    </row>
    <row r="9" spans="1:24" s="340" customFormat="1" ht="13.5" thickBot="1" x14ac:dyDescent="0.25">
      <c r="A9" s="1790" t="s">
        <v>1135</v>
      </c>
      <c r="B9" s="1792" t="s">
        <v>816</v>
      </c>
      <c r="C9" s="285" t="s">
        <v>1132</v>
      </c>
      <c r="D9" s="1396">
        <f t="shared" si="0"/>
        <v>1</v>
      </c>
      <c r="E9" s="1397">
        <v>1</v>
      </c>
      <c r="F9" s="1398">
        <f>0</f>
        <v>0</v>
      </c>
      <c r="G9" s="1398">
        <f>0</f>
        <v>0</v>
      </c>
      <c r="H9" s="1398">
        <f>0</f>
        <v>0</v>
      </c>
      <c r="I9" s="1398">
        <f>0</f>
        <v>0</v>
      </c>
      <c r="J9" s="1398">
        <f>0</f>
        <v>0</v>
      </c>
      <c r="K9" s="1398">
        <f>0</f>
        <v>0</v>
      </c>
      <c r="L9" s="1398">
        <f>0</f>
        <v>0</v>
      </c>
      <c r="M9" s="1398">
        <f>0</f>
        <v>0</v>
      </c>
      <c r="N9" s="1398">
        <f>0</f>
        <v>0</v>
      </c>
      <c r="O9" s="1398">
        <f>0</f>
        <v>0</v>
      </c>
      <c r="P9" s="1398">
        <f>0</f>
        <v>0</v>
      </c>
      <c r="Q9" s="1398">
        <f>0</f>
        <v>0</v>
      </c>
      <c r="R9" s="1398">
        <f>0</f>
        <v>0</v>
      </c>
      <c r="S9" s="1398">
        <f>0</f>
        <v>0</v>
      </c>
      <c r="T9" s="1398">
        <f>0</f>
        <v>0</v>
      </c>
      <c r="U9" s="1398">
        <f>0</f>
        <v>0</v>
      </c>
      <c r="V9" s="1398">
        <f>0</f>
        <v>0</v>
      </c>
      <c r="W9" s="285" t="s">
        <v>180</v>
      </c>
      <c r="X9" s="1804" t="s">
        <v>1136</v>
      </c>
    </row>
    <row r="10" spans="1:24" s="340" customFormat="1" ht="13.5" thickBot="1" x14ac:dyDescent="0.25">
      <c r="A10" s="1791"/>
      <c r="B10" s="1793"/>
      <c r="C10" s="285" t="s">
        <v>1134</v>
      </c>
      <c r="D10" s="1396">
        <f t="shared" si="0"/>
        <v>0</v>
      </c>
      <c r="E10" s="1397">
        <f>0</f>
        <v>0</v>
      </c>
      <c r="F10" s="1398">
        <f>0</f>
        <v>0</v>
      </c>
      <c r="G10" s="1398">
        <f>0</f>
        <v>0</v>
      </c>
      <c r="H10" s="1398">
        <f>0</f>
        <v>0</v>
      </c>
      <c r="I10" s="1398">
        <f>0</f>
        <v>0</v>
      </c>
      <c r="J10" s="1398">
        <f>0</f>
        <v>0</v>
      </c>
      <c r="K10" s="1398">
        <f>0</f>
        <v>0</v>
      </c>
      <c r="L10" s="1398">
        <f>0</f>
        <v>0</v>
      </c>
      <c r="M10" s="1398">
        <f>0</f>
        <v>0</v>
      </c>
      <c r="N10" s="1398">
        <f>0</f>
        <v>0</v>
      </c>
      <c r="O10" s="1398">
        <f>0</f>
        <v>0</v>
      </c>
      <c r="P10" s="1398">
        <f>0</f>
        <v>0</v>
      </c>
      <c r="Q10" s="1398">
        <f>0</f>
        <v>0</v>
      </c>
      <c r="R10" s="1398">
        <f>0</f>
        <v>0</v>
      </c>
      <c r="S10" s="1398">
        <f>0</f>
        <v>0</v>
      </c>
      <c r="T10" s="1398">
        <f>0</f>
        <v>0</v>
      </c>
      <c r="U10" s="1398">
        <f>0</f>
        <v>0</v>
      </c>
      <c r="V10" s="1398">
        <f>0</f>
        <v>0</v>
      </c>
      <c r="W10" s="285" t="s">
        <v>434</v>
      </c>
      <c r="X10" s="1805"/>
    </row>
    <row r="11" spans="1:24" s="339" customFormat="1" ht="13.5" thickBot="1" x14ac:dyDescent="0.25">
      <c r="A11" s="1794" t="s">
        <v>1223</v>
      </c>
      <c r="B11" s="1795" t="s">
        <v>1224</v>
      </c>
      <c r="C11" s="346" t="s">
        <v>1132</v>
      </c>
      <c r="D11" s="1390">
        <f t="shared" si="0"/>
        <v>0</v>
      </c>
      <c r="E11" s="1391">
        <f>0</f>
        <v>0</v>
      </c>
      <c r="F11" s="1392">
        <f>0</f>
        <v>0</v>
      </c>
      <c r="G11" s="1392">
        <f>0</f>
        <v>0</v>
      </c>
      <c r="H11" s="1392">
        <f>0</f>
        <v>0</v>
      </c>
      <c r="I11" s="1392">
        <f>0</f>
        <v>0</v>
      </c>
      <c r="J11" s="1392">
        <f>0</f>
        <v>0</v>
      </c>
      <c r="K11" s="1392">
        <f>0</f>
        <v>0</v>
      </c>
      <c r="L11" s="1392">
        <f>0</f>
        <v>0</v>
      </c>
      <c r="M11" s="1392">
        <f>0</f>
        <v>0</v>
      </c>
      <c r="N11" s="1392">
        <f>0</f>
        <v>0</v>
      </c>
      <c r="O11" s="1392">
        <f>0</f>
        <v>0</v>
      </c>
      <c r="P11" s="1392">
        <f>0</f>
        <v>0</v>
      </c>
      <c r="Q11" s="1392">
        <f>0</f>
        <v>0</v>
      </c>
      <c r="R11" s="1392">
        <f>0</f>
        <v>0</v>
      </c>
      <c r="S11" s="1392">
        <f>0</f>
        <v>0</v>
      </c>
      <c r="T11" s="1392">
        <f>0</f>
        <v>0</v>
      </c>
      <c r="U11" s="1392">
        <f>0</f>
        <v>0</v>
      </c>
      <c r="V11" s="1392">
        <f>0</f>
        <v>0</v>
      </c>
      <c r="W11" s="346" t="s">
        <v>180</v>
      </c>
      <c r="X11" s="1806" t="s">
        <v>1265</v>
      </c>
    </row>
    <row r="12" spans="1:24" s="339" customFormat="1" ht="13.5" thickBot="1" x14ac:dyDescent="0.25">
      <c r="A12" s="1787"/>
      <c r="B12" s="1789"/>
      <c r="C12" s="286" t="s">
        <v>1134</v>
      </c>
      <c r="D12" s="1393">
        <f t="shared" si="0"/>
        <v>1</v>
      </c>
      <c r="E12" s="1394">
        <v>1</v>
      </c>
      <c r="F12" s="1395">
        <f>0</f>
        <v>0</v>
      </c>
      <c r="G12" s="1395">
        <f>0</f>
        <v>0</v>
      </c>
      <c r="H12" s="1395">
        <f>0</f>
        <v>0</v>
      </c>
      <c r="I12" s="1395">
        <f>0</f>
        <v>0</v>
      </c>
      <c r="J12" s="1395">
        <f>0</f>
        <v>0</v>
      </c>
      <c r="K12" s="1395">
        <f>0</f>
        <v>0</v>
      </c>
      <c r="L12" s="1395">
        <f>0</f>
        <v>0</v>
      </c>
      <c r="M12" s="1395">
        <f>0</f>
        <v>0</v>
      </c>
      <c r="N12" s="1395">
        <f>0</f>
        <v>0</v>
      </c>
      <c r="O12" s="1395">
        <f>0</f>
        <v>0</v>
      </c>
      <c r="P12" s="1395">
        <f>0</f>
        <v>0</v>
      </c>
      <c r="Q12" s="1395">
        <f>0</f>
        <v>0</v>
      </c>
      <c r="R12" s="1395">
        <f>0</f>
        <v>0</v>
      </c>
      <c r="S12" s="1395">
        <f>0</f>
        <v>0</v>
      </c>
      <c r="T12" s="1395">
        <f>0</f>
        <v>0</v>
      </c>
      <c r="U12" s="1395">
        <f>0</f>
        <v>0</v>
      </c>
      <c r="V12" s="1395">
        <f>0</f>
        <v>0</v>
      </c>
      <c r="W12" s="286" t="s">
        <v>434</v>
      </c>
      <c r="X12" s="1803"/>
    </row>
    <row r="13" spans="1:24" s="340" customFormat="1" ht="13.5" thickBot="1" x14ac:dyDescent="0.25">
      <c r="A13" s="1790" t="s">
        <v>995</v>
      </c>
      <c r="B13" s="1792" t="s">
        <v>996</v>
      </c>
      <c r="C13" s="285" t="s">
        <v>1132</v>
      </c>
      <c r="D13" s="1396">
        <f t="shared" si="0"/>
        <v>22</v>
      </c>
      <c r="E13" s="1397">
        <v>7</v>
      </c>
      <c r="F13" s="1398">
        <v>1</v>
      </c>
      <c r="G13" s="1398">
        <v>4</v>
      </c>
      <c r="H13" s="1398">
        <f>0</f>
        <v>0</v>
      </c>
      <c r="I13" s="1398">
        <v>1</v>
      </c>
      <c r="J13" s="1398">
        <v>1</v>
      </c>
      <c r="K13" s="1398">
        <v>2</v>
      </c>
      <c r="L13" s="1398">
        <v>3</v>
      </c>
      <c r="M13" s="1398">
        <f>0</f>
        <v>0</v>
      </c>
      <c r="N13" s="1398">
        <v>1</v>
      </c>
      <c r="O13" s="1398">
        <f>0</f>
        <v>0</v>
      </c>
      <c r="P13" s="1398">
        <v>1</v>
      </c>
      <c r="Q13" s="1398">
        <f>0</f>
        <v>0</v>
      </c>
      <c r="R13" s="1398">
        <f>0</f>
        <v>0</v>
      </c>
      <c r="S13" s="1398">
        <v>1</v>
      </c>
      <c r="T13" s="1398">
        <f>0</f>
        <v>0</v>
      </c>
      <c r="U13" s="1398">
        <f>0</f>
        <v>0</v>
      </c>
      <c r="V13" s="1398">
        <f>0</f>
        <v>0</v>
      </c>
      <c r="W13" s="285" t="s">
        <v>180</v>
      </c>
      <c r="X13" s="1804" t="s">
        <v>997</v>
      </c>
    </row>
    <row r="14" spans="1:24" s="340" customFormat="1" ht="13.5" thickBot="1" x14ac:dyDescent="0.25">
      <c r="A14" s="1791"/>
      <c r="B14" s="1793"/>
      <c r="C14" s="285" t="s">
        <v>1134</v>
      </c>
      <c r="D14" s="1396">
        <f t="shared" si="0"/>
        <v>25</v>
      </c>
      <c r="E14" s="1397">
        <v>7</v>
      </c>
      <c r="F14" s="1398">
        <v>1</v>
      </c>
      <c r="G14" s="1398">
        <v>2</v>
      </c>
      <c r="H14" s="1398">
        <v>3</v>
      </c>
      <c r="I14" s="1398">
        <v>2</v>
      </c>
      <c r="J14" s="1398">
        <v>2</v>
      </c>
      <c r="K14" s="1398">
        <v>2</v>
      </c>
      <c r="L14" s="1398">
        <v>3</v>
      </c>
      <c r="M14" s="1398">
        <f>0</f>
        <v>0</v>
      </c>
      <c r="N14" s="1398">
        <v>1</v>
      </c>
      <c r="O14" s="1398">
        <f>0</f>
        <v>0</v>
      </c>
      <c r="P14" s="1398">
        <f>0</f>
        <v>0</v>
      </c>
      <c r="Q14" s="1398">
        <f>0</f>
        <v>0</v>
      </c>
      <c r="R14" s="1398">
        <f>0</f>
        <v>0</v>
      </c>
      <c r="S14" s="1398">
        <f>0</f>
        <v>0</v>
      </c>
      <c r="T14" s="1398">
        <f>0</f>
        <v>0</v>
      </c>
      <c r="U14" s="1398">
        <v>1</v>
      </c>
      <c r="V14" s="1398">
        <v>1</v>
      </c>
      <c r="W14" s="285" t="s">
        <v>434</v>
      </c>
      <c r="X14" s="1805"/>
    </row>
    <row r="15" spans="1:24" s="339" customFormat="1" ht="13.5" thickBot="1" x14ac:dyDescent="0.25">
      <c r="A15" s="1794" t="s">
        <v>998</v>
      </c>
      <c r="B15" s="1795" t="s">
        <v>999</v>
      </c>
      <c r="C15" s="346" t="s">
        <v>1132</v>
      </c>
      <c r="D15" s="1390">
        <f t="shared" si="0"/>
        <v>0</v>
      </c>
      <c r="E15" s="1391">
        <f>0</f>
        <v>0</v>
      </c>
      <c r="F15" s="1392">
        <f>0</f>
        <v>0</v>
      </c>
      <c r="G15" s="1392">
        <f>0</f>
        <v>0</v>
      </c>
      <c r="H15" s="1392">
        <f>0</f>
        <v>0</v>
      </c>
      <c r="I15" s="1392">
        <f>0</f>
        <v>0</v>
      </c>
      <c r="J15" s="1392">
        <f>0</f>
        <v>0</v>
      </c>
      <c r="K15" s="1392">
        <f>0</f>
        <v>0</v>
      </c>
      <c r="L15" s="1392">
        <f>0</f>
        <v>0</v>
      </c>
      <c r="M15" s="1392">
        <f>0</f>
        <v>0</v>
      </c>
      <c r="N15" s="1392">
        <f>0</f>
        <v>0</v>
      </c>
      <c r="O15" s="1392">
        <f>0</f>
        <v>0</v>
      </c>
      <c r="P15" s="1392">
        <f>0</f>
        <v>0</v>
      </c>
      <c r="Q15" s="1392">
        <f>0</f>
        <v>0</v>
      </c>
      <c r="R15" s="1392">
        <f>0</f>
        <v>0</v>
      </c>
      <c r="S15" s="1392">
        <f>0</f>
        <v>0</v>
      </c>
      <c r="T15" s="1392">
        <f>0</f>
        <v>0</v>
      </c>
      <c r="U15" s="1392">
        <f>0</f>
        <v>0</v>
      </c>
      <c r="V15" s="1392">
        <f>0</f>
        <v>0</v>
      </c>
      <c r="W15" s="346" t="s">
        <v>180</v>
      </c>
      <c r="X15" s="1806" t="s">
        <v>1000</v>
      </c>
    </row>
    <row r="16" spans="1:24" s="339" customFormat="1" ht="13.5" thickBot="1" x14ac:dyDescent="0.25">
      <c r="A16" s="1787"/>
      <c r="B16" s="1789"/>
      <c r="C16" s="286" t="s">
        <v>1134</v>
      </c>
      <c r="D16" s="1393">
        <f t="shared" si="0"/>
        <v>0</v>
      </c>
      <c r="E16" s="1394">
        <f>0</f>
        <v>0</v>
      </c>
      <c r="F16" s="1395">
        <f>0</f>
        <v>0</v>
      </c>
      <c r="G16" s="1395">
        <f>0</f>
        <v>0</v>
      </c>
      <c r="H16" s="1395">
        <f>0</f>
        <v>0</v>
      </c>
      <c r="I16" s="1395">
        <f>0</f>
        <v>0</v>
      </c>
      <c r="J16" s="1395">
        <f>0</f>
        <v>0</v>
      </c>
      <c r="K16" s="1395">
        <f>0</f>
        <v>0</v>
      </c>
      <c r="L16" s="1395">
        <f>0</f>
        <v>0</v>
      </c>
      <c r="M16" s="1395">
        <f>0</f>
        <v>0</v>
      </c>
      <c r="N16" s="1395">
        <f>0</f>
        <v>0</v>
      </c>
      <c r="O16" s="1395">
        <f>0</f>
        <v>0</v>
      </c>
      <c r="P16" s="1395">
        <f>0</f>
        <v>0</v>
      </c>
      <c r="Q16" s="1395">
        <f>0</f>
        <v>0</v>
      </c>
      <c r="R16" s="1395">
        <f>0</f>
        <v>0</v>
      </c>
      <c r="S16" s="1395">
        <f>0</f>
        <v>0</v>
      </c>
      <c r="T16" s="1395">
        <f>0</f>
        <v>0</v>
      </c>
      <c r="U16" s="1395">
        <f>0</f>
        <v>0</v>
      </c>
      <c r="V16" s="1395">
        <f>0</f>
        <v>0</v>
      </c>
      <c r="W16" s="286" t="s">
        <v>434</v>
      </c>
      <c r="X16" s="1803"/>
    </row>
    <row r="17" spans="1:24" s="340" customFormat="1" ht="13.5" thickBot="1" x14ac:dyDescent="0.25">
      <c r="A17" s="1790" t="s">
        <v>454</v>
      </c>
      <c r="B17" s="1792" t="s">
        <v>455</v>
      </c>
      <c r="C17" s="285" t="s">
        <v>1132</v>
      </c>
      <c r="D17" s="1396">
        <f t="shared" si="0"/>
        <v>0</v>
      </c>
      <c r="E17" s="1397">
        <f>0</f>
        <v>0</v>
      </c>
      <c r="F17" s="1398">
        <f>0</f>
        <v>0</v>
      </c>
      <c r="G17" s="1398">
        <f>0</f>
        <v>0</v>
      </c>
      <c r="H17" s="1398">
        <f>0</f>
        <v>0</v>
      </c>
      <c r="I17" s="1398">
        <f>0</f>
        <v>0</v>
      </c>
      <c r="J17" s="1398">
        <f>0</f>
        <v>0</v>
      </c>
      <c r="K17" s="1398">
        <f>0</f>
        <v>0</v>
      </c>
      <c r="L17" s="1398">
        <f>0</f>
        <v>0</v>
      </c>
      <c r="M17" s="1398">
        <f>0</f>
        <v>0</v>
      </c>
      <c r="N17" s="1398">
        <f>0</f>
        <v>0</v>
      </c>
      <c r="O17" s="1398">
        <f>0</f>
        <v>0</v>
      </c>
      <c r="P17" s="1398">
        <f>0</f>
        <v>0</v>
      </c>
      <c r="Q17" s="1398">
        <f>0</f>
        <v>0</v>
      </c>
      <c r="R17" s="1398">
        <f>0</f>
        <v>0</v>
      </c>
      <c r="S17" s="1398">
        <f>0</f>
        <v>0</v>
      </c>
      <c r="T17" s="1398">
        <f>0</f>
        <v>0</v>
      </c>
      <c r="U17" s="1398">
        <f>0</f>
        <v>0</v>
      </c>
      <c r="V17" s="1398">
        <f>0</f>
        <v>0</v>
      </c>
      <c r="W17" s="285" t="s">
        <v>180</v>
      </c>
      <c r="X17" s="1804" t="s">
        <v>501</v>
      </c>
    </row>
    <row r="18" spans="1:24" s="340" customFormat="1" ht="13.5" thickBot="1" x14ac:dyDescent="0.25">
      <c r="A18" s="1791"/>
      <c r="B18" s="1793"/>
      <c r="C18" s="285" t="s">
        <v>1134</v>
      </c>
      <c r="D18" s="1396">
        <f t="shared" si="0"/>
        <v>0</v>
      </c>
      <c r="E18" s="1397">
        <f>0</f>
        <v>0</v>
      </c>
      <c r="F18" s="1398">
        <f>0</f>
        <v>0</v>
      </c>
      <c r="G18" s="1398">
        <f>0</f>
        <v>0</v>
      </c>
      <c r="H18" s="1398">
        <f>0</f>
        <v>0</v>
      </c>
      <c r="I18" s="1398">
        <f>0</f>
        <v>0</v>
      </c>
      <c r="J18" s="1398">
        <f>0</f>
        <v>0</v>
      </c>
      <c r="K18" s="1398">
        <f>0</f>
        <v>0</v>
      </c>
      <c r="L18" s="1398">
        <f>0</f>
        <v>0</v>
      </c>
      <c r="M18" s="1398">
        <f>0</f>
        <v>0</v>
      </c>
      <c r="N18" s="1398">
        <f>0</f>
        <v>0</v>
      </c>
      <c r="O18" s="1398">
        <f>0</f>
        <v>0</v>
      </c>
      <c r="P18" s="1398">
        <f>0</f>
        <v>0</v>
      </c>
      <c r="Q18" s="1398">
        <f>0</f>
        <v>0</v>
      </c>
      <c r="R18" s="1398">
        <f>0</f>
        <v>0</v>
      </c>
      <c r="S18" s="1398">
        <f>0</f>
        <v>0</v>
      </c>
      <c r="T18" s="1398">
        <f>0</f>
        <v>0</v>
      </c>
      <c r="U18" s="1398">
        <f>0</f>
        <v>0</v>
      </c>
      <c r="V18" s="1398">
        <f>0</f>
        <v>0</v>
      </c>
      <c r="W18" s="285" t="s">
        <v>434</v>
      </c>
      <c r="X18" s="1805"/>
    </row>
    <row r="19" spans="1:24" s="339" customFormat="1" ht="13.5" thickBot="1" x14ac:dyDescent="0.25">
      <c r="A19" s="1794" t="s">
        <v>1225</v>
      </c>
      <c r="B19" s="1795" t="s">
        <v>1226</v>
      </c>
      <c r="C19" s="346" t="s">
        <v>1132</v>
      </c>
      <c r="D19" s="1390">
        <f t="shared" si="0"/>
        <v>1</v>
      </c>
      <c r="E19" s="1391">
        <f>0</f>
        <v>0</v>
      </c>
      <c r="F19" s="1392">
        <f>0</f>
        <v>0</v>
      </c>
      <c r="G19" s="1392">
        <f>0</f>
        <v>0</v>
      </c>
      <c r="H19" s="1392">
        <f>0</f>
        <v>0</v>
      </c>
      <c r="I19" s="1392">
        <f>0</f>
        <v>0</v>
      </c>
      <c r="J19" s="1392">
        <f>0</f>
        <v>0</v>
      </c>
      <c r="K19" s="1392">
        <f>0</f>
        <v>0</v>
      </c>
      <c r="L19" s="1392">
        <f>0</f>
        <v>0</v>
      </c>
      <c r="M19" s="1392">
        <v>1</v>
      </c>
      <c r="N19" s="1392">
        <f>0</f>
        <v>0</v>
      </c>
      <c r="O19" s="1392">
        <f>0</f>
        <v>0</v>
      </c>
      <c r="P19" s="1392">
        <f>0</f>
        <v>0</v>
      </c>
      <c r="Q19" s="1392">
        <f>0</f>
        <v>0</v>
      </c>
      <c r="R19" s="1392">
        <f>0</f>
        <v>0</v>
      </c>
      <c r="S19" s="1392">
        <f>0</f>
        <v>0</v>
      </c>
      <c r="T19" s="1392">
        <f>0</f>
        <v>0</v>
      </c>
      <c r="U19" s="1392">
        <f>0</f>
        <v>0</v>
      </c>
      <c r="V19" s="1392">
        <f>0</f>
        <v>0</v>
      </c>
      <c r="W19" s="346" t="s">
        <v>180</v>
      </c>
      <c r="X19" s="1806" t="s">
        <v>1266</v>
      </c>
    </row>
    <row r="20" spans="1:24" s="339" customFormat="1" ht="13.5" thickBot="1" x14ac:dyDescent="0.25">
      <c r="A20" s="1787"/>
      <c r="B20" s="1789"/>
      <c r="C20" s="286" t="s">
        <v>1134</v>
      </c>
      <c r="D20" s="1393">
        <f t="shared" si="0"/>
        <v>0</v>
      </c>
      <c r="E20" s="1394">
        <f>0</f>
        <v>0</v>
      </c>
      <c r="F20" s="1395">
        <f>0</f>
        <v>0</v>
      </c>
      <c r="G20" s="1395">
        <f>0</f>
        <v>0</v>
      </c>
      <c r="H20" s="1395">
        <f>0</f>
        <v>0</v>
      </c>
      <c r="I20" s="1395">
        <f>0</f>
        <v>0</v>
      </c>
      <c r="J20" s="1395">
        <f>0</f>
        <v>0</v>
      </c>
      <c r="K20" s="1395">
        <f>0</f>
        <v>0</v>
      </c>
      <c r="L20" s="1395">
        <f>0</f>
        <v>0</v>
      </c>
      <c r="M20" s="1395">
        <f>0</f>
        <v>0</v>
      </c>
      <c r="N20" s="1395">
        <f>0</f>
        <v>0</v>
      </c>
      <c r="O20" s="1395">
        <f>0</f>
        <v>0</v>
      </c>
      <c r="P20" s="1395">
        <f>0</f>
        <v>0</v>
      </c>
      <c r="Q20" s="1395">
        <f>0</f>
        <v>0</v>
      </c>
      <c r="R20" s="1395">
        <f>0</f>
        <v>0</v>
      </c>
      <c r="S20" s="1395">
        <f>0</f>
        <v>0</v>
      </c>
      <c r="T20" s="1395">
        <f>0</f>
        <v>0</v>
      </c>
      <c r="U20" s="1395">
        <f>0</f>
        <v>0</v>
      </c>
      <c r="V20" s="1395">
        <f>0</f>
        <v>0</v>
      </c>
      <c r="W20" s="286" t="s">
        <v>434</v>
      </c>
      <c r="X20" s="1803"/>
    </row>
    <row r="21" spans="1:24" s="340" customFormat="1" ht="13.5" thickBot="1" x14ac:dyDescent="0.25">
      <c r="A21" s="1790" t="s">
        <v>1137</v>
      </c>
      <c r="B21" s="1792" t="s">
        <v>1138</v>
      </c>
      <c r="C21" s="285" t="s">
        <v>1132</v>
      </c>
      <c r="D21" s="1396">
        <f t="shared" si="0"/>
        <v>0</v>
      </c>
      <c r="E21" s="1397">
        <f>0</f>
        <v>0</v>
      </c>
      <c r="F21" s="1398">
        <f>0</f>
        <v>0</v>
      </c>
      <c r="G21" s="1398">
        <f>0</f>
        <v>0</v>
      </c>
      <c r="H21" s="1398">
        <f>0</f>
        <v>0</v>
      </c>
      <c r="I21" s="1398">
        <f>0</f>
        <v>0</v>
      </c>
      <c r="J21" s="1398">
        <f>0</f>
        <v>0</v>
      </c>
      <c r="K21" s="1398">
        <f>0</f>
        <v>0</v>
      </c>
      <c r="L21" s="1398">
        <f>0</f>
        <v>0</v>
      </c>
      <c r="M21" s="1398">
        <f>0</f>
        <v>0</v>
      </c>
      <c r="N21" s="1398">
        <f>0</f>
        <v>0</v>
      </c>
      <c r="O21" s="1398">
        <f>0</f>
        <v>0</v>
      </c>
      <c r="P21" s="1398">
        <f>0</f>
        <v>0</v>
      </c>
      <c r="Q21" s="1398">
        <f>0</f>
        <v>0</v>
      </c>
      <c r="R21" s="1398">
        <f>0</f>
        <v>0</v>
      </c>
      <c r="S21" s="1398">
        <f>0</f>
        <v>0</v>
      </c>
      <c r="T21" s="1398">
        <f>0</f>
        <v>0</v>
      </c>
      <c r="U21" s="1398">
        <f>0</f>
        <v>0</v>
      </c>
      <c r="V21" s="1398">
        <f>0</f>
        <v>0</v>
      </c>
      <c r="W21" s="285" t="s">
        <v>180</v>
      </c>
      <c r="X21" s="1804" t="s">
        <v>1139</v>
      </c>
    </row>
    <row r="22" spans="1:24" s="340" customFormat="1" ht="13.5" thickBot="1" x14ac:dyDescent="0.25">
      <c r="A22" s="1791"/>
      <c r="B22" s="1793"/>
      <c r="C22" s="285" t="s">
        <v>1134</v>
      </c>
      <c r="D22" s="1396">
        <f t="shared" si="0"/>
        <v>0</v>
      </c>
      <c r="E22" s="1397">
        <f>0</f>
        <v>0</v>
      </c>
      <c r="F22" s="1398">
        <f>0</f>
        <v>0</v>
      </c>
      <c r="G22" s="1398">
        <f>0</f>
        <v>0</v>
      </c>
      <c r="H22" s="1398">
        <f>0</f>
        <v>0</v>
      </c>
      <c r="I22" s="1398">
        <f>0</f>
        <v>0</v>
      </c>
      <c r="J22" s="1398">
        <f>0</f>
        <v>0</v>
      </c>
      <c r="K22" s="1398">
        <f>0</f>
        <v>0</v>
      </c>
      <c r="L22" s="1398">
        <f>0</f>
        <v>0</v>
      </c>
      <c r="M22" s="1398">
        <f>0</f>
        <v>0</v>
      </c>
      <c r="N22" s="1398">
        <f>0</f>
        <v>0</v>
      </c>
      <c r="O22" s="1398">
        <f>0</f>
        <v>0</v>
      </c>
      <c r="P22" s="1398">
        <f>0</f>
        <v>0</v>
      </c>
      <c r="Q22" s="1398">
        <f>0</f>
        <v>0</v>
      </c>
      <c r="R22" s="1398">
        <f>0</f>
        <v>0</v>
      </c>
      <c r="S22" s="1398">
        <f>0</f>
        <v>0</v>
      </c>
      <c r="T22" s="1398">
        <f>0</f>
        <v>0</v>
      </c>
      <c r="U22" s="1398">
        <f>0</f>
        <v>0</v>
      </c>
      <c r="V22" s="1398">
        <f>0</f>
        <v>0</v>
      </c>
      <c r="W22" s="285" t="s">
        <v>434</v>
      </c>
      <c r="X22" s="1805"/>
    </row>
    <row r="23" spans="1:24" s="339" customFormat="1" ht="13.5" thickBot="1" x14ac:dyDescent="0.25">
      <c r="A23" s="1794" t="s">
        <v>1227</v>
      </c>
      <c r="B23" s="1795" t="s">
        <v>1228</v>
      </c>
      <c r="C23" s="346" t="s">
        <v>1132</v>
      </c>
      <c r="D23" s="1390">
        <f t="shared" si="0"/>
        <v>0</v>
      </c>
      <c r="E23" s="1391">
        <f>0</f>
        <v>0</v>
      </c>
      <c r="F23" s="1392">
        <f>0</f>
        <v>0</v>
      </c>
      <c r="G23" s="1392">
        <f>0</f>
        <v>0</v>
      </c>
      <c r="H23" s="1392">
        <f>0</f>
        <v>0</v>
      </c>
      <c r="I23" s="1392">
        <f>0</f>
        <v>0</v>
      </c>
      <c r="J23" s="1392">
        <f>0</f>
        <v>0</v>
      </c>
      <c r="K23" s="1392">
        <f>0</f>
        <v>0</v>
      </c>
      <c r="L23" s="1392">
        <f>0</f>
        <v>0</v>
      </c>
      <c r="M23" s="1392">
        <f>0</f>
        <v>0</v>
      </c>
      <c r="N23" s="1392">
        <f>0</f>
        <v>0</v>
      </c>
      <c r="O23" s="1392">
        <f>0</f>
        <v>0</v>
      </c>
      <c r="P23" s="1392">
        <f>0</f>
        <v>0</v>
      </c>
      <c r="Q23" s="1392">
        <f>0</f>
        <v>0</v>
      </c>
      <c r="R23" s="1392">
        <f>0</f>
        <v>0</v>
      </c>
      <c r="S23" s="1392">
        <f>0</f>
        <v>0</v>
      </c>
      <c r="T23" s="1392">
        <f>0</f>
        <v>0</v>
      </c>
      <c r="U23" s="1392">
        <f>0</f>
        <v>0</v>
      </c>
      <c r="V23" s="1392">
        <f>0</f>
        <v>0</v>
      </c>
      <c r="W23" s="346" t="s">
        <v>180</v>
      </c>
      <c r="X23" s="1806" t="s">
        <v>1267</v>
      </c>
    </row>
    <row r="24" spans="1:24" s="339" customFormat="1" ht="13.5" thickBot="1" x14ac:dyDescent="0.25">
      <c r="A24" s="1787"/>
      <c r="B24" s="1789"/>
      <c r="C24" s="286" t="s">
        <v>1134</v>
      </c>
      <c r="D24" s="1393">
        <f t="shared" si="0"/>
        <v>0</v>
      </c>
      <c r="E24" s="1394">
        <f>0</f>
        <v>0</v>
      </c>
      <c r="F24" s="1395">
        <f>0</f>
        <v>0</v>
      </c>
      <c r="G24" s="1395">
        <f>0</f>
        <v>0</v>
      </c>
      <c r="H24" s="1395">
        <f>0</f>
        <v>0</v>
      </c>
      <c r="I24" s="1395">
        <f>0</f>
        <v>0</v>
      </c>
      <c r="J24" s="1395">
        <f>0</f>
        <v>0</v>
      </c>
      <c r="K24" s="1395">
        <f>0</f>
        <v>0</v>
      </c>
      <c r="L24" s="1395">
        <f>0</f>
        <v>0</v>
      </c>
      <c r="M24" s="1395">
        <f>0</f>
        <v>0</v>
      </c>
      <c r="N24" s="1395">
        <f>0</f>
        <v>0</v>
      </c>
      <c r="O24" s="1395">
        <f>0</f>
        <v>0</v>
      </c>
      <c r="P24" s="1395">
        <f>0</f>
        <v>0</v>
      </c>
      <c r="Q24" s="1395">
        <f>0</f>
        <v>0</v>
      </c>
      <c r="R24" s="1395">
        <f>0</f>
        <v>0</v>
      </c>
      <c r="S24" s="1395">
        <f>0</f>
        <v>0</v>
      </c>
      <c r="T24" s="1395">
        <f>0</f>
        <v>0</v>
      </c>
      <c r="U24" s="1395">
        <f>0</f>
        <v>0</v>
      </c>
      <c r="V24" s="1395">
        <f>0</f>
        <v>0</v>
      </c>
      <c r="W24" s="286" t="s">
        <v>434</v>
      </c>
      <c r="X24" s="1803"/>
    </row>
    <row r="25" spans="1:24" s="340" customFormat="1" ht="13.5" thickBot="1" x14ac:dyDescent="0.25">
      <c r="A25" s="1790" t="s">
        <v>1001</v>
      </c>
      <c r="B25" s="1792" t="s">
        <v>1002</v>
      </c>
      <c r="C25" s="285" t="s">
        <v>1132</v>
      </c>
      <c r="D25" s="1396">
        <f t="shared" si="0"/>
        <v>59</v>
      </c>
      <c r="E25" s="1397">
        <v>5</v>
      </c>
      <c r="F25" s="1398">
        <v>5</v>
      </c>
      <c r="G25" s="1398">
        <v>6</v>
      </c>
      <c r="H25" s="1398">
        <v>7</v>
      </c>
      <c r="I25" s="1398">
        <v>10</v>
      </c>
      <c r="J25" s="1398">
        <v>7</v>
      </c>
      <c r="K25" s="1398">
        <v>3</v>
      </c>
      <c r="L25" s="1398">
        <v>5</v>
      </c>
      <c r="M25" s="1398">
        <v>4</v>
      </c>
      <c r="N25" s="1398">
        <f>0</f>
        <v>0</v>
      </c>
      <c r="O25" s="1398">
        <v>2</v>
      </c>
      <c r="P25" s="1398">
        <f>0</f>
        <v>0</v>
      </c>
      <c r="Q25" s="1398">
        <v>1</v>
      </c>
      <c r="R25" s="1398">
        <v>1</v>
      </c>
      <c r="S25" s="1398">
        <f>0</f>
        <v>0</v>
      </c>
      <c r="T25" s="1398">
        <v>2</v>
      </c>
      <c r="U25" s="1398">
        <v>1</v>
      </c>
      <c r="V25" s="1398">
        <f>0</f>
        <v>0</v>
      </c>
      <c r="W25" s="285" t="s">
        <v>180</v>
      </c>
      <c r="X25" s="1804" t="s">
        <v>1003</v>
      </c>
    </row>
    <row r="26" spans="1:24" s="340" customFormat="1" ht="13.5" thickBot="1" x14ac:dyDescent="0.25">
      <c r="A26" s="1791"/>
      <c r="B26" s="1793"/>
      <c r="C26" s="285" t="s">
        <v>1134</v>
      </c>
      <c r="D26" s="1396">
        <f t="shared" si="0"/>
        <v>60</v>
      </c>
      <c r="E26" s="1397">
        <v>6</v>
      </c>
      <c r="F26" s="1398">
        <v>3</v>
      </c>
      <c r="G26" s="1398">
        <v>7</v>
      </c>
      <c r="H26" s="1398">
        <v>6</v>
      </c>
      <c r="I26" s="1398">
        <v>6</v>
      </c>
      <c r="J26" s="1398">
        <v>9</v>
      </c>
      <c r="K26" s="1398">
        <v>9</v>
      </c>
      <c r="L26" s="1398">
        <v>4</v>
      </c>
      <c r="M26" s="1398">
        <v>5</v>
      </c>
      <c r="N26" s="1398">
        <v>3</v>
      </c>
      <c r="O26" s="1398">
        <f>0</f>
        <v>0</v>
      </c>
      <c r="P26" s="1398">
        <f>0</f>
        <v>0</v>
      </c>
      <c r="Q26" s="1398">
        <v>1</v>
      </c>
      <c r="R26" s="1398">
        <f>0</f>
        <v>0</v>
      </c>
      <c r="S26" s="1398">
        <f>0</f>
        <v>0</v>
      </c>
      <c r="T26" s="1398">
        <v>1</v>
      </c>
      <c r="U26" s="1398">
        <f>0</f>
        <v>0</v>
      </c>
      <c r="V26" s="1398">
        <f>0</f>
        <v>0</v>
      </c>
      <c r="W26" s="285" t="s">
        <v>434</v>
      </c>
      <c r="X26" s="1805"/>
    </row>
    <row r="27" spans="1:24" s="339" customFormat="1" ht="13.5" thickBot="1" x14ac:dyDescent="0.25">
      <c r="A27" s="1794" t="s">
        <v>1140</v>
      </c>
      <c r="B27" s="1795" t="s">
        <v>1141</v>
      </c>
      <c r="C27" s="346" t="s">
        <v>1132</v>
      </c>
      <c r="D27" s="1390">
        <f t="shared" si="0"/>
        <v>0</v>
      </c>
      <c r="E27" s="1391">
        <f>0</f>
        <v>0</v>
      </c>
      <c r="F27" s="1392">
        <f>0</f>
        <v>0</v>
      </c>
      <c r="G27" s="1392">
        <f>0</f>
        <v>0</v>
      </c>
      <c r="H27" s="1392">
        <f>0</f>
        <v>0</v>
      </c>
      <c r="I27" s="1392">
        <f>0</f>
        <v>0</v>
      </c>
      <c r="J27" s="1392">
        <f>0</f>
        <v>0</v>
      </c>
      <c r="K27" s="1392">
        <f>0</f>
        <v>0</v>
      </c>
      <c r="L27" s="1392">
        <f>0</f>
        <v>0</v>
      </c>
      <c r="M27" s="1392">
        <f>0</f>
        <v>0</v>
      </c>
      <c r="N27" s="1392">
        <f>0</f>
        <v>0</v>
      </c>
      <c r="O27" s="1392">
        <f>0</f>
        <v>0</v>
      </c>
      <c r="P27" s="1392">
        <f>0</f>
        <v>0</v>
      </c>
      <c r="Q27" s="1392">
        <f>0</f>
        <v>0</v>
      </c>
      <c r="R27" s="1392">
        <f>0</f>
        <v>0</v>
      </c>
      <c r="S27" s="1392">
        <f>0</f>
        <v>0</v>
      </c>
      <c r="T27" s="1392">
        <f>0</f>
        <v>0</v>
      </c>
      <c r="U27" s="1392">
        <f>0</f>
        <v>0</v>
      </c>
      <c r="V27" s="1392">
        <f>0</f>
        <v>0</v>
      </c>
      <c r="W27" s="346" t="s">
        <v>180</v>
      </c>
      <c r="X27" s="1806" t="s">
        <v>1142</v>
      </c>
    </row>
    <row r="28" spans="1:24" s="339" customFormat="1" ht="13.5" thickBot="1" x14ac:dyDescent="0.25">
      <c r="A28" s="1787"/>
      <c r="B28" s="1789"/>
      <c r="C28" s="286" t="s">
        <v>1134</v>
      </c>
      <c r="D28" s="1393">
        <f t="shared" si="0"/>
        <v>1</v>
      </c>
      <c r="E28" s="1394">
        <v>1</v>
      </c>
      <c r="F28" s="1395">
        <f>0</f>
        <v>0</v>
      </c>
      <c r="G28" s="1395">
        <f>0</f>
        <v>0</v>
      </c>
      <c r="H28" s="1395">
        <f>0</f>
        <v>0</v>
      </c>
      <c r="I28" s="1395">
        <f>0</f>
        <v>0</v>
      </c>
      <c r="J28" s="1395">
        <f>0</f>
        <v>0</v>
      </c>
      <c r="K28" s="1395">
        <f>0</f>
        <v>0</v>
      </c>
      <c r="L28" s="1395">
        <f>0</f>
        <v>0</v>
      </c>
      <c r="M28" s="1395">
        <f>0</f>
        <v>0</v>
      </c>
      <c r="N28" s="1395">
        <f>0</f>
        <v>0</v>
      </c>
      <c r="O28" s="1395">
        <f>0</f>
        <v>0</v>
      </c>
      <c r="P28" s="1395">
        <f>0</f>
        <v>0</v>
      </c>
      <c r="Q28" s="1395">
        <f>0</f>
        <v>0</v>
      </c>
      <c r="R28" s="1395">
        <f>0</f>
        <v>0</v>
      </c>
      <c r="S28" s="1395">
        <f>0</f>
        <v>0</v>
      </c>
      <c r="T28" s="1395">
        <f>0</f>
        <v>0</v>
      </c>
      <c r="U28" s="1395">
        <f>0</f>
        <v>0</v>
      </c>
      <c r="V28" s="1395">
        <f>0</f>
        <v>0</v>
      </c>
      <c r="W28" s="286" t="s">
        <v>434</v>
      </c>
      <c r="X28" s="1803"/>
    </row>
    <row r="29" spans="1:24" s="340" customFormat="1" ht="13.5" thickBot="1" x14ac:dyDescent="0.25">
      <c r="A29" s="1790" t="s">
        <v>1229</v>
      </c>
      <c r="B29" s="1792" t="s">
        <v>1230</v>
      </c>
      <c r="C29" s="285" t="s">
        <v>1132</v>
      </c>
      <c r="D29" s="1396">
        <f t="shared" si="0"/>
        <v>0</v>
      </c>
      <c r="E29" s="1397">
        <f>0</f>
        <v>0</v>
      </c>
      <c r="F29" s="1398">
        <f>0</f>
        <v>0</v>
      </c>
      <c r="G29" s="1398">
        <f>0</f>
        <v>0</v>
      </c>
      <c r="H29" s="1398">
        <f>0</f>
        <v>0</v>
      </c>
      <c r="I29" s="1398">
        <f>0</f>
        <v>0</v>
      </c>
      <c r="J29" s="1398">
        <f>0</f>
        <v>0</v>
      </c>
      <c r="K29" s="1398">
        <f>0</f>
        <v>0</v>
      </c>
      <c r="L29" s="1398">
        <f>0</f>
        <v>0</v>
      </c>
      <c r="M29" s="1398">
        <f>0</f>
        <v>0</v>
      </c>
      <c r="N29" s="1398">
        <f>0</f>
        <v>0</v>
      </c>
      <c r="O29" s="1398">
        <f>0</f>
        <v>0</v>
      </c>
      <c r="P29" s="1398">
        <f>0</f>
        <v>0</v>
      </c>
      <c r="Q29" s="1398">
        <f>0</f>
        <v>0</v>
      </c>
      <c r="R29" s="1398">
        <f>0</f>
        <v>0</v>
      </c>
      <c r="S29" s="1398">
        <f>0</f>
        <v>0</v>
      </c>
      <c r="T29" s="1398">
        <f>0</f>
        <v>0</v>
      </c>
      <c r="U29" s="1398">
        <f>0</f>
        <v>0</v>
      </c>
      <c r="V29" s="1398">
        <f>0</f>
        <v>0</v>
      </c>
      <c r="W29" s="285" t="s">
        <v>180</v>
      </c>
      <c r="X29" s="1804" t="s">
        <v>1268</v>
      </c>
    </row>
    <row r="30" spans="1:24" s="340" customFormat="1" ht="13.5" thickBot="1" x14ac:dyDescent="0.25">
      <c r="A30" s="1791"/>
      <c r="B30" s="1793"/>
      <c r="C30" s="285" t="s">
        <v>1134</v>
      </c>
      <c r="D30" s="1396">
        <f t="shared" si="0"/>
        <v>0</v>
      </c>
      <c r="E30" s="1397">
        <f>0</f>
        <v>0</v>
      </c>
      <c r="F30" s="1398">
        <f>0</f>
        <v>0</v>
      </c>
      <c r="G30" s="1398">
        <f>0</f>
        <v>0</v>
      </c>
      <c r="H30" s="1398">
        <f>0</f>
        <v>0</v>
      </c>
      <c r="I30" s="1398">
        <f>0</f>
        <v>0</v>
      </c>
      <c r="J30" s="1398">
        <f>0</f>
        <v>0</v>
      </c>
      <c r="K30" s="1398">
        <f>0</f>
        <v>0</v>
      </c>
      <c r="L30" s="1398">
        <f>0</f>
        <v>0</v>
      </c>
      <c r="M30" s="1398">
        <f>0</f>
        <v>0</v>
      </c>
      <c r="N30" s="1398">
        <f>0</f>
        <v>0</v>
      </c>
      <c r="O30" s="1398">
        <f>0</f>
        <v>0</v>
      </c>
      <c r="P30" s="1398">
        <f>0</f>
        <v>0</v>
      </c>
      <c r="Q30" s="1398">
        <f>0</f>
        <v>0</v>
      </c>
      <c r="R30" s="1398">
        <f>0</f>
        <v>0</v>
      </c>
      <c r="S30" s="1398">
        <f>0</f>
        <v>0</v>
      </c>
      <c r="T30" s="1398">
        <f>0</f>
        <v>0</v>
      </c>
      <c r="U30" s="1398">
        <f>0</f>
        <v>0</v>
      </c>
      <c r="V30" s="1398">
        <f>0</f>
        <v>0</v>
      </c>
      <c r="W30" s="285" t="s">
        <v>434</v>
      </c>
      <c r="X30" s="1805"/>
    </row>
    <row r="31" spans="1:24" s="339" customFormat="1" ht="13.5" thickBot="1" x14ac:dyDescent="0.25">
      <c r="A31" s="1794" t="s">
        <v>1004</v>
      </c>
      <c r="B31" s="1795" t="s">
        <v>1005</v>
      </c>
      <c r="C31" s="346" t="s">
        <v>1132</v>
      </c>
      <c r="D31" s="1390">
        <f t="shared" si="0"/>
        <v>0</v>
      </c>
      <c r="E31" s="1391">
        <f>0</f>
        <v>0</v>
      </c>
      <c r="F31" s="1392">
        <f>0</f>
        <v>0</v>
      </c>
      <c r="G31" s="1392">
        <f>0</f>
        <v>0</v>
      </c>
      <c r="H31" s="1392">
        <f>0</f>
        <v>0</v>
      </c>
      <c r="I31" s="1392">
        <f>0</f>
        <v>0</v>
      </c>
      <c r="J31" s="1392">
        <f>0</f>
        <v>0</v>
      </c>
      <c r="K31" s="1392">
        <f>0</f>
        <v>0</v>
      </c>
      <c r="L31" s="1392">
        <f>0</f>
        <v>0</v>
      </c>
      <c r="M31" s="1392">
        <f>0</f>
        <v>0</v>
      </c>
      <c r="N31" s="1392">
        <f>0</f>
        <v>0</v>
      </c>
      <c r="O31" s="1392">
        <f>0</f>
        <v>0</v>
      </c>
      <c r="P31" s="1392">
        <f>0</f>
        <v>0</v>
      </c>
      <c r="Q31" s="1392">
        <f>0</f>
        <v>0</v>
      </c>
      <c r="R31" s="1392">
        <f>0</f>
        <v>0</v>
      </c>
      <c r="S31" s="1392">
        <f>0</f>
        <v>0</v>
      </c>
      <c r="T31" s="1392">
        <f>0</f>
        <v>0</v>
      </c>
      <c r="U31" s="1392">
        <f>0</f>
        <v>0</v>
      </c>
      <c r="V31" s="1392">
        <f>0</f>
        <v>0</v>
      </c>
      <c r="W31" s="346" t="s">
        <v>180</v>
      </c>
      <c r="X31" s="1806" t="s">
        <v>1143</v>
      </c>
    </row>
    <row r="32" spans="1:24" s="339" customFormat="1" ht="13.5" thickBot="1" x14ac:dyDescent="0.25">
      <c r="A32" s="1787"/>
      <c r="B32" s="1789"/>
      <c r="C32" s="286" t="s">
        <v>1134</v>
      </c>
      <c r="D32" s="1393">
        <f t="shared" si="0"/>
        <v>4</v>
      </c>
      <c r="E32" s="1394">
        <f>0</f>
        <v>0</v>
      </c>
      <c r="F32" s="1395">
        <v>1</v>
      </c>
      <c r="G32" s="1395">
        <v>1</v>
      </c>
      <c r="H32" s="1395">
        <f>0</f>
        <v>0</v>
      </c>
      <c r="I32" s="1395">
        <v>1</v>
      </c>
      <c r="J32" s="1395">
        <v>1</v>
      </c>
      <c r="K32" s="1395">
        <f>0</f>
        <v>0</v>
      </c>
      <c r="L32" s="1395">
        <f>0</f>
        <v>0</v>
      </c>
      <c r="M32" s="1395">
        <f>0</f>
        <v>0</v>
      </c>
      <c r="N32" s="1395">
        <f>0</f>
        <v>0</v>
      </c>
      <c r="O32" s="1395">
        <f>0</f>
        <v>0</v>
      </c>
      <c r="P32" s="1395">
        <f>0</f>
        <v>0</v>
      </c>
      <c r="Q32" s="1395">
        <f>0</f>
        <v>0</v>
      </c>
      <c r="R32" s="1395">
        <f>0</f>
        <v>0</v>
      </c>
      <c r="S32" s="1395">
        <f>0</f>
        <v>0</v>
      </c>
      <c r="T32" s="1395">
        <f>0</f>
        <v>0</v>
      </c>
      <c r="U32" s="1395">
        <f>0</f>
        <v>0</v>
      </c>
      <c r="V32" s="1395">
        <f>0</f>
        <v>0</v>
      </c>
      <c r="W32" s="286" t="s">
        <v>434</v>
      </c>
      <c r="X32" s="1803"/>
    </row>
    <row r="33" spans="1:24" s="340" customFormat="1" ht="13.5" thickBot="1" x14ac:dyDescent="0.25">
      <c r="A33" s="1790" t="s">
        <v>1231</v>
      </c>
      <c r="B33" s="1792" t="s">
        <v>1232</v>
      </c>
      <c r="C33" s="285" t="s">
        <v>1132</v>
      </c>
      <c r="D33" s="1396">
        <f t="shared" si="0"/>
        <v>0</v>
      </c>
      <c r="E33" s="1397">
        <f>0</f>
        <v>0</v>
      </c>
      <c r="F33" s="1398">
        <f>0</f>
        <v>0</v>
      </c>
      <c r="G33" s="1398">
        <f>0</f>
        <v>0</v>
      </c>
      <c r="H33" s="1398">
        <f>0</f>
        <v>0</v>
      </c>
      <c r="I33" s="1398">
        <f>0</f>
        <v>0</v>
      </c>
      <c r="J33" s="1398">
        <f>0</f>
        <v>0</v>
      </c>
      <c r="K33" s="1398">
        <f>0</f>
        <v>0</v>
      </c>
      <c r="L33" s="1398">
        <f>0</f>
        <v>0</v>
      </c>
      <c r="M33" s="1398">
        <f>0</f>
        <v>0</v>
      </c>
      <c r="N33" s="1398">
        <f>0</f>
        <v>0</v>
      </c>
      <c r="O33" s="1398">
        <f>0</f>
        <v>0</v>
      </c>
      <c r="P33" s="1398">
        <f>0</f>
        <v>0</v>
      </c>
      <c r="Q33" s="1398">
        <f>0</f>
        <v>0</v>
      </c>
      <c r="R33" s="1398">
        <f>0</f>
        <v>0</v>
      </c>
      <c r="S33" s="1398">
        <f>0</f>
        <v>0</v>
      </c>
      <c r="T33" s="1398">
        <f>0</f>
        <v>0</v>
      </c>
      <c r="U33" s="1398">
        <f>0</f>
        <v>0</v>
      </c>
      <c r="V33" s="1398">
        <f>0</f>
        <v>0</v>
      </c>
      <c r="W33" s="285" t="s">
        <v>180</v>
      </c>
      <c r="X33" s="1804" t="s">
        <v>1269</v>
      </c>
    </row>
    <row r="34" spans="1:24" s="340" customFormat="1" ht="13.5" thickBot="1" x14ac:dyDescent="0.25">
      <c r="A34" s="1791"/>
      <c r="B34" s="1793"/>
      <c r="C34" s="285" t="s">
        <v>1134</v>
      </c>
      <c r="D34" s="1396">
        <f t="shared" si="0"/>
        <v>0</v>
      </c>
      <c r="E34" s="1397">
        <f>0</f>
        <v>0</v>
      </c>
      <c r="F34" s="1398">
        <f>0</f>
        <v>0</v>
      </c>
      <c r="G34" s="1398">
        <f>0</f>
        <v>0</v>
      </c>
      <c r="H34" s="1398">
        <f>0</f>
        <v>0</v>
      </c>
      <c r="I34" s="1398">
        <f>0</f>
        <v>0</v>
      </c>
      <c r="J34" s="1398">
        <f>0</f>
        <v>0</v>
      </c>
      <c r="K34" s="1398">
        <f>0</f>
        <v>0</v>
      </c>
      <c r="L34" s="1398">
        <f>0</f>
        <v>0</v>
      </c>
      <c r="M34" s="1398">
        <f>0</f>
        <v>0</v>
      </c>
      <c r="N34" s="1398">
        <f>0</f>
        <v>0</v>
      </c>
      <c r="O34" s="1398">
        <f>0</f>
        <v>0</v>
      </c>
      <c r="P34" s="1398">
        <f>0</f>
        <v>0</v>
      </c>
      <c r="Q34" s="1398">
        <f>0</f>
        <v>0</v>
      </c>
      <c r="R34" s="1398">
        <f>0</f>
        <v>0</v>
      </c>
      <c r="S34" s="1398">
        <f>0</f>
        <v>0</v>
      </c>
      <c r="T34" s="1398">
        <f>0</f>
        <v>0</v>
      </c>
      <c r="U34" s="1398">
        <f>0</f>
        <v>0</v>
      </c>
      <c r="V34" s="1398">
        <f>0</f>
        <v>0</v>
      </c>
      <c r="W34" s="285" t="s">
        <v>434</v>
      </c>
      <c r="X34" s="1805"/>
    </row>
    <row r="35" spans="1:24" s="339" customFormat="1" ht="13.5" thickBot="1" x14ac:dyDescent="0.25">
      <c r="A35" s="1794" t="s">
        <v>1006</v>
      </c>
      <c r="B35" s="1795" t="s">
        <v>1007</v>
      </c>
      <c r="C35" s="346" t="s">
        <v>1132</v>
      </c>
      <c r="D35" s="1390">
        <f t="shared" si="0"/>
        <v>0</v>
      </c>
      <c r="E35" s="1391">
        <f>0</f>
        <v>0</v>
      </c>
      <c r="F35" s="1392">
        <f>0</f>
        <v>0</v>
      </c>
      <c r="G35" s="1392">
        <f>0</f>
        <v>0</v>
      </c>
      <c r="H35" s="1392">
        <f>0</f>
        <v>0</v>
      </c>
      <c r="I35" s="1392">
        <f>0</f>
        <v>0</v>
      </c>
      <c r="J35" s="1392">
        <f>0</f>
        <v>0</v>
      </c>
      <c r="K35" s="1392">
        <f>0</f>
        <v>0</v>
      </c>
      <c r="L35" s="1392">
        <f>0</f>
        <v>0</v>
      </c>
      <c r="M35" s="1392">
        <f>0</f>
        <v>0</v>
      </c>
      <c r="N35" s="1392">
        <f>0</f>
        <v>0</v>
      </c>
      <c r="O35" s="1392">
        <f>0</f>
        <v>0</v>
      </c>
      <c r="P35" s="1392">
        <f>0</f>
        <v>0</v>
      </c>
      <c r="Q35" s="1392">
        <f>0</f>
        <v>0</v>
      </c>
      <c r="R35" s="1392">
        <f>0</f>
        <v>0</v>
      </c>
      <c r="S35" s="1392">
        <f>0</f>
        <v>0</v>
      </c>
      <c r="T35" s="1392">
        <f>0</f>
        <v>0</v>
      </c>
      <c r="U35" s="1392">
        <f>0</f>
        <v>0</v>
      </c>
      <c r="V35" s="1392">
        <f>0</f>
        <v>0</v>
      </c>
      <c r="W35" s="346" t="s">
        <v>180</v>
      </c>
      <c r="X35" s="1806" t="s">
        <v>1008</v>
      </c>
    </row>
    <row r="36" spans="1:24" s="339" customFormat="1" ht="13.5" thickBot="1" x14ac:dyDescent="0.25">
      <c r="A36" s="1787"/>
      <c r="B36" s="1789"/>
      <c r="C36" s="286" t="s">
        <v>1134</v>
      </c>
      <c r="D36" s="1393">
        <f t="shared" si="0"/>
        <v>0</v>
      </c>
      <c r="E36" s="1394">
        <f>0</f>
        <v>0</v>
      </c>
      <c r="F36" s="1395">
        <f>0</f>
        <v>0</v>
      </c>
      <c r="G36" s="1395">
        <f>0</f>
        <v>0</v>
      </c>
      <c r="H36" s="1395">
        <f>0</f>
        <v>0</v>
      </c>
      <c r="I36" s="1395">
        <f>0</f>
        <v>0</v>
      </c>
      <c r="J36" s="1395">
        <f>0</f>
        <v>0</v>
      </c>
      <c r="K36" s="1395">
        <f>0</f>
        <v>0</v>
      </c>
      <c r="L36" s="1395">
        <f>0</f>
        <v>0</v>
      </c>
      <c r="M36" s="1395">
        <f>0</f>
        <v>0</v>
      </c>
      <c r="N36" s="1395">
        <f>0</f>
        <v>0</v>
      </c>
      <c r="O36" s="1395">
        <f>0</f>
        <v>0</v>
      </c>
      <c r="P36" s="1395">
        <f>0</f>
        <v>0</v>
      </c>
      <c r="Q36" s="1395">
        <f>0</f>
        <v>0</v>
      </c>
      <c r="R36" s="1395">
        <f>0</f>
        <v>0</v>
      </c>
      <c r="S36" s="1395">
        <f>0</f>
        <v>0</v>
      </c>
      <c r="T36" s="1395">
        <f>0</f>
        <v>0</v>
      </c>
      <c r="U36" s="1395">
        <f>0</f>
        <v>0</v>
      </c>
      <c r="V36" s="1395">
        <f>0</f>
        <v>0</v>
      </c>
      <c r="W36" s="286" t="s">
        <v>434</v>
      </c>
      <c r="X36" s="1803"/>
    </row>
    <row r="37" spans="1:24" s="340" customFormat="1" ht="13.5" thickBot="1" x14ac:dyDescent="0.25">
      <c r="A37" s="1790" t="s">
        <v>1009</v>
      </c>
      <c r="B37" s="1792" t="s">
        <v>1010</v>
      </c>
      <c r="C37" s="285" t="s">
        <v>1132</v>
      </c>
      <c r="D37" s="1396">
        <f t="shared" si="0"/>
        <v>1</v>
      </c>
      <c r="E37" s="1397">
        <f>0</f>
        <v>0</v>
      </c>
      <c r="F37" s="1398">
        <f>0</f>
        <v>0</v>
      </c>
      <c r="G37" s="1398">
        <f>0</f>
        <v>0</v>
      </c>
      <c r="H37" s="1398">
        <f>0</f>
        <v>0</v>
      </c>
      <c r="I37" s="1398">
        <f>0</f>
        <v>0</v>
      </c>
      <c r="J37" s="1398">
        <f>0</f>
        <v>0</v>
      </c>
      <c r="K37" s="1398">
        <f>0</f>
        <v>0</v>
      </c>
      <c r="L37" s="1398">
        <f>0</f>
        <v>0</v>
      </c>
      <c r="M37" s="1398">
        <f>0</f>
        <v>0</v>
      </c>
      <c r="N37" s="1398">
        <f>0</f>
        <v>0</v>
      </c>
      <c r="O37" s="1398">
        <f>0</f>
        <v>0</v>
      </c>
      <c r="P37" s="1398">
        <f>0</f>
        <v>0</v>
      </c>
      <c r="Q37" s="1398">
        <f>0</f>
        <v>0</v>
      </c>
      <c r="R37" s="1398">
        <f>0</f>
        <v>0</v>
      </c>
      <c r="S37" s="1398">
        <v>1</v>
      </c>
      <c r="T37" s="1398">
        <f>0</f>
        <v>0</v>
      </c>
      <c r="U37" s="1398">
        <f>0</f>
        <v>0</v>
      </c>
      <c r="V37" s="1398">
        <f>0</f>
        <v>0</v>
      </c>
      <c r="W37" s="285" t="s">
        <v>180</v>
      </c>
      <c r="X37" s="1804" t="s">
        <v>1011</v>
      </c>
    </row>
    <row r="38" spans="1:24" s="340" customFormat="1" ht="13.5" thickBot="1" x14ac:dyDescent="0.25">
      <c r="A38" s="1791"/>
      <c r="B38" s="1793"/>
      <c r="C38" s="285" t="s">
        <v>1134</v>
      </c>
      <c r="D38" s="1396">
        <f t="shared" si="0"/>
        <v>1</v>
      </c>
      <c r="E38" s="1397">
        <f>0</f>
        <v>0</v>
      </c>
      <c r="F38" s="1398">
        <f>0</f>
        <v>0</v>
      </c>
      <c r="G38" s="1398">
        <f>0</f>
        <v>0</v>
      </c>
      <c r="H38" s="1398">
        <f>0</f>
        <v>0</v>
      </c>
      <c r="I38" s="1398">
        <f>0</f>
        <v>0</v>
      </c>
      <c r="J38" s="1398">
        <f>0</f>
        <v>0</v>
      </c>
      <c r="K38" s="1398">
        <v>1</v>
      </c>
      <c r="L38" s="1398">
        <f>0</f>
        <v>0</v>
      </c>
      <c r="M38" s="1398">
        <f>0</f>
        <v>0</v>
      </c>
      <c r="N38" s="1398">
        <f>0</f>
        <v>0</v>
      </c>
      <c r="O38" s="1398">
        <f>0</f>
        <v>0</v>
      </c>
      <c r="P38" s="1398">
        <f>0</f>
        <v>0</v>
      </c>
      <c r="Q38" s="1398">
        <f>0</f>
        <v>0</v>
      </c>
      <c r="R38" s="1398">
        <f>0</f>
        <v>0</v>
      </c>
      <c r="S38" s="1398">
        <f>0</f>
        <v>0</v>
      </c>
      <c r="T38" s="1398">
        <f>0</f>
        <v>0</v>
      </c>
      <c r="U38" s="1398">
        <f>0</f>
        <v>0</v>
      </c>
      <c r="V38" s="1398">
        <f>0</f>
        <v>0</v>
      </c>
      <c r="W38" s="285" t="s">
        <v>434</v>
      </c>
      <c r="X38" s="1805"/>
    </row>
    <row r="39" spans="1:24" s="339" customFormat="1" ht="13.5" thickBot="1" x14ac:dyDescent="0.25">
      <c r="A39" s="1794" t="s">
        <v>1144</v>
      </c>
      <c r="B39" s="1795" t="s">
        <v>1145</v>
      </c>
      <c r="C39" s="346" t="s">
        <v>1132</v>
      </c>
      <c r="D39" s="1390">
        <f t="shared" si="0"/>
        <v>0</v>
      </c>
      <c r="E39" s="1391">
        <f>0</f>
        <v>0</v>
      </c>
      <c r="F39" s="1392">
        <f>0</f>
        <v>0</v>
      </c>
      <c r="G39" s="1392">
        <f>0</f>
        <v>0</v>
      </c>
      <c r="H39" s="1392">
        <f>0</f>
        <v>0</v>
      </c>
      <c r="I39" s="1392">
        <f>0</f>
        <v>0</v>
      </c>
      <c r="J39" s="1392">
        <f>0</f>
        <v>0</v>
      </c>
      <c r="K39" s="1392">
        <f>0</f>
        <v>0</v>
      </c>
      <c r="L39" s="1392">
        <f>0</f>
        <v>0</v>
      </c>
      <c r="M39" s="1392">
        <f>0</f>
        <v>0</v>
      </c>
      <c r="N39" s="1392">
        <f>0</f>
        <v>0</v>
      </c>
      <c r="O39" s="1392">
        <f>0</f>
        <v>0</v>
      </c>
      <c r="P39" s="1392">
        <f>0</f>
        <v>0</v>
      </c>
      <c r="Q39" s="1392">
        <f>0</f>
        <v>0</v>
      </c>
      <c r="R39" s="1392">
        <f>0</f>
        <v>0</v>
      </c>
      <c r="S39" s="1392">
        <f>0</f>
        <v>0</v>
      </c>
      <c r="T39" s="1392">
        <f>0</f>
        <v>0</v>
      </c>
      <c r="U39" s="1392">
        <f>0</f>
        <v>0</v>
      </c>
      <c r="V39" s="1392">
        <f>0</f>
        <v>0</v>
      </c>
      <c r="W39" s="346" t="s">
        <v>180</v>
      </c>
      <c r="X39" s="1806" t="s">
        <v>1146</v>
      </c>
    </row>
    <row r="40" spans="1:24" s="339" customFormat="1" ht="13.5" thickBot="1" x14ac:dyDescent="0.25">
      <c r="A40" s="1787"/>
      <c r="B40" s="1789"/>
      <c r="C40" s="286" t="s">
        <v>1134</v>
      </c>
      <c r="D40" s="1393">
        <f t="shared" si="0"/>
        <v>1</v>
      </c>
      <c r="E40" s="1394">
        <f>0</f>
        <v>0</v>
      </c>
      <c r="F40" s="1395">
        <v>1</v>
      </c>
      <c r="G40" s="1395">
        <f>0</f>
        <v>0</v>
      </c>
      <c r="H40" s="1395">
        <f>0</f>
        <v>0</v>
      </c>
      <c r="I40" s="1395">
        <f>0</f>
        <v>0</v>
      </c>
      <c r="J40" s="1395">
        <f>0</f>
        <v>0</v>
      </c>
      <c r="K40" s="1395">
        <f>0</f>
        <v>0</v>
      </c>
      <c r="L40" s="1395">
        <f>0</f>
        <v>0</v>
      </c>
      <c r="M40" s="1395">
        <f>0</f>
        <v>0</v>
      </c>
      <c r="N40" s="1395">
        <f>0</f>
        <v>0</v>
      </c>
      <c r="O40" s="1395">
        <f>0</f>
        <v>0</v>
      </c>
      <c r="P40" s="1395">
        <f>0</f>
        <v>0</v>
      </c>
      <c r="Q40" s="1395">
        <f>0</f>
        <v>0</v>
      </c>
      <c r="R40" s="1395">
        <f>0</f>
        <v>0</v>
      </c>
      <c r="S40" s="1395">
        <f>0</f>
        <v>0</v>
      </c>
      <c r="T40" s="1395">
        <f>0</f>
        <v>0</v>
      </c>
      <c r="U40" s="1395">
        <f>0</f>
        <v>0</v>
      </c>
      <c r="V40" s="1395">
        <f>0</f>
        <v>0</v>
      </c>
      <c r="W40" s="286" t="s">
        <v>434</v>
      </c>
      <c r="X40" s="1803"/>
    </row>
    <row r="41" spans="1:24" s="340" customFormat="1" ht="13.5" thickBot="1" x14ac:dyDescent="0.25">
      <c r="A41" s="1790" t="s">
        <v>1147</v>
      </c>
      <c r="B41" s="1792" t="s">
        <v>1148</v>
      </c>
      <c r="C41" s="285" t="s">
        <v>1132</v>
      </c>
      <c r="D41" s="1396">
        <f t="shared" si="0"/>
        <v>0</v>
      </c>
      <c r="E41" s="1397">
        <f>0</f>
        <v>0</v>
      </c>
      <c r="F41" s="1398">
        <f>0</f>
        <v>0</v>
      </c>
      <c r="G41" s="1398">
        <f>0</f>
        <v>0</v>
      </c>
      <c r="H41" s="1398">
        <f>0</f>
        <v>0</v>
      </c>
      <c r="I41" s="1398">
        <f>0</f>
        <v>0</v>
      </c>
      <c r="J41" s="1398">
        <f>0</f>
        <v>0</v>
      </c>
      <c r="K41" s="1398">
        <f>0</f>
        <v>0</v>
      </c>
      <c r="L41" s="1398">
        <f>0</f>
        <v>0</v>
      </c>
      <c r="M41" s="1398">
        <f>0</f>
        <v>0</v>
      </c>
      <c r="N41" s="1398">
        <f>0</f>
        <v>0</v>
      </c>
      <c r="O41" s="1398">
        <f>0</f>
        <v>0</v>
      </c>
      <c r="P41" s="1398">
        <f>0</f>
        <v>0</v>
      </c>
      <c r="Q41" s="1398">
        <f>0</f>
        <v>0</v>
      </c>
      <c r="R41" s="1398">
        <f>0</f>
        <v>0</v>
      </c>
      <c r="S41" s="1398">
        <f>0</f>
        <v>0</v>
      </c>
      <c r="T41" s="1398">
        <f>0</f>
        <v>0</v>
      </c>
      <c r="U41" s="1398">
        <f>0</f>
        <v>0</v>
      </c>
      <c r="V41" s="1398">
        <f>0</f>
        <v>0</v>
      </c>
      <c r="W41" s="285" t="s">
        <v>180</v>
      </c>
      <c r="X41" s="1804" t="s">
        <v>1149</v>
      </c>
    </row>
    <row r="42" spans="1:24" s="340" customFormat="1" ht="13.5" thickBot="1" x14ac:dyDescent="0.25">
      <c r="A42" s="1791"/>
      <c r="B42" s="1793"/>
      <c r="C42" s="285" t="s">
        <v>1134</v>
      </c>
      <c r="D42" s="1396">
        <f t="shared" si="0"/>
        <v>1</v>
      </c>
      <c r="E42" s="1397">
        <f>0</f>
        <v>0</v>
      </c>
      <c r="F42" s="1398">
        <v>1</v>
      </c>
      <c r="G42" s="1398">
        <f>0</f>
        <v>0</v>
      </c>
      <c r="H42" s="1398">
        <f>0</f>
        <v>0</v>
      </c>
      <c r="I42" s="1398">
        <f>0</f>
        <v>0</v>
      </c>
      <c r="J42" s="1398">
        <f>0</f>
        <v>0</v>
      </c>
      <c r="K42" s="1398">
        <f>0</f>
        <v>0</v>
      </c>
      <c r="L42" s="1398">
        <f>0</f>
        <v>0</v>
      </c>
      <c r="M42" s="1398">
        <f>0</f>
        <v>0</v>
      </c>
      <c r="N42" s="1398">
        <f>0</f>
        <v>0</v>
      </c>
      <c r="O42" s="1398">
        <f>0</f>
        <v>0</v>
      </c>
      <c r="P42" s="1398">
        <f>0</f>
        <v>0</v>
      </c>
      <c r="Q42" s="1398">
        <f>0</f>
        <v>0</v>
      </c>
      <c r="R42" s="1398">
        <f>0</f>
        <v>0</v>
      </c>
      <c r="S42" s="1398">
        <f>0</f>
        <v>0</v>
      </c>
      <c r="T42" s="1398">
        <f>0</f>
        <v>0</v>
      </c>
      <c r="U42" s="1398">
        <f>0</f>
        <v>0</v>
      </c>
      <c r="V42" s="1398">
        <f>0</f>
        <v>0</v>
      </c>
      <c r="W42" s="285" t="s">
        <v>434</v>
      </c>
      <c r="X42" s="1805"/>
    </row>
    <row r="43" spans="1:24" s="339" customFormat="1" ht="13.5" thickBot="1" x14ac:dyDescent="0.25">
      <c r="A43" s="1794" t="s">
        <v>1012</v>
      </c>
      <c r="B43" s="1795" t="s">
        <v>456</v>
      </c>
      <c r="C43" s="346" t="s">
        <v>1132</v>
      </c>
      <c r="D43" s="1390">
        <f t="shared" si="0"/>
        <v>31</v>
      </c>
      <c r="E43" s="1391">
        <v>6</v>
      </c>
      <c r="F43" s="1392">
        <v>2</v>
      </c>
      <c r="G43" s="1392">
        <v>4</v>
      </c>
      <c r="H43" s="1392">
        <v>3</v>
      </c>
      <c r="I43" s="1392">
        <v>1</v>
      </c>
      <c r="J43" s="1392">
        <v>3</v>
      </c>
      <c r="K43" s="1392">
        <v>4</v>
      </c>
      <c r="L43" s="1392">
        <v>4</v>
      </c>
      <c r="M43" s="1392">
        <v>2</v>
      </c>
      <c r="N43" s="1392">
        <v>1</v>
      </c>
      <c r="O43" s="1392">
        <f>0</f>
        <v>0</v>
      </c>
      <c r="P43" s="1392">
        <f>0</f>
        <v>0</v>
      </c>
      <c r="Q43" s="1392">
        <v>1</v>
      </c>
      <c r="R43" s="1392">
        <f>0</f>
        <v>0</v>
      </c>
      <c r="S43" s="1392">
        <f>0</f>
        <v>0</v>
      </c>
      <c r="T43" s="1392">
        <f>0</f>
        <v>0</v>
      </c>
      <c r="U43" s="1392">
        <f>0</f>
        <v>0</v>
      </c>
      <c r="V43" s="1392">
        <f>0</f>
        <v>0</v>
      </c>
      <c r="W43" s="346" t="s">
        <v>180</v>
      </c>
      <c r="X43" s="1806" t="s">
        <v>1013</v>
      </c>
    </row>
    <row r="44" spans="1:24" s="339" customFormat="1" ht="13.5" thickBot="1" x14ac:dyDescent="0.25">
      <c r="A44" s="1787"/>
      <c r="B44" s="1789"/>
      <c r="C44" s="286" t="s">
        <v>1134</v>
      </c>
      <c r="D44" s="1393">
        <f t="shared" si="0"/>
        <v>22</v>
      </c>
      <c r="E44" s="1394">
        <v>6</v>
      </c>
      <c r="F44" s="1395">
        <v>6</v>
      </c>
      <c r="G44" s="1395">
        <v>1</v>
      </c>
      <c r="H44" s="1395">
        <v>2</v>
      </c>
      <c r="I44" s="1395">
        <v>3</v>
      </c>
      <c r="J44" s="1395">
        <v>3</v>
      </c>
      <c r="K44" s="1395">
        <v>1</v>
      </c>
      <c r="L44" s="1395">
        <f>0</f>
        <v>0</v>
      </c>
      <c r="M44" s="1395">
        <f>0</f>
        <v>0</v>
      </c>
      <c r="N44" s="1395">
        <f>0</f>
        <v>0</v>
      </c>
      <c r="O44" s="1395">
        <f>0</f>
        <v>0</v>
      </c>
      <c r="P44" s="1395">
        <f>0</f>
        <v>0</v>
      </c>
      <c r="Q44" s="1395">
        <f>0</f>
        <v>0</v>
      </c>
      <c r="R44" s="1395">
        <f>0</f>
        <v>0</v>
      </c>
      <c r="S44" s="1395">
        <f>0</f>
        <v>0</v>
      </c>
      <c r="T44" s="1395">
        <f>0</f>
        <v>0</v>
      </c>
      <c r="U44" s="1395">
        <f>0</f>
        <v>0</v>
      </c>
      <c r="V44" s="1395">
        <f>0</f>
        <v>0</v>
      </c>
      <c r="W44" s="286" t="s">
        <v>434</v>
      </c>
      <c r="X44" s="1803"/>
    </row>
    <row r="45" spans="1:24" s="340" customFormat="1" ht="13.5" thickBot="1" x14ac:dyDescent="0.25">
      <c r="A45" s="1790" t="s">
        <v>1150</v>
      </c>
      <c r="B45" s="1792" t="s">
        <v>1151</v>
      </c>
      <c r="C45" s="285" t="s">
        <v>1132</v>
      </c>
      <c r="D45" s="1396">
        <f t="shared" si="0"/>
        <v>0</v>
      </c>
      <c r="E45" s="1397">
        <f>0</f>
        <v>0</v>
      </c>
      <c r="F45" s="1398">
        <f>0</f>
        <v>0</v>
      </c>
      <c r="G45" s="1398">
        <f>0</f>
        <v>0</v>
      </c>
      <c r="H45" s="1398">
        <f>0</f>
        <v>0</v>
      </c>
      <c r="I45" s="1398">
        <f>0</f>
        <v>0</v>
      </c>
      <c r="J45" s="1398">
        <f>0</f>
        <v>0</v>
      </c>
      <c r="K45" s="1398">
        <f>0</f>
        <v>0</v>
      </c>
      <c r="L45" s="1398">
        <f>0</f>
        <v>0</v>
      </c>
      <c r="M45" s="1398">
        <f>0</f>
        <v>0</v>
      </c>
      <c r="N45" s="1398">
        <f>0</f>
        <v>0</v>
      </c>
      <c r="O45" s="1398">
        <f>0</f>
        <v>0</v>
      </c>
      <c r="P45" s="1398">
        <f>0</f>
        <v>0</v>
      </c>
      <c r="Q45" s="1398">
        <f>0</f>
        <v>0</v>
      </c>
      <c r="R45" s="1398">
        <f>0</f>
        <v>0</v>
      </c>
      <c r="S45" s="1398">
        <f>0</f>
        <v>0</v>
      </c>
      <c r="T45" s="1398">
        <f>0</f>
        <v>0</v>
      </c>
      <c r="U45" s="1398">
        <f>0</f>
        <v>0</v>
      </c>
      <c r="V45" s="1398">
        <f>0</f>
        <v>0</v>
      </c>
      <c r="W45" s="285" t="s">
        <v>180</v>
      </c>
      <c r="X45" s="1804" t="s">
        <v>1152</v>
      </c>
    </row>
    <row r="46" spans="1:24" s="340" customFormat="1" ht="12.75" x14ac:dyDescent="0.2">
      <c r="A46" s="1796"/>
      <c r="B46" s="1797"/>
      <c r="C46" s="1000" t="s">
        <v>1134</v>
      </c>
      <c r="D46" s="1399">
        <f t="shared" si="0"/>
        <v>1</v>
      </c>
      <c r="E46" s="1400">
        <f>0</f>
        <v>0</v>
      </c>
      <c r="F46" s="1401">
        <f>0</f>
        <v>0</v>
      </c>
      <c r="G46" s="1401">
        <f>0</f>
        <v>0</v>
      </c>
      <c r="H46" s="1401">
        <f>0</f>
        <v>0</v>
      </c>
      <c r="I46" s="1401">
        <f>0</f>
        <v>0</v>
      </c>
      <c r="J46" s="1401">
        <f>0</f>
        <v>0</v>
      </c>
      <c r="K46" s="1401">
        <v>1</v>
      </c>
      <c r="L46" s="1401">
        <f>0</f>
        <v>0</v>
      </c>
      <c r="M46" s="1401">
        <f>0</f>
        <v>0</v>
      </c>
      <c r="N46" s="1401">
        <f>0</f>
        <v>0</v>
      </c>
      <c r="O46" s="1401">
        <f>0</f>
        <v>0</v>
      </c>
      <c r="P46" s="1401">
        <f>0</f>
        <v>0</v>
      </c>
      <c r="Q46" s="1401">
        <f>0</f>
        <v>0</v>
      </c>
      <c r="R46" s="1401">
        <f>0</f>
        <v>0</v>
      </c>
      <c r="S46" s="1401">
        <f>0</f>
        <v>0</v>
      </c>
      <c r="T46" s="1401">
        <f>0</f>
        <v>0</v>
      </c>
      <c r="U46" s="1401">
        <f>0</f>
        <v>0</v>
      </c>
      <c r="V46" s="1401">
        <f>0</f>
        <v>0</v>
      </c>
      <c r="W46" s="1000" t="s">
        <v>434</v>
      </c>
      <c r="X46" s="1807"/>
    </row>
    <row r="47" spans="1:24" s="339" customFormat="1" ht="13.5" thickBot="1" x14ac:dyDescent="0.25">
      <c r="A47" s="1798" t="s">
        <v>1233</v>
      </c>
      <c r="B47" s="1799" t="s">
        <v>1234</v>
      </c>
      <c r="C47" s="341" t="s">
        <v>1132</v>
      </c>
      <c r="D47" s="1402">
        <f t="shared" si="0"/>
        <v>0</v>
      </c>
      <c r="E47" s="1403">
        <f>0</f>
        <v>0</v>
      </c>
      <c r="F47" s="1404">
        <f>0</f>
        <v>0</v>
      </c>
      <c r="G47" s="1404">
        <f>0</f>
        <v>0</v>
      </c>
      <c r="H47" s="1404">
        <f>0</f>
        <v>0</v>
      </c>
      <c r="I47" s="1404">
        <f>0</f>
        <v>0</v>
      </c>
      <c r="J47" s="1404">
        <f>0</f>
        <v>0</v>
      </c>
      <c r="K47" s="1404">
        <f>0</f>
        <v>0</v>
      </c>
      <c r="L47" s="1404">
        <f>0</f>
        <v>0</v>
      </c>
      <c r="M47" s="1404">
        <f>0</f>
        <v>0</v>
      </c>
      <c r="N47" s="1404">
        <f>0</f>
        <v>0</v>
      </c>
      <c r="O47" s="1404">
        <f>0</f>
        <v>0</v>
      </c>
      <c r="P47" s="1404">
        <f>0</f>
        <v>0</v>
      </c>
      <c r="Q47" s="1404">
        <f>0</f>
        <v>0</v>
      </c>
      <c r="R47" s="1404">
        <f>0</f>
        <v>0</v>
      </c>
      <c r="S47" s="1404">
        <f>0</f>
        <v>0</v>
      </c>
      <c r="T47" s="1404">
        <f>0</f>
        <v>0</v>
      </c>
      <c r="U47" s="1404">
        <f>0</f>
        <v>0</v>
      </c>
      <c r="V47" s="1404">
        <f>0</f>
        <v>0</v>
      </c>
      <c r="W47" s="341" t="s">
        <v>180</v>
      </c>
      <c r="X47" s="1808" t="s">
        <v>1270</v>
      </c>
    </row>
    <row r="48" spans="1:24" s="339" customFormat="1" ht="13.5" thickBot="1" x14ac:dyDescent="0.25">
      <c r="A48" s="1787"/>
      <c r="B48" s="1789"/>
      <c r="C48" s="286" t="s">
        <v>1134</v>
      </c>
      <c r="D48" s="1393">
        <f t="shared" si="0"/>
        <v>1</v>
      </c>
      <c r="E48" s="1394">
        <f>0</f>
        <v>0</v>
      </c>
      <c r="F48" s="1395">
        <v>1</v>
      </c>
      <c r="G48" s="1395">
        <f>0</f>
        <v>0</v>
      </c>
      <c r="H48" s="1395">
        <f>0</f>
        <v>0</v>
      </c>
      <c r="I48" s="1395">
        <f>0</f>
        <v>0</v>
      </c>
      <c r="J48" s="1395">
        <f>0</f>
        <v>0</v>
      </c>
      <c r="K48" s="1395">
        <f>0</f>
        <v>0</v>
      </c>
      <c r="L48" s="1395">
        <f>0</f>
        <v>0</v>
      </c>
      <c r="M48" s="1395">
        <f>0</f>
        <v>0</v>
      </c>
      <c r="N48" s="1395">
        <f>0</f>
        <v>0</v>
      </c>
      <c r="O48" s="1395">
        <f>0</f>
        <v>0</v>
      </c>
      <c r="P48" s="1395">
        <f>0</f>
        <v>0</v>
      </c>
      <c r="Q48" s="1395">
        <f>0</f>
        <v>0</v>
      </c>
      <c r="R48" s="1395">
        <f>0</f>
        <v>0</v>
      </c>
      <c r="S48" s="1395">
        <f>0</f>
        <v>0</v>
      </c>
      <c r="T48" s="1395">
        <f>0</f>
        <v>0</v>
      </c>
      <c r="U48" s="1395">
        <f>0</f>
        <v>0</v>
      </c>
      <c r="V48" s="1395">
        <f>0</f>
        <v>0</v>
      </c>
      <c r="W48" s="286" t="s">
        <v>434</v>
      </c>
      <c r="X48" s="1803"/>
    </row>
    <row r="49" spans="1:24" s="340" customFormat="1" ht="13.5" thickBot="1" x14ac:dyDescent="0.25">
      <c r="A49" s="1790" t="s">
        <v>1235</v>
      </c>
      <c r="B49" s="1792" t="s">
        <v>1236</v>
      </c>
      <c r="C49" s="285" t="s">
        <v>1132</v>
      </c>
      <c r="D49" s="1396">
        <f t="shared" si="0"/>
        <v>1</v>
      </c>
      <c r="E49" s="1397">
        <f>0</f>
        <v>0</v>
      </c>
      <c r="F49" s="1398">
        <f>0</f>
        <v>0</v>
      </c>
      <c r="G49" s="1398">
        <f>0</f>
        <v>0</v>
      </c>
      <c r="H49" s="1398">
        <f>0</f>
        <v>0</v>
      </c>
      <c r="I49" s="1398">
        <f>0</f>
        <v>0</v>
      </c>
      <c r="J49" s="1398">
        <f>0</f>
        <v>0</v>
      </c>
      <c r="K49" s="1398">
        <f>0</f>
        <v>0</v>
      </c>
      <c r="L49" s="1398">
        <f>0</f>
        <v>0</v>
      </c>
      <c r="M49" s="1398">
        <f>0</f>
        <v>0</v>
      </c>
      <c r="N49" s="1398">
        <v>1</v>
      </c>
      <c r="O49" s="1398">
        <f>0</f>
        <v>0</v>
      </c>
      <c r="P49" s="1398">
        <f>0</f>
        <v>0</v>
      </c>
      <c r="Q49" s="1398">
        <f>0</f>
        <v>0</v>
      </c>
      <c r="R49" s="1398">
        <f>0</f>
        <v>0</v>
      </c>
      <c r="S49" s="1398">
        <f>0</f>
        <v>0</v>
      </c>
      <c r="T49" s="1398">
        <f>0</f>
        <v>0</v>
      </c>
      <c r="U49" s="1398">
        <f>0</f>
        <v>0</v>
      </c>
      <c r="V49" s="1398">
        <f>0</f>
        <v>0</v>
      </c>
      <c r="W49" s="285" t="s">
        <v>180</v>
      </c>
      <c r="X49" s="1804" t="s">
        <v>1271</v>
      </c>
    </row>
    <row r="50" spans="1:24" s="340" customFormat="1" ht="13.5" thickBot="1" x14ac:dyDescent="0.25">
      <c r="A50" s="1791"/>
      <c r="B50" s="1793"/>
      <c r="C50" s="285" t="s">
        <v>1134</v>
      </c>
      <c r="D50" s="1396">
        <f t="shared" si="0"/>
        <v>0</v>
      </c>
      <c r="E50" s="1397">
        <f>0</f>
        <v>0</v>
      </c>
      <c r="F50" s="1398">
        <f>0</f>
        <v>0</v>
      </c>
      <c r="G50" s="1398">
        <f>0</f>
        <v>0</v>
      </c>
      <c r="H50" s="1398">
        <f>0</f>
        <v>0</v>
      </c>
      <c r="I50" s="1398">
        <f>0</f>
        <v>0</v>
      </c>
      <c r="J50" s="1398">
        <f>0</f>
        <v>0</v>
      </c>
      <c r="K50" s="1398">
        <f>0</f>
        <v>0</v>
      </c>
      <c r="L50" s="1398">
        <f>0</f>
        <v>0</v>
      </c>
      <c r="M50" s="1398">
        <f>0</f>
        <v>0</v>
      </c>
      <c r="N50" s="1398">
        <f>0</f>
        <v>0</v>
      </c>
      <c r="O50" s="1398">
        <f>0</f>
        <v>0</v>
      </c>
      <c r="P50" s="1398">
        <f>0</f>
        <v>0</v>
      </c>
      <c r="Q50" s="1398">
        <f>0</f>
        <v>0</v>
      </c>
      <c r="R50" s="1398">
        <f>0</f>
        <v>0</v>
      </c>
      <c r="S50" s="1398">
        <f>0</f>
        <v>0</v>
      </c>
      <c r="T50" s="1398">
        <f>0</f>
        <v>0</v>
      </c>
      <c r="U50" s="1398">
        <f>0</f>
        <v>0</v>
      </c>
      <c r="V50" s="1398">
        <f>0</f>
        <v>0</v>
      </c>
      <c r="W50" s="285" t="s">
        <v>434</v>
      </c>
      <c r="X50" s="1805"/>
    </row>
    <row r="51" spans="1:24" s="339" customFormat="1" ht="13.5" thickBot="1" x14ac:dyDescent="0.25">
      <c r="A51" s="1794" t="s">
        <v>1014</v>
      </c>
      <c r="B51" s="1795" t="s">
        <v>1015</v>
      </c>
      <c r="C51" s="346" t="s">
        <v>1132</v>
      </c>
      <c r="D51" s="1390">
        <f t="shared" si="0"/>
        <v>1</v>
      </c>
      <c r="E51" s="1391">
        <f>0</f>
        <v>0</v>
      </c>
      <c r="F51" s="1392">
        <f>0</f>
        <v>0</v>
      </c>
      <c r="G51" s="1392">
        <f>0</f>
        <v>0</v>
      </c>
      <c r="H51" s="1392">
        <f>0</f>
        <v>0</v>
      </c>
      <c r="I51" s="1392">
        <f>0</f>
        <v>0</v>
      </c>
      <c r="J51" s="1392">
        <f>0</f>
        <v>0</v>
      </c>
      <c r="K51" s="1392">
        <f>0</f>
        <v>0</v>
      </c>
      <c r="L51" s="1392">
        <f>0</f>
        <v>0</v>
      </c>
      <c r="M51" s="1392">
        <f>0</f>
        <v>0</v>
      </c>
      <c r="N51" s="1392">
        <f>0</f>
        <v>0</v>
      </c>
      <c r="O51" s="1392">
        <f>0</f>
        <v>0</v>
      </c>
      <c r="P51" s="1392">
        <f>0</f>
        <v>0</v>
      </c>
      <c r="Q51" s="1392">
        <f>0</f>
        <v>0</v>
      </c>
      <c r="R51" s="1392">
        <f>0</f>
        <v>0</v>
      </c>
      <c r="S51" s="1392">
        <f>0</f>
        <v>0</v>
      </c>
      <c r="T51" s="1392">
        <f>0</f>
        <v>0</v>
      </c>
      <c r="U51" s="1392">
        <f>0</f>
        <v>0</v>
      </c>
      <c r="V51" s="1392">
        <v>1</v>
      </c>
      <c r="W51" s="346" t="s">
        <v>180</v>
      </c>
      <c r="X51" s="1806" t="s">
        <v>1016</v>
      </c>
    </row>
    <row r="52" spans="1:24" s="339" customFormat="1" ht="13.5" thickBot="1" x14ac:dyDescent="0.25">
      <c r="A52" s="1787"/>
      <c r="B52" s="1789"/>
      <c r="C52" s="286" t="s">
        <v>1134</v>
      </c>
      <c r="D52" s="1393">
        <f t="shared" si="0"/>
        <v>3</v>
      </c>
      <c r="E52" s="1394">
        <v>1</v>
      </c>
      <c r="F52" s="1395">
        <f>0</f>
        <v>0</v>
      </c>
      <c r="G52" s="1395">
        <f>0</f>
        <v>0</v>
      </c>
      <c r="H52" s="1395">
        <f>0</f>
        <v>0</v>
      </c>
      <c r="I52" s="1395">
        <f>0</f>
        <v>0</v>
      </c>
      <c r="J52" s="1395">
        <f>0</f>
        <v>0</v>
      </c>
      <c r="K52" s="1395">
        <f>0</f>
        <v>0</v>
      </c>
      <c r="L52" s="1395">
        <f>0</f>
        <v>0</v>
      </c>
      <c r="M52" s="1395">
        <f>0</f>
        <v>0</v>
      </c>
      <c r="N52" s="1395">
        <v>1</v>
      </c>
      <c r="O52" s="1395">
        <f>0</f>
        <v>0</v>
      </c>
      <c r="P52" s="1395">
        <f>0</f>
        <v>0</v>
      </c>
      <c r="Q52" s="1395">
        <f>0</f>
        <v>0</v>
      </c>
      <c r="R52" s="1395">
        <f>0</f>
        <v>0</v>
      </c>
      <c r="S52" s="1395">
        <f>0</f>
        <v>0</v>
      </c>
      <c r="T52" s="1395">
        <v>1</v>
      </c>
      <c r="U52" s="1395">
        <f>0</f>
        <v>0</v>
      </c>
      <c r="V52" s="1395">
        <f>0</f>
        <v>0</v>
      </c>
      <c r="W52" s="286" t="s">
        <v>434</v>
      </c>
      <c r="X52" s="1803"/>
    </row>
    <row r="53" spans="1:24" s="340" customFormat="1" ht="13.5" thickBot="1" x14ac:dyDescent="0.25">
      <c r="A53" s="1790" t="s">
        <v>1153</v>
      </c>
      <c r="B53" s="1792" t="s">
        <v>1154</v>
      </c>
      <c r="C53" s="285" t="s">
        <v>1132</v>
      </c>
      <c r="D53" s="1396">
        <f t="shared" si="0"/>
        <v>2</v>
      </c>
      <c r="E53" s="1397">
        <f>0</f>
        <v>0</v>
      </c>
      <c r="F53" s="1398">
        <f>0</f>
        <v>0</v>
      </c>
      <c r="G53" s="1398">
        <f>0</f>
        <v>0</v>
      </c>
      <c r="H53" s="1398">
        <f>0</f>
        <v>0</v>
      </c>
      <c r="I53" s="1398">
        <f>0</f>
        <v>0</v>
      </c>
      <c r="J53" s="1398">
        <f>0</f>
        <v>0</v>
      </c>
      <c r="K53" s="1398">
        <v>1</v>
      </c>
      <c r="L53" s="1398">
        <f>0</f>
        <v>0</v>
      </c>
      <c r="M53" s="1398">
        <f>0</f>
        <v>0</v>
      </c>
      <c r="N53" s="1398">
        <f>0</f>
        <v>0</v>
      </c>
      <c r="O53" s="1398">
        <f>0</f>
        <v>0</v>
      </c>
      <c r="P53" s="1398">
        <f>0</f>
        <v>0</v>
      </c>
      <c r="Q53" s="1398">
        <f>0</f>
        <v>0</v>
      </c>
      <c r="R53" s="1398">
        <f>0</f>
        <v>0</v>
      </c>
      <c r="S53" s="1398">
        <f>0</f>
        <v>0</v>
      </c>
      <c r="T53" s="1398">
        <f>0</f>
        <v>0</v>
      </c>
      <c r="U53" s="1398">
        <v>1</v>
      </c>
      <c r="V53" s="1398">
        <f>0</f>
        <v>0</v>
      </c>
      <c r="W53" s="285" t="s">
        <v>180</v>
      </c>
      <c r="X53" s="1804" t="s">
        <v>1155</v>
      </c>
    </row>
    <row r="54" spans="1:24" s="340" customFormat="1" ht="13.5" thickBot="1" x14ac:dyDescent="0.25">
      <c r="A54" s="1791"/>
      <c r="B54" s="1793"/>
      <c r="C54" s="285" t="s">
        <v>1134</v>
      </c>
      <c r="D54" s="1396">
        <f t="shared" si="0"/>
        <v>0</v>
      </c>
      <c r="E54" s="1397">
        <f>0</f>
        <v>0</v>
      </c>
      <c r="F54" s="1398">
        <f>0</f>
        <v>0</v>
      </c>
      <c r="G54" s="1398">
        <f>0</f>
        <v>0</v>
      </c>
      <c r="H54" s="1398">
        <f>0</f>
        <v>0</v>
      </c>
      <c r="I54" s="1398">
        <f>0</f>
        <v>0</v>
      </c>
      <c r="J54" s="1398">
        <f>0</f>
        <v>0</v>
      </c>
      <c r="K54" s="1398">
        <f>0</f>
        <v>0</v>
      </c>
      <c r="L54" s="1398">
        <f>0</f>
        <v>0</v>
      </c>
      <c r="M54" s="1398">
        <f>0</f>
        <v>0</v>
      </c>
      <c r="N54" s="1398">
        <f>0</f>
        <v>0</v>
      </c>
      <c r="O54" s="1398">
        <f>0</f>
        <v>0</v>
      </c>
      <c r="P54" s="1398">
        <f>0</f>
        <v>0</v>
      </c>
      <c r="Q54" s="1398">
        <f>0</f>
        <v>0</v>
      </c>
      <c r="R54" s="1398">
        <f>0</f>
        <v>0</v>
      </c>
      <c r="S54" s="1398">
        <f>0</f>
        <v>0</v>
      </c>
      <c r="T54" s="1398">
        <f>0</f>
        <v>0</v>
      </c>
      <c r="U54" s="1398">
        <f>0</f>
        <v>0</v>
      </c>
      <c r="V54" s="1398">
        <f>0</f>
        <v>0</v>
      </c>
      <c r="W54" s="285" t="s">
        <v>434</v>
      </c>
      <c r="X54" s="1805"/>
    </row>
    <row r="55" spans="1:24" s="339" customFormat="1" ht="13.5" thickBot="1" x14ac:dyDescent="0.25">
      <c r="A55" s="1794" t="s">
        <v>1237</v>
      </c>
      <c r="B55" s="1795" t="s">
        <v>1238</v>
      </c>
      <c r="C55" s="346" t="s">
        <v>1132</v>
      </c>
      <c r="D55" s="1390">
        <f t="shared" si="0"/>
        <v>0</v>
      </c>
      <c r="E55" s="1391">
        <f>0</f>
        <v>0</v>
      </c>
      <c r="F55" s="1392">
        <f>0</f>
        <v>0</v>
      </c>
      <c r="G55" s="1392">
        <f>0</f>
        <v>0</v>
      </c>
      <c r="H55" s="1392">
        <f>0</f>
        <v>0</v>
      </c>
      <c r="I55" s="1392">
        <f>0</f>
        <v>0</v>
      </c>
      <c r="J55" s="1392">
        <f>0</f>
        <v>0</v>
      </c>
      <c r="K55" s="1392">
        <f>0</f>
        <v>0</v>
      </c>
      <c r="L55" s="1392">
        <f>0</f>
        <v>0</v>
      </c>
      <c r="M55" s="1392">
        <f>0</f>
        <v>0</v>
      </c>
      <c r="N55" s="1392">
        <f>0</f>
        <v>0</v>
      </c>
      <c r="O55" s="1392">
        <f>0</f>
        <v>0</v>
      </c>
      <c r="P55" s="1392">
        <f>0</f>
        <v>0</v>
      </c>
      <c r="Q55" s="1392">
        <f>0</f>
        <v>0</v>
      </c>
      <c r="R55" s="1392">
        <f>0</f>
        <v>0</v>
      </c>
      <c r="S55" s="1392">
        <f>0</f>
        <v>0</v>
      </c>
      <c r="T55" s="1392">
        <f>0</f>
        <v>0</v>
      </c>
      <c r="U55" s="1392">
        <f>0</f>
        <v>0</v>
      </c>
      <c r="V55" s="1392">
        <f>0</f>
        <v>0</v>
      </c>
      <c r="W55" s="346" t="s">
        <v>180</v>
      </c>
      <c r="X55" s="1806" t="s">
        <v>1272</v>
      </c>
    </row>
    <row r="56" spans="1:24" s="339" customFormat="1" ht="13.5" thickBot="1" x14ac:dyDescent="0.25">
      <c r="A56" s="1787"/>
      <c r="B56" s="1789"/>
      <c r="C56" s="286" t="s">
        <v>1134</v>
      </c>
      <c r="D56" s="1393">
        <f t="shared" si="0"/>
        <v>0</v>
      </c>
      <c r="E56" s="1394">
        <f>0</f>
        <v>0</v>
      </c>
      <c r="F56" s="1395">
        <f>0</f>
        <v>0</v>
      </c>
      <c r="G56" s="1395">
        <f>0</f>
        <v>0</v>
      </c>
      <c r="H56" s="1395">
        <f>0</f>
        <v>0</v>
      </c>
      <c r="I56" s="1395">
        <f>0</f>
        <v>0</v>
      </c>
      <c r="J56" s="1395">
        <f>0</f>
        <v>0</v>
      </c>
      <c r="K56" s="1395">
        <f>0</f>
        <v>0</v>
      </c>
      <c r="L56" s="1395">
        <f>0</f>
        <v>0</v>
      </c>
      <c r="M56" s="1395">
        <f>0</f>
        <v>0</v>
      </c>
      <c r="N56" s="1395">
        <f>0</f>
        <v>0</v>
      </c>
      <c r="O56" s="1395">
        <f>0</f>
        <v>0</v>
      </c>
      <c r="P56" s="1395">
        <f>0</f>
        <v>0</v>
      </c>
      <c r="Q56" s="1395">
        <f>0</f>
        <v>0</v>
      </c>
      <c r="R56" s="1395">
        <f>0</f>
        <v>0</v>
      </c>
      <c r="S56" s="1395">
        <f>0</f>
        <v>0</v>
      </c>
      <c r="T56" s="1395">
        <f>0</f>
        <v>0</v>
      </c>
      <c r="U56" s="1395">
        <f>0</f>
        <v>0</v>
      </c>
      <c r="V56" s="1395">
        <f>0</f>
        <v>0</v>
      </c>
      <c r="W56" s="286" t="s">
        <v>434</v>
      </c>
      <c r="X56" s="1803"/>
    </row>
    <row r="57" spans="1:24" s="340" customFormat="1" ht="13.5" thickBot="1" x14ac:dyDescent="0.25">
      <c r="A57" s="1790" t="s">
        <v>1239</v>
      </c>
      <c r="B57" s="1792" t="s">
        <v>1240</v>
      </c>
      <c r="C57" s="285" t="s">
        <v>1132</v>
      </c>
      <c r="D57" s="1396">
        <f t="shared" si="0"/>
        <v>1</v>
      </c>
      <c r="E57" s="1397">
        <v>1</v>
      </c>
      <c r="F57" s="1398">
        <f>0</f>
        <v>0</v>
      </c>
      <c r="G57" s="1398">
        <f>0</f>
        <v>0</v>
      </c>
      <c r="H57" s="1398">
        <f>0</f>
        <v>0</v>
      </c>
      <c r="I57" s="1398">
        <f>0</f>
        <v>0</v>
      </c>
      <c r="J57" s="1398">
        <f>0</f>
        <v>0</v>
      </c>
      <c r="K57" s="1398">
        <f>0</f>
        <v>0</v>
      </c>
      <c r="L57" s="1398">
        <f>0</f>
        <v>0</v>
      </c>
      <c r="M57" s="1398">
        <f>0</f>
        <v>0</v>
      </c>
      <c r="N57" s="1398">
        <f>0</f>
        <v>0</v>
      </c>
      <c r="O57" s="1398">
        <f>0</f>
        <v>0</v>
      </c>
      <c r="P57" s="1398">
        <f>0</f>
        <v>0</v>
      </c>
      <c r="Q57" s="1398">
        <f>0</f>
        <v>0</v>
      </c>
      <c r="R57" s="1398">
        <f>0</f>
        <v>0</v>
      </c>
      <c r="S57" s="1398">
        <f>0</f>
        <v>0</v>
      </c>
      <c r="T57" s="1398">
        <f>0</f>
        <v>0</v>
      </c>
      <c r="U57" s="1398">
        <f>0</f>
        <v>0</v>
      </c>
      <c r="V57" s="1398">
        <f>0</f>
        <v>0</v>
      </c>
      <c r="W57" s="285" t="s">
        <v>180</v>
      </c>
      <c r="X57" s="1804" t="s">
        <v>1273</v>
      </c>
    </row>
    <row r="58" spans="1:24" s="340" customFormat="1" ht="13.5" thickBot="1" x14ac:dyDescent="0.25">
      <c r="A58" s="1791"/>
      <c r="B58" s="1793"/>
      <c r="C58" s="285" t="s">
        <v>1134</v>
      </c>
      <c r="D58" s="1396">
        <f t="shared" si="0"/>
        <v>0</v>
      </c>
      <c r="E58" s="1397">
        <f>0</f>
        <v>0</v>
      </c>
      <c r="F58" s="1398">
        <f>0</f>
        <v>0</v>
      </c>
      <c r="G58" s="1398">
        <f>0</f>
        <v>0</v>
      </c>
      <c r="H58" s="1398">
        <f>0</f>
        <v>0</v>
      </c>
      <c r="I58" s="1398">
        <f>0</f>
        <v>0</v>
      </c>
      <c r="J58" s="1398">
        <f>0</f>
        <v>0</v>
      </c>
      <c r="K58" s="1398">
        <f>0</f>
        <v>0</v>
      </c>
      <c r="L58" s="1398">
        <f>0</f>
        <v>0</v>
      </c>
      <c r="M58" s="1398">
        <f>0</f>
        <v>0</v>
      </c>
      <c r="N58" s="1398">
        <f>0</f>
        <v>0</v>
      </c>
      <c r="O58" s="1398">
        <f>0</f>
        <v>0</v>
      </c>
      <c r="P58" s="1398">
        <f>0</f>
        <v>0</v>
      </c>
      <c r="Q58" s="1398">
        <f>0</f>
        <v>0</v>
      </c>
      <c r="R58" s="1398">
        <f>0</f>
        <v>0</v>
      </c>
      <c r="S58" s="1398">
        <f>0</f>
        <v>0</v>
      </c>
      <c r="T58" s="1398">
        <f>0</f>
        <v>0</v>
      </c>
      <c r="U58" s="1398">
        <f>0</f>
        <v>0</v>
      </c>
      <c r="V58" s="1398">
        <f>0</f>
        <v>0</v>
      </c>
      <c r="W58" s="285" t="s">
        <v>434</v>
      </c>
      <c r="X58" s="1805"/>
    </row>
    <row r="59" spans="1:24" s="339" customFormat="1" ht="13.5" thickBot="1" x14ac:dyDescent="0.25">
      <c r="A59" s="1794" t="s">
        <v>1017</v>
      </c>
      <c r="B59" s="1795" t="s">
        <v>1018</v>
      </c>
      <c r="C59" s="346" t="s">
        <v>1132</v>
      </c>
      <c r="D59" s="1390">
        <f t="shared" si="0"/>
        <v>3</v>
      </c>
      <c r="E59" s="1391">
        <v>1</v>
      </c>
      <c r="F59" s="1392">
        <f>0</f>
        <v>0</v>
      </c>
      <c r="G59" s="1392">
        <f>0</f>
        <v>0</v>
      </c>
      <c r="H59" s="1392">
        <f>0</f>
        <v>0</v>
      </c>
      <c r="I59" s="1392">
        <f>0</f>
        <v>0</v>
      </c>
      <c r="J59" s="1392">
        <f>0</f>
        <v>0</v>
      </c>
      <c r="K59" s="1392">
        <f>0</f>
        <v>0</v>
      </c>
      <c r="L59" s="1392">
        <f>0</f>
        <v>0</v>
      </c>
      <c r="M59" s="1392">
        <f>0</f>
        <v>0</v>
      </c>
      <c r="N59" s="1392">
        <f>0</f>
        <v>0</v>
      </c>
      <c r="O59" s="1392">
        <f>0</f>
        <v>0</v>
      </c>
      <c r="P59" s="1392">
        <v>1</v>
      </c>
      <c r="Q59" s="1392">
        <f>0</f>
        <v>0</v>
      </c>
      <c r="R59" s="1392">
        <f>0</f>
        <v>0</v>
      </c>
      <c r="S59" s="1392">
        <v>1</v>
      </c>
      <c r="T59" s="1392">
        <f>0</f>
        <v>0</v>
      </c>
      <c r="U59" s="1392">
        <f>0</f>
        <v>0</v>
      </c>
      <c r="V59" s="1392">
        <f>0</f>
        <v>0</v>
      </c>
      <c r="W59" s="346" t="s">
        <v>180</v>
      </c>
      <c r="X59" s="1806" t="s">
        <v>1019</v>
      </c>
    </row>
    <row r="60" spans="1:24" s="339" customFormat="1" ht="13.5" thickBot="1" x14ac:dyDescent="0.25">
      <c r="A60" s="1787"/>
      <c r="B60" s="1789"/>
      <c r="C60" s="286" t="s">
        <v>1134</v>
      </c>
      <c r="D60" s="1393">
        <f t="shared" si="0"/>
        <v>0</v>
      </c>
      <c r="E60" s="1394">
        <f>0</f>
        <v>0</v>
      </c>
      <c r="F60" s="1395">
        <f>0</f>
        <v>0</v>
      </c>
      <c r="G60" s="1395">
        <f>0</f>
        <v>0</v>
      </c>
      <c r="H60" s="1395">
        <f>0</f>
        <v>0</v>
      </c>
      <c r="I60" s="1395">
        <f>0</f>
        <v>0</v>
      </c>
      <c r="J60" s="1395">
        <f>0</f>
        <v>0</v>
      </c>
      <c r="K60" s="1395">
        <f>0</f>
        <v>0</v>
      </c>
      <c r="L60" s="1395">
        <f>0</f>
        <v>0</v>
      </c>
      <c r="M60" s="1395">
        <f>0</f>
        <v>0</v>
      </c>
      <c r="N60" s="1395">
        <f>0</f>
        <v>0</v>
      </c>
      <c r="O60" s="1395">
        <f>0</f>
        <v>0</v>
      </c>
      <c r="P60" s="1395">
        <f>0</f>
        <v>0</v>
      </c>
      <c r="Q60" s="1395">
        <f>0</f>
        <v>0</v>
      </c>
      <c r="R60" s="1395">
        <f>0</f>
        <v>0</v>
      </c>
      <c r="S60" s="1395">
        <f>0</f>
        <v>0</v>
      </c>
      <c r="T60" s="1395">
        <f>0</f>
        <v>0</v>
      </c>
      <c r="U60" s="1395">
        <f>0</f>
        <v>0</v>
      </c>
      <c r="V60" s="1395">
        <f>0</f>
        <v>0</v>
      </c>
      <c r="W60" s="286" t="s">
        <v>434</v>
      </c>
      <c r="X60" s="1803"/>
    </row>
    <row r="61" spans="1:24" s="340" customFormat="1" ht="13.5" thickBot="1" x14ac:dyDescent="0.25">
      <c r="A61" s="1790" t="s">
        <v>1020</v>
      </c>
      <c r="B61" s="1792" t="s">
        <v>1021</v>
      </c>
      <c r="C61" s="285" t="s">
        <v>1132</v>
      </c>
      <c r="D61" s="1396">
        <f t="shared" si="0"/>
        <v>0</v>
      </c>
      <c r="E61" s="1397">
        <f>0</f>
        <v>0</v>
      </c>
      <c r="F61" s="1398">
        <f>0</f>
        <v>0</v>
      </c>
      <c r="G61" s="1398">
        <f>0</f>
        <v>0</v>
      </c>
      <c r="H61" s="1398">
        <f>0</f>
        <v>0</v>
      </c>
      <c r="I61" s="1398">
        <f>0</f>
        <v>0</v>
      </c>
      <c r="J61" s="1398">
        <f>0</f>
        <v>0</v>
      </c>
      <c r="K61" s="1398">
        <f>0</f>
        <v>0</v>
      </c>
      <c r="L61" s="1398">
        <f>0</f>
        <v>0</v>
      </c>
      <c r="M61" s="1398">
        <f>0</f>
        <v>0</v>
      </c>
      <c r="N61" s="1398">
        <f>0</f>
        <v>0</v>
      </c>
      <c r="O61" s="1398">
        <f>0</f>
        <v>0</v>
      </c>
      <c r="P61" s="1398">
        <f>0</f>
        <v>0</v>
      </c>
      <c r="Q61" s="1398">
        <f>0</f>
        <v>0</v>
      </c>
      <c r="R61" s="1398">
        <f>0</f>
        <v>0</v>
      </c>
      <c r="S61" s="1398">
        <f>0</f>
        <v>0</v>
      </c>
      <c r="T61" s="1398">
        <f>0</f>
        <v>0</v>
      </c>
      <c r="U61" s="1398">
        <f>0</f>
        <v>0</v>
      </c>
      <c r="V61" s="1398">
        <f>0</f>
        <v>0</v>
      </c>
      <c r="W61" s="285" t="s">
        <v>180</v>
      </c>
      <c r="X61" s="1804" t="s">
        <v>1022</v>
      </c>
    </row>
    <row r="62" spans="1:24" s="340" customFormat="1" ht="13.5" thickBot="1" x14ac:dyDescent="0.25">
      <c r="A62" s="1791"/>
      <c r="B62" s="1793"/>
      <c r="C62" s="285" t="s">
        <v>1134</v>
      </c>
      <c r="D62" s="1396">
        <f t="shared" si="0"/>
        <v>0</v>
      </c>
      <c r="E62" s="1397">
        <f>0</f>
        <v>0</v>
      </c>
      <c r="F62" s="1398">
        <f>0</f>
        <v>0</v>
      </c>
      <c r="G62" s="1398">
        <f>0</f>
        <v>0</v>
      </c>
      <c r="H62" s="1398">
        <f>0</f>
        <v>0</v>
      </c>
      <c r="I62" s="1398">
        <f>0</f>
        <v>0</v>
      </c>
      <c r="J62" s="1398">
        <f>0</f>
        <v>0</v>
      </c>
      <c r="K62" s="1398">
        <f>0</f>
        <v>0</v>
      </c>
      <c r="L62" s="1398">
        <f>0</f>
        <v>0</v>
      </c>
      <c r="M62" s="1398">
        <f>0</f>
        <v>0</v>
      </c>
      <c r="N62" s="1398">
        <f>0</f>
        <v>0</v>
      </c>
      <c r="O62" s="1398">
        <f>0</f>
        <v>0</v>
      </c>
      <c r="P62" s="1398">
        <f>0</f>
        <v>0</v>
      </c>
      <c r="Q62" s="1398">
        <f>0</f>
        <v>0</v>
      </c>
      <c r="R62" s="1398">
        <f>0</f>
        <v>0</v>
      </c>
      <c r="S62" s="1398">
        <f>0</f>
        <v>0</v>
      </c>
      <c r="T62" s="1398">
        <f>0</f>
        <v>0</v>
      </c>
      <c r="U62" s="1398">
        <f>0</f>
        <v>0</v>
      </c>
      <c r="V62" s="1398">
        <f>0</f>
        <v>0</v>
      </c>
      <c r="W62" s="285" t="s">
        <v>434</v>
      </c>
      <c r="X62" s="1805"/>
    </row>
    <row r="63" spans="1:24" s="339" customFormat="1" ht="13.5" thickBot="1" x14ac:dyDescent="0.25">
      <c r="A63" s="1794" t="s">
        <v>1023</v>
      </c>
      <c r="B63" s="1795" t="s">
        <v>1024</v>
      </c>
      <c r="C63" s="346" t="s">
        <v>1132</v>
      </c>
      <c r="D63" s="1390">
        <f t="shared" si="0"/>
        <v>0</v>
      </c>
      <c r="E63" s="1391">
        <f>0</f>
        <v>0</v>
      </c>
      <c r="F63" s="1392">
        <f>0</f>
        <v>0</v>
      </c>
      <c r="G63" s="1392">
        <f>0</f>
        <v>0</v>
      </c>
      <c r="H63" s="1392">
        <f>0</f>
        <v>0</v>
      </c>
      <c r="I63" s="1392">
        <f>0</f>
        <v>0</v>
      </c>
      <c r="J63" s="1392">
        <f>0</f>
        <v>0</v>
      </c>
      <c r="K63" s="1392">
        <f>0</f>
        <v>0</v>
      </c>
      <c r="L63" s="1392">
        <f>0</f>
        <v>0</v>
      </c>
      <c r="M63" s="1392">
        <f>0</f>
        <v>0</v>
      </c>
      <c r="N63" s="1392">
        <f>0</f>
        <v>0</v>
      </c>
      <c r="O63" s="1392">
        <f>0</f>
        <v>0</v>
      </c>
      <c r="P63" s="1392">
        <f>0</f>
        <v>0</v>
      </c>
      <c r="Q63" s="1392">
        <f>0</f>
        <v>0</v>
      </c>
      <c r="R63" s="1392">
        <f>0</f>
        <v>0</v>
      </c>
      <c r="S63" s="1392">
        <f>0</f>
        <v>0</v>
      </c>
      <c r="T63" s="1392">
        <f>0</f>
        <v>0</v>
      </c>
      <c r="U63" s="1392">
        <f>0</f>
        <v>0</v>
      </c>
      <c r="V63" s="1392">
        <f>0</f>
        <v>0</v>
      </c>
      <c r="W63" s="346" t="s">
        <v>180</v>
      </c>
      <c r="X63" s="1806" t="s">
        <v>1025</v>
      </c>
    </row>
    <row r="64" spans="1:24" s="339" customFormat="1" ht="13.5" thickBot="1" x14ac:dyDescent="0.25">
      <c r="A64" s="1787"/>
      <c r="B64" s="1789"/>
      <c r="C64" s="286" t="s">
        <v>1134</v>
      </c>
      <c r="D64" s="1393">
        <f t="shared" si="0"/>
        <v>1</v>
      </c>
      <c r="E64" s="1394">
        <f>0</f>
        <v>0</v>
      </c>
      <c r="F64" s="1395">
        <f>0</f>
        <v>0</v>
      </c>
      <c r="G64" s="1395">
        <f>0</f>
        <v>0</v>
      </c>
      <c r="H64" s="1395">
        <f>0</f>
        <v>0</v>
      </c>
      <c r="I64" s="1395">
        <f>0</f>
        <v>0</v>
      </c>
      <c r="J64" s="1395">
        <f>0</f>
        <v>0</v>
      </c>
      <c r="K64" s="1395">
        <f>0</f>
        <v>0</v>
      </c>
      <c r="L64" s="1395">
        <f>0</f>
        <v>0</v>
      </c>
      <c r="M64" s="1395">
        <f>0</f>
        <v>0</v>
      </c>
      <c r="N64" s="1395">
        <f>0</f>
        <v>0</v>
      </c>
      <c r="O64" s="1395">
        <f>0</f>
        <v>0</v>
      </c>
      <c r="P64" s="1395">
        <f>0</f>
        <v>0</v>
      </c>
      <c r="Q64" s="1395">
        <f>0</f>
        <v>0</v>
      </c>
      <c r="R64" s="1395">
        <f>0</f>
        <v>0</v>
      </c>
      <c r="S64" s="1395">
        <f>0</f>
        <v>0</v>
      </c>
      <c r="T64" s="1395">
        <f>0</f>
        <v>0</v>
      </c>
      <c r="U64" s="1395">
        <f>0</f>
        <v>0</v>
      </c>
      <c r="V64" s="1395">
        <v>1</v>
      </c>
      <c r="W64" s="286" t="s">
        <v>434</v>
      </c>
      <c r="X64" s="1803"/>
    </row>
    <row r="65" spans="1:24" s="340" customFormat="1" ht="13.5" thickBot="1" x14ac:dyDescent="0.25">
      <c r="A65" s="1790" t="s">
        <v>1026</v>
      </c>
      <c r="B65" s="1792" t="s">
        <v>1027</v>
      </c>
      <c r="C65" s="285" t="s">
        <v>1132</v>
      </c>
      <c r="D65" s="1396">
        <f t="shared" si="0"/>
        <v>1</v>
      </c>
      <c r="E65" s="1397">
        <f>0</f>
        <v>0</v>
      </c>
      <c r="F65" s="1398">
        <f>0</f>
        <v>0</v>
      </c>
      <c r="G65" s="1398">
        <f>0</f>
        <v>0</v>
      </c>
      <c r="H65" s="1398">
        <f>0</f>
        <v>0</v>
      </c>
      <c r="I65" s="1398">
        <f>0</f>
        <v>0</v>
      </c>
      <c r="J65" s="1398">
        <f>0</f>
        <v>0</v>
      </c>
      <c r="K65" s="1398">
        <f>0</f>
        <v>0</v>
      </c>
      <c r="L65" s="1398">
        <f>0</f>
        <v>0</v>
      </c>
      <c r="M65" s="1398">
        <f>0</f>
        <v>0</v>
      </c>
      <c r="N65" s="1398">
        <f>0</f>
        <v>0</v>
      </c>
      <c r="O65" s="1398">
        <f>0</f>
        <v>0</v>
      </c>
      <c r="P65" s="1398">
        <f>0</f>
        <v>0</v>
      </c>
      <c r="Q65" s="1398">
        <f>0</f>
        <v>0</v>
      </c>
      <c r="R65" s="1398">
        <f>0</f>
        <v>0</v>
      </c>
      <c r="S65" s="1398">
        <f>0</f>
        <v>0</v>
      </c>
      <c r="T65" s="1398">
        <f>0</f>
        <v>0</v>
      </c>
      <c r="U65" s="1398">
        <f>0</f>
        <v>0</v>
      </c>
      <c r="V65" s="1398">
        <v>1</v>
      </c>
      <c r="W65" s="285" t="s">
        <v>180</v>
      </c>
      <c r="X65" s="1804" t="s">
        <v>1028</v>
      </c>
    </row>
    <row r="66" spans="1:24" s="340" customFormat="1" ht="13.5" thickBot="1" x14ac:dyDescent="0.25">
      <c r="A66" s="1791"/>
      <c r="B66" s="1793"/>
      <c r="C66" s="285" t="s">
        <v>1134</v>
      </c>
      <c r="D66" s="1396">
        <f t="shared" si="0"/>
        <v>3</v>
      </c>
      <c r="E66" s="1397">
        <f>0</f>
        <v>0</v>
      </c>
      <c r="F66" s="1398">
        <f>0</f>
        <v>0</v>
      </c>
      <c r="G66" s="1398">
        <v>1</v>
      </c>
      <c r="H66" s="1398">
        <f>0</f>
        <v>0</v>
      </c>
      <c r="I66" s="1398">
        <f>0</f>
        <v>0</v>
      </c>
      <c r="J66" s="1398">
        <f>0</f>
        <v>0</v>
      </c>
      <c r="K66" s="1398">
        <f>0</f>
        <v>0</v>
      </c>
      <c r="L66" s="1398">
        <f>0</f>
        <v>0</v>
      </c>
      <c r="M66" s="1398">
        <f>0</f>
        <v>0</v>
      </c>
      <c r="N66" s="1398">
        <f>0</f>
        <v>0</v>
      </c>
      <c r="O66" s="1398">
        <f>0</f>
        <v>0</v>
      </c>
      <c r="P66" s="1398">
        <f>0</f>
        <v>0</v>
      </c>
      <c r="Q66" s="1398">
        <f>0</f>
        <v>0</v>
      </c>
      <c r="R66" s="1398">
        <f>0</f>
        <v>0</v>
      </c>
      <c r="S66" s="1398">
        <f>0</f>
        <v>0</v>
      </c>
      <c r="T66" s="1398">
        <f>0</f>
        <v>0</v>
      </c>
      <c r="U66" s="1398">
        <f>0</f>
        <v>0</v>
      </c>
      <c r="V66" s="1398">
        <v>2</v>
      </c>
      <c r="W66" s="285" t="s">
        <v>434</v>
      </c>
      <c r="X66" s="1805"/>
    </row>
    <row r="67" spans="1:24" s="339" customFormat="1" ht="13.5" thickBot="1" x14ac:dyDescent="0.25">
      <c r="A67" s="1794" t="s">
        <v>1241</v>
      </c>
      <c r="B67" s="1795" t="s">
        <v>1242</v>
      </c>
      <c r="C67" s="346" t="s">
        <v>1132</v>
      </c>
      <c r="D67" s="1390">
        <f t="shared" si="0"/>
        <v>0</v>
      </c>
      <c r="E67" s="1391">
        <f>0</f>
        <v>0</v>
      </c>
      <c r="F67" s="1392">
        <f>0</f>
        <v>0</v>
      </c>
      <c r="G67" s="1392">
        <f>0</f>
        <v>0</v>
      </c>
      <c r="H67" s="1392">
        <f>0</f>
        <v>0</v>
      </c>
      <c r="I67" s="1392">
        <f>0</f>
        <v>0</v>
      </c>
      <c r="J67" s="1392">
        <f>0</f>
        <v>0</v>
      </c>
      <c r="K67" s="1392">
        <f>0</f>
        <v>0</v>
      </c>
      <c r="L67" s="1392">
        <f>0</f>
        <v>0</v>
      </c>
      <c r="M67" s="1392">
        <f>0</f>
        <v>0</v>
      </c>
      <c r="N67" s="1392">
        <f>0</f>
        <v>0</v>
      </c>
      <c r="O67" s="1392">
        <f>0</f>
        <v>0</v>
      </c>
      <c r="P67" s="1392">
        <f>0</f>
        <v>0</v>
      </c>
      <c r="Q67" s="1392">
        <f>0</f>
        <v>0</v>
      </c>
      <c r="R67" s="1392">
        <f>0</f>
        <v>0</v>
      </c>
      <c r="S67" s="1392">
        <f>0</f>
        <v>0</v>
      </c>
      <c r="T67" s="1392">
        <f>0</f>
        <v>0</v>
      </c>
      <c r="U67" s="1392">
        <f>0</f>
        <v>0</v>
      </c>
      <c r="V67" s="1392">
        <f>0</f>
        <v>0</v>
      </c>
      <c r="W67" s="346" t="s">
        <v>180</v>
      </c>
      <c r="X67" s="1806" t="s">
        <v>1274</v>
      </c>
    </row>
    <row r="68" spans="1:24" s="339" customFormat="1" ht="13.5" thickBot="1" x14ac:dyDescent="0.25">
      <c r="A68" s="1787"/>
      <c r="B68" s="1789"/>
      <c r="C68" s="286" t="s">
        <v>1134</v>
      </c>
      <c r="D68" s="1393">
        <f t="shared" si="0"/>
        <v>0</v>
      </c>
      <c r="E68" s="1394">
        <f>0</f>
        <v>0</v>
      </c>
      <c r="F68" s="1395">
        <f>0</f>
        <v>0</v>
      </c>
      <c r="G68" s="1395">
        <f>0</f>
        <v>0</v>
      </c>
      <c r="H68" s="1395">
        <f>0</f>
        <v>0</v>
      </c>
      <c r="I68" s="1395">
        <f>0</f>
        <v>0</v>
      </c>
      <c r="J68" s="1395">
        <f>0</f>
        <v>0</v>
      </c>
      <c r="K68" s="1395">
        <f>0</f>
        <v>0</v>
      </c>
      <c r="L68" s="1395">
        <f>0</f>
        <v>0</v>
      </c>
      <c r="M68" s="1395">
        <f>0</f>
        <v>0</v>
      </c>
      <c r="N68" s="1395">
        <f>0</f>
        <v>0</v>
      </c>
      <c r="O68" s="1395">
        <f>0</f>
        <v>0</v>
      </c>
      <c r="P68" s="1395">
        <f>0</f>
        <v>0</v>
      </c>
      <c r="Q68" s="1395">
        <f>0</f>
        <v>0</v>
      </c>
      <c r="R68" s="1395">
        <f>0</f>
        <v>0</v>
      </c>
      <c r="S68" s="1395">
        <f>0</f>
        <v>0</v>
      </c>
      <c r="T68" s="1395">
        <f>0</f>
        <v>0</v>
      </c>
      <c r="U68" s="1395">
        <f>0</f>
        <v>0</v>
      </c>
      <c r="V68" s="1395">
        <f>0</f>
        <v>0</v>
      </c>
      <c r="W68" s="286" t="s">
        <v>434</v>
      </c>
      <c r="X68" s="1803"/>
    </row>
    <row r="69" spans="1:24" s="340" customFormat="1" ht="13.5" thickBot="1" x14ac:dyDescent="0.25">
      <c r="A69" s="1790" t="s">
        <v>1029</v>
      </c>
      <c r="B69" s="1792" t="s">
        <v>1030</v>
      </c>
      <c r="C69" s="285" t="s">
        <v>1132</v>
      </c>
      <c r="D69" s="1396">
        <f t="shared" si="0"/>
        <v>0</v>
      </c>
      <c r="E69" s="1397">
        <f>0</f>
        <v>0</v>
      </c>
      <c r="F69" s="1398">
        <f>0</f>
        <v>0</v>
      </c>
      <c r="G69" s="1398">
        <f>0</f>
        <v>0</v>
      </c>
      <c r="H69" s="1398">
        <f>0</f>
        <v>0</v>
      </c>
      <c r="I69" s="1398">
        <f>0</f>
        <v>0</v>
      </c>
      <c r="J69" s="1398">
        <f>0</f>
        <v>0</v>
      </c>
      <c r="K69" s="1398">
        <f>0</f>
        <v>0</v>
      </c>
      <c r="L69" s="1398">
        <f>0</f>
        <v>0</v>
      </c>
      <c r="M69" s="1398">
        <f>0</f>
        <v>0</v>
      </c>
      <c r="N69" s="1398">
        <f>0</f>
        <v>0</v>
      </c>
      <c r="O69" s="1398">
        <f>0</f>
        <v>0</v>
      </c>
      <c r="P69" s="1398">
        <f>0</f>
        <v>0</v>
      </c>
      <c r="Q69" s="1398">
        <f>0</f>
        <v>0</v>
      </c>
      <c r="R69" s="1398">
        <f>0</f>
        <v>0</v>
      </c>
      <c r="S69" s="1398">
        <f>0</f>
        <v>0</v>
      </c>
      <c r="T69" s="1398">
        <f>0</f>
        <v>0</v>
      </c>
      <c r="U69" s="1398">
        <f>0</f>
        <v>0</v>
      </c>
      <c r="V69" s="1398">
        <f>0</f>
        <v>0</v>
      </c>
      <c r="W69" s="285" t="s">
        <v>180</v>
      </c>
      <c r="X69" s="1804" t="s">
        <v>541</v>
      </c>
    </row>
    <row r="70" spans="1:24" s="340" customFormat="1" ht="13.5" thickBot="1" x14ac:dyDescent="0.25">
      <c r="A70" s="1791"/>
      <c r="B70" s="1793"/>
      <c r="C70" s="285" t="s">
        <v>1134</v>
      </c>
      <c r="D70" s="1396">
        <f t="shared" si="0"/>
        <v>3</v>
      </c>
      <c r="E70" s="1397">
        <f>0</f>
        <v>0</v>
      </c>
      <c r="F70" s="1398">
        <f>0</f>
        <v>0</v>
      </c>
      <c r="G70" s="1398">
        <f>0</f>
        <v>0</v>
      </c>
      <c r="H70" s="1398">
        <f>0</f>
        <v>0</v>
      </c>
      <c r="I70" s="1398">
        <v>1</v>
      </c>
      <c r="J70" s="1398">
        <f>0</f>
        <v>0</v>
      </c>
      <c r="K70" s="1398">
        <v>1</v>
      </c>
      <c r="L70" s="1398">
        <v>1</v>
      </c>
      <c r="M70" s="1398">
        <f>0</f>
        <v>0</v>
      </c>
      <c r="N70" s="1398">
        <f>0</f>
        <v>0</v>
      </c>
      <c r="O70" s="1398">
        <f>0</f>
        <v>0</v>
      </c>
      <c r="P70" s="1398">
        <f>0</f>
        <v>0</v>
      </c>
      <c r="Q70" s="1398">
        <f>0</f>
        <v>0</v>
      </c>
      <c r="R70" s="1398">
        <f>0</f>
        <v>0</v>
      </c>
      <c r="S70" s="1398">
        <f>0</f>
        <v>0</v>
      </c>
      <c r="T70" s="1398">
        <f>0</f>
        <v>0</v>
      </c>
      <c r="U70" s="1398">
        <f>0</f>
        <v>0</v>
      </c>
      <c r="V70" s="1398">
        <f>0</f>
        <v>0</v>
      </c>
      <c r="W70" s="285" t="s">
        <v>434</v>
      </c>
      <c r="X70" s="1805"/>
    </row>
    <row r="71" spans="1:24" s="339" customFormat="1" ht="13.5" thickBot="1" x14ac:dyDescent="0.25">
      <c r="A71" s="1794" t="s">
        <v>1031</v>
      </c>
      <c r="B71" s="1795" t="s">
        <v>457</v>
      </c>
      <c r="C71" s="346" t="s">
        <v>1132</v>
      </c>
      <c r="D71" s="1390">
        <f t="shared" si="0"/>
        <v>23</v>
      </c>
      <c r="E71" s="1391">
        <v>6</v>
      </c>
      <c r="F71" s="1392">
        <v>3</v>
      </c>
      <c r="G71" s="1392">
        <v>6</v>
      </c>
      <c r="H71" s="1392">
        <v>2</v>
      </c>
      <c r="I71" s="1392">
        <v>1</v>
      </c>
      <c r="J71" s="1392">
        <v>3</v>
      </c>
      <c r="K71" s="1392">
        <v>1</v>
      </c>
      <c r="L71" s="1392">
        <v>1</v>
      </c>
      <c r="M71" s="1392">
        <f>0</f>
        <v>0</v>
      </c>
      <c r="N71" s="1392">
        <f>0</f>
        <v>0</v>
      </c>
      <c r="O71" s="1392">
        <f>0</f>
        <v>0</v>
      </c>
      <c r="P71" s="1392">
        <f>0</f>
        <v>0</v>
      </c>
      <c r="Q71" s="1392">
        <f>0</f>
        <v>0</v>
      </c>
      <c r="R71" s="1392">
        <f>0</f>
        <v>0</v>
      </c>
      <c r="S71" s="1392">
        <f>0</f>
        <v>0</v>
      </c>
      <c r="T71" s="1392">
        <f>0</f>
        <v>0</v>
      </c>
      <c r="U71" s="1392">
        <f>0</f>
        <v>0</v>
      </c>
      <c r="V71" s="1392">
        <f>0</f>
        <v>0</v>
      </c>
      <c r="W71" s="346" t="s">
        <v>180</v>
      </c>
      <c r="X71" s="1806" t="s">
        <v>502</v>
      </c>
    </row>
    <row r="72" spans="1:24" s="339" customFormat="1" ht="13.5" thickBot="1" x14ac:dyDescent="0.25">
      <c r="A72" s="1787"/>
      <c r="B72" s="1789"/>
      <c r="C72" s="286" t="s">
        <v>1134</v>
      </c>
      <c r="D72" s="1393">
        <f t="shared" ref="D72:D135" si="1">SUM(E72:V72)</f>
        <v>16</v>
      </c>
      <c r="E72" s="1394">
        <v>2</v>
      </c>
      <c r="F72" s="1395">
        <v>3</v>
      </c>
      <c r="G72" s="1395">
        <v>3</v>
      </c>
      <c r="H72" s="1395">
        <v>4</v>
      </c>
      <c r="I72" s="1395">
        <v>3</v>
      </c>
      <c r="J72" s="1395">
        <v>1</v>
      </c>
      <c r="K72" s="1395">
        <f>0</f>
        <v>0</v>
      </c>
      <c r="L72" s="1395">
        <f>0</f>
        <v>0</v>
      </c>
      <c r="M72" s="1395">
        <f>0</f>
        <v>0</v>
      </c>
      <c r="N72" s="1395">
        <f>0</f>
        <v>0</v>
      </c>
      <c r="O72" s="1395">
        <f>0</f>
        <v>0</v>
      </c>
      <c r="P72" s="1395">
        <f>0</f>
        <v>0</v>
      </c>
      <c r="Q72" s="1395">
        <f>0</f>
        <v>0</v>
      </c>
      <c r="R72" s="1395">
        <f>0</f>
        <v>0</v>
      </c>
      <c r="S72" s="1395">
        <f>0</f>
        <v>0</v>
      </c>
      <c r="T72" s="1395">
        <f>0</f>
        <v>0</v>
      </c>
      <c r="U72" s="1395">
        <f>0</f>
        <v>0</v>
      </c>
      <c r="V72" s="1395">
        <f>0</f>
        <v>0</v>
      </c>
      <c r="W72" s="286" t="s">
        <v>434</v>
      </c>
      <c r="X72" s="1803"/>
    </row>
    <row r="73" spans="1:24" s="340" customFormat="1" ht="13.5" thickBot="1" x14ac:dyDescent="0.25">
      <c r="A73" s="1790" t="s">
        <v>458</v>
      </c>
      <c r="B73" s="1792" t="s">
        <v>459</v>
      </c>
      <c r="C73" s="285" t="s">
        <v>1132</v>
      </c>
      <c r="D73" s="1396">
        <f t="shared" si="1"/>
        <v>40</v>
      </c>
      <c r="E73" s="1397">
        <v>4</v>
      </c>
      <c r="F73" s="1398">
        <v>2</v>
      </c>
      <c r="G73" s="1398">
        <v>6</v>
      </c>
      <c r="H73" s="1398">
        <v>6</v>
      </c>
      <c r="I73" s="1398">
        <v>9</v>
      </c>
      <c r="J73" s="1398">
        <v>3</v>
      </c>
      <c r="K73" s="1398">
        <v>6</v>
      </c>
      <c r="L73" s="1398">
        <v>1</v>
      </c>
      <c r="M73" s="1398">
        <v>2</v>
      </c>
      <c r="N73" s="1398">
        <v>1</v>
      </c>
      <c r="O73" s="1398">
        <f>0</f>
        <v>0</v>
      </c>
      <c r="P73" s="1398">
        <f>0</f>
        <v>0</v>
      </c>
      <c r="Q73" s="1398">
        <f>0</f>
        <v>0</v>
      </c>
      <c r="R73" s="1398">
        <f>0</f>
        <v>0</v>
      </c>
      <c r="S73" s="1398">
        <f>0</f>
        <v>0</v>
      </c>
      <c r="T73" s="1398">
        <f>0</f>
        <v>0</v>
      </c>
      <c r="U73" s="1398">
        <f>0</f>
        <v>0</v>
      </c>
      <c r="V73" s="1398">
        <f>0</f>
        <v>0</v>
      </c>
      <c r="W73" s="285" t="s">
        <v>180</v>
      </c>
      <c r="X73" s="1804" t="s">
        <v>1032</v>
      </c>
    </row>
    <row r="74" spans="1:24" s="340" customFormat="1" ht="13.5" thickBot="1" x14ac:dyDescent="0.25">
      <c r="A74" s="1791"/>
      <c r="B74" s="1793"/>
      <c r="C74" s="285" t="s">
        <v>1134</v>
      </c>
      <c r="D74" s="1396">
        <f t="shared" si="1"/>
        <v>15</v>
      </c>
      <c r="E74" s="1397">
        <v>3</v>
      </c>
      <c r="F74" s="1398">
        <v>3</v>
      </c>
      <c r="G74" s="1398">
        <v>2</v>
      </c>
      <c r="H74" s="1398">
        <v>3</v>
      </c>
      <c r="I74" s="1398">
        <f>0</f>
        <v>0</v>
      </c>
      <c r="J74" s="1398">
        <v>2</v>
      </c>
      <c r="K74" s="1398">
        <v>1</v>
      </c>
      <c r="L74" s="1398">
        <f>0</f>
        <v>0</v>
      </c>
      <c r="M74" s="1398">
        <f>0</f>
        <v>0</v>
      </c>
      <c r="N74" s="1398">
        <v>1</v>
      </c>
      <c r="O74" s="1398">
        <f>0</f>
        <v>0</v>
      </c>
      <c r="P74" s="1398">
        <f>0</f>
        <v>0</v>
      </c>
      <c r="Q74" s="1398">
        <f>0</f>
        <v>0</v>
      </c>
      <c r="R74" s="1398">
        <f>0</f>
        <v>0</v>
      </c>
      <c r="S74" s="1398">
        <f>0</f>
        <v>0</v>
      </c>
      <c r="T74" s="1398">
        <f>0</f>
        <v>0</v>
      </c>
      <c r="U74" s="1398">
        <f>0</f>
        <v>0</v>
      </c>
      <c r="V74" s="1398">
        <f>0</f>
        <v>0</v>
      </c>
      <c r="W74" s="285" t="s">
        <v>434</v>
      </c>
      <c r="X74" s="1805"/>
    </row>
    <row r="75" spans="1:24" s="339" customFormat="1" ht="13.5" thickBot="1" x14ac:dyDescent="0.25">
      <c r="A75" s="1794" t="s">
        <v>1033</v>
      </c>
      <c r="B75" s="1795" t="s">
        <v>1034</v>
      </c>
      <c r="C75" s="346" t="s">
        <v>1132</v>
      </c>
      <c r="D75" s="1390">
        <f t="shared" si="1"/>
        <v>5</v>
      </c>
      <c r="E75" s="1391">
        <f>0</f>
        <v>0</v>
      </c>
      <c r="F75" s="1392">
        <v>1</v>
      </c>
      <c r="G75" s="1392">
        <v>1</v>
      </c>
      <c r="H75" s="1392">
        <v>1</v>
      </c>
      <c r="I75" s="1392">
        <f>0</f>
        <v>0</v>
      </c>
      <c r="J75" s="1392">
        <f>0</f>
        <v>0</v>
      </c>
      <c r="K75" s="1392">
        <f>0</f>
        <v>0</v>
      </c>
      <c r="L75" s="1392">
        <v>1</v>
      </c>
      <c r="M75" s="1392">
        <f>0</f>
        <v>0</v>
      </c>
      <c r="N75" s="1392">
        <f>0</f>
        <v>0</v>
      </c>
      <c r="O75" s="1392">
        <v>1</v>
      </c>
      <c r="P75" s="1392">
        <f>0</f>
        <v>0</v>
      </c>
      <c r="Q75" s="1392">
        <f>0</f>
        <v>0</v>
      </c>
      <c r="R75" s="1392">
        <f>0</f>
        <v>0</v>
      </c>
      <c r="S75" s="1392">
        <f>0</f>
        <v>0</v>
      </c>
      <c r="T75" s="1392">
        <f>0</f>
        <v>0</v>
      </c>
      <c r="U75" s="1392">
        <f>0</f>
        <v>0</v>
      </c>
      <c r="V75" s="1392">
        <f>0</f>
        <v>0</v>
      </c>
      <c r="W75" s="346" t="s">
        <v>180</v>
      </c>
      <c r="X75" s="1806" t="s">
        <v>1035</v>
      </c>
    </row>
    <row r="76" spans="1:24" s="339" customFormat="1" ht="13.5" thickBot="1" x14ac:dyDescent="0.25">
      <c r="A76" s="1787"/>
      <c r="B76" s="1789"/>
      <c r="C76" s="286" t="s">
        <v>1134</v>
      </c>
      <c r="D76" s="1393">
        <f t="shared" si="1"/>
        <v>4</v>
      </c>
      <c r="E76" s="1394">
        <f>0</f>
        <v>0</v>
      </c>
      <c r="F76" s="1395">
        <v>1</v>
      </c>
      <c r="G76" s="1395">
        <v>1</v>
      </c>
      <c r="H76" s="1395">
        <f>0</f>
        <v>0</v>
      </c>
      <c r="I76" s="1395">
        <f>0</f>
        <v>0</v>
      </c>
      <c r="J76" s="1395">
        <v>1</v>
      </c>
      <c r="K76" s="1395">
        <f>0</f>
        <v>0</v>
      </c>
      <c r="L76" s="1395">
        <f>0</f>
        <v>0</v>
      </c>
      <c r="M76" s="1395">
        <f>0</f>
        <v>0</v>
      </c>
      <c r="N76" s="1395">
        <f>0</f>
        <v>0</v>
      </c>
      <c r="O76" s="1395">
        <v>1</v>
      </c>
      <c r="P76" s="1395">
        <f>0</f>
        <v>0</v>
      </c>
      <c r="Q76" s="1395">
        <f>0</f>
        <v>0</v>
      </c>
      <c r="R76" s="1395">
        <f>0</f>
        <v>0</v>
      </c>
      <c r="S76" s="1395">
        <f>0</f>
        <v>0</v>
      </c>
      <c r="T76" s="1395">
        <f>0</f>
        <v>0</v>
      </c>
      <c r="U76" s="1395">
        <f>0</f>
        <v>0</v>
      </c>
      <c r="V76" s="1395">
        <f>0</f>
        <v>0</v>
      </c>
      <c r="W76" s="286" t="s">
        <v>434</v>
      </c>
      <c r="X76" s="1803"/>
    </row>
    <row r="77" spans="1:24" s="340" customFormat="1" ht="13.5" thickBot="1" x14ac:dyDescent="0.25">
      <c r="A77" s="1790" t="s">
        <v>1036</v>
      </c>
      <c r="B77" s="1792" t="s">
        <v>1037</v>
      </c>
      <c r="C77" s="285" t="s">
        <v>1132</v>
      </c>
      <c r="D77" s="1396">
        <f t="shared" si="1"/>
        <v>59</v>
      </c>
      <c r="E77" s="1397">
        <v>9</v>
      </c>
      <c r="F77" s="1398">
        <v>8</v>
      </c>
      <c r="G77" s="1398">
        <v>7</v>
      </c>
      <c r="H77" s="1398">
        <v>2</v>
      </c>
      <c r="I77" s="1398">
        <v>8</v>
      </c>
      <c r="J77" s="1398">
        <v>6</v>
      </c>
      <c r="K77" s="1398">
        <v>2</v>
      </c>
      <c r="L77" s="1398">
        <v>5</v>
      </c>
      <c r="M77" s="1398">
        <v>4</v>
      </c>
      <c r="N77" s="1398">
        <v>2</v>
      </c>
      <c r="O77" s="1398">
        <f>0</f>
        <v>0</v>
      </c>
      <c r="P77" s="1398">
        <v>4</v>
      </c>
      <c r="Q77" s="1398">
        <v>1</v>
      </c>
      <c r="R77" s="1398">
        <v>1</v>
      </c>
      <c r="S77" s="1398">
        <f>0</f>
        <v>0</v>
      </c>
      <c r="T77" s="1398">
        <f>0</f>
        <v>0</v>
      </c>
      <c r="U77" s="1398">
        <f>0</f>
        <v>0</v>
      </c>
      <c r="V77" s="1398">
        <f>0</f>
        <v>0</v>
      </c>
      <c r="W77" s="285" t="s">
        <v>180</v>
      </c>
      <c r="X77" s="1804" t="s">
        <v>1038</v>
      </c>
    </row>
    <row r="78" spans="1:24" s="340" customFormat="1" ht="13.5" thickBot="1" x14ac:dyDescent="0.25">
      <c r="A78" s="1791"/>
      <c r="B78" s="1793"/>
      <c r="C78" s="285" t="s">
        <v>1134</v>
      </c>
      <c r="D78" s="1396">
        <f t="shared" si="1"/>
        <v>39</v>
      </c>
      <c r="E78" s="1397">
        <v>9</v>
      </c>
      <c r="F78" s="1398">
        <v>7</v>
      </c>
      <c r="G78" s="1398">
        <v>5</v>
      </c>
      <c r="H78" s="1398">
        <v>4</v>
      </c>
      <c r="I78" s="1398">
        <v>4</v>
      </c>
      <c r="J78" s="1398">
        <v>3</v>
      </c>
      <c r="K78" s="1398">
        <v>1</v>
      </c>
      <c r="L78" s="1398">
        <v>1</v>
      </c>
      <c r="M78" s="1398">
        <f>0</f>
        <v>0</v>
      </c>
      <c r="N78" s="1398">
        <v>2</v>
      </c>
      <c r="O78" s="1398">
        <v>1</v>
      </c>
      <c r="P78" s="1398">
        <v>2</v>
      </c>
      <c r="Q78" s="1398">
        <f>0</f>
        <v>0</v>
      </c>
      <c r="R78" s="1398">
        <f>0</f>
        <v>0</v>
      </c>
      <c r="S78" s="1398">
        <f>0</f>
        <v>0</v>
      </c>
      <c r="T78" s="1398">
        <f>0</f>
        <v>0</v>
      </c>
      <c r="U78" s="1398">
        <f>0</f>
        <v>0</v>
      </c>
      <c r="V78" s="1398">
        <f>0</f>
        <v>0</v>
      </c>
      <c r="W78" s="285" t="s">
        <v>434</v>
      </c>
      <c r="X78" s="1805"/>
    </row>
    <row r="79" spans="1:24" s="339" customFormat="1" ht="13.5" thickBot="1" x14ac:dyDescent="0.25">
      <c r="A79" s="1794" t="s">
        <v>1039</v>
      </c>
      <c r="B79" s="1795" t="s">
        <v>460</v>
      </c>
      <c r="C79" s="346" t="s">
        <v>1132</v>
      </c>
      <c r="D79" s="1390">
        <f t="shared" si="1"/>
        <v>13</v>
      </c>
      <c r="E79" s="1391">
        <v>1</v>
      </c>
      <c r="F79" s="1392">
        <v>3</v>
      </c>
      <c r="G79" s="1392">
        <v>4</v>
      </c>
      <c r="H79" s="1392">
        <v>1</v>
      </c>
      <c r="I79" s="1392">
        <v>1</v>
      </c>
      <c r="J79" s="1392">
        <v>2</v>
      </c>
      <c r="K79" s="1392">
        <f>0</f>
        <v>0</v>
      </c>
      <c r="L79" s="1392">
        <f>0</f>
        <v>0</v>
      </c>
      <c r="M79" s="1392">
        <f>0</f>
        <v>0</v>
      </c>
      <c r="N79" s="1392">
        <f>0</f>
        <v>0</v>
      </c>
      <c r="O79" s="1392">
        <f>0</f>
        <v>0</v>
      </c>
      <c r="P79" s="1392">
        <f>0</f>
        <v>0</v>
      </c>
      <c r="Q79" s="1392">
        <v>1</v>
      </c>
      <c r="R79" s="1392">
        <f>0</f>
        <v>0</v>
      </c>
      <c r="S79" s="1392">
        <f>0</f>
        <v>0</v>
      </c>
      <c r="T79" s="1392">
        <f>0</f>
        <v>0</v>
      </c>
      <c r="U79" s="1392">
        <f>0</f>
        <v>0</v>
      </c>
      <c r="V79" s="1392">
        <f>0</f>
        <v>0</v>
      </c>
      <c r="W79" s="346" t="s">
        <v>180</v>
      </c>
      <c r="X79" s="1806" t="s">
        <v>1040</v>
      </c>
    </row>
    <row r="80" spans="1:24" s="339" customFormat="1" ht="13.5" thickBot="1" x14ac:dyDescent="0.25">
      <c r="A80" s="1787"/>
      <c r="B80" s="1789"/>
      <c r="C80" s="286" t="s">
        <v>1134</v>
      </c>
      <c r="D80" s="1393">
        <f t="shared" si="1"/>
        <v>11</v>
      </c>
      <c r="E80" s="1394">
        <v>2</v>
      </c>
      <c r="F80" s="1395">
        <v>1</v>
      </c>
      <c r="G80" s="1395">
        <f>0</f>
        <v>0</v>
      </c>
      <c r="H80" s="1395">
        <f>0</f>
        <v>0</v>
      </c>
      <c r="I80" s="1395">
        <v>3</v>
      </c>
      <c r="J80" s="1395">
        <v>2</v>
      </c>
      <c r="K80" s="1395">
        <v>3</v>
      </c>
      <c r="L80" s="1395">
        <f>0</f>
        <v>0</v>
      </c>
      <c r="M80" s="1395">
        <f>0</f>
        <v>0</v>
      </c>
      <c r="N80" s="1395">
        <f>0</f>
        <v>0</v>
      </c>
      <c r="O80" s="1395">
        <f>0</f>
        <v>0</v>
      </c>
      <c r="P80" s="1395">
        <f>0</f>
        <v>0</v>
      </c>
      <c r="Q80" s="1395">
        <f>0</f>
        <v>0</v>
      </c>
      <c r="R80" s="1395">
        <f>0</f>
        <v>0</v>
      </c>
      <c r="S80" s="1395">
        <f>0</f>
        <v>0</v>
      </c>
      <c r="T80" s="1395">
        <f>0</f>
        <v>0</v>
      </c>
      <c r="U80" s="1395">
        <f>0</f>
        <v>0</v>
      </c>
      <c r="V80" s="1395">
        <f>0</f>
        <v>0</v>
      </c>
      <c r="W80" s="286" t="s">
        <v>434</v>
      </c>
      <c r="X80" s="1803"/>
    </row>
    <row r="81" spans="1:24" s="340" customFormat="1" ht="13.5" thickBot="1" x14ac:dyDescent="0.25">
      <c r="A81" s="1790" t="s">
        <v>1156</v>
      </c>
      <c r="B81" s="1792" t="s">
        <v>1157</v>
      </c>
      <c r="C81" s="285" t="s">
        <v>1132</v>
      </c>
      <c r="D81" s="1396">
        <f t="shared" si="1"/>
        <v>1</v>
      </c>
      <c r="E81" s="1397">
        <f>0</f>
        <v>0</v>
      </c>
      <c r="F81" s="1398">
        <v>1</v>
      </c>
      <c r="G81" s="1398">
        <f>0</f>
        <v>0</v>
      </c>
      <c r="H81" s="1398">
        <f>0</f>
        <v>0</v>
      </c>
      <c r="I81" s="1398">
        <f>0</f>
        <v>0</v>
      </c>
      <c r="J81" s="1398">
        <f>0</f>
        <v>0</v>
      </c>
      <c r="K81" s="1398">
        <f>0</f>
        <v>0</v>
      </c>
      <c r="L81" s="1398">
        <f>0</f>
        <v>0</v>
      </c>
      <c r="M81" s="1398">
        <f>0</f>
        <v>0</v>
      </c>
      <c r="N81" s="1398">
        <f>0</f>
        <v>0</v>
      </c>
      <c r="O81" s="1398">
        <f>0</f>
        <v>0</v>
      </c>
      <c r="P81" s="1398">
        <f>0</f>
        <v>0</v>
      </c>
      <c r="Q81" s="1398">
        <f>0</f>
        <v>0</v>
      </c>
      <c r="R81" s="1398">
        <f>0</f>
        <v>0</v>
      </c>
      <c r="S81" s="1398">
        <f>0</f>
        <v>0</v>
      </c>
      <c r="T81" s="1398">
        <f>0</f>
        <v>0</v>
      </c>
      <c r="U81" s="1398">
        <f>0</f>
        <v>0</v>
      </c>
      <c r="V81" s="1398">
        <f>0</f>
        <v>0</v>
      </c>
      <c r="W81" s="285" t="s">
        <v>180</v>
      </c>
      <c r="X81" s="1804" t="s">
        <v>1158</v>
      </c>
    </row>
    <row r="82" spans="1:24" s="340" customFormat="1" ht="12.75" x14ac:dyDescent="0.2">
      <c r="A82" s="1796"/>
      <c r="B82" s="1797"/>
      <c r="C82" s="1000" t="s">
        <v>1134</v>
      </c>
      <c r="D82" s="1399">
        <f t="shared" si="1"/>
        <v>1</v>
      </c>
      <c r="E82" s="1400">
        <f>0</f>
        <v>0</v>
      </c>
      <c r="F82" s="1401">
        <v>1</v>
      </c>
      <c r="G82" s="1401">
        <f>0</f>
        <v>0</v>
      </c>
      <c r="H82" s="1401">
        <f>0</f>
        <v>0</v>
      </c>
      <c r="I82" s="1401">
        <f>0</f>
        <v>0</v>
      </c>
      <c r="J82" s="1401">
        <f>0</f>
        <v>0</v>
      </c>
      <c r="K82" s="1401">
        <f>0</f>
        <v>0</v>
      </c>
      <c r="L82" s="1401">
        <f>0</f>
        <v>0</v>
      </c>
      <c r="M82" s="1401">
        <f>0</f>
        <v>0</v>
      </c>
      <c r="N82" s="1401">
        <f>0</f>
        <v>0</v>
      </c>
      <c r="O82" s="1401">
        <f>0</f>
        <v>0</v>
      </c>
      <c r="P82" s="1401">
        <f>0</f>
        <v>0</v>
      </c>
      <c r="Q82" s="1401">
        <f>0</f>
        <v>0</v>
      </c>
      <c r="R82" s="1401">
        <f>0</f>
        <v>0</v>
      </c>
      <c r="S82" s="1401">
        <f>0</f>
        <v>0</v>
      </c>
      <c r="T82" s="1401">
        <f>0</f>
        <v>0</v>
      </c>
      <c r="U82" s="1401">
        <f>0</f>
        <v>0</v>
      </c>
      <c r="V82" s="1401">
        <f>0</f>
        <v>0</v>
      </c>
      <c r="W82" s="1000" t="s">
        <v>434</v>
      </c>
      <c r="X82" s="1807"/>
    </row>
    <row r="83" spans="1:24" s="339" customFormat="1" ht="18.75" customHeight="1" thickBot="1" x14ac:dyDescent="0.25">
      <c r="A83" s="1798" t="s">
        <v>1041</v>
      </c>
      <c r="B83" s="1799" t="s">
        <v>1042</v>
      </c>
      <c r="C83" s="341" t="s">
        <v>1132</v>
      </c>
      <c r="D83" s="1402">
        <f t="shared" si="1"/>
        <v>1</v>
      </c>
      <c r="E83" s="1403">
        <f>0</f>
        <v>0</v>
      </c>
      <c r="F83" s="1404">
        <f>0</f>
        <v>0</v>
      </c>
      <c r="G83" s="1404">
        <f>0</f>
        <v>0</v>
      </c>
      <c r="H83" s="1404">
        <f>0</f>
        <v>0</v>
      </c>
      <c r="I83" s="1404">
        <f>0</f>
        <v>0</v>
      </c>
      <c r="J83" s="1404">
        <f>0</f>
        <v>0</v>
      </c>
      <c r="K83" s="1404">
        <f>0</f>
        <v>0</v>
      </c>
      <c r="L83" s="1404">
        <f>0</f>
        <v>0</v>
      </c>
      <c r="M83" s="1404">
        <f>0</f>
        <v>0</v>
      </c>
      <c r="N83" s="1404">
        <f>0</f>
        <v>0</v>
      </c>
      <c r="O83" s="1404">
        <v>1</v>
      </c>
      <c r="P83" s="1404">
        <f>0</f>
        <v>0</v>
      </c>
      <c r="Q83" s="1404">
        <f>0</f>
        <v>0</v>
      </c>
      <c r="R83" s="1404">
        <f>0</f>
        <v>0</v>
      </c>
      <c r="S83" s="1404">
        <f>0</f>
        <v>0</v>
      </c>
      <c r="T83" s="1404">
        <f>0</f>
        <v>0</v>
      </c>
      <c r="U83" s="1404">
        <f>0</f>
        <v>0</v>
      </c>
      <c r="V83" s="1404">
        <f>0</f>
        <v>0</v>
      </c>
      <c r="W83" s="341" t="s">
        <v>180</v>
      </c>
      <c r="X83" s="1808" t="s">
        <v>1043</v>
      </c>
    </row>
    <row r="84" spans="1:24" s="339" customFormat="1" ht="18.75" customHeight="1" thickBot="1" x14ac:dyDescent="0.25">
      <c r="A84" s="1787"/>
      <c r="B84" s="1789"/>
      <c r="C84" s="286" t="s">
        <v>1134</v>
      </c>
      <c r="D84" s="1393">
        <f t="shared" si="1"/>
        <v>1</v>
      </c>
      <c r="E84" s="1394">
        <f>0</f>
        <v>0</v>
      </c>
      <c r="F84" s="1395">
        <f>0</f>
        <v>0</v>
      </c>
      <c r="G84" s="1395">
        <f>0</f>
        <v>0</v>
      </c>
      <c r="H84" s="1395">
        <f>0</f>
        <v>0</v>
      </c>
      <c r="I84" s="1395">
        <f>0</f>
        <v>0</v>
      </c>
      <c r="J84" s="1395">
        <v>1</v>
      </c>
      <c r="K84" s="1395">
        <f>0</f>
        <v>0</v>
      </c>
      <c r="L84" s="1395">
        <f>0</f>
        <v>0</v>
      </c>
      <c r="M84" s="1395">
        <f>0</f>
        <v>0</v>
      </c>
      <c r="N84" s="1395">
        <f>0</f>
        <v>0</v>
      </c>
      <c r="O84" s="1395">
        <f>0</f>
        <v>0</v>
      </c>
      <c r="P84" s="1395">
        <f>0</f>
        <v>0</v>
      </c>
      <c r="Q84" s="1395">
        <f>0</f>
        <v>0</v>
      </c>
      <c r="R84" s="1395">
        <f>0</f>
        <v>0</v>
      </c>
      <c r="S84" s="1395">
        <f>0</f>
        <v>0</v>
      </c>
      <c r="T84" s="1395">
        <f>0</f>
        <v>0</v>
      </c>
      <c r="U84" s="1395">
        <f>0</f>
        <v>0</v>
      </c>
      <c r="V84" s="1395">
        <f>0</f>
        <v>0</v>
      </c>
      <c r="W84" s="286" t="s">
        <v>434</v>
      </c>
      <c r="X84" s="1803"/>
    </row>
    <row r="85" spans="1:24" s="340" customFormat="1" ht="13.5" thickBot="1" x14ac:dyDescent="0.25">
      <c r="A85" s="1790" t="s">
        <v>1044</v>
      </c>
      <c r="B85" s="1792" t="s">
        <v>1045</v>
      </c>
      <c r="C85" s="285" t="s">
        <v>1132</v>
      </c>
      <c r="D85" s="1396">
        <f t="shared" si="1"/>
        <v>1</v>
      </c>
      <c r="E85" s="1397">
        <v>1</v>
      </c>
      <c r="F85" s="1398">
        <f>0</f>
        <v>0</v>
      </c>
      <c r="G85" s="1398">
        <f>0</f>
        <v>0</v>
      </c>
      <c r="H85" s="1398">
        <f>0</f>
        <v>0</v>
      </c>
      <c r="I85" s="1398">
        <f>0</f>
        <v>0</v>
      </c>
      <c r="J85" s="1398">
        <f>0</f>
        <v>0</v>
      </c>
      <c r="K85" s="1398">
        <f>0</f>
        <v>0</v>
      </c>
      <c r="L85" s="1398">
        <f>0</f>
        <v>0</v>
      </c>
      <c r="M85" s="1398">
        <f>0</f>
        <v>0</v>
      </c>
      <c r="N85" s="1398">
        <f>0</f>
        <v>0</v>
      </c>
      <c r="O85" s="1398">
        <f>0</f>
        <v>0</v>
      </c>
      <c r="P85" s="1398">
        <f>0</f>
        <v>0</v>
      </c>
      <c r="Q85" s="1398">
        <f>0</f>
        <v>0</v>
      </c>
      <c r="R85" s="1398">
        <f>0</f>
        <v>0</v>
      </c>
      <c r="S85" s="1398">
        <f>0</f>
        <v>0</v>
      </c>
      <c r="T85" s="1398">
        <f>0</f>
        <v>0</v>
      </c>
      <c r="U85" s="1398">
        <f>0</f>
        <v>0</v>
      </c>
      <c r="V85" s="1398">
        <f>0</f>
        <v>0</v>
      </c>
      <c r="W85" s="285" t="s">
        <v>180</v>
      </c>
      <c r="X85" s="1804" t="s">
        <v>1046</v>
      </c>
    </row>
    <row r="86" spans="1:24" s="340" customFormat="1" ht="13.5" thickBot="1" x14ac:dyDescent="0.25">
      <c r="A86" s="1791"/>
      <c r="B86" s="1793"/>
      <c r="C86" s="285" t="s">
        <v>1134</v>
      </c>
      <c r="D86" s="1396">
        <f t="shared" si="1"/>
        <v>2</v>
      </c>
      <c r="E86" s="1397">
        <v>1</v>
      </c>
      <c r="F86" s="1398">
        <f>0</f>
        <v>0</v>
      </c>
      <c r="G86" s="1398">
        <v>1</v>
      </c>
      <c r="H86" s="1398">
        <f>0</f>
        <v>0</v>
      </c>
      <c r="I86" s="1398">
        <f>0</f>
        <v>0</v>
      </c>
      <c r="J86" s="1398">
        <f>0</f>
        <v>0</v>
      </c>
      <c r="K86" s="1398">
        <f>0</f>
        <v>0</v>
      </c>
      <c r="L86" s="1398">
        <f>0</f>
        <v>0</v>
      </c>
      <c r="M86" s="1398">
        <f>0</f>
        <v>0</v>
      </c>
      <c r="N86" s="1398">
        <f>0</f>
        <v>0</v>
      </c>
      <c r="O86" s="1398">
        <f>0</f>
        <v>0</v>
      </c>
      <c r="P86" s="1398">
        <f>0</f>
        <v>0</v>
      </c>
      <c r="Q86" s="1398">
        <f>0</f>
        <v>0</v>
      </c>
      <c r="R86" s="1398">
        <f>0</f>
        <v>0</v>
      </c>
      <c r="S86" s="1398">
        <f>0</f>
        <v>0</v>
      </c>
      <c r="T86" s="1398">
        <f>0</f>
        <v>0</v>
      </c>
      <c r="U86" s="1398">
        <f>0</f>
        <v>0</v>
      </c>
      <c r="V86" s="1398">
        <f>0</f>
        <v>0</v>
      </c>
      <c r="W86" s="285" t="s">
        <v>434</v>
      </c>
      <c r="X86" s="1805"/>
    </row>
    <row r="87" spans="1:24" s="339" customFormat="1" ht="13.5" thickBot="1" x14ac:dyDescent="0.25">
      <c r="A87" s="1794" t="s">
        <v>1159</v>
      </c>
      <c r="B87" s="1795" t="s">
        <v>1160</v>
      </c>
      <c r="C87" s="341" t="s">
        <v>1132</v>
      </c>
      <c r="D87" s="1402">
        <f t="shared" si="1"/>
        <v>2</v>
      </c>
      <c r="E87" s="1403">
        <f>0</f>
        <v>0</v>
      </c>
      <c r="F87" s="1404">
        <f>0</f>
        <v>0</v>
      </c>
      <c r="G87" s="1404">
        <f>0</f>
        <v>0</v>
      </c>
      <c r="H87" s="1404">
        <f>0</f>
        <v>0</v>
      </c>
      <c r="I87" s="1404">
        <f>0</f>
        <v>0</v>
      </c>
      <c r="J87" s="1404">
        <v>1</v>
      </c>
      <c r="K87" s="1404">
        <f>0</f>
        <v>0</v>
      </c>
      <c r="L87" s="1404">
        <f>0</f>
        <v>0</v>
      </c>
      <c r="M87" s="1404">
        <f>0</f>
        <v>0</v>
      </c>
      <c r="N87" s="1404">
        <v>1</v>
      </c>
      <c r="O87" s="1404">
        <f>0</f>
        <v>0</v>
      </c>
      <c r="P87" s="1404">
        <f>0</f>
        <v>0</v>
      </c>
      <c r="Q87" s="1404">
        <f>0</f>
        <v>0</v>
      </c>
      <c r="R87" s="1404">
        <f>0</f>
        <v>0</v>
      </c>
      <c r="S87" s="1404">
        <f>0</f>
        <v>0</v>
      </c>
      <c r="T87" s="1404">
        <f>0</f>
        <v>0</v>
      </c>
      <c r="U87" s="1404">
        <f>0</f>
        <v>0</v>
      </c>
      <c r="V87" s="1404">
        <f>0</f>
        <v>0</v>
      </c>
      <c r="W87" s="341" t="s">
        <v>180</v>
      </c>
      <c r="X87" s="1806" t="s">
        <v>1161</v>
      </c>
    </row>
    <row r="88" spans="1:24" s="339" customFormat="1" ht="13.5" thickBot="1" x14ac:dyDescent="0.25">
      <c r="A88" s="1787"/>
      <c r="B88" s="1789"/>
      <c r="C88" s="286" t="s">
        <v>1134</v>
      </c>
      <c r="D88" s="1393">
        <f t="shared" si="1"/>
        <v>0</v>
      </c>
      <c r="E88" s="1394">
        <f>0</f>
        <v>0</v>
      </c>
      <c r="F88" s="1395">
        <f>0</f>
        <v>0</v>
      </c>
      <c r="G88" s="1395">
        <f>0</f>
        <v>0</v>
      </c>
      <c r="H88" s="1395">
        <f>0</f>
        <v>0</v>
      </c>
      <c r="I88" s="1395">
        <f>0</f>
        <v>0</v>
      </c>
      <c r="J88" s="1395">
        <f>0</f>
        <v>0</v>
      </c>
      <c r="K88" s="1395">
        <f>0</f>
        <v>0</v>
      </c>
      <c r="L88" s="1395">
        <f>0</f>
        <v>0</v>
      </c>
      <c r="M88" s="1395">
        <f>0</f>
        <v>0</v>
      </c>
      <c r="N88" s="1395">
        <f>0</f>
        <v>0</v>
      </c>
      <c r="O88" s="1395">
        <f>0</f>
        <v>0</v>
      </c>
      <c r="P88" s="1395">
        <f>0</f>
        <v>0</v>
      </c>
      <c r="Q88" s="1395">
        <f>0</f>
        <v>0</v>
      </c>
      <c r="R88" s="1395">
        <f>0</f>
        <v>0</v>
      </c>
      <c r="S88" s="1395">
        <f>0</f>
        <v>0</v>
      </c>
      <c r="T88" s="1395">
        <f>0</f>
        <v>0</v>
      </c>
      <c r="U88" s="1395">
        <f>0</f>
        <v>0</v>
      </c>
      <c r="V88" s="1395">
        <f>0</f>
        <v>0</v>
      </c>
      <c r="W88" s="286" t="s">
        <v>434</v>
      </c>
      <c r="X88" s="1803"/>
    </row>
    <row r="89" spans="1:24" s="340" customFormat="1" ht="13.5" thickBot="1" x14ac:dyDescent="0.25">
      <c r="A89" s="1790" t="s">
        <v>1047</v>
      </c>
      <c r="B89" s="1792" t="s">
        <v>1048</v>
      </c>
      <c r="C89" s="285" t="s">
        <v>1132</v>
      </c>
      <c r="D89" s="1396">
        <f t="shared" si="1"/>
        <v>13</v>
      </c>
      <c r="E89" s="1397">
        <v>3</v>
      </c>
      <c r="F89" s="1398">
        <v>2</v>
      </c>
      <c r="G89" s="1398">
        <v>3</v>
      </c>
      <c r="H89" s="1398">
        <v>2</v>
      </c>
      <c r="I89" s="1398">
        <v>1</v>
      </c>
      <c r="J89" s="1398">
        <v>1</v>
      </c>
      <c r="K89" s="1398">
        <f>0</f>
        <v>0</v>
      </c>
      <c r="L89" s="1398">
        <f>0</f>
        <v>0</v>
      </c>
      <c r="M89" s="1398">
        <f>0</f>
        <v>0</v>
      </c>
      <c r="N89" s="1398">
        <f>0</f>
        <v>0</v>
      </c>
      <c r="O89" s="1398">
        <f>0</f>
        <v>0</v>
      </c>
      <c r="P89" s="1398">
        <v>1</v>
      </c>
      <c r="Q89" s="1398">
        <f>0</f>
        <v>0</v>
      </c>
      <c r="R89" s="1398">
        <f>0</f>
        <v>0</v>
      </c>
      <c r="S89" s="1398">
        <f>0</f>
        <v>0</v>
      </c>
      <c r="T89" s="1398">
        <f>0</f>
        <v>0</v>
      </c>
      <c r="U89" s="1398">
        <f>0</f>
        <v>0</v>
      </c>
      <c r="V89" s="1398">
        <f>0</f>
        <v>0</v>
      </c>
      <c r="W89" s="285" t="s">
        <v>180</v>
      </c>
      <c r="X89" s="1804" t="s">
        <v>1049</v>
      </c>
    </row>
    <row r="90" spans="1:24" s="340" customFormat="1" ht="13.5" thickBot="1" x14ac:dyDescent="0.25">
      <c r="A90" s="1791"/>
      <c r="B90" s="1793"/>
      <c r="C90" s="285" t="s">
        <v>1134</v>
      </c>
      <c r="D90" s="1396">
        <f t="shared" si="1"/>
        <v>8</v>
      </c>
      <c r="E90" s="1397">
        <v>2</v>
      </c>
      <c r="F90" s="1398">
        <v>3</v>
      </c>
      <c r="G90" s="1398">
        <f>0</f>
        <v>0</v>
      </c>
      <c r="H90" s="1398">
        <f>0</f>
        <v>0</v>
      </c>
      <c r="I90" s="1398">
        <f>0</f>
        <v>0</v>
      </c>
      <c r="J90" s="1398">
        <v>2</v>
      </c>
      <c r="K90" s="1398">
        <f>0</f>
        <v>0</v>
      </c>
      <c r="L90" s="1398">
        <f>0</f>
        <v>0</v>
      </c>
      <c r="M90" s="1398">
        <f>0</f>
        <v>0</v>
      </c>
      <c r="N90" s="1398">
        <f>0</f>
        <v>0</v>
      </c>
      <c r="O90" s="1398">
        <f>0</f>
        <v>0</v>
      </c>
      <c r="P90" s="1398">
        <f>0</f>
        <v>0</v>
      </c>
      <c r="Q90" s="1398">
        <f>0</f>
        <v>0</v>
      </c>
      <c r="R90" s="1398">
        <f>0</f>
        <v>0</v>
      </c>
      <c r="S90" s="1398">
        <f>0</f>
        <v>0</v>
      </c>
      <c r="T90" s="1398">
        <v>1</v>
      </c>
      <c r="U90" s="1398">
        <f>0</f>
        <v>0</v>
      </c>
      <c r="V90" s="1398">
        <f>0</f>
        <v>0</v>
      </c>
      <c r="W90" s="285" t="s">
        <v>434</v>
      </c>
      <c r="X90" s="1805"/>
    </row>
    <row r="91" spans="1:24" s="339" customFormat="1" ht="13.5" thickBot="1" x14ac:dyDescent="0.25">
      <c r="A91" s="1794" t="s">
        <v>1162</v>
      </c>
      <c r="B91" s="1795" t="s">
        <v>461</v>
      </c>
      <c r="C91" s="346" t="s">
        <v>1132</v>
      </c>
      <c r="D91" s="1390">
        <f t="shared" si="1"/>
        <v>2</v>
      </c>
      <c r="E91" s="1391">
        <f>0</f>
        <v>0</v>
      </c>
      <c r="F91" s="1392">
        <f>0</f>
        <v>0</v>
      </c>
      <c r="G91" s="1392">
        <f>0</f>
        <v>0</v>
      </c>
      <c r="H91" s="1392">
        <v>2</v>
      </c>
      <c r="I91" s="1392">
        <f>0</f>
        <v>0</v>
      </c>
      <c r="J91" s="1392">
        <f>0</f>
        <v>0</v>
      </c>
      <c r="K91" s="1392">
        <f>0</f>
        <v>0</v>
      </c>
      <c r="L91" s="1392">
        <f>0</f>
        <v>0</v>
      </c>
      <c r="M91" s="1392">
        <f>0</f>
        <v>0</v>
      </c>
      <c r="N91" s="1392">
        <f>0</f>
        <v>0</v>
      </c>
      <c r="O91" s="1392">
        <f>0</f>
        <v>0</v>
      </c>
      <c r="P91" s="1392">
        <f>0</f>
        <v>0</v>
      </c>
      <c r="Q91" s="1392">
        <f>0</f>
        <v>0</v>
      </c>
      <c r="R91" s="1392">
        <f>0</f>
        <v>0</v>
      </c>
      <c r="S91" s="1392">
        <f>0</f>
        <v>0</v>
      </c>
      <c r="T91" s="1392">
        <f>0</f>
        <v>0</v>
      </c>
      <c r="U91" s="1392">
        <f>0</f>
        <v>0</v>
      </c>
      <c r="V91" s="1392">
        <f>0</f>
        <v>0</v>
      </c>
      <c r="W91" s="346" t="s">
        <v>180</v>
      </c>
      <c r="X91" s="1806" t="s">
        <v>503</v>
      </c>
    </row>
    <row r="92" spans="1:24" s="339" customFormat="1" ht="13.5" thickBot="1" x14ac:dyDescent="0.25">
      <c r="A92" s="1787"/>
      <c r="B92" s="1789"/>
      <c r="C92" s="286" t="s">
        <v>1134</v>
      </c>
      <c r="D92" s="1393">
        <f t="shared" si="1"/>
        <v>0</v>
      </c>
      <c r="E92" s="1394">
        <f>0</f>
        <v>0</v>
      </c>
      <c r="F92" s="1395">
        <f>0</f>
        <v>0</v>
      </c>
      <c r="G92" s="1395">
        <f>0</f>
        <v>0</v>
      </c>
      <c r="H92" s="1395">
        <f>0</f>
        <v>0</v>
      </c>
      <c r="I92" s="1395">
        <f>0</f>
        <v>0</v>
      </c>
      <c r="J92" s="1395">
        <f>0</f>
        <v>0</v>
      </c>
      <c r="K92" s="1395">
        <f>0</f>
        <v>0</v>
      </c>
      <c r="L92" s="1395">
        <f>0</f>
        <v>0</v>
      </c>
      <c r="M92" s="1395">
        <f>0</f>
        <v>0</v>
      </c>
      <c r="N92" s="1395">
        <f>0</f>
        <v>0</v>
      </c>
      <c r="O92" s="1395">
        <f>0</f>
        <v>0</v>
      </c>
      <c r="P92" s="1395">
        <f>0</f>
        <v>0</v>
      </c>
      <c r="Q92" s="1395">
        <f>0</f>
        <v>0</v>
      </c>
      <c r="R92" s="1395">
        <f>0</f>
        <v>0</v>
      </c>
      <c r="S92" s="1395">
        <f>0</f>
        <v>0</v>
      </c>
      <c r="T92" s="1395">
        <f>0</f>
        <v>0</v>
      </c>
      <c r="U92" s="1395">
        <f>0</f>
        <v>0</v>
      </c>
      <c r="V92" s="1395">
        <f>0</f>
        <v>0</v>
      </c>
      <c r="W92" s="286" t="s">
        <v>434</v>
      </c>
      <c r="X92" s="1803"/>
    </row>
    <row r="93" spans="1:24" s="340" customFormat="1" ht="13.5" thickBot="1" x14ac:dyDescent="0.25">
      <c r="A93" s="1790" t="s">
        <v>1243</v>
      </c>
      <c r="B93" s="1792" t="s">
        <v>1244</v>
      </c>
      <c r="C93" s="285" t="s">
        <v>1132</v>
      </c>
      <c r="D93" s="1396">
        <f t="shared" si="1"/>
        <v>0</v>
      </c>
      <c r="E93" s="1397">
        <f>0</f>
        <v>0</v>
      </c>
      <c r="F93" s="1398">
        <f>0</f>
        <v>0</v>
      </c>
      <c r="G93" s="1398">
        <f>0</f>
        <v>0</v>
      </c>
      <c r="H93" s="1398">
        <f>0</f>
        <v>0</v>
      </c>
      <c r="I93" s="1398">
        <f>0</f>
        <v>0</v>
      </c>
      <c r="J93" s="1398">
        <f>0</f>
        <v>0</v>
      </c>
      <c r="K93" s="1398">
        <f>0</f>
        <v>0</v>
      </c>
      <c r="L93" s="1398">
        <f>0</f>
        <v>0</v>
      </c>
      <c r="M93" s="1398">
        <f>0</f>
        <v>0</v>
      </c>
      <c r="N93" s="1398">
        <f>0</f>
        <v>0</v>
      </c>
      <c r="O93" s="1398">
        <f>0</f>
        <v>0</v>
      </c>
      <c r="P93" s="1398">
        <f>0</f>
        <v>0</v>
      </c>
      <c r="Q93" s="1398">
        <f>0</f>
        <v>0</v>
      </c>
      <c r="R93" s="1398">
        <f>0</f>
        <v>0</v>
      </c>
      <c r="S93" s="1398">
        <f>0</f>
        <v>0</v>
      </c>
      <c r="T93" s="1398">
        <f>0</f>
        <v>0</v>
      </c>
      <c r="U93" s="1398">
        <f>0</f>
        <v>0</v>
      </c>
      <c r="V93" s="1398">
        <f>0</f>
        <v>0</v>
      </c>
      <c r="W93" s="285" t="s">
        <v>180</v>
      </c>
      <c r="X93" s="1804" t="s">
        <v>1275</v>
      </c>
    </row>
    <row r="94" spans="1:24" s="340" customFormat="1" ht="13.5" thickBot="1" x14ac:dyDescent="0.25">
      <c r="A94" s="1791"/>
      <c r="B94" s="1793"/>
      <c r="C94" s="285" t="s">
        <v>1134</v>
      </c>
      <c r="D94" s="1396">
        <f t="shared" si="1"/>
        <v>1</v>
      </c>
      <c r="E94" s="1397">
        <f>0</f>
        <v>0</v>
      </c>
      <c r="F94" s="1398">
        <f>0</f>
        <v>0</v>
      </c>
      <c r="G94" s="1398">
        <v>1</v>
      </c>
      <c r="H94" s="1398">
        <f>0</f>
        <v>0</v>
      </c>
      <c r="I94" s="1398">
        <f>0</f>
        <v>0</v>
      </c>
      <c r="J94" s="1398">
        <f>0</f>
        <v>0</v>
      </c>
      <c r="K94" s="1398">
        <f>0</f>
        <v>0</v>
      </c>
      <c r="L94" s="1398">
        <f>0</f>
        <v>0</v>
      </c>
      <c r="M94" s="1398">
        <f>0</f>
        <v>0</v>
      </c>
      <c r="N94" s="1398">
        <f>0</f>
        <v>0</v>
      </c>
      <c r="O94" s="1398">
        <f>0</f>
        <v>0</v>
      </c>
      <c r="P94" s="1398">
        <f>0</f>
        <v>0</v>
      </c>
      <c r="Q94" s="1398">
        <f>0</f>
        <v>0</v>
      </c>
      <c r="R94" s="1398">
        <f>0</f>
        <v>0</v>
      </c>
      <c r="S94" s="1398">
        <f>0</f>
        <v>0</v>
      </c>
      <c r="T94" s="1398">
        <f>0</f>
        <v>0</v>
      </c>
      <c r="U94" s="1398">
        <f>0</f>
        <v>0</v>
      </c>
      <c r="V94" s="1398">
        <f>0</f>
        <v>0</v>
      </c>
      <c r="W94" s="285" t="s">
        <v>434</v>
      </c>
      <c r="X94" s="1805"/>
    </row>
    <row r="95" spans="1:24" s="339" customFormat="1" ht="13.5" thickBot="1" x14ac:dyDescent="0.25">
      <c r="A95" s="1794" t="s">
        <v>1163</v>
      </c>
      <c r="B95" s="1795" t="s">
        <v>1164</v>
      </c>
      <c r="C95" s="346" t="s">
        <v>1132</v>
      </c>
      <c r="D95" s="1390">
        <f t="shared" si="1"/>
        <v>0</v>
      </c>
      <c r="E95" s="1391">
        <f>0</f>
        <v>0</v>
      </c>
      <c r="F95" s="1392">
        <f>0</f>
        <v>0</v>
      </c>
      <c r="G95" s="1392">
        <f>0</f>
        <v>0</v>
      </c>
      <c r="H95" s="1392">
        <f>0</f>
        <v>0</v>
      </c>
      <c r="I95" s="1392">
        <f>0</f>
        <v>0</v>
      </c>
      <c r="J95" s="1392">
        <f>0</f>
        <v>0</v>
      </c>
      <c r="K95" s="1392">
        <f>0</f>
        <v>0</v>
      </c>
      <c r="L95" s="1392">
        <f>0</f>
        <v>0</v>
      </c>
      <c r="M95" s="1392">
        <f>0</f>
        <v>0</v>
      </c>
      <c r="N95" s="1392">
        <f>0</f>
        <v>0</v>
      </c>
      <c r="O95" s="1392">
        <f>0</f>
        <v>0</v>
      </c>
      <c r="P95" s="1392">
        <f>0</f>
        <v>0</v>
      </c>
      <c r="Q95" s="1392">
        <f>0</f>
        <v>0</v>
      </c>
      <c r="R95" s="1392">
        <f>0</f>
        <v>0</v>
      </c>
      <c r="S95" s="1392">
        <f>0</f>
        <v>0</v>
      </c>
      <c r="T95" s="1392">
        <f>0</f>
        <v>0</v>
      </c>
      <c r="U95" s="1392">
        <f>0</f>
        <v>0</v>
      </c>
      <c r="V95" s="1392">
        <f>0</f>
        <v>0</v>
      </c>
      <c r="W95" s="346" t="s">
        <v>180</v>
      </c>
      <c r="X95" s="1806" t="s">
        <v>504</v>
      </c>
    </row>
    <row r="96" spans="1:24" s="339" customFormat="1" ht="13.5" thickBot="1" x14ac:dyDescent="0.25">
      <c r="A96" s="1787"/>
      <c r="B96" s="1789"/>
      <c r="C96" s="286" t="s">
        <v>1134</v>
      </c>
      <c r="D96" s="1393">
        <f t="shared" si="1"/>
        <v>2</v>
      </c>
      <c r="E96" s="1394">
        <f>0</f>
        <v>0</v>
      </c>
      <c r="F96" s="1395">
        <f>0</f>
        <v>0</v>
      </c>
      <c r="G96" s="1395">
        <v>1</v>
      </c>
      <c r="H96" s="1395">
        <f>0</f>
        <v>0</v>
      </c>
      <c r="I96" s="1395">
        <f>0</f>
        <v>0</v>
      </c>
      <c r="J96" s="1395">
        <v>1</v>
      </c>
      <c r="K96" s="1395">
        <f>0</f>
        <v>0</v>
      </c>
      <c r="L96" s="1395">
        <f>0</f>
        <v>0</v>
      </c>
      <c r="M96" s="1395">
        <f>0</f>
        <v>0</v>
      </c>
      <c r="N96" s="1395">
        <f>0</f>
        <v>0</v>
      </c>
      <c r="O96" s="1395">
        <f>0</f>
        <v>0</v>
      </c>
      <c r="P96" s="1395">
        <f>0</f>
        <v>0</v>
      </c>
      <c r="Q96" s="1395">
        <f>0</f>
        <v>0</v>
      </c>
      <c r="R96" s="1395">
        <f>0</f>
        <v>0</v>
      </c>
      <c r="S96" s="1395">
        <f>0</f>
        <v>0</v>
      </c>
      <c r="T96" s="1395">
        <f>0</f>
        <v>0</v>
      </c>
      <c r="U96" s="1395">
        <f>0</f>
        <v>0</v>
      </c>
      <c r="V96" s="1395">
        <f>0</f>
        <v>0</v>
      </c>
      <c r="W96" s="286" t="s">
        <v>434</v>
      </c>
      <c r="X96" s="1803"/>
    </row>
    <row r="97" spans="1:24" s="340" customFormat="1" ht="13.5" thickBot="1" x14ac:dyDescent="0.25">
      <c r="A97" s="1790" t="s">
        <v>1050</v>
      </c>
      <c r="B97" s="1792" t="s">
        <v>1051</v>
      </c>
      <c r="C97" s="285" t="s">
        <v>1132</v>
      </c>
      <c r="D97" s="1396">
        <f t="shared" si="1"/>
        <v>1</v>
      </c>
      <c r="E97" s="1397">
        <f>0</f>
        <v>0</v>
      </c>
      <c r="F97" s="1398">
        <f>0</f>
        <v>0</v>
      </c>
      <c r="G97" s="1398">
        <v>1</v>
      </c>
      <c r="H97" s="1398">
        <f>0</f>
        <v>0</v>
      </c>
      <c r="I97" s="1398">
        <f>0</f>
        <v>0</v>
      </c>
      <c r="J97" s="1398">
        <f>0</f>
        <v>0</v>
      </c>
      <c r="K97" s="1398">
        <f>0</f>
        <v>0</v>
      </c>
      <c r="L97" s="1398">
        <f>0</f>
        <v>0</v>
      </c>
      <c r="M97" s="1398">
        <f>0</f>
        <v>0</v>
      </c>
      <c r="N97" s="1398">
        <f>0</f>
        <v>0</v>
      </c>
      <c r="O97" s="1398">
        <f>0</f>
        <v>0</v>
      </c>
      <c r="P97" s="1398">
        <f>0</f>
        <v>0</v>
      </c>
      <c r="Q97" s="1398">
        <f>0</f>
        <v>0</v>
      </c>
      <c r="R97" s="1398">
        <f>0</f>
        <v>0</v>
      </c>
      <c r="S97" s="1398">
        <f>0</f>
        <v>0</v>
      </c>
      <c r="T97" s="1398">
        <f>0</f>
        <v>0</v>
      </c>
      <c r="U97" s="1398">
        <f>0</f>
        <v>0</v>
      </c>
      <c r="V97" s="1398">
        <f>0</f>
        <v>0</v>
      </c>
      <c r="W97" s="285" t="s">
        <v>180</v>
      </c>
      <c r="X97" s="1804" t="s">
        <v>1052</v>
      </c>
    </row>
    <row r="98" spans="1:24" s="340" customFormat="1" ht="13.5" thickBot="1" x14ac:dyDescent="0.25">
      <c r="A98" s="1791"/>
      <c r="B98" s="1793"/>
      <c r="C98" s="285" t="s">
        <v>1134</v>
      </c>
      <c r="D98" s="1396">
        <f t="shared" si="1"/>
        <v>5</v>
      </c>
      <c r="E98" s="1397">
        <v>2</v>
      </c>
      <c r="F98" s="1398">
        <f>0</f>
        <v>0</v>
      </c>
      <c r="G98" s="1398">
        <v>1</v>
      </c>
      <c r="H98" s="1398">
        <f>0</f>
        <v>0</v>
      </c>
      <c r="I98" s="1398">
        <f>0</f>
        <v>0</v>
      </c>
      <c r="J98" s="1398">
        <v>1</v>
      </c>
      <c r="K98" s="1398">
        <f>0</f>
        <v>0</v>
      </c>
      <c r="L98" s="1398">
        <f>0</f>
        <v>0</v>
      </c>
      <c r="M98" s="1398">
        <f>0</f>
        <v>0</v>
      </c>
      <c r="N98" s="1398">
        <v>1</v>
      </c>
      <c r="O98" s="1398">
        <f>0</f>
        <v>0</v>
      </c>
      <c r="P98" s="1398">
        <f>0</f>
        <v>0</v>
      </c>
      <c r="Q98" s="1398">
        <f>0</f>
        <v>0</v>
      </c>
      <c r="R98" s="1398">
        <f>0</f>
        <v>0</v>
      </c>
      <c r="S98" s="1398">
        <f>0</f>
        <v>0</v>
      </c>
      <c r="T98" s="1398">
        <f>0</f>
        <v>0</v>
      </c>
      <c r="U98" s="1398">
        <f>0</f>
        <v>0</v>
      </c>
      <c r="V98" s="1398">
        <f>0</f>
        <v>0</v>
      </c>
      <c r="W98" s="285" t="s">
        <v>434</v>
      </c>
      <c r="X98" s="1805"/>
    </row>
    <row r="99" spans="1:24" s="339" customFormat="1" ht="13.5" thickBot="1" x14ac:dyDescent="0.25">
      <c r="A99" s="1794" t="s">
        <v>1053</v>
      </c>
      <c r="B99" s="1795" t="s">
        <v>1054</v>
      </c>
      <c r="C99" s="346" t="s">
        <v>1132</v>
      </c>
      <c r="D99" s="1390">
        <f t="shared" si="1"/>
        <v>5</v>
      </c>
      <c r="E99" s="1391">
        <f>0</f>
        <v>0</v>
      </c>
      <c r="F99" s="1392">
        <f>0</f>
        <v>0</v>
      </c>
      <c r="G99" s="1392">
        <v>1</v>
      </c>
      <c r="H99" s="1392">
        <f>0</f>
        <v>0</v>
      </c>
      <c r="I99" s="1392">
        <v>2</v>
      </c>
      <c r="J99" s="1392">
        <f>0</f>
        <v>0</v>
      </c>
      <c r="K99" s="1392">
        <f>0</f>
        <v>0</v>
      </c>
      <c r="L99" s="1392">
        <f>0</f>
        <v>0</v>
      </c>
      <c r="M99" s="1392">
        <f>0</f>
        <v>0</v>
      </c>
      <c r="N99" s="1392">
        <f>0</f>
        <v>0</v>
      </c>
      <c r="O99" s="1392">
        <v>1</v>
      </c>
      <c r="P99" s="1392">
        <f>0</f>
        <v>0</v>
      </c>
      <c r="Q99" s="1392">
        <f>0</f>
        <v>0</v>
      </c>
      <c r="R99" s="1392">
        <f>0</f>
        <v>0</v>
      </c>
      <c r="S99" s="1392">
        <f>0</f>
        <v>0</v>
      </c>
      <c r="T99" s="1392">
        <f>0</f>
        <v>0</v>
      </c>
      <c r="U99" s="1392">
        <f>0</f>
        <v>0</v>
      </c>
      <c r="V99" s="1392">
        <v>1</v>
      </c>
      <c r="W99" s="346" t="s">
        <v>180</v>
      </c>
      <c r="X99" s="1806" t="s">
        <v>1055</v>
      </c>
    </row>
    <row r="100" spans="1:24" s="339" customFormat="1" ht="13.5" thickBot="1" x14ac:dyDescent="0.25">
      <c r="A100" s="1787"/>
      <c r="B100" s="1789"/>
      <c r="C100" s="286" t="s">
        <v>1134</v>
      </c>
      <c r="D100" s="1393">
        <f t="shared" si="1"/>
        <v>2</v>
      </c>
      <c r="E100" s="1394">
        <v>1</v>
      </c>
      <c r="F100" s="1395">
        <f>0</f>
        <v>0</v>
      </c>
      <c r="G100" s="1395">
        <f>0</f>
        <v>0</v>
      </c>
      <c r="H100" s="1395">
        <f>0</f>
        <v>0</v>
      </c>
      <c r="I100" s="1395">
        <v>1</v>
      </c>
      <c r="J100" s="1395">
        <f>0</f>
        <v>0</v>
      </c>
      <c r="K100" s="1395">
        <f>0</f>
        <v>0</v>
      </c>
      <c r="L100" s="1395">
        <f>0</f>
        <v>0</v>
      </c>
      <c r="M100" s="1395">
        <f>0</f>
        <v>0</v>
      </c>
      <c r="N100" s="1395">
        <f>0</f>
        <v>0</v>
      </c>
      <c r="O100" s="1395">
        <f>0</f>
        <v>0</v>
      </c>
      <c r="P100" s="1395">
        <f>0</f>
        <v>0</v>
      </c>
      <c r="Q100" s="1395">
        <f>0</f>
        <v>0</v>
      </c>
      <c r="R100" s="1395">
        <f>0</f>
        <v>0</v>
      </c>
      <c r="S100" s="1395">
        <f>0</f>
        <v>0</v>
      </c>
      <c r="T100" s="1395">
        <f>0</f>
        <v>0</v>
      </c>
      <c r="U100" s="1395">
        <f>0</f>
        <v>0</v>
      </c>
      <c r="V100" s="1395">
        <f>0</f>
        <v>0</v>
      </c>
      <c r="W100" s="286" t="s">
        <v>434</v>
      </c>
      <c r="X100" s="1803"/>
    </row>
    <row r="101" spans="1:24" s="340" customFormat="1" ht="13.5" thickBot="1" x14ac:dyDescent="0.25">
      <c r="A101" s="1790" t="s">
        <v>1245</v>
      </c>
      <c r="B101" s="1792" t="s">
        <v>1246</v>
      </c>
      <c r="C101" s="285" t="s">
        <v>1132</v>
      </c>
      <c r="D101" s="1396">
        <f t="shared" si="1"/>
        <v>0</v>
      </c>
      <c r="E101" s="1397">
        <f>0</f>
        <v>0</v>
      </c>
      <c r="F101" s="1398">
        <f>0</f>
        <v>0</v>
      </c>
      <c r="G101" s="1398">
        <f>0</f>
        <v>0</v>
      </c>
      <c r="H101" s="1398">
        <f>0</f>
        <v>0</v>
      </c>
      <c r="I101" s="1398">
        <f>0</f>
        <v>0</v>
      </c>
      <c r="J101" s="1398">
        <f>0</f>
        <v>0</v>
      </c>
      <c r="K101" s="1398">
        <f>0</f>
        <v>0</v>
      </c>
      <c r="L101" s="1398">
        <f>0</f>
        <v>0</v>
      </c>
      <c r="M101" s="1398">
        <f>0</f>
        <v>0</v>
      </c>
      <c r="N101" s="1398">
        <f>0</f>
        <v>0</v>
      </c>
      <c r="O101" s="1398">
        <f>0</f>
        <v>0</v>
      </c>
      <c r="P101" s="1398">
        <f>0</f>
        <v>0</v>
      </c>
      <c r="Q101" s="1398">
        <f>0</f>
        <v>0</v>
      </c>
      <c r="R101" s="1398">
        <f>0</f>
        <v>0</v>
      </c>
      <c r="S101" s="1398">
        <f>0</f>
        <v>0</v>
      </c>
      <c r="T101" s="1398">
        <f>0</f>
        <v>0</v>
      </c>
      <c r="U101" s="1398">
        <f>0</f>
        <v>0</v>
      </c>
      <c r="V101" s="1398">
        <f>0</f>
        <v>0</v>
      </c>
      <c r="W101" s="285" t="s">
        <v>180</v>
      </c>
      <c r="X101" s="1804" t="s">
        <v>1276</v>
      </c>
    </row>
    <row r="102" spans="1:24" s="340" customFormat="1" ht="13.5" thickBot="1" x14ac:dyDescent="0.25">
      <c r="A102" s="1791"/>
      <c r="B102" s="1793"/>
      <c r="C102" s="285" t="s">
        <v>1134</v>
      </c>
      <c r="D102" s="1396">
        <f t="shared" si="1"/>
        <v>1</v>
      </c>
      <c r="E102" s="1397">
        <v>1</v>
      </c>
      <c r="F102" s="1398">
        <f>0</f>
        <v>0</v>
      </c>
      <c r="G102" s="1398">
        <f>0</f>
        <v>0</v>
      </c>
      <c r="H102" s="1398">
        <f>0</f>
        <v>0</v>
      </c>
      <c r="I102" s="1398">
        <f>0</f>
        <v>0</v>
      </c>
      <c r="J102" s="1398">
        <f>0</f>
        <v>0</v>
      </c>
      <c r="K102" s="1398">
        <f>0</f>
        <v>0</v>
      </c>
      <c r="L102" s="1398">
        <f>0</f>
        <v>0</v>
      </c>
      <c r="M102" s="1398">
        <f>0</f>
        <v>0</v>
      </c>
      <c r="N102" s="1398">
        <f>0</f>
        <v>0</v>
      </c>
      <c r="O102" s="1398">
        <f>0</f>
        <v>0</v>
      </c>
      <c r="P102" s="1398">
        <f>0</f>
        <v>0</v>
      </c>
      <c r="Q102" s="1398">
        <f>0</f>
        <v>0</v>
      </c>
      <c r="R102" s="1398">
        <f>0</f>
        <v>0</v>
      </c>
      <c r="S102" s="1398">
        <f>0</f>
        <v>0</v>
      </c>
      <c r="T102" s="1398">
        <f>0</f>
        <v>0</v>
      </c>
      <c r="U102" s="1398">
        <f>0</f>
        <v>0</v>
      </c>
      <c r="V102" s="1398">
        <f>0</f>
        <v>0</v>
      </c>
      <c r="W102" s="285" t="s">
        <v>434</v>
      </c>
      <c r="X102" s="1805"/>
    </row>
    <row r="103" spans="1:24" s="339" customFormat="1" ht="13.5" thickBot="1" x14ac:dyDescent="0.25">
      <c r="A103" s="1794" t="s">
        <v>1056</v>
      </c>
      <c r="B103" s="1795" t="s">
        <v>1057</v>
      </c>
      <c r="C103" s="346" t="s">
        <v>1132</v>
      </c>
      <c r="D103" s="1390">
        <f t="shared" si="1"/>
        <v>21</v>
      </c>
      <c r="E103" s="1391">
        <v>3</v>
      </c>
      <c r="F103" s="1392">
        <f>0</f>
        <v>0</v>
      </c>
      <c r="G103" s="1392">
        <f>0</f>
        <v>0</v>
      </c>
      <c r="H103" s="1392">
        <f>0</f>
        <v>0</v>
      </c>
      <c r="I103" s="1392">
        <f>0</f>
        <v>0</v>
      </c>
      <c r="J103" s="1392">
        <v>1</v>
      </c>
      <c r="K103" s="1392">
        <v>1</v>
      </c>
      <c r="L103" s="1392">
        <v>1</v>
      </c>
      <c r="M103" s="1392">
        <v>3</v>
      </c>
      <c r="N103" s="1392">
        <v>2</v>
      </c>
      <c r="O103" s="1392">
        <v>2</v>
      </c>
      <c r="P103" s="1392">
        <v>3</v>
      </c>
      <c r="Q103" s="1392">
        <v>1</v>
      </c>
      <c r="R103" s="1392">
        <f>0</f>
        <v>0</v>
      </c>
      <c r="S103" s="1392">
        <v>1</v>
      </c>
      <c r="T103" s="1392">
        <f>0</f>
        <v>0</v>
      </c>
      <c r="U103" s="1392">
        <f>0</f>
        <v>0</v>
      </c>
      <c r="V103" s="1392">
        <v>3</v>
      </c>
      <c r="W103" s="346" t="s">
        <v>180</v>
      </c>
      <c r="X103" s="1806" t="s">
        <v>1058</v>
      </c>
    </row>
    <row r="104" spans="1:24" s="339" customFormat="1" ht="13.5" thickBot="1" x14ac:dyDescent="0.25">
      <c r="A104" s="1787"/>
      <c r="B104" s="1789"/>
      <c r="C104" s="286" t="s">
        <v>1134</v>
      </c>
      <c r="D104" s="1393">
        <f t="shared" si="1"/>
        <v>22</v>
      </c>
      <c r="E104" s="1394">
        <v>9</v>
      </c>
      <c r="F104" s="1395">
        <v>1</v>
      </c>
      <c r="G104" s="1395">
        <v>2</v>
      </c>
      <c r="H104" s="1395">
        <v>2</v>
      </c>
      <c r="I104" s="1395">
        <v>3</v>
      </c>
      <c r="J104" s="1395">
        <f>0</f>
        <v>0</v>
      </c>
      <c r="K104" s="1395">
        <v>1</v>
      </c>
      <c r="L104" s="1395">
        <f>0</f>
        <v>0</v>
      </c>
      <c r="M104" s="1395">
        <f>0</f>
        <v>0</v>
      </c>
      <c r="N104" s="1395">
        <f>0</f>
        <v>0</v>
      </c>
      <c r="O104" s="1395">
        <v>1</v>
      </c>
      <c r="P104" s="1395">
        <v>1</v>
      </c>
      <c r="Q104" s="1395">
        <f>0</f>
        <v>0</v>
      </c>
      <c r="R104" s="1395">
        <f>0</f>
        <v>0</v>
      </c>
      <c r="S104" s="1395">
        <f>0</f>
        <v>0</v>
      </c>
      <c r="T104" s="1395">
        <f>0</f>
        <v>0</v>
      </c>
      <c r="U104" s="1395">
        <f>0</f>
        <v>0</v>
      </c>
      <c r="V104" s="1395">
        <v>2</v>
      </c>
      <c r="W104" s="286" t="s">
        <v>434</v>
      </c>
      <c r="X104" s="1803"/>
    </row>
    <row r="105" spans="1:24" s="340" customFormat="1" ht="13.5" thickBot="1" x14ac:dyDescent="0.25">
      <c r="A105" s="1790" t="s">
        <v>1165</v>
      </c>
      <c r="B105" s="1792" t="s">
        <v>1166</v>
      </c>
      <c r="C105" s="285" t="s">
        <v>1132</v>
      </c>
      <c r="D105" s="1396">
        <f t="shared" si="1"/>
        <v>2</v>
      </c>
      <c r="E105" s="1397">
        <f>0</f>
        <v>0</v>
      </c>
      <c r="F105" s="1398">
        <f>0</f>
        <v>0</v>
      </c>
      <c r="G105" s="1398">
        <v>1</v>
      </c>
      <c r="H105" s="1398">
        <f>0</f>
        <v>0</v>
      </c>
      <c r="I105" s="1398">
        <f>0</f>
        <v>0</v>
      </c>
      <c r="J105" s="1398">
        <f>0</f>
        <v>0</v>
      </c>
      <c r="K105" s="1398">
        <f>0</f>
        <v>0</v>
      </c>
      <c r="L105" s="1398">
        <f>0</f>
        <v>0</v>
      </c>
      <c r="M105" s="1398">
        <f>0</f>
        <v>0</v>
      </c>
      <c r="N105" s="1398">
        <f>0</f>
        <v>0</v>
      </c>
      <c r="O105" s="1398">
        <f>0</f>
        <v>0</v>
      </c>
      <c r="P105" s="1398">
        <f>0</f>
        <v>0</v>
      </c>
      <c r="Q105" s="1398">
        <f>0</f>
        <v>0</v>
      </c>
      <c r="R105" s="1398">
        <f>0</f>
        <v>0</v>
      </c>
      <c r="S105" s="1398">
        <f>0</f>
        <v>0</v>
      </c>
      <c r="T105" s="1398">
        <f>0</f>
        <v>0</v>
      </c>
      <c r="U105" s="1398">
        <f>0</f>
        <v>0</v>
      </c>
      <c r="V105" s="1398">
        <v>1</v>
      </c>
      <c r="W105" s="285" t="s">
        <v>180</v>
      </c>
      <c r="X105" s="1804" t="s">
        <v>1167</v>
      </c>
    </row>
    <row r="106" spans="1:24" s="340" customFormat="1" ht="13.5" thickBot="1" x14ac:dyDescent="0.25">
      <c r="A106" s="1791"/>
      <c r="B106" s="1793"/>
      <c r="C106" s="285" t="s">
        <v>1134</v>
      </c>
      <c r="D106" s="1396">
        <f t="shared" si="1"/>
        <v>0</v>
      </c>
      <c r="E106" s="1397">
        <f>0</f>
        <v>0</v>
      </c>
      <c r="F106" s="1398">
        <f>0</f>
        <v>0</v>
      </c>
      <c r="G106" s="1398">
        <f>0</f>
        <v>0</v>
      </c>
      <c r="H106" s="1398">
        <f>0</f>
        <v>0</v>
      </c>
      <c r="I106" s="1398">
        <f>0</f>
        <v>0</v>
      </c>
      <c r="J106" s="1398">
        <f>0</f>
        <v>0</v>
      </c>
      <c r="K106" s="1398">
        <f>0</f>
        <v>0</v>
      </c>
      <c r="L106" s="1398">
        <f>0</f>
        <v>0</v>
      </c>
      <c r="M106" s="1398">
        <f>0</f>
        <v>0</v>
      </c>
      <c r="N106" s="1398">
        <f>0</f>
        <v>0</v>
      </c>
      <c r="O106" s="1398">
        <f>0</f>
        <v>0</v>
      </c>
      <c r="P106" s="1398">
        <f>0</f>
        <v>0</v>
      </c>
      <c r="Q106" s="1398">
        <f>0</f>
        <v>0</v>
      </c>
      <c r="R106" s="1398">
        <f>0</f>
        <v>0</v>
      </c>
      <c r="S106" s="1398">
        <f>0</f>
        <v>0</v>
      </c>
      <c r="T106" s="1398">
        <f>0</f>
        <v>0</v>
      </c>
      <c r="U106" s="1398">
        <f>0</f>
        <v>0</v>
      </c>
      <c r="V106" s="1398">
        <f>0</f>
        <v>0</v>
      </c>
      <c r="W106" s="285" t="s">
        <v>434</v>
      </c>
      <c r="X106" s="1805"/>
    </row>
    <row r="107" spans="1:24" s="339" customFormat="1" ht="13.5" thickBot="1" x14ac:dyDescent="0.25">
      <c r="A107" s="1794" t="s">
        <v>1168</v>
      </c>
      <c r="B107" s="1795" t="s">
        <v>1169</v>
      </c>
      <c r="C107" s="346" t="s">
        <v>1132</v>
      </c>
      <c r="D107" s="1390">
        <f t="shared" si="1"/>
        <v>0</v>
      </c>
      <c r="E107" s="1391">
        <f>0</f>
        <v>0</v>
      </c>
      <c r="F107" s="1392">
        <f>0</f>
        <v>0</v>
      </c>
      <c r="G107" s="1392">
        <f>0</f>
        <v>0</v>
      </c>
      <c r="H107" s="1392">
        <f>0</f>
        <v>0</v>
      </c>
      <c r="I107" s="1392">
        <f>0</f>
        <v>0</v>
      </c>
      <c r="J107" s="1392">
        <f>0</f>
        <v>0</v>
      </c>
      <c r="K107" s="1392">
        <f>0</f>
        <v>0</v>
      </c>
      <c r="L107" s="1392">
        <f>0</f>
        <v>0</v>
      </c>
      <c r="M107" s="1392">
        <f>0</f>
        <v>0</v>
      </c>
      <c r="N107" s="1392">
        <f>0</f>
        <v>0</v>
      </c>
      <c r="O107" s="1392">
        <f>0</f>
        <v>0</v>
      </c>
      <c r="P107" s="1392">
        <f>0</f>
        <v>0</v>
      </c>
      <c r="Q107" s="1392">
        <f>0</f>
        <v>0</v>
      </c>
      <c r="R107" s="1392">
        <f>0</f>
        <v>0</v>
      </c>
      <c r="S107" s="1392">
        <f>0</f>
        <v>0</v>
      </c>
      <c r="T107" s="1392">
        <f>0</f>
        <v>0</v>
      </c>
      <c r="U107" s="1392">
        <f>0</f>
        <v>0</v>
      </c>
      <c r="V107" s="1392">
        <f>0</f>
        <v>0</v>
      </c>
      <c r="W107" s="346" t="s">
        <v>180</v>
      </c>
      <c r="X107" s="1806" t="s">
        <v>1170</v>
      </c>
    </row>
    <row r="108" spans="1:24" s="339" customFormat="1" ht="13.5" thickBot="1" x14ac:dyDescent="0.25">
      <c r="A108" s="1787"/>
      <c r="B108" s="1789"/>
      <c r="C108" s="286" t="s">
        <v>1134</v>
      </c>
      <c r="D108" s="1393">
        <f t="shared" si="1"/>
        <v>0</v>
      </c>
      <c r="E108" s="1394">
        <f>0</f>
        <v>0</v>
      </c>
      <c r="F108" s="1395">
        <f>0</f>
        <v>0</v>
      </c>
      <c r="G108" s="1395">
        <f>0</f>
        <v>0</v>
      </c>
      <c r="H108" s="1395">
        <f>0</f>
        <v>0</v>
      </c>
      <c r="I108" s="1395">
        <f>0</f>
        <v>0</v>
      </c>
      <c r="J108" s="1395">
        <f>0</f>
        <v>0</v>
      </c>
      <c r="K108" s="1395">
        <f>0</f>
        <v>0</v>
      </c>
      <c r="L108" s="1395">
        <f>0</f>
        <v>0</v>
      </c>
      <c r="M108" s="1395">
        <f>0</f>
        <v>0</v>
      </c>
      <c r="N108" s="1395">
        <f>0</f>
        <v>0</v>
      </c>
      <c r="O108" s="1395">
        <f>0</f>
        <v>0</v>
      </c>
      <c r="P108" s="1395">
        <f>0</f>
        <v>0</v>
      </c>
      <c r="Q108" s="1395">
        <f>0</f>
        <v>0</v>
      </c>
      <c r="R108" s="1395">
        <f>0</f>
        <v>0</v>
      </c>
      <c r="S108" s="1395">
        <f>0</f>
        <v>0</v>
      </c>
      <c r="T108" s="1395">
        <f>0</f>
        <v>0</v>
      </c>
      <c r="U108" s="1395">
        <f>0</f>
        <v>0</v>
      </c>
      <c r="V108" s="1395">
        <f>0</f>
        <v>0</v>
      </c>
      <c r="W108" s="286" t="s">
        <v>434</v>
      </c>
      <c r="X108" s="1803"/>
    </row>
    <row r="109" spans="1:24" s="340" customFormat="1" ht="13.5" thickBot="1" x14ac:dyDescent="0.25">
      <c r="A109" s="1790" t="s">
        <v>1171</v>
      </c>
      <c r="B109" s="1792" t="s">
        <v>1172</v>
      </c>
      <c r="C109" s="285" t="s">
        <v>1132</v>
      </c>
      <c r="D109" s="1396">
        <f t="shared" si="1"/>
        <v>3</v>
      </c>
      <c r="E109" s="1397">
        <v>1</v>
      </c>
      <c r="F109" s="1398">
        <f>0</f>
        <v>0</v>
      </c>
      <c r="G109" s="1398">
        <f>0</f>
        <v>0</v>
      </c>
      <c r="H109" s="1398">
        <v>1</v>
      </c>
      <c r="I109" s="1398">
        <f>0</f>
        <v>0</v>
      </c>
      <c r="J109" s="1398">
        <f>0</f>
        <v>0</v>
      </c>
      <c r="K109" s="1398">
        <v>1</v>
      </c>
      <c r="L109" s="1398">
        <f>0</f>
        <v>0</v>
      </c>
      <c r="M109" s="1398">
        <f>0</f>
        <v>0</v>
      </c>
      <c r="N109" s="1398">
        <f>0</f>
        <v>0</v>
      </c>
      <c r="O109" s="1398">
        <f>0</f>
        <v>0</v>
      </c>
      <c r="P109" s="1398">
        <f>0</f>
        <v>0</v>
      </c>
      <c r="Q109" s="1398">
        <f>0</f>
        <v>0</v>
      </c>
      <c r="R109" s="1398">
        <f>0</f>
        <v>0</v>
      </c>
      <c r="S109" s="1398">
        <f>0</f>
        <v>0</v>
      </c>
      <c r="T109" s="1398">
        <f>0</f>
        <v>0</v>
      </c>
      <c r="U109" s="1398">
        <f>0</f>
        <v>0</v>
      </c>
      <c r="V109" s="1398">
        <f>0</f>
        <v>0</v>
      </c>
      <c r="W109" s="285" t="s">
        <v>180</v>
      </c>
      <c r="X109" s="1804" t="s">
        <v>1173</v>
      </c>
    </row>
    <row r="110" spans="1:24" s="340" customFormat="1" ht="13.5" thickBot="1" x14ac:dyDescent="0.25">
      <c r="A110" s="1791"/>
      <c r="B110" s="1793"/>
      <c r="C110" s="285" t="s">
        <v>1134</v>
      </c>
      <c r="D110" s="1396">
        <f t="shared" si="1"/>
        <v>0</v>
      </c>
      <c r="E110" s="1397">
        <f>0</f>
        <v>0</v>
      </c>
      <c r="F110" s="1398">
        <f>0</f>
        <v>0</v>
      </c>
      <c r="G110" s="1398">
        <f>0</f>
        <v>0</v>
      </c>
      <c r="H110" s="1398">
        <f>0</f>
        <v>0</v>
      </c>
      <c r="I110" s="1398">
        <f>0</f>
        <v>0</v>
      </c>
      <c r="J110" s="1398">
        <f>0</f>
        <v>0</v>
      </c>
      <c r="K110" s="1398">
        <f>0</f>
        <v>0</v>
      </c>
      <c r="L110" s="1398">
        <f>0</f>
        <v>0</v>
      </c>
      <c r="M110" s="1398">
        <f>0</f>
        <v>0</v>
      </c>
      <c r="N110" s="1398">
        <f>0</f>
        <v>0</v>
      </c>
      <c r="O110" s="1398">
        <f>0</f>
        <v>0</v>
      </c>
      <c r="P110" s="1398">
        <f>0</f>
        <v>0</v>
      </c>
      <c r="Q110" s="1398">
        <f>0</f>
        <v>0</v>
      </c>
      <c r="R110" s="1398">
        <f>0</f>
        <v>0</v>
      </c>
      <c r="S110" s="1398">
        <f>0</f>
        <v>0</v>
      </c>
      <c r="T110" s="1398">
        <f>0</f>
        <v>0</v>
      </c>
      <c r="U110" s="1398">
        <f>0</f>
        <v>0</v>
      </c>
      <c r="V110" s="1398">
        <f>0</f>
        <v>0</v>
      </c>
      <c r="W110" s="285" t="s">
        <v>434</v>
      </c>
      <c r="X110" s="1805"/>
    </row>
    <row r="111" spans="1:24" s="339" customFormat="1" ht="13.5" thickBot="1" x14ac:dyDescent="0.25">
      <c r="A111" s="1794" t="s">
        <v>1059</v>
      </c>
      <c r="B111" s="1795" t="s">
        <v>1060</v>
      </c>
      <c r="C111" s="346" t="s">
        <v>1132</v>
      </c>
      <c r="D111" s="1390">
        <f t="shared" si="1"/>
        <v>1</v>
      </c>
      <c r="E111" s="1391">
        <f>0</f>
        <v>0</v>
      </c>
      <c r="F111" s="1392">
        <f>0</f>
        <v>0</v>
      </c>
      <c r="G111" s="1392">
        <f>0</f>
        <v>0</v>
      </c>
      <c r="H111" s="1392">
        <f>0</f>
        <v>0</v>
      </c>
      <c r="I111" s="1392">
        <f>0</f>
        <v>0</v>
      </c>
      <c r="J111" s="1392">
        <f>0</f>
        <v>0</v>
      </c>
      <c r="K111" s="1392">
        <f>0</f>
        <v>0</v>
      </c>
      <c r="L111" s="1392">
        <v>1</v>
      </c>
      <c r="M111" s="1392">
        <f>0</f>
        <v>0</v>
      </c>
      <c r="N111" s="1392">
        <f>0</f>
        <v>0</v>
      </c>
      <c r="O111" s="1392">
        <f>0</f>
        <v>0</v>
      </c>
      <c r="P111" s="1392">
        <f>0</f>
        <v>0</v>
      </c>
      <c r="Q111" s="1392">
        <f>0</f>
        <v>0</v>
      </c>
      <c r="R111" s="1392">
        <f>0</f>
        <v>0</v>
      </c>
      <c r="S111" s="1392">
        <f>0</f>
        <v>0</v>
      </c>
      <c r="T111" s="1392">
        <f>0</f>
        <v>0</v>
      </c>
      <c r="U111" s="1392">
        <f>0</f>
        <v>0</v>
      </c>
      <c r="V111" s="1392">
        <f>0</f>
        <v>0</v>
      </c>
      <c r="W111" s="346" t="s">
        <v>180</v>
      </c>
      <c r="X111" s="1806" t="s">
        <v>505</v>
      </c>
    </row>
    <row r="112" spans="1:24" s="339" customFormat="1" ht="13.5" thickBot="1" x14ac:dyDescent="0.25">
      <c r="A112" s="1787"/>
      <c r="B112" s="1789"/>
      <c r="C112" s="286" t="s">
        <v>1134</v>
      </c>
      <c r="D112" s="1393">
        <f t="shared" si="1"/>
        <v>7</v>
      </c>
      <c r="E112" s="1394">
        <v>1</v>
      </c>
      <c r="F112" s="1395">
        <v>1</v>
      </c>
      <c r="G112" s="1395">
        <v>1</v>
      </c>
      <c r="H112" s="1395">
        <f>0</f>
        <v>0</v>
      </c>
      <c r="I112" s="1395">
        <f>0</f>
        <v>0</v>
      </c>
      <c r="J112" s="1395">
        <v>1</v>
      </c>
      <c r="K112" s="1395">
        <v>1</v>
      </c>
      <c r="L112" s="1395">
        <v>1</v>
      </c>
      <c r="M112" s="1395">
        <f>0</f>
        <v>0</v>
      </c>
      <c r="N112" s="1395">
        <f>0</f>
        <v>0</v>
      </c>
      <c r="O112" s="1395">
        <f>0</f>
        <v>0</v>
      </c>
      <c r="P112" s="1395">
        <f>0</f>
        <v>0</v>
      </c>
      <c r="Q112" s="1395">
        <f>0</f>
        <v>0</v>
      </c>
      <c r="R112" s="1395">
        <f>0</f>
        <v>0</v>
      </c>
      <c r="S112" s="1395">
        <v>1</v>
      </c>
      <c r="T112" s="1395">
        <f>0</f>
        <v>0</v>
      </c>
      <c r="U112" s="1395">
        <f>0</f>
        <v>0</v>
      </c>
      <c r="V112" s="1395">
        <f>0</f>
        <v>0</v>
      </c>
      <c r="W112" s="286" t="s">
        <v>434</v>
      </c>
      <c r="X112" s="1803"/>
    </row>
    <row r="113" spans="1:24" s="340" customFormat="1" ht="13.5" thickBot="1" x14ac:dyDescent="0.25">
      <c r="A113" s="1790" t="s">
        <v>1061</v>
      </c>
      <c r="B113" s="1792" t="s">
        <v>1062</v>
      </c>
      <c r="C113" s="285" t="s">
        <v>1132</v>
      </c>
      <c r="D113" s="1396">
        <f t="shared" si="1"/>
        <v>3</v>
      </c>
      <c r="E113" s="1397">
        <f>0</f>
        <v>0</v>
      </c>
      <c r="F113" s="1398">
        <v>1</v>
      </c>
      <c r="G113" s="1398">
        <f>0</f>
        <v>0</v>
      </c>
      <c r="H113" s="1398">
        <f>0</f>
        <v>0</v>
      </c>
      <c r="I113" s="1398">
        <v>1</v>
      </c>
      <c r="J113" s="1398">
        <v>1</v>
      </c>
      <c r="K113" s="1398">
        <f>0</f>
        <v>0</v>
      </c>
      <c r="L113" s="1398">
        <f>0</f>
        <v>0</v>
      </c>
      <c r="M113" s="1398">
        <f>0</f>
        <v>0</v>
      </c>
      <c r="N113" s="1398">
        <f>0</f>
        <v>0</v>
      </c>
      <c r="O113" s="1398">
        <f>0</f>
        <v>0</v>
      </c>
      <c r="P113" s="1398">
        <f>0</f>
        <v>0</v>
      </c>
      <c r="Q113" s="1398">
        <f>0</f>
        <v>0</v>
      </c>
      <c r="R113" s="1398">
        <f>0</f>
        <v>0</v>
      </c>
      <c r="S113" s="1398">
        <f>0</f>
        <v>0</v>
      </c>
      <c r="T113" s="1398">
        <f>0</f>
        <v>0</v>
      </c>
      <c r="U113" s="1398">
        <f>0</f>
        <v>0</v>
      </c>
      <c r="V113" s="1398">
        <f>0</f>
        <v>0</v>
      </c>
      <c r="W113" s="285" t="s">
        <v>180</v>
      </c>
      <c r="X113" s="1804" t="s">
        <v>1063</v>
      </c>
    </row>
    <row r="114" spans="1:24" s="340" customFormat="1" ht="13.5" thickBot="1" x14ac:dyDescent="0.25">
      <c r="A114" s="1791"/>
      <c r="B114" s="1793"/>
      <c r="C114" s="285" t="s">
        <v>1134</v>
      </c>
      <c r="D114" s="1396">
        <f t="shared" si="1"/>
        <v>1</v>
      </c>
      <c r="E114" s="1397">
        <f>0</f>
        <v>0</v>
      </c>
      <c r="F114" s="1398">
        <v>1</v>
      </c>
      <c r="G114" s="1398">
        <f>0</f>
        <v>0</v>
      </c>
      <c r="H114" s="1398">
        <f>0</f>
        <v>0</v>
      </c>
      <c r="I114" s="1398">
        <f>0</f>
        <v>0</v>
      </c>
      <c r="J114" s="1398">
        <f>0</f>
        <v>0</v>
      </c>
      <c r="K114" s="1398">
        <f>0</f>
        <v>0</v>
      </c>
      <c r="L114" s="1398">
        <f>0</f>
        <v>0</v>
      </c>
      <c r="M114" s="1398">
        <f>0</f>
        <v>0</v>
      </c>
      <c r="N114" s="1398">
        <f>0</f>
        <v>0</v>
      </c>
      <c r="O114" s="1398">
        <f>0</f>
        <v>0</v>
      </c>
      <c r="P114" s="1398">
        <f>0</f>
        <v>0</v>
      </c>
      <c r="Q114" s="1398">
        <f>0</f>
        <v>0</v>
      </c>
      <c r="R114" s="1398">
        <f>0</f>
        <v>0</v>
      </c>
      <c r="S114" s="1398">
        <f>0</f>
        <v>0</v>
      </c>
      <c r="T114" s="1398">
        <f>0</f>
        <v>0</v>
      </c>
      <c r="U114" s="1398">
        <f>0</f>
        <v>0</v>
      </c>
      <c r="V114" s="1398">
        <f>0</f>
        <v>0</v>
      </c>
      <c r="W114" s="285" t="s">
        <v>434</v>
      </c>
      <c r="X114" s="1805"/>
    </row>
    <row r="115" spans="1:24" s="339" customFormat="1" ht="13.5" thickBot="1" x14ac:dyDescent="0.25">
      <c r="A115" s="1794" t="s">
        <v>1064</v>
      </c>
      <c r="B115" s="1795" t="s">
        <v>1065</v>
      </c>
      <c r="C115" s="346" t="s">
        <v>1132</v>
      </c>
      <c r="D115" s="1390">
        <f t="shared" si="1"/>
        <v>2</v>
      </c>
      <c r="E115" s="1391">
        <v>1</v>
      </c>
      <c r="F115" s="1392">
        <f>0</f>
        <v>0</v>
      </c>
      <c r="G115" s="1392">
        <v>1</v>
      </c>
      <c r="H115" s="1392">
        <f>0</f>
        <v>0</v>
      </c>
      <c r="I115" s="1392">
        <f>0</f>
        <v>0</v>
      </c>
      <c r="J115" s="1392">
        <f>0</f>
        <v>0</v>
      </c>
      <c r="K115" s="1392">
        <f>0</f>
        <v>0</v>
      </c>
      <c r="L115" s="1392">
        <f>0</f>
        <v>0</v>
      </c>
      <c r="M115" s="1392">
        <f>0</f>
        <v>0</v>
      </c>
      <c r="N115" s="1392">
        <f>0</f>
        <v>0</v>
      </c>
      <c r="O115" s="1392">
        <f>0</f>
        <v>0</v>
      </c>
      <c r="P115" s="1392">
        <f>0</f>
        <v>0</v>
      </c>
      <c r="Q115" s="1392">
        <f>0</f>
        <v>0</v>
      </c>
      <c r="R115" s="1392">
        <f>0</f>
        <v>0</v>
      </c>
      <c r="S115" s="1392">
        <f>0</f>
        <v>0</v>
      </c>
      <c r="T115" s="1392">
        <f>0</f>
        <v>0</v>
      </c>
      <c r="U115" s="1392">
        <f>0</f>
        <v>0</v>
      </c>
      <c r="V115" s="1392">
        <f>0</f>
        <v>0</v>
      </c>
      <c r="W115" s="346" t="s">
        <v>180</v>
      </c>
      <c r="X115" s="1806" t="s">
        <v>1066</v>
      </c>
    </row>
    <row r="116" spans="1:24" s="339" customFormat="1" ht="13.5" thickBot="1" x14ac:dyDescent="0.25">
      <c r="A116" s="1787"/>
      <c r="B116" s="1789"/>
      <c r="C116" s="286" t="s">
        <v>1134</v>
      </c>
      <c r="D116" s="1393">
        <f t="shared" si="1"/>
        <v>0</v>
      </c>
      <c r="E116" s="1394">
        <f>0</f>
        <v>0</v>
      </c>
      <c r="F116" s="1395">
        <f>0</f>
        <v>0</v>
      </c>
      <c r="G116" s="1395">
        <f>0</f>
        <v>0</v>
      </c>
      <c r="H116" s="1395">
        <f>0</f>
        <v>0</v>
      </c>
      <c r="I116" s="1395">
        <f>0</f>
        <v>0</v>
      </c>
      <c r="J116" s="1395">
        <f>0</f>
        <v>0</v>
      </c>
      <c r="K116" s="1395">
        <f>0</f>
        <v>0</v>
      </c>
      <c r="L116" s="1395">
        <f>0</f>
        <v>0</v>
      </c>
      <c r="M116" s="1395">
        <f>0</f>
        <v>0</v>
      </c>
      <c r="N116" s="1395">
        <f>0</f>
        <v>0</v>
      </c>
      <c r="O116" s="1395">
        <f>0</f>
        <v>0</v>
      </c>
      <c r="P116" s="1395">
        <f>0</f>
        <v>0</v>
      </c>
      <c r="Q116" s="1395">
        <f>0</f>
        <v>0</v>
      </c>
      <c r="R116" s="1395">
        <f>0</f>
        <v>0</v>
      </c>
      <c r="S116" s="1395">
        <f>0</f>
        <v>0</v>
      </c>
      <c r="T116" s="1395">
        <f>0</f>
        <v>0</v>
      </c>
      <c r="U116" s="1395">
        <f>0</f>
        <v>0</v>
      </c>
      <c r="V116" s="1395">
        <f>0</f>
        <v>0</v>
      </c>
      <c r="W116" s="286" t="s">
        <v>434</v>
      </c>
      <c r="X116" s="1803"/>
    </row>
    <row r="117" spans="1:24" s="340" customFormat="1" ht="13.5" thickBot="1" x14ac:dyDescent="0.25">
      <c r="A117" s="1790" t="s">
        <v>1247</v>
      </c>
      <c r="B117" s="1792" t="s">
        <v>1248</v>
      </c>
      <c r="C117" s="285" t="s">
        <v>1132</v>
      </c>
      <c r="D117" s="1396">
        <f t="shared" si="1"/>
        <v>0</v>
      </c>
      <c r="E117" s="1397">
        <f>0</f>
        <v>0</v>
      </c>
      <c r="F117" s="1398">
        <f>0</f>
        <v>0</v>
      </c>
      <c r="G117" s="1398">
        <f>0</f>
        <v>0</v>
      </c>
      <c r="H117" s="1398">
        <f>0</f>
        <v>0</v>
      </c>
      <c r="I117" s="1398">
        <f>0</f>
        <v>0</v>
      </c>
      <c r="J117" s="1398">
        <f>0</f>
        <v>0</v>
      </c>
      <c r="K117" s="1398">
        <f>0</f>
        <v>0</v>
      </c>
      <c r="L117" s="1398">
        <f>0</f>
        <v>0</v>
      </c>
      <c r="M117" s="1398">
        <f>0</f>
        <v>0</v>
      </c>
      <c r="N117" s="1398">
        <f>0</f>
        <v>0</v>
      </c>
      <c r="O117" s="1398">
        <f>0</f>
        <v>0</v>
      </c>
      <c r="P117" s="1398">
        <f>0</f>
        <v>0</v>
      </c>
      <c r="Q117" s="1398">
        <f>0</f>
        <v>0</v>
      </c>
      <c r="R117" s="1398">
        <f>0</f>
        <v>0</v>
      </c>
      <c r="S117" s="1398">
        <f>0</f>
        <v>0</v>
      </c>
      <c r="T117" s="1398">
        <f>0</f>
        <v>0</v>
      </c>
      <c r="U117" s="1398">
        <f>0</f>
        <v>0</v>
      </c>
      <c r="V117" s="1398">
        <f>0</f>
        <v>0</v>
      </c>
      <c r="W117" s="285" t="s">
        <v>180</v>
      </c>
      <c r="X117" s="1804" t="s">
        <v>1277</v>
      </c>
    </row>
    <row r="118" spans="1:24" s="340" customFormat="1" ht="13.5" thickBot="1" x14ac:dyDescent="0.25">
      <c r="A118" s="1791"/>
      <c r="B118" s="1793"/>
      <c r="C118" s="285" t="s">
        <v>1134</v>
      </c>
      <c r="D118" s="1396">
        <f t="shared" si="1"/>
        <v>0</v>
      </c>
      <c r="E118" s="1397">
        <f>0</f>
        <v>0</v>
      </c>
      <c r="F118" s="1398">
        <f>0</f>
        <v>0</v>
      </c>
      <c r="G118" s="1398">
        <f>0</f>
        <v>0</v>
      </c>
      <c r="H118" s="1398">
        <f>0</f>
        <v>0</v>
      </c>
      <c r="I118" s="1398">
        <f>0</f>
        <v>0</v>
      </c>
      <c r="J118" s="1398">
        <f>0</f>
        <v>0</v>
      </c>
      <c r="K118" s="1398">
        <f>0</f>
        <v>0</v>
      </c>
      <c r="L118" s="1398">
        <f>0</f>
        <v>0</v>
      </c>
      <c r="M118" s="1398">
        <f>0</f>
        <v>0</v>
      </c>
      <c r="N118" s="1398">
        <f>0</f>
        <v>0</v>
      </c>
      <c r="O118" s="1398">
        <f>0</f>
        <v>0</v>
      </c>
      <c r="P118" s="1398">
        <f>0</f>
        <v>0</v>
      </c>
      <c r="Q118" s="1398">
        <f>0</f>
        <v>0</v>
      </c>
      <c r="R118" s="1398">
        <f>0</f>
        <v>0</v>
      </c>
      <c r="S118" s="1398">
        <f>0</f>
        <v>0</v>
      </c>
      <c r="T118" s="1398">
        <f>0</f>
        <v>0</v>
      </c>
      <c r="U118" s="1398">
        <f>0</f>
        <v>0</v>
      </c>
      <c r="V118" s="1398">
        <f>0</f>
        <v>0</v>
      </c>
      <c r="W118" s="285" t="s">
        <v>434</v>
      </c>
      <c r="X118" s="1805"/>
    </row>
    <row r="119" spans="1:24" s="339" customFormat="1" ht="13.5" thickBot="1" x14ac:dyDescent="0.25">
      <c r="A119" s="1794" t="s">
        <v>1249</v>
      </c>
      <c r="B119" s="1795" t="s">
        <v>1250</v>
      </c>
      <c r="C119" s="346" t="s">
        <v>1132</v>
      </c>
      <c r="D119" s="1390">
        <f t="shared" si="1"/>
        <v>0</v>
      </c>
      <c r="E119" s="1391">
        <f>0</f>
        <v>0</v>
      </c>
      <c r="F119" s="1392">
        <f>0</f>
        <v>0</v>
      </c>
      <c r="G119" s="1392">
        <f>0</f>
        <v>0</v>
      </c>
      <c r="H119" s="1392">
        <f>0</f>
        <v>0</v>
      </c>
      <c r="I119" s="1392">
        <f>0</f>
        <v>0</v>
      </c>
      <c r="J119" s="1392">
        <f>0</f>
        <v>0</v>
      </c>
      <c r="K119" s="1392">
        <f>0</f>
        <v>0</v>
      </c>
      <c r="L119" s="1392">
        <f>0</f>
        <v>0</v>
      </c>
      <c r="M119" s="1392">
        <f>0</f>
        <v>0</v>
      </c>
      <c r="N119" s="1392">
        <f>0</f>
        <v>0</v>
      </c>
      <c r="O119" s="1392">
        <f>0</f>
        <v>0</v>
      </c>
      <c r="P119" s="1392">
        <f>0</f>
        <v>0</v>
      </c>
      <c r="Q119" s="1392">
        <f>0</f>
        <v>0</v>
      </c>
      <c r="R119" s="1392">
        <f>0</f>
        <v>0</v>
      </c>
      <c r="S119" s="1392">
        <f>0</f>
        <v>0</v>
      </c>
      <c r="T119" s="1392">
        <f>0</f>
        <v>0</v>
      </c>
      <c r="U119" s="1392">
        <f>0</f>
        <v>0</v>
      </c>
      <c r="V119" s="1392">
        <f>0</f>
        <v>0</v>
      </c>
      <c r="W119" s="346" t="s">
        <v>180</v>
      </c>
      <c r="X119" s="1806" t="s">
        <v>1278</v>
      </c>
    </row>
    <row r="120" spans="1:24" s="339" customFormat="1" ht="13.5" thickBot="1" x14ac:dyDescent="0.25">
      <c r="A120" s="1787"/>
      <c r="B120" s="1789"/>
      <c r="C120" s="286" t="s">
        <v>1134</v>
      </c>
      <c r="D120" s="1393">
        <f t="shared" si="1"/>
        <v>0</v>
      </c>
      <c r="E120" s="1394">
        <f>0</f>
        <v>0</v>
      </c>
      <c r="F120" s="1395">
        <f>0</f>
        <v>0</v>
      </c>
      <c r="G120" s="1395">
        <f>0</f>
        <v>0</v>
      </c>
      <c r="H120" s="1395">
        <f>0</f>
        <v>0</v>
      </c>
      <c r="I120" s="1395">
        <f>0</f>
        <v>0</v>
      </c>
      <c r="J120" s="1395">
        <f>0</f>
        <v>0</v>
      </c>
      <c r="K120" s="1395">
        <f>0</f>
        <v>0</v>
      </c>
      <c r="L120" s="1395">
        <f>0</f>
        <v>0</v>
      </c>
      <c r="M120" s="1395">
        <f>0</f>
        <v>0</v>
      </c>
      <c r="N120" s="1395">
        <f>0</f>
        <v>0</v>
      </c>
      <c r="O120" s="1395">
        <f>0</f>
        <v>0</v>
      </c>
      <c r="P120" s="1395">
        <f>0</f>
        <v>0</v>
      </c>
      <c r="Q120" s="1395">
        <f>0</f>
        <v>0</v>
      </c>
      <c r="R120" s="1395">
        <f>0</f>
        <v>0</v>
      </c>
      <c r="S120" s="1395">
        <f>0</f>
        <v>0</v>
      </c>
      <c r="T120" s="1395">
        <f>0</f>
        <v>0</v>
      </c>
      <c r="U120" s="1395">
        <f>0</f>
        <v>0</v>
      </c>
      <c r="V120" s="1395">
        <f>0</f>
        <v>0</v>
      </c>
      <c r="W120" s="286" t="s">
        <v>434</v>
      </c>
      <c r="X120" s="1803"/>
    </row>
    <row r="121" spans="1:24" s="340" customFormat="1" ht="13.5" thickBot="1" x14ac:dyDescent="0.25">
      <c r="A121" s="1790" t="s">
        <v>1251</v>
      </c>
      <c r="B121" s="1792" t="s">
        <v>1252</v>
      </c>
      <c r="C121" s="285" t="s">
        <v>1132</v>
      </c>
      <c r="D121" s="1396">
        <f t="shared" si="1"/>
        <v>0</v>
      </c>
      <c r="E121" s="1397">
        <f>0</f>
        <v>0</v>
      </c>
      <c r="F121" s="1398">
        <f>0</f>
        <v>0</v>
      </c>
      <c r="G121" s="1398">
        <f>0</f>
        <v>0</v>
      </c>
      <c r="H121" s="1398">
        <f>0</f>
        <v>0</v>
      </c>
      <c r="I121" s="1398">
        <f>0</f>
        <v>0</v>
      </c>
      <c r="J121" s="1398">
        <f>0</f>
        <v>0</v>
      </c>
      <c r="K121" s="1398">
        <f>0</f>
        <v>0</v>
      </c>
      <c r="L121" s="1398">
        <f>0</f>
        <v>0</v>
      </c>
      <c r="M121" s="1398">
        <f>0</f>
        <v>0</v>
      </c>
      <c r="N121" s="1398">
        <f>0</f>
        <v>0</v>
      </c>
      <c r="O121" s="1398">
        <f>0</f>
        <v>0</v>
      </c>
      <c r="P121" s="1398">
        <f>0</f>
        <v>0</v>
      </c>
      <c r="Q121" s="1398">
        <f>0</f>
        <v>0</v>
      </c>
      <c r="R121" s="1398">
        <f>0</f>
        <v>0</v>
      </c>
      <c r="S121" s="1398">
        <f>0</f>
        <v>0</v>
      </c>
      <c r="T121" s="1398">
        <f>0</f>
        <v>0</v>
      </c>
      <c r="U121" s="1398">
        <f>0</f>
        <v>0</v>
      </c>
      <c r="V121" s="1398">
        <f>0</f>
        <v>0</v>
      </c>
      <c r="W121" s="285" t="s">
        <v>180</v>
      </c>
      <c r="X121" s="1804" t="s">
        <v>1279</v>
      </c>
    </row>
    <row r="122" spans="1:24" s="340" customFormat="1" ht="12.75" x14ac:dyDescent="0.2">
      <c r="A122" s="1796"/>
      <c r="B122" s="1797"/>
      <c r="C122" s="1000" t="s">
        <v>1134</v>
      </c>
      <c r="D122" s="1399">
        <f t="shared" si="1"/>
        <v>0</v>
      </c>
      <c r="E122" s="1400">
        <f>0</f>
        <v>0</v>
      </c>
      <c r="F122" s="1401">
        <f>0</f>
        <v>0</v>
      </c>
      <c r="G122" s="1401">
        <f>0</f>
        <v>0</v>
      </c>
      <c r="H122" s="1401">
        <f>0</f>
        <v>0</v>
      </c>
      <c r="I122" s="1401">
        <f>0</f>
        <v>0</v>
      </c>
      <c r="J122" s="1401">
        <f>0</f>
        <v>0</v>
      </c>
      <c r="K122" s="1401">
        <f>0</f>
        <v>0</v>
      </c>
      <c r="L122" s="1401">
        <f>0</f>
        <v>0</v>
      </c>
      <c r="M122" s="1401">
        <f>0</f>
        <v>0</v>
      </c>
      <c r="N122" s="1401">
        <f>0</f>
        <v>0</v>
      </c>
      <c r="O122" s="1401">
        <f>0</f>
        <v>0</v>
      </c>
      <c r="P122" s="1401">
        <f>0</f>
        <v>0</v>
      </c>
      <c r="Q122" s="1401">
        <f>0</f>
        <v>0</v>
      </c>
      <c r="R122" s="1401">
        <f>0</f>
        <v>0</v>
      </c>
      <c r="S122" s="1401">
        <f>0</f>
        <v>0</v>
      </c>
      <c r="T122" s="1401">
        <f>0</f>
        <v>0</v>
      </c>
      <c r="U122" s="1401">
        <f>0</f>
        <v>0</v>
      </c>
      <c r="V122" s="1401">
        <f>0</f>
        <v>0</v>
      </c>
      <c r="W122" s="1000" t="s">
        <v>434</v>
      </c>
      <c r="X122" s="1807"/>
    </row>
    <row r="123" spans="1:24" s="339" customFormat="1" ht="13.5" thickBot="1" x14ac:dyDescent="0.25">
      <c r="A123" s="1798" t="s">
        <v>1067</v>
      </c>
      <c r="B123" s="1799" t="s">
        <v>1068</v>
      </c>
      <c r="C123" s="1009" t="s">
        <v>1132</v>
      </c>
      <c r="D123" s="1405">
        <f t="shared" si="1"/>
        <v>14</v>
      </c>
      <c r="E123" s="1406">
        <v>2</v>
      </c>
      <c r="F123" s="1407">
        <v>1</v>
      </c>
      <c r="G123" s="1407">
        <v>2</v>
      </c>
      <c r="H123" s="1407">
        <v>4</v>
      </c>
      <c r="I123" s="1407">
        <v>1</v>
      </c>
      <c r="J123" s="1407">
        <v>1</v>
      </c>
      <c r="K123" s="1407">
        <v>1</v>
      </c>
      <c r="L123" s="1407">
        <f>0</f>
        <v>0</v>
      </c>
      <c r="M123" s="1407">
        <f>0</f>
        <v>0</v>
      </c>
      <c r="N123" s="1407">
        <v>1</v>
      </c>
      <c r="O123" s="1407">
        <f>0</f>
        <v>0</v>
      </c>
      <c r="P123" s="1407">
        <v>1</v>
      </c>
      <c r="Q123" s="1407">
        <f>0</f>
        <v>0</v>
      </c>
      <c r="R123" s="1407">
        <f>0</f>
        <v>0</v>
      </c>
      <c r="S123" s="1407">
        <f>0</f>
        <v>0</v>
      </c>
      <c r="T123" s="1407">
        <f>0</f>
        <v>0</v>
      </c>
      <c r="U123" s="1407">
        <f>0</f>
        <v>0</v>
      </c>
      <c r="V123" s="1407">
        <f>0</f>
        <v>0</v>
      </c>
      <c r="W123" s="1009" t="s">
        <v>180</v>
      </c>
      <c r="X123" s="1808" t="s">
        <v>1069</v>
      </c>
    </row>
    <row r="124" spans="1:24" s="339" customFormat="1" ht="13.5" thickBot="1" x14ac:dyDescent="0.25">
      <c r="A124" s="1787"/>
      <c r="B124" s="1789"/>
      <c r="C124" s="286" t="s">
        <v>1134</v>
      </c>
      <c r="D124" s="1393">
        <f t="shared" si="1"/>
        <v>29</v>
      </c>
      <c r="E124" s="1394">
        <v>7</v>
      </c>
      <c r="F124" s="1395">
        <v>4</v>
      </c>
      <c r="G124" s="1395">
        <v>7</v>
      </c>
      <c r="H124" s="1395">
        <v>2</v>
      </c>
      <c r="I124" s="1395">
        <v>3</v>
      </c>
      <c r="J124" s="1395">
        <v>1</v>
      </c>
      <c r="K124" s="1395">
        <v>1</v>
      </c>
      <c r="L124" s="1395">
        <v>1</v>
      </c>
      <c r="M124" s="1395">
        <f>0</f>
        <v>0</v>
      </c>
      <c r="N124" s="1395">
        <f>0</f>
        <v>0</v>
      </c>
      <c r="O124" s="1395">
        <v>1</v>
      </c>
      <c r="P124" s="1395">
        <v>1</v>
      </c>
      <c r="Q124" s="1395">
        <f>0</f>
        <v>0</v>
      </c>
      <c r="R124" s="1395">
        <f>0</f>
        <v>0</v>
      </c>
      <c r="S124" s="1395">
        <f>0</f>
        <v>0</v>
      </c>
      <c r="T124" s="1395">
        <f>0</f>
        <v>0</v>
      </c>
      <c r="U124" s="1395">
        <v>1</v>
      </c>
      <c r="V124" s="1395">
        <f>0</f>
        <v>0</v>
      </c>
      <c r="W124" s="286" t="s">
        <v>434</v>
      </c>
      <c r="X124" s="1803"/>
    </row>
    <row r="125" spans="1:24" s="340" customFormat="1" ht="13.5" thickBot="1" x14ac:dyDescent="0.25">
      <c r="A125" s="1790" t="s">
        <v>1174</v>
      </c>
      <c r="B125" s="1792" t="s">
        <v>1175</v>
      </c>
      <c r="C125" s="285" t="s">
        <v>1132</v>
      </c>
      <c r="D125" s="1396">
        <f t="shared" si="1"/>
        <v>1</v>
      </c>
      <c r="E125" s="1397">
        <f>0</f>
        <v>0</v>
      </c>
      <c r="F125" s="1398">
        <f>0</f>
        <v>0</v>
      </c>
      <c r="G125" s="1398">
        <f>0</f>
        <v>0</v>
      </c>
      <c r="H125" s="1398">
        <f>0</f>
        <v>0</v>
      </c>
      <c r="I125" s="1398">
        <v>1</v>
      </c>
      <c r="J125" s="1398">
        <f>0</f>
        <v>0</v>
      </c>
      <c r="K125" s="1398">
        <f>0</f>
        <v>0</v>
      </c>
      <c r="L125" s="1398">
        <f>0</f>
        <v>0</v>
      </c>
      <c r="M125" s="1398">
        <f>0</f>
        <v>0</v>
      </c>
      <c r="N125" s="1398">
        <f>0</f>
        <v>0</v>
      </c>
      <c r="O125" s="1398">
        <f>0</f>
        <v>0</v>
      </c>
      <c r="P125" s="1398">
        <f>0</f>
        <v>0</v>
      </c>
      <c r="Q125" s="1398">
        <f>0</f>
        <v>0</v>
      </c>
      <c r="R125" s="1398">
        <f>0</f>
        <v>0</v>
      </c>
      <c r="S125" s="1398">
        <f>0</f>
        <v>0</v>
      </c>
      <c r="T125" s="1398">
        <f>0</f>
        <v>0</v>
      </c>
      <c r="U125" s="1398">
        <f>0</f>
        <v>0</v>
      </c>
      <c r="V125" s="1398">
        <f>0</f>
        <v>0</v>
      </c>
      <c r="W125" s="285" t="s">
        <v>180</v>
      </c>
      <c r="X125" s="1804" t="s">
        <v>1176</v>
      </c>
    </row>
    <row r="126" spans="1:24" s="340" customFormat="1" ht="13.5" thickBot="1" x14ac:dyDescent="0.25">
      <c r="A126" s="1791"/>
      <c r="B126" s="1793"/>
      <c r="C126" s="285" t="s">
        <v>1134</v>
      </c>
      <c r="D126" s="1396">
        <f t="shared" si="1"/>
        <v>0</v>
      </c>
      <c r="E126" s="1397">
        <f>0</f>
        <v>0</v>
      </c>
      <c r="F126" s="1398">
        <f>0</f>
        <v>0</v>
      </c>
      <c r="G126" s="1398">
        <f>0</f>
        <v>0</v>
      </c>
      <c r="H126" s="1398">
        <f>0</f>
        <v>0</v>
      </c>
      <c r="I126" s="1398">
        <f>0</f>
        <v>0</v>
      </c>
      <c r="J126" s="1398">
        <f>0</f>
        <v>0</v>
      </c>
      <c r="K126" s="1398">
        <f>0</f>
        <v>0</v>
      </c>
      <c r="L126" s="1398">
        <f>0</f>
        <v>0</v>
      </c>
      <c r="M126" s="1398">
        <f>0</f>
        <v>0</v>
      </c>
      <c r="N126" s="1398">
        <f>0</f>
        <v>0</v>
      </c>
      <c r="O126" s="1398">
        <f>0</f>
        <v>0</v>
      </c>
      <c r="P126" s="1398">
        <f>0</f>
        <v>0</v>
      </c>
      <c r="Q126" s="1398">
        <f>0</f>
        <v>0</v>
      </c>
      <c r="R126" s="1398">
        <f>0</f>
        <v>0</v>
      </c>
      <c r="S126" s="1398">
        <f>0</f>
        <v>0</v>
      </c>
      <c r="T126" s="1398">
        <f>0</f>
        <v>0</v>
      </c>
      <c r="U126" s="1398">
        <f>0</f>
        <v>0</v>
      </c>
      <c r="V126" s="1398">
        <f>0</f>
        <v>0</v>
      </c>
      <c r="W126" s="285" t="s">
        <v>434</v>
      </c>
      <c r="X126" s="1805"/>
    </row>
    <row r="127" spans="1:24" s="339" customFormat="1" ht="13.5" thickBot="1" x14ac:dyDescent="0.25">
      <c r="A127" s="1794" t="s">
        <v>1070</v>
      </c>
      <c r="B127" s="1795" t="s">
        <v>1071</v>
      </c>
      <c r="C127" s="346" t="s">
        <v>1132</v>
      </c>
      <c r="D127" s="1390">
        <f t="shared" si="1"/>
        <v>3</v>
      </c>
      <c r="E127" s="1391">
        <v>3</v>
      </c>
      <c r="F127" s="1392">
        <f>0</f>
        <v>0</v>
      </c>
      <c r="G127" s="1392">
        <f>0</f>
        <v>0</v>
      </c>
      <c r="H127" s="1392">
        <f>0</f>
        <v>0</v>
      </c>
      <c r="I127" s="1392">
        <f>0</f>
        <v>0</v>
      </c>
      <c r="J127" s="1392">
        <f>0</f>
        <v>0</v>
      </c>
      <c r="K127" s="1392">
        <f>0</f>
        <v>0</v>
      </c>
      <c r="L127" s="1392">
        <f>0</f>
        <v>0</v>
      </c>
      <c r="M127" s="1392">
        <f>0</f>
        <v>0</v>
      </c>
      <c r="N127" s="1392">
        <f>0</f>
        <v>0</v>
      </c>
      <c r="O127" s="1392">
        <f>0</f>
        <v>0</v>
      </c>
      <c r="P127" s="1392">
        <f>0</f>
        <v>0</v>
      </c>
      <c r="Q127" s="1392">
        <f>0</f>
        <v>0</v>
      </c>
      <c r="R127" s="1392">
        <f>0</f>
        <v>0</v>
      </c>
      <c r="S127" s="1392">
        <f>0</f>
        <v>0</v>
      </c>
      <c r="T127" s="1392">
        <f>0</f>
        <v>0</v>
      </c>
      <c r="U127" s="1392">
        <f>0</f>
        <v>0</v>
      </c>
      <c r="V127" s="1392">
        <f>0</f>
        <v>0</v>
      </c>
      <c r="W127" s="346" t="s">
        <v>180</v>
      </c>
      <c r="X127" s="1806" t="s">
        <v>1072</v>
      </c>
    </row>
    <row r="128" spans="1:24" s="339" customFormat="1" ht="13.5" thickBot="1" x14ac:dyDescent="0.25">
      <c r="A128" s="1787"/>
      <c r="B128" s="1789"/>
      <c r="C128" s="286" t="s">
        <v>1134</v>
      </c>
      <c r="D128" s="1393">
        <f t="shared" si="1"/>
        <v>5</v>
      </c>
      <c r="E128" s="1394">
        <f>0</f>
        <v>0</v>
      </c>
      <c r="F128" s="1395">
        <v>2</v>
      </c>
      <c r="G128" s="1395">
        <v>1</v>
      </c>
      <c r="H128" s="1395">
        <v>2</v>
      </c>
      <c r="I128" s="1395">
        <f>0</f>
        <v>0</v>
      </c>
      <c r="J128" s="1395">
        <f>0</f>
        <v>0</v>
      </c>
      <c r="K128" s="1395">
        <f>0</f>
        <v>0</v>
      </c>
      <c r="L128" s="1395">
        <f>0</f>
        <v>0</v>
      </c>
      <c r="M128" s="1395">
        <f>0</f>
        <v>0</v>
      </c>
      <c r="N128" s="1395">
        <f>0</f>
        <v>0</v>
      </c>
      <c r="O128" s="1395">
        <f>0</f>
        <v>0</v>
      </c>
      <c r="P128" s="1395">
        <f>0</f>
        <v>0</v>
      </c>
      <c r="Q128" s="1395">
        <f>0</f>
        <v>0</v>
      </c>
      <c r="R128" s="1395">
        <f>0</f>
        <v>0</v>
      </c>
      <c r="S128" s="1395">
        <f>0</f>
        <v>0</v>
      </c>
      <c r="T128" s="1395">
        <f>0</f>
        <v>0</v>
      </c>
      <c r="U128" s="1395">
        <f>0</f>
        <v>0</v>
      </c>
      <c r="V128" s="1395">
        <f>0</f>
        <v>0</v>
      </c>
      <c r="W128" s="286" t="s">
        <v>434</v>
      </c>
      <c r="X128" s="1803"/>
    </row>
    <row r="129" spans="1:24" s="340" customFormat="1" ht="13.5" thickBot="1" x14ac:dyDescent="0.25">
      <c r="A129" s="1790" t="s">
        <v>1253</v>
      </c>
      <c r="B129" s="1792" t="s">
        <v>1254</v>
      </c>
      <c r="C129" s="285" t="s">
        <v>1132</v>
      </c>
      <c r="D129" s="1396">
        <f t="shared" si="1"/>
        <v>1</v>
      </c>
      <c r="E129" s="1397">
        <f>0</f>
        <v>0</v>
      </c>
      <c r="F129" s="1398">
        <v>1</v>
      </c>
      <c r="G129" s="1398">
        <f>0</f>
        <v>0</v>
      </c>
      <c r="H129" s="1398">
        <f>0</f>
        <v>0</v>
      </c>
      <c r="I129" s="1398">
        <f>0</f>
        <v>0</v>
      </c>
      <c r="J129" s="1398">
        <f>0</f>
        <v>0</v>
      </c>
      <c r="K129" s="1398">
        <f>0</f>
        <v>0</v>
      </c>
      <c r="L129" s="1398">
        <f>0</f>
        <v>0</v>
      </c>
      <c r="M129" s="1398">
        <f>0</f>
        <v>0</v>
      </c>
      <c r="N129" s="1398">
        <f>0</f>
        <v>0</v>
      </c>
      <c r="O129" s="1398">
        <f>0</f>
        <v>0</v>
      </c>
      <c r="P129" s="1398">
        <f>0</f>
        <v>0</v>
      </c>
      <c r="Q129" s="1398">
        <f>0</f>
        <v>0</v>
      </c>
      <c r="R129" s="1398">
        <f>0</f>
        <v>0</v>
      </c>
      <c r="S129" s="1398">
        <f>0</f>
        <v>0</v>
      </c>
      <c r="T129" s="1398">
        <f>0</f>
        <v>0</v>
      </c>
      <c r="U129" s="1398">
        <f>0</f>
        <v>0</v>
      </c>
      <c r="V129" s="1398">
        <f>0</f>
        <v>0</v>
      </c>
      <c r="W129" s="285" t="s">
        <v>180</v>
      </c>
      <c r="X129" s="1804" t="s">
        <v>1280</v>
      </c>
    </row>
    <row r="130" spans="1:24" s="340" customFormat="1" ht="13.5" thickBot="1" x14ac:dyDescent="0.25">
      <c r="A130" s="1791"/>
      <c r="B130" s="1793"/>
      <c r="C130" s="285" t="s">
        <v>1134</v>
      </c>
      <c r="D130" s="1396">
        <f t="shared" si="1"/>
        <v>1</v>
      </c>
      <c r="E130" s="1397">
        <f>0</f>
        <v>0</v>
      </c>
      <c r="F130" s="1398">
        <f>0</f>
        <v>0</v>
      </c>
      <c r="G130" s="1398">
        <f>0</f>
        <v>0</v>
      </c>
      <c r="H130" s="1398">
        <f>0</f>
        <v>0</v>
      </c>
      <c r="I130" s="1398">
        <f>0</f>
        <v>0</v>
      </c>
      <c r="J130" s="1398">
        <f>0</f>
        <v>0</v>
      </c>
      <c r="K130" s="1398">
        <v>1</v>
      </c>
      <c r="L130" s="1398">
        <f>0</f>
        <v>0</v>
      </c>
      <c r="M130" s="1398">
        <f>0</f>
        <v>0</v>
      </c>
      <c r="N130" s="1398">
        <f>0</f>
        <v>0</v>
      </c>
      <c r="O130" s="1398">
        <f>0</f>
        <v>0</v>
      </c>
      <c r="P130" s="1398">
        <f>0</f>
        <v>0</v>
      </c>
      <c r="Q130" s="1398">
        <f>0</f>
        <v>0</v>
      </c>
      <c r="R130" s="1398">
        <f>0</f>
        <v>0</v>
      </c>
      <c r="S130" s="1398">
        <f>0</f>
        <v>0</v>
      </c>
      <c r="T130" s="1398">
        <f>0</f>
        <v>0</v>
      </c>
      <c r="U130" s="1398">
        <f>0</f>
        <v>0</v>
      </c>
      <c r="V130" s="1398">
        <f>0</f>
        <v>0</v>
      </c>
      <c r="W130" s="285" t="s">
        <v>434</v>
      </c>
      <c r="X130" s="1805"/>
    </row>
    <row r="131" spans="1:24" s="339" customFormat="1" ht="13.5" thickBot="1" x14ac:dyDescent="0.25">
      <c r="A131" s="1794" t="s">
        <v>1177</v>
      </c>
      <c r="B131" s="1795" t="s">
        <v>1178</v>
      </c>
      <c r="C131" s="341" t="s">
        <v>1132</v>
      </c>
      <c r="D131" s="1402">
        <f t="shared" si="1"/>
        <v>0</v>
      </c>
      <c r="E131" s="1403">
        <f>0</f>
        <v>0</v>
      </c>
      <c r="F131" s="1404">
        <f>0</f>
        <v>0</v>
      </c>
      <c r="G131" s="1404">
        <f>0</f>
        <v>0</v>
      </c>
      <c r="H131" s="1404">
        <f>0</f>
        <v>0</v>
      </c>
      <c r="I131" s="1404">
        <f>0</f>
        <v>0</v>
      </c>
      <c r="J131" s="1404">
        <f>0</f>
        <v>0</v>
      </c>
      <c r="K131" s="1404">
        <f>0</f>
        <v>0</v>
      </c>
      <c r="L131" s="1404">
        <f>0</f>
        <v>0</v>
      </c>
      <c r="M131" s="1404">
        <f>0</f>
        <v>0</v>
      </c>
      <c r="N131" s="1404">
        <f>0</f>
        <v>0</v>
      </c>
      <c r="O131" s="1404">
        <f>0</f>
        <v>0</v>
      </c>
      <c r="P131" s="1404">
        <f>0</f>
        <v>0</v>
      </c>
      <c r="Q131" s="1404">
        <f>0</f>
        <v>0</v>
      </c>
      <c r="R131" s="1404">
        <f>0</f>
        <v>0</v>
      </c>
      <c r="S131" s="1404">
        <f>0</f>
        <v>0</v>
      </c>
      <c r="T131" s="1404">
        <f>0</f>
        <v>0</v>
      </c>
      <c r="U131" s="1404">
        <f>0</f>
        <v>0</v>
      </c>
      <c r="V131" s="1404">
        <f>0</f>
        <v>0</v>
      </c>
      <c r="W131" s="341" t="s">
        <v>180</v>
      </c>
      <c r="X131" s="1806" t="s">
        <v>1179</v>
      </c>
    </row>
    <row r="132" spans="1:24" s="339" customFormat="1" ht="13.5" thickBot="1" x14ac:dyDescent="0.25">
      <c r="A132" s="1787"/>
      <c r="B132" s="1789"/>
      <c r="C132" s="286" t="s">
        <v>1134</v>
      </c>
      <c r="D132" s="1393">
        <f t="shared" si="1"/>
        <v>0</v>
      </c>
      <c r="E132" s="1394">
        <f>0</f>
        <v>0</v>
      </c>
      <c r="F132" s="1395">
        <f>0</f>
        <v>0</v>
      </c>
      <c r="G132" s="1395">
        <f>0</f>
        <v>0</v>
      </c>
      <c r="H132" s="1395">
        <f>0</f>
        <v>0</v>
      </c>
      <c r="I132" s="1395">
        <f>0</f>
        <v>0</v>
      </c>
      <c r="J132" s="1395">
        <f>0</f>
        <v>0</v>
      </c>
      <c r="K132" s="1395">
        <f>0</f>
        <v>0</v>
      </c>
      <c r="L132" s="1395">
        <f>0</f>
        <v>0</v>
      </c>
      <c r="M132" s="1395">
        <f>0</f>
        <v>0</v>
      </c>
      <c r="N132" s="1395">
        <f>0</f>
        <v>0</v>
      </c>
      <c r="O132" s="1395">
        <f>0</f>
        <v>0</v>
      </c>
      <c r="P132" s="1395">
        <f>0</f>
        <v>0</v>
      </c>
      <c r="Q132" s="1395">
        <f>0</f>
        <v>0</v>
      </c>
      <c r="R132" s="1395">
        <f>0</f>
        <v>0</v>
      </c>
      <c r="S132" s="1395">
        <f>0</f>
        <v>0</v>
      </c>
      <c r="T132" s="1395">
        <f>0</f>
        <v>0</v>
      </c>
      <c r="U132" s="1395">
        <f>0</f>
        <v>0</v>
      </c>
      <c r="V132" s="1395">
        <f>0</f>
        <v>0</v>
      </c>
      <c r="W132" s="286" t="s">
        <v>434</v>
      </c>
      <c r="X132" s="1803"/>
    </row>
    <row r="133" spans="1:24" s="340" customFormat="1" ht="18.75" customHeight="1" thickBot="1" x14ac:dyDescent="0.25">
      <c r="A133" s="1790" t="s">
        <v>967</v>
      </c>
      <c r="B133" s="1792" t="s">
        <v>1073</v>
      </c>
      <c r="C133" s="285" t="s">
        <v>1132</v>
      </c>
      <c r="D133" s="1396">
        <f t="shared" si="1"/>
        <v>0</v>
      </c>
      <c r="E133" s="1397">
        <f>0</f>
        <v>0</v>
      </c>
      <c r="F133" s="1398">
        <f>0</f>
        <v>0</v>
      </c>
      <c r="G133" s="1398">
        <f>0</f>
        <v>0</v>
      </c>
      <c r="H133" s="1398">
        <f>0</f>
        <v>0</v>
      </c>
      <c r="I133" s="1398">
        <f>0</f>
        <v>0</v>
      </c>
      <c r="J133" s="1398">
        <f>0</f>
        <v>0</v>
      </c>
      <c r="K133" s="1398">
        <f>0</f>
        <v>0</v>
      </c>
      <c r="L133" s="1398">
        <f>0</f>
        <v>0</v>
      </c>
      <c r="M133" s="1398">
        <f>0</f>
        <v>0</v>
      </c>
      <c r="N133" s="1398">
        <f>0</f>
        <v>0</v>
      </c>
      <c r="O133" s="1398">
        <f>0</f>
        <v>0</v>
      </c>
      <c r="P133" s="1398">
        <f>0</f>
        <v>0</v>
      </c>
      <c r="Q133" s="1398">
        <f>0</f>
        <v>0</v>
      </c>
      <c r="R133" s="1398">
        <f>0</f>
        <v>0</v>
      </c>
      <c r="S133" s="1398">
        <f>0</f>
        <v>0</v>
      </c>
      <c r="T133" s="1398">
        <f>0</f>
        <v>0</v>
      </c>
      <c r="U133" s="1398">
        <f>0</f>
        <v>0</v>
      </c>
      <c r="V133" s="1398">
        <f>0</f>
        <v>0</v>
      </c>
      <c r="W133" s="285" t="s">
        <v>180</v>
      </c>
      <c r="X133" s="1804" t="s">
        <v>1074</v>
      </c>
    </row>
    <row r="134" spans="1:24" s="340" customFormat="1" ht="18.75" customHeight="1" thickBot="1" x14ac:dyDescent="0.25">
      <c r="A134" s="1791"/>
      <c r="B134" s="1793"/>
      <c r="C134" s="285" t="s">
        <v>1134</v>
      </c>
      <c r="D134" s="1396">
        <f t="shared" si="1"/>
        <v>1</v>
      </c>
      <c r="E134" s="1397">
        <f>0</f>
        <v>0</v>
      </c>
      <c r="F134" s="1398">
        <f>0</f>
        <v>0</v>
      </c>
      <c r="G134" s="1398">
        <f>0</f>
        <v>0</v>
      </c>
      <c r="H134" s="1398">
        <f>0</f>
        <v>0</v>
      </c>
      <c r="I134" s="1398">
        <f>0</f>
        <v>0</v>
      </c>
      <c r="J134" s="1398">
        <f>0</f>
        <v>0</v>
      </c>
      <c r="K134" s="1398">
        <f>0</f>
        <v>0</v>
      </c>
      <c r="L134" s="1398">
        <f>0</f>
        <v>0</v>
      </c>
      <c r="M134" s="1398">
        <f>0</f>
        <v>0</v>
      </c>
      <c r="N134" s="1398">
        <f>0</f>
        <v>0</v>
      </c>
      <c r="O134" s="1398">
        <f>0</f>
        <v>0</v>
      </c>
      <c r="P134" s="1398">
        <f>0</f>
        <v>0</v>
      </c>
      <c r="Q134" s="1398">
        <f>0</f>
        <v>0</v>
      </c>
      <c r="R134" s="1398">
        <f>0</f>
        <v>0</v>
      </c>
      <c r="S134" s="1398">
        <f>0</f>
        <v>0</v>
      </c>
      <c r="T134" s="1398">
        <f>0</f>
        <v>0</v>
      </c>
      <c r="U134" s="1398">
        <f>0</f>
        <v>0</v>
      </c>
      <c r="V134" s="1398">
        <v>1</v>
      </c>
      <c r="W134" s="285" t="s">
        <v>434</v>
      </c>
      <c r="X134" s="1805"/>
    </row>
    <row r="135" spans="1:24" s="339" customFormat="1" ht="13.5" thickBot="1" x14ac:dyDescent="0.25">
      <c r="A135" s="1794" t="s">
        <v>1075</v>
      </c>
      <c r="B135" s="1795" t="s">
        <v>1076</v>
      </c>
      <c r="C135" s="346" t="s">
        <v>1132</v>
      </c>
      <c r="D135" s="1390">
        <f t="shared" si="1"/>
        <v>13</v>
      </c>
      <c r="E135" s="1391">
        <f>0</f>
        <v>0</v>
      </c>
      <c r="F135" s="1392">
        <f>0</f>
        <v>0</v>
      </c>
      <c r="G135" s="1392">
        <f>0</f>
        <v>0</v>
      </c>
      <c r="H135" s="1392">
        <f>0</f>
        <v>0</v>
      </c>
      <c r="I135" s="1392">
        <f>0</f>
        <v>0</v>
      </c>
      <c r="J135" s="1392">
        <f>0</f>
        <v>0</v>
      </c>
      <c r="K135" s="1392">
        <f>0</f>
        <v>0</v>
      </c>
      <c r="L135" s="1392">
        <f>0</f>
        <v>0</v>
      </c>
      <c r="M135" s="1392">
        <f>0</f>
        <v>0</v>
      </c>
      <c r="N135" s="1392">
        <f>0</f>
        <v>0</v>
      </c>
      <c r="O135" s="1392">
        <f>0</f>
        <v>0</v>
      </c>
      <c r="P135" s="1392">
        <f>0</f>
        <v>0</v>
      </c>
      <c r="Q135" s="1392">
        <f>0</f>
        <v>0</v>
      </c>
      <c r="R135" s="1392">
        <f>0</f>
        <v>0</v>
      </c>
      <c r="S135" s="1392">
        <f>0</f>
        <v>0</v>
      </c>
      <c r="T135" s="1392">
        <f>0</f>
        <v>0</v>
      </c>
      <c r="U135" s="1392">
        <f>0</f>
        <v>0</v>
      </c>
      <c r="V135" s="1392">
        <v>13</v>
      </c>
      <c r="W135" s="346" t="s">
        <v>180</v>
      </c>
      <c r="X135" s="1806" t="s">
        <v>1077</v>
      </c>
    </row>
    <row r="136" spans="1:24" s="339" customFormat="1" ht="13.5" thickBot="1" x14ac:dyDescent="0.25">
      <c r="A136" s="1787"/>
      <c r="B136" s="1789"/>
      <c r="C136" s="286" t="s">
        <v>1134</v>
      </c>
      <c r="D136" s="1393">
        <f t="shared" ref="D136:D196" si="2">SUM(E136:V136)</f>
        <v>7</v>
      </c>
      <c r="E136" s="1394">
        <f>0</f>
        <v>0</v>
      </c>
      <c r="F136" s="1395">
        <f>0</f>
        <v>0</v>
      </c>
      <c r="G136" s="1395">
        <f>0</f>
        <v>0</v>
      </c>
      <c r="H136" s="1395">
        <f>0</f>
        <v>0</v>
      </c>
      <c r="I136" s="1395">
        <f>0</f>
        <v>0</v>
      </c>
      <c r="J136" s="1395">
        <f>0</f>
        <v>0</v>
      </c>
      <c r="K136" s="1395">
        <f>0</f>
        <v>0</v>
      </c>
      <c r="L136" s="1395">
        <f>0</f>
        <v>0</v>
      </c>
      <c r="M136" s="1395">
        <f>0</f>
        <v>0</v>
      </c>
      <c r="N136" s="1395">
        <f>0</f>
        <v>0</v>
      </c>
      <c r="O136" s="1395">
        <f>0</f>
        <v>0</v>
      </c>
      <c r="P136" s="1395">
        <f>0</f>
        <v>0</v>
      </c>
      <c r="Q136" s="1395">
        <f>0</f>
        <v>0</v>
      </c>
      <c r="R136" s="1395">
        <f>0</f>
        <v>0</v>
      </c>
      <c r="S136" s="1395">
        <f>0</f>
        <v>0</v>
      </c>
      <c r="T136" s="1395">
        <f>0</f>
        <v>0</v>
      </c>
      <c r="U136" s="1395">
        <f>0</f>
        <v>0</v>
      </c>
      <c r="V136" s="1395">
        <v>7</v>
      </c>
      <c r="W136" s="286" t="s">
        <v>434</v>
      </c>
      <c r="X136" s="1803"/>
    </row>
    <row r="137" spans="1:24" s="340" customFormat="1" ht="13.5" thickBot="1" x14ac:dyDescent="0.25">
      <c r="A137" s="1790" t="s">
        <v>1078</v>
      </c>
      <c r="B137" s="1792" t="s">
        <v>1079</v>
      </c>
      <c r="C137" s="285" t="s">
        <v>1132</v>
      </c>
      <c r="D137" s="1396">
        <f t="shared" si="2"/>
        <v>7</v>
      </c>
      <c r="E137" s="1397">
        <f>0</f>
        <v>0</v>
      </c>
      <c r="F137" s="1398">
        <f>0</f>
        <v>0</v>
      </c>
      <c r="G137" s="1398">
        <f>0</f>
        <v>0</v>
      </c>
      <c r="H137" s="1398">
        <f>0</f>
        <v>0</v>
      </c>
      <c r="I137" s="1398">
        <f>0</f>
        <v>0</v>
      </c>
      <c r="J137" s="1398">
        <f>0</f>
        <v>0</v>
      </c>
      <c r="K137" s="1398">
        <f>0</f>
        <v>0</v>
      </c>
      <c r="L137" s="1398">
        <f>0</f>
        <v>0</v>
      </c>
      <c r="M137" s="1398">
        <f>0</f>
        <v>0</v>
      </c>
      <c r="N137" s="1398">
        <f>0</f>
        <v>0</v>
      </c>
      <c r="O137" s="1398">
        <f>0</f>
        <v>0</v>
      </c>
      <c r="P137" s="1398">
        <f>0</f>
        <v>0</v>
      </c>
      <c r="Q137" s="1398">
        <f>0</f>
        <v>0</v>
      </c>
      <c r="R137" s="1398">
        <f>0</f>
        <v>0</v>
      </c>
      <c r="S137" s="1398">
        <f>0</f>
        <v>0</v>
      </c>
      <c r="T137" s="1398">
        <f>0</f>
        <v>0</v>
      </c>
      <c r="U137" s="1398">
        <f>0</f>
        <v>0</v>
      </c>
      <c r="V137" s="1398">
        <v>7</v>
      </c>
      <c r="W137" s="285" t="s">
        <v>180</v>
      </c>
      <c r="X137" s="1804" t="s">
        <v>1080</v>
      </c>
    </row>
    <row r="138" spans="1:24" s="340" customFormat="1" ht="13.5" thickBot="1" x14ac:dyDescent="0.25">
      <c r="A138" s="1791"/>
      <c r="B138" s="1793"/>
      <c r="C138" s="285" t="s">
        <v>1134</v>
      </c>
      <c r="D138" s="1396">
        <f t="shared" si="2"/>
        <v>2</v>
      </c>
      <c r="E138" s="1397">
        <f>0</f>
        <v>0</v>
      </c>
      <c r="F138" s="1398">
        <f>0</f>
        <v>0</v>
      </c>
      <c r="G138" s="1398">
        <f>0</f>
        <v>0</v>
      </c>
      <c r="H138" s="1398">
        <f>0</f>
        <v>0</v>
      </c>
      <c r="I138" s="1398">
        <f>0</f>
        <v>0</v>
      </c>
      <c r="J138" s="1398">
        <f>0</f>
        <v>0</v>
      </c>
      <c r="K138" s="1398">
        <f>0</f>
        <v>0</v>
      </c>
      <c r="L138" s="1398">
        <f>0</f>
        <v>0</v>
      </c>
      <c r="M138" s="1398">
        <f>0</f>
        <v>0</v>
      </c>
      <c r="N138" s="1398">
        <f>0</f>
        <v>0</v>
      </c>
      <c r="O138" s="1398">
        <f>0</f>
        <v>0</v>
      </c>
      <c r="P138" s="1398">
        <f>0</f>
        <v>0</v>
      </c>
      <c r="Q138" s="1398">
        <f>0</f>
        <v>0</v>
      </c>
      <c r="R138" s="1398">
        <f>0</f>
        <v>0</v>
      </c>
      <c r="S138" s="1398">
        <f>0</f>
        <v>0</v>
      </c>
      <c r="T138" s="1398">
        <f>0</f>
        <v>0</v>
      </c>
      <c r="U138" s="1398">
        <f>0</f>
        <v>0</v>
      </c>
      <c r="V138" s="1398">
        <v>2</v>
      </c>
      <c r="W138" s="285" t="s">
        <v>434</v>
      </c>
      <c r="X138" s="1805"/>
    </row>
    <row r="139" spans="1:24" s="339" customFormat="1" ht="13.5" thickBot="1" x14ac:dyDescent="0.25">
      <c r="A139" s="1794" t="s">
        <v>1255</v>
      </c>
      <c r="B139" s="1795" t="s">
        <v>1256</v>
      </c>
      <c r="C139" s="346" t="s">
        <v>1132</v>
      </c>
      <c r="D139" s="1390">
        <f t="shared" si="2"/>
        <v>0</v>
      </c>
      <c r="E139" s="1391">
        <f>0</f>
        <v>0</v>
      </c>
      <c r="F139" s="1392">
        <f>0</f>
        <v>0</v>
      </c>
      <c r="G139" s="1392">
        <f>0</f>
        <v>0</v>
      </c>
      <c r="H139" s="1392">
        <f>0</f>
        <v>0</v>
      </c>
      <c r="I139" s="1392">
        <f>0</f>
        <v>0</v>
      </c>
      <c r="J139" s="1392">
        <f>0</f>
        <v>0</v>
      </c>
      <c r="K139" s="1392">
        <f>0</f>
        <v>0</v>
      </c>
      <c r="L139" s="1392">
        <f>0</f>
        <v>0</v>
      </c>
      <c r="M139" s="1392">
        <f>0</f>
        <v>0</v>
      </c>
      <c r="N139" s="1392">
        <f>0</f>
        <v>0</v>
      </c>
      <c r="O139" s="1392">
        <f>0</f>
        <v>0</v>
      </c>
      <c r="P139" s="1392">
        <f>0</f>
        <v>0</v>
      </c>
      <c r="Q139" s="1392">
        <f>0</f>
        <v>0</v>
      </c>
      <c r="R139" s="1392">
        <f>0</f>
        <v>0</v>
      </c>
      <c r="S139" s="1392">
        <f>0</f>
        <v>0</v>
      </c>
      <c r="T139" s="1392">
        <f>0</f>
        <v>0</v>
      </c>
      <c r="U139" s="1392">
        <f>0</f>
        <v>0</v>
      </c>
      <c r="V139" s="1392">
        <f>0</f>
        <v>0</v>
      </c>
      <c r="W139" s="346" t="s">
        <v>180</v>
      </c>
      <c r="X139" s="1806" t="s">
        <v>1281</v>
      </c>
    </row>
    <row r="140" spans="1:24" s="339" customFormat="1" ht="13.5" thickBot="1" x14ac:dyDescent="0.25">
      <c r="A140" s="1787"/>
      <c r="B140" s="1789"/>
      <c r="C140" s="286" t="s">
        <v>1134</v>
      </c>
      <c r="D140" s="1393">
        <f t="shared" si="2"/>
        <v>0</v>
      </c>
      <c r="E140" s="1394">
        <f>0</f>
        <v>0</v>
      </c>
      <c r="F140" s="1395">
        <f>0</f>
        <v>0</v>
      </c>
      <c r="G140" s="1395">
        <f>0</f>
        <v>0</v>
      </c>
      <c r="H140" s="1395">
        <f>0</f>
        <v>0</v>
      </c>
      <c r="I140" s="1395">
        <f>0</f>
        <v>0</v>
      </c>
      <c r="J140" s="1395">
        <f>0</f>
        <v>0</v>
      </c>
      <c r="K140" s="1395">
        <f>0</f>
        <v>0</v>
      </c>
      <c r="L140" s="1395">
        <f>0</f>
        <v>0</v>
      </c>
      <c r="M140" s="1395">
        <f>0</f>
        <v>0</v>
      </c>
      <c r="N140" s="1395">
        <f>0</f>
        <v>0</v>
      </c>
      <c r="O140" s="1395">
        <f>0</f>
        <v>0</v>
      </c>
      <c r="P140" s="1395">
        <f>0</f>
        <v>0</v>
      </c>
      <c r="Q140" s="1395">
        <f>0</f>
        <v>0</v>
      </c>
      <c r="R140" s="1395">
        <f>0</f>
        <v>0</v>
      </c>
      <c r="S140" s="1395">
        <f>0</f>
        <v>0</v>
      </c>
      <c r="T140" s="1395">
        <f>0</f>
        <v>0</v>
      </c>
      <c r="U140" s="1395">
        <f>0</f>
        <v>0</v>
      </c>
      <c r="V140" s="1395">
        <f>0</f>
        <v>0</v>
      </c>
      <c r="W140" s="286" t="s">
        <v>434</v>
      </c>
      <c r="X140" s="1803"/>
    </row>
    <row r="141" spans="1:24" s="340" customFormat="1" ht="18.75" customHeight="1" thickBot="1" x14ac:dyDescent="0.25">
      <c r="A141" s="1790" t="s">
        <v>1257</v>
      </c>
      <c r="B141" s="1792" t="s">
        <v>1258</v>
      </c>
      <c r="C141" s="285" t="s">
        <v>1132</v>
      </c>
      <c r="D141" s="1396">
        <f t="shared" si="2"/>
        <v>0</v>
      </c>
      <c r="E141" s="1397">
        <f>0</f>
        <v>0</v>
      </c>
      <c r="F141" s="1398">
        <f>0</f>
        <v>0</v>
      </c>
      <c r="G141" s="1398">
        <f>0</f>
        <v>0</v>
      </c>
      <c r="H141" s="1398">
        <f>0</f>
        <v>0</v>
      </c>
      <c r="I141" s="1398">
        <f>0</f>
        <v>0</v>
      </c>
      <c r="J141" s="1398">
        <f>0</f>
        <v>0</v>
      </c>
      <c r="K141" s="1398">
        <f>0</f>
        <v>0</v>
      </c>
      <c r="L141" s="1398">
        <f>0</f>
        <v>0</v>
      </c>
      <c r="M141" s="1398">
        <f>0</f>
        <v>0</v>
      </c>
      <c r="N141" s="1398">
        <f>0</f>
        <v>0</v>
      </c>
      <c r="O141" s="1398">
        <f>0</f>
        <v>0</v>
      </c>
      <c r="P141" s="1398">
        <f>0</f>
        <v>0</v>
      </c>
      <c r="Q141" s="1398">
        <f>0</f>
        <v>0</v>
      </c>
      <c r="R141" s="1398">
        <f>0</f>
        <v>0</v>
      </c>
      <c r="S141" s="1398">
        <f>0</f>
        <v>0</v>
      </c>
      <c r="T141" s="1398">
        <f>0</f>
        <v>0</v>
      </c>
      <c r="U141" s="1398">
        <f>0</f>
        <v>0</v>
      </c>
      <c r="V141" s="1398">
        <f>0</f>
        <v>0</v>
      </c>
      <c r="W141" s="285" t="s">
        <v>180</v>
      </c>
      <c r="X141" s="1804" t="s">
        <v>1282</v>
      </c>
    </row>
    <row r="142" spans="1:24" s="340" customFormat="1" ht="18.75" customHeight="1" thickBot="1" x14ac:dyDescent="0.25">
      <c r="A142" s="1791"/>
      <c r="B142" s="1793"/>
      <c r="C142" s="285" t="s">
        <v>1134</v>
      </c>
      <c r="D142" s="1396">
        <f t="shared" si="2"/>
        <v>0</v>
      </c>
      <c r="E142" s="1397">
        <f>0</f>
        <v>0</v>
      </c>
      <c r="F142" s="1398">
        <f>0</f>
        <v>0</v>
      </c>
      <c r="G142" s="1398">
        <f>0</f>
        <v>0</v>
      </c>
      <c r="H142" s="1398">
        <f>0</f>
        <v>0</v>
      </c>
      <c r="I142" s="1398">
        <f>0</f>
        <v>0</v>
      </c>
      <c r="J142" s="1398">
        <f>0</f>
        <v>0</v>
      </c>
      <c r="K142" s="1398">
        <f>0</f>
        <v>0</v>
      </c>
      <c r="L142" s="1398">
        <f>0</f>
        <v>0</v>
      </c>
      <c r="M142" s="1398">
        <f>0</f>
        <v>0</v>
      </c>
      <c r="N142" s="1398">
        <f>0</f>
        <v>0</v>
      </c>
      <c r="O142" s="1398">
        <f>0</f>
        <v>0</v>
      </c>
      <c r="P142" s="1398">
        <f>0</f>
        <v>0</v>
      </c>
      <c r="Q142" s="1398">
        <f>0</f>
        <v>0</v>
      </c>
      <c r="R142" s="1398">
        <f>0</f>
        <v>0</v>
      </c>
      <c r="S142" s="1398">
        <f>0</f>
        <v>0</v>
      </c>
      <c r="T142" s="1398">
        <f>0</f>
        <v>0</v>
      </c>
      <c r="U142" s="1398">
        <f>0</f>
        <v>0</v>
      </c>
      <c r="V142" s="1398">
        <f>0</f>
        <v>0</v>
      </c>
      <c r="W142" s="285" t="s">
        <v>434</v>
      </c>
      <c r="X142" s="1805"/>
    </row>
    <row r="143" spans="1:24" s="339" customFormat="1" ht="13.5" thickBot="1" x14ac:dyDescent="0.25">
      <c r="A143" s="1794" t="s">
        <v>1081</v>
      </c>
      <c r="B143" s="1795" t="s">
        <v>1082</v>
      </c>
      <c r="C143" s="346" t="s">
        <v>1132</v>
      </c>
      <c r="D143" s="1390">
        <f t="shared" si="2"/>
        <v>0</v>
      </c>
      <c r="E143" s="1391">
        <f>0</f>
        <v>0</v>
      </c>
      <c r="F143" s="1392">
        <f>0</f>
        <v>0</v>
      </c>
      <c r="G143" s="1392">
        <f>0</f>
        <v>0</v>
      </c>
      <c r="H143" s="1392">
        <f>0</f>
        <v>0</v>
      </c>
      <c r="I143" s="1392">
        <f>0</f>
        <v>0</v>
      </c>
      <c r="J143" s="1392">
        <f>0</f>
        <v>0</v>
      </c>
      <c r="K143" s="1392">
        <f>0</f>
        <v>0</v>
      </c>
      <c r="L143" s="1392">
        <f>0</f>
        <v>0</v>
      </c>
      <c r="M143" s="1392">
        <f>0</f>
        <v>0</v>
      </c>
      <c r="N143" s="1392">
        <f>0</f>
        <v>0</v>
      </c>
      <c r="O143" s="1392">
        <f>0</f>
        <v>0</v>
      </c>
      <c r="P143" s="1392">
        <f>0</f>
        <v>0</v>
      </c>
      <c r="Q143" s="1392">
        <f>0</f>
        <v>0</v>
      </c>
      <c r="R143" s="1392">
        <f>0</f>
        <v>0</v>
      </c>
      <c r="S143" s="1392">
        <f>0</f>
        <v>0</v>
      </c>
      <c r="T143" s="1392">
        <f>0</f>
        <v>0</v>
      </c>
      <c r="U143" s="1392">
        <f>0</f>
        <v>0</v>
      </c>
      <c r="V143" s="1392">
        <f>0</f>
        <v>0</v>
      </c>
      <c r="W143" s="346" t="s">
        <v>180</v>
      </c>
      <c r="X143" s="1806" t="s">
        <v>1083</v>
      </c>
    </row>
    <row r="144" spans="1:24" s="339" customFormat="1" ht="13.5" thickBot="1" x14ac:dyDescent="0.25">
      <c r="A144" s="1787"/>
      <c r="B144" s="1789"/>
      <c r="C144" s="286" t="s">
        <v>1134</v>
      </c>
      <c r="D144" s="1393">
        <f t="shared" si="2"/>
        <v>0</v>
      </c>
      <c r="E144" s="1394">
        <f>0</f>
        <v>0</v>
      </c>
      <c r="F144" s="1395">
        <f>0</f>
        <v>0</v>
      </c>
      <c r="G144" s="1395">
        <f>0</f>
        <v>0</v>
      </c>
      <c r="H144" s="1395">
        <f>0</f>
        <v>0</v>
      </c>
      <c r="I144" s="1395">
        <f>0</f>
        <v>0</v>
      </c>
      <c r="J144" s="1395">
        <f>0</f>
        <v>0</v>
      </c>
      <c r="K144" s="1395">
        <f>0</f>
        <v>0</v>
      </c>
      <c r="L144" s="1395">
        <f>0</f>
        <v>0</v>
      </c>
      <c r="M144" s="1395">
        <f>0</f>
        <v>0</v>
      </c>
      <c r="N144" s="1395">
        <f>0</f>
        <v>0</v>
      </c>
      <c r="O144" s="1395">
        <f>0</f>
        <v>0</v>
      </c>
      <c r="P144" s="1395">
        <f>0</f>
        <v>0</v>
      </c>
      <c r="Q144" s="1395">
        <f>0</f>
        <v>0</v>
      </c>
      <c r="R144" s="1395">
        <f>0</f>
        <v>0</v>
      </c>
      <c r="S144" s="1395">
        <f>0</f>
        <v>0</v>
      </c>
      <c r="T144" s="1395">
        <f>0</f>
        <v>0</v>
      </c>
      <c r="U144" s="1395">
        <f>0</f>
        <v>0</v>
      </c>
      <c r="V144" s="1395">
        <f>0</f>
        <v>0</v>
      </c>
      <c r="W144" s="286" t="s">
        <v>434</v>
      </c>
      <c r="X144" s="1803"/>
    </row>
    <row r="145" spans="1:24" s="340" customFormat="1" ht="13.5" thickBot="1" x14ac:dyDescent="0.25">
      <c r="A145" s="1790" t="s">
        <v>1084</v>
      </c>
      <c r="B145" s="1792" t="s">
        <v>1085</v>
      </c>
      <c r="C145" s="285" t="s">
        <v>1132</v>
      </c>
      <c r="D145" s="1396">
        <f t="shared" si="2"/>
        <v>0</v>
      </c>
      <c r="E145" s="1397">
        <f>0</f>
        <v>0</v>
      </c>
      <c r="F145" s="1398">
        <f>0</f>
        <v>0</v>
      </c>
      <c r="G145" s="1398">
        <f>0</f>
        <v>0</v>
      </c>
      <c r="H145" s="1398">
        <f>0</f>
        <v>0</v>
      </c>
      <c r="I145" s="1398">
        <f>0</f>
        <v>0</v>
      </c>
      <c r="J145" s="1398">
        <f>0</f>
        <v>0</v>
      </c>
      <c r="K145" s="1398">
        <f>0</f>
        <v>0</v>
      </c>
      <c r="L145" s="1398">
        <f>0</f>
        <v>0</v>
      </c>
      <c r="M145" s="1398">
        <f>0</f>
        <v>0</v>
      </c>
      <c r="N145" s="1398">
        <f>0</f>
        <v>0</v>
      </c>
      <c r="O145" s="1398">
        <f>0</f>
        <v>0</v>
      </c>
      <c r="P145" s="1398">
        <f>0</f>
        <v>0</v>
      </c>
      <c r="Q145" s="1398">
        <f>0</f>
        <v>0</v>
      </c>
      <c r="R145" s="1398">
        <f>0</f>
        <v>0</v>
      </c>
      <c r="S145" s="1398">
        <f>0</f>
        <v>0</v>
      </c>
      <c r="T145" s="1398">
        <f>0</f>
        <v>0</v>
      </c>
      <c r="U145" s="1398">
        <f>0</f>
        <v>0</v>
      </c>
      <c r="V145" s="1398">
        <f>0</f>
        <v>0</v>
      </c>
      <c r="W145" s="285" t="s">
        <v>180</v>
      </c>
      <c r="X145" s="1804" t="s">
        <v>1086</v>
      </c>
    </row>
    <row r="146" spans="1:24" s="340" customFormat="1" ht="13.5" thickBot="1" x14ac:dyDescent="0.25">
      <c r="A146" s="1791"/>
      <c r="B146" s="1793"/>
      <c r="C146" s="285" t="s">
        <v>1134</v>
      </c>
      <c r="D146" s="1396">
        <f t="shared" si="2"/>
        <v>1</v>
      </c>
      <c r="E146" s="1397">
        <f>0</f>
        <v>0</v>
      </c>
      <c r="F146" s="1398">
        <f>0</f>
        <v>0</v>
      </c>
      <c r="G146" s="1398">
        <f>0</f>
        <v>0</v>
      </c>
      <c r="H146" s="1398">
        <f>0</f>
        <v>0</v>
      </c>
      <c r="I146" s="1398">
        <f>0</f>
        <v>0</v>
      </c>
      <c r="J146" s="1398">
        <f>0</f>
        <v>0</v>
      </c>
      <c r="K146" s="1398">
        <f>0</f>
        <v>0</v>
      </c>
      <c r="L146" s="1398">
        <f>0</f>
        <v>0</v>
      </c>
      <c r="M146" s="1398">
        <f>0</f>
        <v>0</v>
      </c>
      <c r="N146" s="1398">
        <f>0</f>
        <v>0</v>
      </c>
      <c r="O146" s="1398">
        <f>0</f>
        <v>0</v>
      </c>
      <c r="P146" s="1398">
        <f>0</f>
        <v>0</v>
      </c>
      <c r="Q146" s="1398">
        <f>0</f>
        <v>0</v>
      </c>
      <c r="R146" s="1398">
        <f>0</f>
        <v>0</v>
      </c>
      <c r="S146" s="1398">
        <f>0</f>
        <v>0</v>
      </c>
      <c r="T146" s="1398">
        <f>0</f>
        <v>0</v>
      </c>
      <c r="U146" s="1398">
        <f>0</f>
        <v>0</v>
      </c>
      <c r="V146" s="1398">
        <v>1</v>
      </c>
      <c r="W146" s="285" t="s">
        <v>434</v>
      </c>
      <c r="X146" s="1805"/>
    </row>
    <row r="147" spans="1:24" s="339" customFormat="1" ht="13.5" thickBot="1" x14ac:dyDescent="0.25">
      <c r="A147" s="1794" t="s">
        <v>1087</v>
      </c>
      <c r="B147" s="1795" t="s">
        <v>1088</v>
      </c>
      <c r="C147" s="346" t="s">
        <v>1132</v>
      </c>
      <c r="D147" s="1390">
        <f t="shared" si="2"/>
        <v>8</v>
      </c>
      <c r="E147" s="1391">
        <f>0</f>
        <v>0</v>
      </c>
      <c r="F147" s="1392">
        <f>0</f>
        <v>0</v>
      </c>
      <c r="G147" s="1392">
        <f>0</f>
        <v>0</v>
      </c>
      <c r="H147" s="1392">
        <f>0</f>
        <v>0</v>
      </c>
      <c r="I147" s="1392">
        <f>0</f>
        <v>0</v>
      </c>
      <c r="J147" s="1392">
        <f>0</f>
        <v>0</v>
      </c>
      <c r="K147" s="1392">
        <f>0</f>
        <v>0</v>
      </c>
      <c r="L147" s="1392">
        <f>0</f>
        <v>0</v>
      </c>
      <c r="M147" s="1392">
        <f>0</f>
        <v>0</v>
      </c>
      <c r="N147" s="1392">
        <f>0</f>
        <v>0</v>
      </c>
      <c r="O147" s="1392">
        <f>0</f>
        <v>0</v>
      </c>
      <c r="P147" s="1392">
        <f>0</f>
        <v>0</v>
      </c>
      <c r="Q147" s="1392">
        <f>0</f>
        <v>0</v>
      </c>
      <c r="R147" s="1392">
        <f>0</f>
        <v>0</v>
      </c>
      <c r="S147" s="1392">
        <f>0</f>
        <v>0</v>
      </c>
      <c r="T147" s="1392">
        <f>0</f>
        <v>0</v>
      </c>
      <c r="U147" s="1392">
        <v>1</v>
      </c>
      <c r="V147" s="1392">
        <v>7</v>
      </c>
      <c r="W147" s="346" t="s">
        <v>180</v>
      </c>
      <c r="X147" s="1806" t="s">
        <v>1089</v>
      </c>
    </row>
    <row r="148" spans="1:24" s="339" customFormat="1" ht="13.5" thickBot="1" x14ac:dyDescent="0.25">
      <c r="A148" s="1787"/>
      <c r="B148" s="1789"/>
      <c r="C148" s="286" t="s">
        <v>1134</v>
      </c>
      <c r="D148" s="1393">
        <f t="shared" si="2"/>
        <v>3</v>
      </c>
      <c r="E148" s="1394">
        <f>0</f>
        <v>0</v>
      </c>
      <c r="F148" s="1395">
        <f>0</f>
        <v>0</v>
      </c>
      <c r="G148" s="1395">
        <f>0</f>
        <v>0</v>
      </c>
      <c r="H148" s="1395">
        <f>0</f>
        <v>0</v>
      </c>
      <c r="I148" s="1395">
        <f>0</f>
        <v>0</v>
      </c>
      <c r="J148" s="1395">
        <f>0</f>
        <v>0</v>
      </c>
      <c r="K148" s="1395">
        <f>0</f>
        <v>0</v>
      </c>
      <c r="L148" s="1395">
        <f>0</f>
        <v>0</v>
      </c>
      <c r="M148" s="1395">
        <f>0</f>
        <v>0</v>
      </c>
      <c r="N148" s="1395">
        <f>0</f>
        <v>0</v>
      </c>
      <c r="O148" s="1395">
        <f>0</f>
        <v>0</v>
      </c>
      <c r="P148" s="1395">
        <f>0</f>
        <v>0</v>
      </c>
      <c r="Q148" s="1395">
        <f>0</f>
        <v>0</v>
      </c>
      <c r="R148" s="1395">
        <f>0</f>
        <v>0</v>
      </c>
      <c r="S148" s="1395">
        <f>0</f>
        <v>0</v>
      </c>
      <c r="T148" s="1395">
        <f>0</f>
        <v>0</v>
      </c>
      <c r="U148" s="1395">
        <f>0</f>
        <v>0</v>
      </c>
      <c r="V148" s="1395">
        <v>3</v>
      </c>
      <c r="W148" s="286" t="s">
        <v>434</v>
      </c>
      <c r="X148" s="1803"/>
    </row>
    <row r="149" spans="1:24" s="340" customFormat="1" ht="13.5" thickBot="1" x14ac:dyDescent="0.25">
      <c r="A149" s="1790" t="s">
        <v>1090</v>
      </c>
      <c r="B149" s="1792" t="s">
        <v>1091</v>
      </c>
      <c r="C149" s="285" t="s">
        <v>1132</v>
      </c>
      <c r="D149" s="1396">
        <f t="shared" si="2"/>
        <v>0</v>
      </c>
      <c r="E149" s="1397">
        <f>0</f>
        <v>0</v>
      </c>
      <c r="F149" s="1398">
        <f>0</f>
        <v>0</v>
      </c>
      <c r="G149" s="1398">
        <f>0</f>
        <v>0</v>
      </c>
      <c r="H149" s="1398">
        <f>0</f>
        <v>0</v>
      </c>
      <c r="I149" s="1398">
        <f>0</f>
        <v>0</v>
      </c>
      <c r="J149" s="1398">
        <f>0</f>
        <v>0</v>
      </c>
      <c r="K149" s="1398">
        <f>0</f>
        <v>0</v>
      </c>
      <c r="L149" s="1398">
        <f>0</f>
        <v>0</v>
      </c>
      <c r="M149" s="1398">
        <f>0</f>
        <v>0</v>
      </c>
      <c r="N149" s="1398">
        <f>0</f>
        <v>0</v>
      </c>
      <c r="O149" s="1398">
        <f>0</f>
        <v>0</v>
      </c>
      <c r="P149" s="1398">
        <f>0</f>
        <v>0</v>
      </c>
      <c r="Q149" s="1398">
        <f>0</f>
        <v>0</v>
      </c>
      <c r="R149" s="1398">
        <f>0</f>
        <v>0</v>
      </c>
      <c r="S149" s="1398">
        <f>0</f>
        <v>0</v>
      </c>
      <c r="T149" s="1398">
        <f>0</f>
        <v>0</v>
      </c>
      <c r="U149" s="1398">
        <f>0</f>
        <v>0</v>
      </c>
      <c r="V149" s="1398">
        <f>0</f>
        <v>0</v>
      </c>
      <c r="W149" s="285" t="s">
        <v>180</v>
      </c>
      <c r="X149" s="1804" t="s">
        <v>1092</v>
      </c>
    </row>
    <row r="150" spans="1:24" s="340" customFormat="1" ht="13.5" thickBot="1" x14ac:dyDescent="0.25">
      <c r="A150" s="1791"/>
      <c r="B150" s="1793"/>
      <c r="C150" s="285" t="s">
        <v>1134</v>
      </c>
      <c r="D150" s="1396">
        <f t="shared" si="2"/>
        <v>2</v>
      </c>
      <c r="E150" s="1397">
        <f>0</f>
        <v>0</v>
      </c>
      <c r="F150" s="1398">
        <f>0</f>
        <v>0</v>
      </c>
      <c r="G150" s="1398">
        <f>0</f>
        <v>0</v>
      </c>
      <c r="H150" s="1398">
        <f>0</f>
        <v>0</v>
      </c>
      <c r="I150" s="1398">
        <f>0</f>
        <v>0</v>
      </c>
      <c r="J150" s="1398">
        <f>0</f>
        <v>0</v>
      </c>
      <c r="K150" s="1398">
        <f>0</f>
        <v>0</v>
      </c>
      <c r="L150" s="1398">
        <f>0</f>
        <v>0</v>
      </c>
      <c r="M150" s="1398">
        <f>0</f>
        <v>0</v>
      </c>
      <c r="N150" s="1398">
        <f>0</f>
        <v>0</v>
      </c>
      <c r="O150" s="1398">
        <f>0</f>
        <v>0</v>
      </c>
      <c r="P150" s="1398">
        <f>0</f>
        <v>0</v>
      </c>
      <c r="Q150" s="1398">
        <f>0</f>
        <v>0</v>
      </c>
      <c r="R150" s="1398">
        <f>0</f>
        <v>0</v>
      </c>
      <c r="S150" s="1398">
        <f>0</f>
        <v>0</v>
      </c>
      <c r="T150" s="1398">
        <f>0</f>
        <v>0</v>
      </c>
      <c r="U150" s="1398">
        <f>0</f>
        <v>0</v>
      </c>
      <c r="V150" s="1398">
        <v>2</v>
      </c>
      <c r="W150" s="285" t="s">
        <v>434</v>
      </c>
      <c r="X150" s="1805"/>
    </row>
    <row r="151" spans="1:24" s="339" customFormat="1" ht="13.5" thickBot="1" x14ac:dyDescent="0.25">
      <c r="A151" s="1794" t="s">
        <v>1093</v>
      </c>
      <c r="B151" s="1795" t="s">
        <v>1094</v>
      </c>
      <c r="C151" s="346" t="s">
        <v>1132</v>
      </c>
      <c r="D151" s="1390">
        <f t="shared" si="2"/>
        <v>0</v>
      </c>
      <c r="E151" s="1391">
        <f>0</f>
        <v>0</v>
      </c>
      <c r="F151" s="1392">
        <f>0</f>
        <v>0</v>
      </c>
      <c r="G151" s="1392">
        <f>0</f>
        <v>0</v>
      </c>
      <c r="H151" s="1392">
        <f>0</f>
        <v>0</v>
      </c>
      <c r="I151" s="1392">
        <f>0</f>
        <v>0</v>
      </c>
      <c r="J151" s="1392">
        <f>0</f>
        <v>0</v>
      </c>
      <c r="K151" s="1392">
        <f>0</f>
        <v>0</v>
      </c>
      <c r="L151" s="1392">
        <f>0</f>
        <v>0</v>
      </c>
      <c r="M151" s="1392">
        <f>0</f>
        <v>0</v>
      </c>
      <c r="N151" s="1392">
        <f>0</f>
        <v>0</v>
      </c>
      <c r="O151" s="1392">
        <f>0</f>
        <v>0</v>
      </c>
      <c r="P151" s="1392">
        <f>0</f>
        <v>0</v>
      </c>
      <c r="Q151" s="1392">
        <f>0</f>
        <v>0</v>
      </c>
      <c r="R151" s="1392">
        <f>0</f>
        <v>0</v>
      </c>
      <c r="S151" s="1392">
        <f>0</f>
        <v>0</v>
      </c>
      <c r="T151" s="1392">
        <f>0</f>
        <v>0</v>
      </c>
      <c r="U151" s="1392">
        <f>0</f>
        <v>0</v>
      </c>
      <c r="V151" s="1392">
        <f>0</f>
        <v>0</v>
      </c>
      <c r="W151" s="346" t="s">
        <v>180</v>
      </c>
      <c r="X151" s="1806" t="s">
        <v>1095</v>
      </c>
    </row>
    <row r="152" spans="1:24" s="339" customFormat="1" ht="13.5" thickBot="1" x14ac:dyDescent="0.25">
      <c r="A152" s="1787"/>
      <c r="B152" s="1789"/>
      <c r="C152" s="286" t="s">
        <v>1134</v>
      </c>
      <c r="D152" s="1393">
        <f t="shared" si="2"/>
        <v>0</v>
      </c>
      <c r="E152" s="1394">
        <f>0</f>
        <v>0</v>
      </c>
      <c r="F152" s="1395">
        <f>0</f>
        <v>0</v>
      </c>
      <c r="G152" s="1395">
        <f>0</f>
        <v>0</v>
      </c>
      <c r="H152" s="1395">
        <f>0</f>
        <v>0</v>
      </c>
      <c r="I152" s="1395">
        <f>0</f>
        <v>0</v>
      </c>
      <c r="J152" s="1395">
        <f>0</f>
        <v>0</v>
      </c>
      <c r="K152" s="1395">
        <f>0</f>
        <v>0</v>
      </c>
      <c r="L152" s="1395">
        <f>0</f>
        <v>0</v>
      </c>
      <c r="M152" s="1395">
        <f>0</f>
        <v>0</v>
      </c>
      <c r="N152" s="1395">
        <f>0</f>
        <v>0</v>
      </c>
      <c r="O152" s="1395">
        <f>0</f>
        <v>0</v>
      </c>
      <c r="P152" s="1395">
        <f>0</f>
        <v>0</v>
      </c>
      <c r="Q152" s="1395">
        <f>0</f>
        <v>0</v>
      </c>
      <c r="R152" s="1395">
        <f>0</f>
        <v>0</v>
      </c>
      <c r="S152" s="1395">
        <f>0</f>
        <v>0</v>
      </c>
      <c r="T152" s="1395">
        <f>0</f>
        <v>0</v>
      </c>
      <c r="U152" s="1395">
        <f>0</f>
        <v>0</v>
      </c>
      <c r="V152" s="1395">
        <f>0</f>
        <v>0</v>
      </c>
      <c r="W152" s="286" t="s">
        <v>434</v>
      </c>
      <c r="X152" s="1803"/>
    </row>
    <row r="153" spans="1:24" s="340" customFormat="1" ht="18.75" customHeight="1" thickBot="1" x14ac:dyDescent="0.25">
      <c r="A153" s="1790" t="s">
        <v>1096</v>
      </c>
      <c r="B153" s="1792" t="s">
        <v>1097</v>
      </c>
      <c r="C153" s="285" t="s">
        <v>1132</v>
      </c>
      <c r="D153" s="1396">
        <f t="shared" si="2"/>
        <v>0</v>
      </c>
      <c r="E153" s="1397">
        <f>0</f>
        <v>0</v>
      </c>
      <c r="F153" s="1398">
        <f>0</f>
        <v>0</v>
      </c>
      <c r="G153" s="1398">
        <f>0</f>
        <v>0</v>
      </c>
      <c r="H153" s="1398">
        <f>0</f>
        <v>0</v>
      </c>
      <c r="I153" s="1398">
        <f>0</f>
        <v>0</v>
      </c>
      <c r="J153" s="1398">
        <f>0</f>
        <v>0</v>
      </c>
      <c r="K153" s="1398">
        <f>0</f>
        <v>0</v>
      </c>
      <c r="L153" s="1398">
        <f>0</f>
        <v>0</v>
      </c>
      <c r="M153" s="1398">
        <f>0</f>
        <v>0</v>
      </c>
      <c r="N153" s="1398">
        <f>0</f>
        <v>0</v>
      </c>
      <c r="O153" s="1398">
        <f>0</f>
        <v>0</v>
      </c>
      <c r="P153" s="1398">
        <f>0</f>
        <v>0</v>
      </c>
      <c r="Q153" s="1398">
        <f>0</f>
        <v>0</v>
      </c>
      <c r="R153" s="1398">
        <f>0</f>
        <v>0</v>
      </c>
      <c r="S153" s="1398">
        <f>0</f>
        <v>0</v>
      </c>
      <c r="T153" s="1398">
        <f>0</f>
        <v>0</v>
      </c>
      <c r="U153" s="1398">
        <f>0</f>
        <v>0</v>
      </c>
      <c r="V153" s="1398">
        <f>0</f>
        <v>0</v>
      </c>
      <c r="W153" s="285" t="s">
        <v>180</v>
      </c>
      <c r="X153" s="1804" t="s">
        <v>1098</v>
      </c>
    </row>
    <row r="154" spans="1:24" s="340" customFormat="1" ht="18.75" customHeight="1" thickBot="1" x14ac:dyDescent="0.25">
      <c r="A154" s="1791"/>
      <c r="B154" s="1793"/>
      <c r="C154" s="285" t="s">
        <v>1134</v>
      </c>
      <c r="D154" s="1396">
        <f t="shared" si="2"/>
        <v>0</v>
      </c>
      <c r="E154" s="1397">
        <f>0</f>
        <v>0</v>
      </c>
      <c r="F154" s="1398">
        <f>0</f>
        <v>0</v>
      </c>
      <c r="G154" s="1398">
        <f>0</f>
        <v>0</v>
      </c>
      <c r="H154" s="1398">
        <f>0</f>
        <v>0</v>
      </c>
      <c r="I154" s="1398">
        <f>0</f>
        <v>0</v>
      </c>
      <c r="J154" s="1398">
        <f>0</f>
        <v>0</v>
      </c>
      <c r="K154" s="1398">
        <f>0</f>
        <v>0</v>
      </c>
      <c r="L154" s="1398">
        <f>0</f>
        <v>0</v>
      </c>
      <c r="M154" s="1398">
        <f>0</f>
        <v>0</v>
      </c>
      <c r="N154" s="1398">
        <f>0</f>
        <v>0</v>
      </c>
      <c r="O154" s="1398">
        <f>0</f>
        <v>0</v>
      </c>
      <c r="P154" s="1398">
        <f>0</f>
        <v>0</v>
      </c>
      <c r="Q154" s="1398">
        <f>0</f>
        <v>0</v>
      </c>
      <c r="R154" s="1398">
        <f>0</f>
        <v>0</v>
      </c>
      <c r="S154" s="1398">
        <f>0</f>
        <v>0</v>
      </c>
      <c r="T154" s="1398">
        <f>0</f>
        <v>0</v>
      </c>
      <c r="U154" s="1398">
        <f>0</f>
        <v>0</v>
      </c>
      <c r="V154" s="1398">
        <f>0</f>
        <v>0</v>
      </c>
      <c r="W154" s="285" t="s">
        <v>434</v>
      </c>
      <c r="X154" s="1805"/>
    </row>
    <row r="155" spans="1:24" s="339" customFormat="1" ht="13.5" thickBot="1" x14ac:dyDescent="0.25">
      <c r="A155" s="1794" t="s">
        <v>1099</v>
      </c>
      <c r="B155" s="1795" t="s">
        <v>466</v>
      </c>
      <c r="C155" s="346" t="s">
        <v>1132</v>
      </c>
      <c r="D155" s="1390">
        <f t="shared" si="2"/>
        <v>3</v>
      </c>
      <c r="E155" s="1391">
        <f>0</f>
        <v>0</v>
      </c>
      <c r="F155" s="1392">
        <f>0</f>
        <v>0</v>
      </c>
      <c r="G155" s="1392">
        <f>0</f>
        <v>0</v>
      </c>
      <c r="H155" s="1392">
        <f>0</f>
        <v>0</v>
      </c>
      <c r="I155" s="1392">
        <f>0</f>
        <v>0</v>
      </c>
      <c r="J155" s="1392">
        <f>0</f>
        <v>0</v>
      </c>
      <c r="K155" s="1392">
        <f>0</f>
        <v>0</v>
      </c>
      <c r="L155" s="1392">
        <f>0</f>
        <v>0</v>
      </c>
      <c r="M155" s="1392">
        <f>0</f>
        <v>0</v>
      </c>
      <c r="N155" s="1392">
        <f>0</f>
        <v>0</v>
      </c>
      <c r="O155" s="1392">
        <f>0</f>
        <v>0</v>
      </c>
      <c r="P155" s="1392">
        <f>0</f>
        <v>0</v>
      </c>
      <c r="Q155" s="1392">
        <f>0</f>
        <v>0</v>
      </c>
      <c r="R155" s="1392">
        <f>0</f>
        <v>0</v>
      </c>
      <c r="S155" s="1392">
        <f>0</f>
        <v>0</v>
      </c>
      <c r="T155" s="1392">
        <v>1</v>
      </c>
      <c r="U155" s="1392">
        <f>0</f>
        <v>0</v>
      </c>
      <c r="V155" s="1392">
        <v>2</v>
      </c>
      <c r="W155" s="346" t="s">
        <v>180</v>
      </c>
      <c r="X155" s="1806" t="s">
        <v>548</v>
      </c>
    </row>
    <row r="156" spans="1:24" s="339" customFormat="1" ht="13.5" thickBot="1" x14ac:dyDescent="0.25">
      <c r="A156" s="1787"/>
      <c r="B156" s="1789"/>
      <c r="C156" s="286" t="s">
        <v>1134</v>
      </c>
      <c r="D156" s="1393">
        <f t="shared" si="2"/>
        <v>2</v>
      </c>
      <c r="E156" s="1394">
        <f>0</f>
        <v>0</v>
      </c>
      <c r="F156" s="1395">
        <f>0</f>
        <v>0</v>
      </c>
      <c r="G156" s="1395">
        <f>0</f>
        <v>0</v>
      </c>
      <c r="H156" s="1395">
        <f>0</f>
        <v>0</v>
      </c>
      <c r="I156" s="1395">
        <f>0</f>
        <v>0</v>
      </c>
      <c r="J156" s="1395">
        <f>0</f>
        <v>0</v>
      </c>
      <c r="K156" s="1395">
        <f>0</f>
        <v>0</v>
      </c>
      <c r="L156" s="1395">
        <f>0</f>
        <v>0</v>
      </c>
      <c r="M156" s="1395">
        <f>0</f>
        <v>0</v>
      </c>
      <c r="N156" s="1395">
        <f>0</f>
        <v>0</v>
      </c>
      <c r="O156" s="1395">
        <f>0</f>
        <v>0</v>
      </c>
      <c r="P156" s="1395">
        <f>0</f>
        <v>0</v>
      </c>
      <c r="Q156" s="1395">
        <f>0</f>
        <v>0</v>
      </c>
      <c r="R156" s="1395">
        <f>0</f>
        <v>0</v>
      </c>
      <c r="S156" s="1395">
        <f>0</f>
        <v>0</v>
      </c>
      <c r="T156" s="1395">
        <v>1</v>
      </c>
      <c r="U156" s="1395">
        <f>0</f>
        <v>0</v>
      </c>
      <c r="V156" s="1395">
        <v>1</v>
      </c>
      <c r="W156" s="286" t="s">
        <v>434</v>
      </c>
      <c r="X156" s="1803"/>
    </row>
    <row r="157" spans="1:24" s="340" customFormat="1" ht="13.5" thickBot="1" x14ac:dyDescent="0.25">
      <c r="A157" s="1790" t="s">
        <v>1100</v>
      </c>
      <c r="B157" s="1792" t="s">
        <v>1101</v>
      </c>
      <c r="C157" s="285" t="s">
        <v>1132</v>
      </c>
      <c r="D157" s="1396">
        <f t="shared" si="2"/>
        <v>2</v>
      </c>
      <c r="E157" s="1397">
        <f>0</f>
        <v>0</v>
      </c>
      <c r="F157" s="1398">
        <f>0</f>
        <v>0</v>
      </c>
      <c r="G157" s="1398">
        <f>0</f>
        <v>0</v>
      </c>
      <c r="H157" s="1398">
        <f>0</f>
        <v>0</v>
      </c>
      <c r="I157" s="1398">
        <f>0</f>
        <v>0</v>
      </c>
      <c r="J157" s="1398">
        <f>0</f>
        <v>0</v>
      </c>
      <c r="K157" s="1398">
        <f>0</f>
        <v>0</v>
      </c>
      <c r="L157" s="1398">
        <f>0</f>
        <v>0</v>
      </c>
      <c r="M157" s="1398">
        <f>0</f>
        <v>0</v>
      </c>
      <c r="N157" s="1398">
        <f>0</f>
        <v>0</v>
      </c>
      <c r="O157" s="1398">
        <f>0</f>
        <v>0</v>
      </c>
      <c r="P157" s="1398">
        <f>0</f>
        <v>0</v>
      </c>
      <c r="Q157" s="1398">
        <f>0</f>
        <v>0</v>
      </c>
      <c r="R157" s="1398">
        <f>0</f>
        <v>0</v>
      </c>
      <c r="S157" s="1398">
        <f>0</f>
        <v>0</v>
      </c>
      <c r="T157" s="1398">
        <f>0</f>
        <v>0</v>
      </c>
      <c r="U157" s="1398">
        <f>0</f>
        <v>0</v>
      </c>
      <c r="V157" s="1398">
        <v>2</v>
      </c>
      <c r="W157" s="285" t="s">
        <v>180</v>
      </c>
      <c r="X157" s="1804" t="s">
        <v>1102</v>
      </c>
    </row>
    <row r="158" spans="1:24" s="340" customFormat="1" ht="12.75" x14ac:dyDescent="0.2">
      <c r="A158" s="1796"/>
      <c r="B158" s="1797"/>
      <c r="C158" s="1000" t="s">
        <v>1134</v>
      </c>
      <c r="D158" s="1399">
        <f t="shared" si="2"/>
        <v>0</v>
      </c>
      <c r="E158" s="1400">
        <f>0</f>
        <v>0</v>
      </c>
      <c r="F158" s="1401">
        <f>0</f>
        <v>0</v>
      </c>
      <c r="G158" s="1401">
        <f>0</f>
        <v>0</v>
      </c>
      <c r="H158" s="1401">
        <f>0</f>
        <v>0</v>
      </c>
      <c r="I158" s="1401">
        <f>0</f>
        <v>0</v>
      </c>
      <c r="J158" s="1401">
        <f>0</f>
        <v>0</v>
      </c>
      <c r="K158" s="1401">
        <f>0</f>
        <v>0</v>
      </c>
      <c r="L158" s="1401">
        <f>0</f>
        <v>0</v>
      </c>
      <c r="M158" s="1401">
        <f>0</f>
        <v>0</v>
      </c>
      <c r="N158" s="1401">
        <f>0</f>
        <v>0</v>
      </c>
      <c r="O158" s="1401">
        <f>0</f>
        <v>0</v>
      </c>
      <c r="P158" s="1401">
        <f>0</f>
        <v>0</v>
      </c>
      <c r="Q158" s="1401">
        <f>0</f>
        <v>0</v>
      </c>
      <c r="R158" s="1401">
        <f>0</f>
        <v>0</v>
      </c>
      <c r="S158" s="1401">
        <f>0</f>
        <v>0</v>
      </c>
      <c r="T158" s="1401">
        <f>0</f>
        <v>0</v>
      </c>
      <c r="U158" s="1401">
        <f>0</f>
        <v>0</v>
      </c>
      <c r="V158" s="1401">
        <f>0</f>
        <v>0</v>
      </c>
      <c r="W158" s="1000" t="s">
        <v>434</v>
      </c>
      <c r="X158" s="1807"/>
    </row>
    <row r="159" spans="1:24" s="339" customFormat="1" ht="13.5" thickBot="1" x14ac:dyDescent="0.25">
      <c r="A159" s="1798" t="s">
        <v>1103</v>
      </c>
      <c r="B159" s="1799" t="s">
        <v>1104</v>
      </c>
      <c r="C159" s="341" t="s">
        <v>1132</v>
      </c>
      <c r="D159" s="1402">
        <f t="shared" si="2"/>
        <v>4</v>
      </c>
      <c r="E159" s="1403">
        <v>1</v>
      </c>
      <c r="F159" s="1404">
        <f>0</f>
        <v>0</v>
      </c>
      <c r="G159" s="1404">
        <v>1</v>
      </c>
      <c r="H159" s="1404">
        <f>0</f>
        <v>0</v>
      </c>
      <c r="I159" s="1404">
        <f>0</f>
        <v>0</v>
      </c>
      <c r="J159" s="1404">
        <f>0</f>
        <v>0</v>
      </c>
      <c r="K159" s="1404">
        <v>1</v>
      </c>
      <c r="L159" s="1404">
        <v>1</v>
      </c>
      <c r="M159" s="1404">
        <f>0</f>
        <v>0</v>
      </c>
      <c r="N159" s="1404">
        <f>0</f>
        <v>0</v>
      </c>
      <c r="O159" s="1404">
        <f>0</f>
        <v>0</v>
      </c>
      <c r="P159" s="1404">
        <f>0</f>
        <v>0</v>
      </c>
      <c r="Q159" s="1404">
        <f>0</f>
        <v>0</v>
      </c>
      <c r="R159" s="1404">
        <f>0</f>
        <v>0</v>
      </c>
      <c r="S159" s="1404">
        <f>0</f>
        <v>0</v>
      </c>
      <c r="T159" s="1404">
        <f>0</f>
        <v>0</v>
      </c>
      <c r="U159" s="1404">
        <f>0</f>
        <v>0</v>
      </c>
      <c r="V159" s="1404">
        <f>0</f>
        <v>0</v>
      </c>
      <c r="W159" s="341" t="s">
        <v>180</v>
      </c>
      <c r="X159" s="1808" t="s">
        <v>1105</v>
      </c>
    </row>
    <row r="160" spans="1:24" s="339" customFormat="1" ht="13.5" thickBot="1" x14ac:dyDescent="0.25">
      <c r="A160" s="1787"/>
      <c r="B160" s="1789"/>
      <c r="C160" s="286" t="s">
        <v>1134</v>
      </c>
      <c r="D160" s="1393">
        <f t="shared" si="2"/>
        <v>6</v>
      </c>
      <c r="E160" s="1394">
        <v>4</v>
      </c>
      <c r="F160" s="1395">
        <f>0</f>
        <v>0</v>
      </c>
      <c r="G160" s="1395">
        <v>2</v>
      </c>
      <c r="H160" s="1395">
        <f>0</f>
        <v>0</v>
      </c>
      <c r="I160" s="1395">
        <f>0</f>
        <v>0</v>
      </c>
      <c r="J160" s="1395">
        <f>0</f>
        <v>0</v>
      </c>
      <c r="K160" s="1395">
        <f>0</f>
        <v>0</v>
      </c>
      <c r="L160" s="1395">
        <f>0</f>
        <v>0</v>
      </c>
      <c r="M160" s="1395">
        <f>0</f>
        <v>0</v>
      </c>
      <c r="N160" s="1395">
        <f>0</f>
        <v>0</v>
      </c>
      <c r="O160" s="1395">
        <f>0</f>
        <v>0</v>
      </c>
      <c r="P160" s="1395">
        <f>0</f>
        <v>0</v>
      </c>
      <c r="Q160" s="1395">
        <f>0</f>
        <v>0</v>
      </c>
      <c r="R160" s="1395">
        <f>0</f>
        <v>0</v>
      </c>
      <c r="S160" s="1395">
        <f>0</f>
        <v>0</v>
      </c>
      <c r="T160" s="1395">
        <f>0</f>
        <v>0</v>
      </c>
      <c r="U160" s="1395">
        <f>0</f>
        <v>0</v>
      </c>
      <c r="V160" s="1395">
        <f>0</f>
        <v>0</v>
      </c>
      <c r="W160" s="286" t="s">
        <v>434</v>
      </c>
      <c r="X160" s="1803"/>
    </row>
    <row r="161" spans="1:24" s="340" customFormat="1" ht="13.5" thickBot="1" x14ac:dyDescent="0.25">
      <c r="A161" s="1790" t="s">
        <v>1107</v>
      </c>
      <c r="B161" s="1792" t="s">
        <v>1108</v>
      </c>
      <c r="C161" s="285" t="s">
        <v>1132</v>
      </c>
      <c r="D161" s="1396">
        <f t="shared" si="2"/>
        <v>6</v>
      </c>
      <c r="E161" s="1397">
        <f>0</f>
        <v>0</v>
      </c>
      <c r="F161" s="1398">
        <v>1</v>
      </c>
      <c r="G161" s="1398">
        <f>0</f>
        <v>0</v>
      </c>
      <c r="H161" s="1398">
        <f>0</f>
        <v>0</v>
      </c>
      <c r="I161" s="1398">
        <f>0</f>
        <v>0</v>
      </c>
      <c r="J161" s="1398">
        <v>2</v>
      </c>
      <c r="K161" s="1398">
        <f>0</f>
        <v>0</v>
      </c>
      <c r="L161" s="1398">
        <f>0</f>
        <v>0</v>
      </c>
      <c r="M161" s="1398">
        <f>0</f>
        <v>0</v>
      </c>
      <c r="N161" s="1398">
        <f>0</f>
        <v>0</v>
      </c>
      <c r="O161" s="1398">
        <f>0</f>
        <v>0</v>
      </c>
      <c r="P161" s="1398">
        <v>1</v>
      </c>
      <c r="Q161" s="1398">
        <f>0</f>
        <v>0</v>
      </c>
      <c r="R161" s="1398">
        <v>1</v>
      </c>
      <c r="S161" s="1398">
        <f>0</f>
        <v>0</v>
      </c>
      <c r="T161" s="1398">
        <f>0</f>
        <v>0</v>
      </c>
      <c r="U161" s="1398">
        <f>0</f>
        <v>0</v>
      </c>
      <c r="V161" s="1398">
        <v>1</v>
      </c>
      <c r="W161" s="285" t="s">
        <v>180</v>
      </c>
      <c r="X161" s="1804" t="s">
        <v>1106</v>
      </c>
    </row>
    <row r="162" spans="1:24" s="340" customFormat="1" ht="13.5" thickBot="1" x14ac:dyDescent="0.25">
      <c r="A162" s="1791"/>
      <c r="B162" s="1793"/>
      <c r="C162" s="285" t="s">
        <v>1134</v>
      </c>
      <c r="D162" s="1396">
        <f t="shared" si="2"/>
        <v>9</v>
      </c>
      <c r="E162" s="1397">
        <v>2</v>
      </c>
      <c r="F162" s="1398">
        <f>0</f>
        <v>0</v>
      </c>
      <c r="G162" s="1398">
        <v>1</v>
      </c>
      <c r="H162" s="1398">
        <f>0</f>
        <v>0</v>
      </c>
      <c r="I162" s="1398">
        <v>3</v>
      </c>
      <c r="J162" s="1398">
        <v>1</v>
      </c>
      <c r="K162" s="1398">
        <f>0</f>
        <v>0</v>
      </c>
      <c r="L162" s="1398">
        <v>1</v>
      </c>
      <c r="M162" s="1398">
        <f>0</f>
        <v>0</v>
      </c>
      <c r="N162" s="1398">
        <v>1</v>
      </c>
      <c r="O162" s="1398">
        <f>0</f>
        <v>0</v>
      </c>
      <c r="P162" s="1398">
        <f>0</f>
        <v>0</v>
      </c>
      <c r="Q162" s="1398">
        <f>0</f>
        <v>0</v>
      </c>
      <c r="R162" s="1398">
        <f>0</f>
        <v>0</v>
      </c>
      <c r="S162" s="1398">
        <f>0</f>
        <v>0</v>
      </c>
      <c r="T162" s="1398">
        <f>0</f>
        <v>0</v>
      </c>
      <c r="U162" s="1398">
        <f>0</f>
        <v>0</v>
      </c>
      <c r="V162" s="1398">
        <f>0</f>
        <v>0</v>
      </c>
      <c r="W162" s="285" t="s">
        <v>434</v>
      </c>
      <c r="X162" s="1805"/>
    </row>
    <row r="163" spans="1:24" s="339" customFormat="1" ht="20.25" customHeight="1" thickBot="1" x14ac:dyDescent="0.25">
      <c r="A163" s="1794" t="s">
        <v>1109</v>
      </c>
      <c r="B163" s="1795" t="s">
        <v>1110</v>
      </c>
      <c r="C163" s="346" t="s">
        <v>1132</v>
      </c>
      <c r="D163" s="1390">
        <f t="shared" si="2"/>
        <v>26</v>
      </c>
      <c r="E163" s="1391">
        <v>6</v>
      </c>
      <c r="F163" s="1392">
        <v>4</v>
      </c>
      <c r="G163" s="1392">
        <v>3</v>
      </c>
      <c r="H163" s="1392">
        <v>3</v>
      </c>
      <c r="I163" s="1392">
        <v>5</v>
      </c>
      <c r="J163" s="1392">
        <v>1</v>
      </c>
      <c r="K163" s="1392">
        <v>2</v>
      </c>
      <c r="L163" s="1392">
        <v>2</v>
      </c>
      <c r="M163" s="1392">
        <f>0</f>
        <v>0</v>
      </c>
      <c r="N163" s="1392">
        <f>0</f>
        <v>0</v>
      </c>
      <c r="O163" s="1392">
        <f>0</f>
        <v>0</v>
      </c>
      <c r="P163" s="1392">
        <f>0</f>
        <v>0</v>
      </c>
      <c r="Q163" s="1392">
        <f>0</f>
        <v>0</v>
      </c>
      <c r="R163" s="1392">
        <f>0</f>
        <v>0</v>
      </c>
      <c r="S163" s="1392">
        <f>0</f>
        <v>0</v>
      </c>
      <c r="T163" s="1392">
        <f>0</f>
        <v>0</v>
      </c>
      <c r="U163" s="1392">
        <f>0</f>
        <v>0</v>
      </c>
      <c r="V163" s="1392">
        <f>0</f>
        <v>0</v>
      </c>
      <c r="W163" s="346" t="s">
        <v>180</v>
      </c>
      <c r="X163" s="1806" t="s">
        <v>1111</v>
      </c>
    </row>
    <row r="164" spans="1:24" s="339" customFormat="1" ht="20.25" customHeight="1" thickBot="1" x14ac:dyDescent="0.25">
      <c r="A164" s="1787"/>
      <c r="B164" s="1789"/>
      <c r="C164" s="286" t="s">
        <v>1134</v>
      </c>
      <c r="D164" s="1393">
        <f t="shared" si="2"/>
        <v>41</v>
      </c>
      <c r="E164" s="1394">
        <v>5</v>
      </c>
      <c r="F164" s="1395">
        <v>7</v>
      </c>
      <c r="G164" s="1395">
        <v>7</v>
      </c>
      <c r="H164" s="1395">
        <v>5</v>
      </c>
      <c r="I164" s="1395">
        <v>5</v>
      </c>
      <c r="J164" s="1395">
        <v>7</v>
      </c>
      <c r="K164" s="1395">
        <v>2</v>
      </c>
      <c r="L164" s="1395">
        <f>0</f>
        <v>0</v>
      </c>
      <c r="M164" s="1395">
        <v>1</v>
      </c>
      <c r="N164" s="1395">
        <v>1</v>
      </c>
      <c r="O164" s="1395">
        <f>0</f>
        <v>0</v>
      </c>
      <c r="P164" s="1395">
        <f>0</f>
        <v>0</v>
      </c>
      <c r="Q164" s="1395">
        <f>0</f>
        <v>0</v>
      </c>
      <c r="R164" s="1395">
        <v>1</v>
      </c>
      <c r="S164" s="1395">
        <f>0</f>
        <v>0</v>
      </c>
      <c r="T164" s="1395">
        <f>0</f>
        <v>0</v>
      </c>
      <c r="U164" s="1395">
        <f>0</f>
        <v>0</v>
      </c>
      <c r="V164" s="1395">
        <f>0</f>
        <v>0</v>
      </c>
      <c r="W164" s="286" t="s">
        <v>434</v>
      </c>
      <c r="X164" s="1803"/>
    </row>
    <row r="165" spans="1:24" s="340" customFormat="1" ht="13.5" thickBot="1" x14ac:dyDescent="0.25">
      <c r="A165" s="1790" t="s">
        <v>1259</v>
      </c>
      <c r="B165" s="1792" t="s">
        <v>1260</v>
      </c>
      <c r="C165" s="285" t="s">
        <v>1132</v>
      </c>
      <c r="D165" s="1396">
        <f t="shared" si="2"/>
        <v>0</v>
      </c>
      <c r="E165" s="1397">
        <f>0</f>
        <v>0</v>
      </c>
      <c r="F165" s="1398">
        <f>0</f>
        <v>0</v>
      </c>
      <c r="G165" s="1398">
        <f>0</f>
        <v>0</v>
      </c>
      <c r="H165" s="1398">
        <f>0</f>
        <v>0</v>
      </c>
      <c r="I165" s="1398">
        <f>0</f>
        <v>0</v>
      </c>
      <c r="J165" s="1398">
        <f>0</f>
        <v>0</v>
      </c>
      <c r="K165" s="1398">
        <f>0</f>
        <v>0</v>
      </c>
      <c r="L165" s="1398">
        <f>0</f>
        <v>0</v>
      </c>
      <c r="M165" s="1398">
        <f>0</f>
        <v>0</v>
      </c>
      <c r="N165" s="1398">
        <f>0</f>
        <v>0</v>
      </c>
      <c r="O165" s="1398">
        <f>0</f>
        <v>0</v>
      </c>
      <c r="P165" s="1398">
        <f>0</f>
        <v>0</v>
      </c>
      <c r="Q165" s="1398">
        <f>0</f>
        <v>0</v>
      </c>
      <c r="R165" s="1398">
        <f>0</f>
        <v>0</v>
      </c>
      <c r="S165" s="1398">
        <f>0</f>
        <v>0</v>
      </c>
      <c r="T165" s="1398">
        <f>0</f>
        <v>0</v>
      </c>
      <c r="U165" s="1398">
        <f>0</f>
        <v>0</v>
      </c>
      <c r="V165" s="1398">
        <f>0</f>
        <v>0</v>
      </c>
      <c r="W165" s="285" t="s">
        <v>180</v>
      </c>
      <c r="X165" s="1804" t="s">
        <v>1283</v>
      </c>
    </row>
    <row r="166" spans="1:24" s="340" customFormat="1" ht="13.5" thickBot="1" x14ac:dyDescent="0.25">
      <c r="A166" s="1791"/>
      <c r="B166" s="1793"/>
      <c r="C166" s="285" t="s">
        <v>1134</v>
      </c>
      <c r="D166" s="1396">
        <f t="shared" si="2"/>
        <v>0</v>
      </c>
      <c r="E166" s="1397">
        <f>0</f>
        <v>0</v>
      </c>
      <c r="F166" s="1398">
        <f>0</f>
        <v>0</v>
      </c>
      <c r="G166" s="1398">
        <f>0</f>
        <v>0</v>
      </c>
      <c r="H166" s="1398">
        <f>0</f>
        <v>0</v>
      </c>
      <c r="I166" s="1398">
        <f>0</f>
        <v>0</v>
      </c>
      <c r="J166" s="1398">
        <f>0</f>
        <v>0</v>
      </c>
      <c r="K166" s="1398">
        <f>0</f>
        <v>0</v>
      </c>
      <c r="L166" s="1398">
        <f>0</f>
        <v>0</v>
      </c>
      <c r="M166" s="1398">
        <f>0</f>
        <v>0</v>
      </c>
      <c r="N166" s="1398">
        <f>0</f>
        <v>0</v>
      </c>
      <c r="O166" s="1398">
        <f>0</f>
        <v>0</v>
      </c>
      <c r="P166" s="1398">
        <f>0</f>
        <v>0</v>
      </c>
      <c r="Q166" s="1398">
        <f>0</f>
        <v>0</v>
      </c>
      <c r="R166" s="1398">
        <f>0</f>
        <v>0</v>
      </c>
      <c r="S166" s="1398">
        <f>0</f>
        <v>0</v>
      </c>
      <c r="T166" s="1398">
        <f>0</f>
        <v>0</v>
      </c>
      <c r="U166" s="1398">
        <f>0</f>
        <v>0</v>
      </c>
      <c r="V166" s="1398">
        <f>0</f>
        <v>0</v>
      </c>
      <c r="W166" s="285" t="s">
        <v>434</v>
      </c>
      <c r="X166" s="1805"/>
    </row>
    <row r="167" spans="1:24" s="339" customFormat="1" ht="13.5" thickBot="1" x14ac:dyDescent="0.25">
      <c r="A167" s="1794" t="s">
        <v>1112</v>
      </c>
      <c r="B167" s="1795" t="s">
        <v>462</v>
      </c>
      <c r="C167" s="346" t="s">
        <v>1132</v>
      </c>
      <c r="D167" s="1390">
        <f t="shared" si="2"/>
        <v>42</v>
      </c>
      <c r="E167" s="1391">
        <v>1</v>
      </c>
      <c r="F167" s="1392">
        <f>0</f>
        <v>0</v>
      </c>
      <c r="G167" s="1392">
        <f>0</f>
        <v>0</v>
      </c>
      <c r="H167" s="1392">
        <v>1</v>
      </c>
      <c r="I167" s="1392">
        <f>0</f>
        <v>0</v>
      </c>
      <c r="J167" s="1392">
        <f>0</f>
        <v>0</v>
      </c>
      <c r="K167" s="1392">
        <f>0</f>
        <v>0</v>
      </c>
      <c r="L167" s="1392">
        <f>0</f>
        <v>0</v>
      </c>
      <c r="M167" s="1392">
        <v>2</v>
      </c>
      <c r="N167" s="1392">
        <v>1</v>
      </c>
      <c r="O167" s="1392">
        <v>3</v>
      </c>
      <c r="P167" s="1392">
        <v>2</v>
      </c>
      <c r="Q167" s="1392">
        <v>3</v>
      </c>
      <c r="R167" s="1392">
        <v>12</v>
      </c>
      <c r="S167" s="1392">
        <v>13</v>
      </c>
      <c r="T167" s="1392">
        <v>3</v>
      </c>
      <c r="U167" s="1392">
        <f>0</f>
        <v>0</v>
      </c>
      <c r="V167" s="1392">
        <v>1</v>
      </c>
      <c r="W167" s="346" t="s">
        <v>180</v>
      </c>
      <c r="X167" s="1806" t="s">
        <v>1113</v>
      </c>
    </row>
    <row r="168" spans="1:24" s="339" customFormat="1" ht="13.5" thickBot="1" x14ac:dyDescent="0.25">
      <c r="A168" s="1787"/>
      <c r="B168" s="1789"/>
      <c r="C168" s="286" t="s">
        <v>1134</v>
      </c>
      <c r="D168" s="1393">
        <f t="shared" si="2"/>
        <v>1</v>
      </c>
      <c r="E168" s="1394">
        <f>0</f>
        <v>0</v>
      </c>
      <c r="F168" s="1395">
        <f>0</f>
        <v>0</v>
      </c>
      <c r="G168" s="1395">
        <f>0</f>
        <v>0</v>
      </c>
      <c r="H168" s="1395">
        <f>0</f>
        <v>0</v>
      </c>
      <c r="I168" s="1395">
        <v>1</v>
      </c>
      <c r="J168" s="1395">
        <f>0</f>
        <v>0</v>
      </c>
      <c r="K168" s="1395">
        <f>0</f>
        <v>0</v>
      </c>
      <c r="L168" s="1395">
        <f>0</f>
        <v>0</v>
      </c>
      <c r="M168" s="1395">
        <f>0</f>
        <v>0</v>
      </c>
      <c r="N168" s="1395">
        <f>0</f>
        <v>0</v>
      </c>
      <c r="O168" s="1395">
        <f>0</f>
        <v>0</v>
      </c>
      <c r="P168" s="1395">
        <f>0</f>
        <v>0</v>
      </c>
      <c r="Q168" s="1395">
        <f>0</f>
        <v>0</v>
      </c>
      <c r="R168" s="1395">
        <f>0</f>
        <v>0</v>
      </c>
      <c r="S168" s="1395">
        <f>0</f>
        <v>0</v>
      </c>
      <c r="T168" s="1395">
        <f>0</f>
        <v>0</v>
      </c>
      <c r="U168" s="1395">
        <f>0</f>
        <v>0</v>
      </c>
      <c r="V168" s="1395">
        <f>0</f>
        <v>0</v>
      </c>
      <c r="W168" s="286" t="s">
        <v>434</v>
      </c>
      <c r="X168" s="1803"/>
    </row>
    <row r="169" spans="1:24" s="340" customFormat="1" ht="13.5" thickBot="1" x14ac:dyDescent="0.25">
      <c r="A169" s="1790" t="s">
        <v>1114</v>
      </c>
      <c r="B169" s="1792" t="s">
        <v>463</v>
      </c>
      <c r="C169" s="285" t="s">
        <v>1132</v>
      </c>
      <c r="D169" s="1396">
        <f t="shared" si="2"/>
        <v>1</v>
      </c>
      <c r="E169" s="1397">
        <f>0</f>
        <v>0</v>
      </c>
      <c r="F169" s="1398">
        <f>0</f>
        <v>0</v>
      </c>
      <c r="G169" s="1398">
        <f>0</f>
        <v>0</v>
      </c>
      <c r="H169" s="1398">
        <f>0</f>
        <v>0</v>
      </c>
      <c r="I169" s="1398">
        <v>1</v>
      </c>
      <c r="J169" s="1398">
        <f>0</f>
        <v>0</v>
      </c>
      <c r="K169" s="1398">
        <f>0</f>
        <v>0</v>
      </c>
      <c r="L169" s="1398">
        <f>0</f>
        <v>0</v>
      </c>
      <c r="M169" s="1398">
        <f>0</f>
        <v>0</v>
      </c>
      <c r="N169" s="1398">
        <f>0</f>
        <v>0</v>
      </c>
      <c r="O169" s="1398">
        <f>0</f>
        <v>0</v>
      </c>
      <c r="P169" s="1398">
        <f>0</f>
        <v>0</v>
      </c>
      <c r="Q169" s="1398">
        <f>0</f>
        <v>0</v>
      </c>
      <c r="R169" s="1398">
        <f>0</f>
        <v>0</v>
      </c>
      <c r="S169" s="1398">
        <f>0</f>
        <v>0</v>
      </c>
      <c r="T169" s="1398">
        <f>0</f>
        <v>0</v>
      </c>
      <c r="U169" s="1398">
        <f>0</f>
        <v>0</v>
      </c>
      <c r="V169" s="1398">
        <f>0</f>
        <v>0</v>
      </c>
      <c r="W169" s="285" t="s">
        <v>180</v>
      </c>
      <c r="X169" s="1804" t="s">
        <v>506</v>
      </c>
    </row>
    <row r="170" spans="1:24" s="340" customFormat="1" ht="13.5" thickBot="1" x14ac:dyDescent="0.25">
      <c r="A170" s="1791"/>
      <c r="B170" s="1793"/>
      <c r="C170" s="285" t="s">
        <v>1134</v>
      </c>
      <c r="D170" s="1396">
        <f t="shared" si="2"/>
        <v>0</v>
      </c>
      <c r="E170" s="1397">
        <f>0</f>
        <v>0</v>
      </c>
      <c r="F170" s="1398">
        <f>0</f>
        <v>0</v>
      </c>
      <c r="G170" s="1398">
        <f>0</f>
        <v>0</v>
      </c>
      <c r="H170" s="1398">
        <f>0</f>
        <v>0</v>
      </c>
      <c r="I170" s="1398">
        <f>0</f>
        <v>0</v>
      </c>
      <c r="J170" s="1398">
        <f>0</f>
        <v>0</v>
      </c>
      <c r="K170" s="1398">
        <f>0</f>
        <v>0</v>
      </c>
      <c r="L170" s="1398">
        <f>0</f>
        <v>0</v>
      </c>
      <c r="M170" s="1398">
        <f>0</f>
        <v>0</v>
      </c>
      <c r="N170" s="1398">
        <f>0</f>
        <v>0</v>
      </c>
      <c r="O170" s="1398">
        <f>0</f>
        <v>0</v>
      </c>
      <c r="P170" s="1398">
        <f>0</f>
        <v>0</v>
      </c>
      <c r="Q170" s="1398">
        <f>0</f>
        <v>0</v>
      </c>
      <c r="R170" s="1398">
        <f>0</f>
        <v>0</v>
      </c>
      <c r="S170" s="1398">
        <f>0</f>
        <v>0</v>
      </c>
      <c r="T170" s="1398">
        <f>0</f>
        <v>0</v>
      </c>
      <c r="U170" s="1398">
        <f>0</f>
        <v>0</v>
      </c>
      <c r="V170" s="1398">
        <f>0</f>
        <v>0</v>
      </c>
      <c r="W170" s="285" t="s">
        <v>434</v>
      </c>
      <c r="X170" s="1805"/>
    </row>
    <row r="171" spans="1:24" s="339" customFormat="1" ht="13.5" thickBot="1" x14ac:dyDescent="0.25">
      <c r="A171" s="1794" t="s">
        <v>1115</v>
      </c>
      <c r="B171" s="1795" t="s">
        <v>1116</v>
      </c>
      <c r="C171" s="341" t="s">
        <v>1132</v>
      </c>
      <c r="D171" s="1402">
        <f t="shared" si="2"/>
        <v>5</v>
      </c>
      <c r="E171" s="1403">
        <f>0</f>
        <v>0</v>
      </c>
      <c r="F171" s="1404">
        <f>0</f>
        <v>0</v>
      </c>
      <c r="G171" s="1404">
        <v>1</v>
      </c>
      <c r="H171" s="1404">
        <v>1</v>
      </c>
      <c r="I171" s="1404">
        <f>0</f>
        <v>0</v>
      </c>
      <c r="J171" s="1404">
        <f>0</f>
        <v>0</v>
      </c>
      <c r="K171" s="1404">
        <f>0</f>
        <v>0</v>
      </c>
      <c r="L171" s="1404">
        <f>0</f>
        <v>0</v>
      </c>
      <c r="M171" s="1404">
        <v>1</v>
      </c>
      <c r="N171" s="1404">
        <f>0</f>
        <v>0</v>
      </c>
      <c r="O171" s="1404">
        <f>0</f>
        <v>0</v>
      </c>
      <c r="P171" s="1404">
        <f>0</f>
        <v>0</v>
      </c>
      <c r="Q171" s="1404">
        <f>0</f>
        <v>0</v>
      </c>
      <c r="R171" s="1404">
        <f>0</f>
        <v>0</v>
      </c>
      <c r="S171" s="1404">
        <v>1</v>
      </c>
      <c r="T171" s="1404">
        <f>0</f>
        <v>0</v>
      </c>
      <c r="U171" s="1404">
        <f>0</f>
        <v>0</v>
      </c>
      <c r="V171" s="1404">
        <v>1</v>
      </c>
      <c r="W171" s="341" t="s">
        <v>180</v>
      </c>
      <c r="X171" s="1806" t="s">
        <v>1117</v>
      </c>
    </row>
    <row r="172" spans="1:24" s="339" customFormat="1" ht="13.5" thickBot="1" x14ac:dyDescent="0.25">
      <c r="A172" s="1787"/>
      <c r="B172" s="1789"/>
      <c r="C172" s="286" t="s">
        <v>1134</v>
      </c>
      <c r="D172" s="1393">
        <f t="shared" si="2"/>
        <v>0</v>
      </c>
      <c r="E172" s="1394">
        <f>0</f>
        <v>0</v>
      </c>
      <c r="F172" s="1395">
        <f>0</f>
        <v>0</v>
      </c>
      <c r="G172" s="1395">
        <f>0</f>
        <v>0</v>
      </c>
      <c r="H172" s="1395">
        <f>0</f>
        <v>0</v>
      </c>
      <c r="I172" s="1395">
        <f>0</f>
        <v>0</v>
      </c>
      <c r="J172" s="1395">
        <f>0</f>
        <v>0</v>
      </c>
      <c r="K172" s="1395">
        <f>0</f>
        <v>0</v>
      </c>
      <c r="L172" s="1395">
        <f>0</f>
        <v>0</v>
      </c>
      <c r="M172" s="1395">
        <f>0</f>
        <v>0</v>
      </c>
      <c r="N172" s="1395">
        <f>0</f>
        <v>0</v>
      </c>
      <c r="O172" s="1395">
        <f>0</f>
        <v>0</v>
      </c>
      <c r="P172" s="1395">
        <f>0</f>
        <v>0</v>
      </c>
      <c r="Q172" s="1395">
        <f>0</f>
        <v>0</v>
      </c>
      <c r="R172" s="1395">
        <f>0</f>
        <v>0</v>
      </c>
      <c r="S172" s="1395">
        <f>0</f>
        <v>0</v>
      </c>
      <c r="T172" s="1395">
        <f>0</f>
        <v>0</v>
      </c>
      <c r="U172" s="1395">
        <f>0</f>
        <v>0</v>
      </c>
      <c r="V172" s="1395">
        <f>0</f>
        <v>0</v>
      </c>
      <c r="W172" s="286" t="s">
        <v>434</v>
      </c>
      <c r="X172" s="1803"/>
    </row>
    <row r="173" spans="1:24" s="340" customFormat="1" ht="13.5" thickBot="1" x14ac:dyDescent="0.25">
      <c r="A173" s="1790" t="s">
        <v>1118</v>
      </c>
      <c r="B173" s="1792" t="s">
        <v>1119</v>
      </c>
      <c r="C173" s="285" t="s">
        <v>1132</v>
      </c>
      <c r="D173" s="1396">
        <f t="shared" si="2"/>
        <v>1</v>
      </c>
      <c r="E173" s="1397">
        <f>0</f>
        <v>0</v>
      </c>
      <c r="F173" s="1398">
        <f>0</f>
        <v>0</v>
      </c>
      <c r="G173" s="1398">
        <f>0</f>
        <v>0</v>
      </c>
      <c r="H173" s="1398">
        <f>0</f>
        <v>0</v>
      </c>
      <c r="I173" s="1398">
        <f>0</f>
        <v>0</v>
      </c>
      <c r="J173" s="1398">
        <f>0</f>
        <v>0</v>
      </c>
      <c r="K173" s="1398">
        <v>1</v>
      </c>
      <c r="L173" s="1398">
        <f>0</f>
        <v>0</v>
      </c>
      <c r="M173" s="1398">
        <f>0</f>
        <v>0</v>
      </c>
      <c r="N173" s="1398">
        <f>0</f>
        <v>0</v>
      </c>
      <c r="O173" s="1398">
        <f>0</f>
        <v>0</v>
      </c>
      <c r="P173" s="1398">
        <f>0</f>
        <v>0</v>
      </c>
      <c r="Q173" s="1398">
        <f>0</f>
        <v>0</v>
      </c>
      <c r="R173" s="1398">
        <f>0</f>
        <v>0</v>
      </c>
      <c r="S173" s="1398">
        <f>0</f>
        <v>0</v>
      </c>
      <c r="T173" s="1398">
        <f>0</f>
        <v>0</v>
      </c>
      <c r="U173" s="1398">
        <f>0</f>
        <v>0</v>
      </c>
      <c r="V173" s="1398">
        <f>0</f>
        <v>0</v>
      </c>
      <c r="W173" s="285" t="s">
        <v>180</v>
      </c>
      <c r="X173" s="1804" t="s">
        <v>1120</v>
      </c>
    </row>
    <row r="174" spans="1:24" s="340" customFormat="1" ht="13.5" thickBot="1" x14ac:dyDescent="0.25">
      <c r="A174" s="1791"/>
      <c r="B174" s="1793"/>
      <c r="C174" s="285" t="s">
        <v>1134</v>
      </c>
      <c r="D174" s="1396">
        <f t="shared" si="2"/>
        <v>0</v>
      </c>
      <c r="E174" s="1397">
        <f>0</f>
        <v>0</v>
      </c>
      <c r="F174" s="1398">
        <f>0</f>
        <v>0</v>
      </c>
      <c r="G174" s="1398">
        <f>0</f>
        <v>0</v>
      </c>
      <c r="H174" s="1398">
        <f>0</f>
        <v>0</v>
      </c>
      <c r="I174" s="1398">
        <f>0</f>
        <v>0</v>
      </c>
      <c r="J174" s="1398">
        <f>0</f>
        <v>0</v>
      </c>
      <c r="K174" s="1398">
        <f>0</f>
        <v>0</v>
      </c>
      <c r="L174" s="1398">
        <f>0</f>
        <v>0</v>
      </c>
      <c r="M174" s="1398">
        <f>0</f>
        <v>0</v>
      </c>
      <c r="N174" s="1398">
        <f>0</f>
        <v>0</v>
      </c>
      <c r="O174" s="1398">
        <f>0</f>
        <v>0</v>
      </c>
      <c r="P174" s="1398">
        <f>0</f>
        <v>0</v>
      </c>
      <c r="Q174" s="1398">
        <f>0</f>
        <v>0</v>
      </c>
      <c r="R174" s="1398">
        <f>0</f>
        <v>0</v>
      </c>
      <c r="S174" s="1398">
        <f>0</f>
        <v>0</v>
      </c>
      <c r="T174" s="1398">
        <f>0</f>
        <v>0</v>
      </c>
      <c r="U174" s="1398">
        <f>0</f>
        <v>0</v>
      </c>
      <c r="V174" s="1398">
        <f>0</f>
        <v>0</v>
      </c>
      <c r="W174" s="285" t="s">
        <v>434</v>
      </c>
      <c r="X174" s="1805"/>
    </row>
    <row r="175" spans="1:24" s="339" customFormat="1" ht="13.5" thickBot="1" x14ac:dyDescent="0.25">
      <c r="A175" s="1794" t="s">
        <v>1180</v>
      </c>
      <c r="B175" s="1795" t="s">
        <v>1181</v>
      </c>
      <c r="C175" s="346" t="s">
        <v>1132</v>
      </c>
      <c r="D175" s="1390">
        <f t="shared" si="2"/>
        <v>0</v>
      </c>
      <c r="E175" s="1391">
        <f>0</f>
        <v>0</v>
      </c>
      <c r="F175" s="1392">
        <f>0</f>
        <v>0</v>
      </c>
      <c r="G175" s="1392">
        <f>0</f>
        <v>0</v>
      </c>
      <c r="H175" s="1392">
        <f>0</f>
        <v>0</v>
      </c>
      <c r="I175" s="1392">
        <f>0</f>
        <v>0</v>
      </c>
      <c r="J175" s="1392">
        <f>0</f>
        <v>0</v>
      </c>
      <c r="K175" s="1392">
        <f>0</f>
        <v>0</v>
      </c>
      <c r="L175" s="1392">
        <f>0</f>
        <v>0</v>
      </c>
      <c r="M175" s="1392">
        <f>0</f>
        <v>0</v>
      </c>
      <c r="N175" s="1392">
        <f>0</f>
        <v>0</v>
      </c>
      <c r="O175" s="1392">
        <f>0</f>
        <v>0</v>
      </c>
      <c r="P175" s="1392">
        <f>0</f>
        <v>0</v>
      </c>
      <c r="Q175" s="1392">
        <f>0</f>
        <v>0</v>
      </c>
      <c r="R175" s="1392">
        <f>0</f>
        <v>0</v>
      </c>
      <c r="S175" s="1392">
        <f>0</f>
        <v>0</v>
      </c>
      <c r="T175" s="1392">
        <f>0</f>
        <v>0</v>
      </c>
      <c r="U175" s="1392">
        <f>0</f>
        <v>0</v>
      </c>
      <c r="V175" s="1392">
        <f>0</f>
        <v>0</v>
      </c>
      <c r="W175" s="346" t="s">
        <v>180</v>
      </c>
      <c r="X175" s="1806" t="s">
        <v>1182</v>
      </c>
    </row>
    <row r="176" spans="1:24" s="339" customFormat="1" ht="13.5" thickBot="1" x14ac:dyDescent="0.25">
      <c r="A176" s="1787"/>
      <c r="B176" s="1789"/>
      <c r="C176" s="286" t="s">
        <v>1134</v>
      </c>
      <c r="D176" s="1393">
        <f t="shared" si="2"/>
        <v>0</v>
      </c>
      <c r="E176" s="1394">
        <f>0</f>
        <v>0</v>
      </c>
      <c r="F176" s="1395">
        <f>0</f>
        <v>0</v>
      </c>
      <c r="G176" s="1395">
        <f>0</f>
        <v>0</v>
      </c>
      <c r="H176" s="1395">
        <f>0</f>
        <v>0</v>
      </c>
      <c r="I176" s="1395">
        <f>0</f>
        <v>0</v>
      </c>
      <c r="J176" s="1395">
        <f>0</f>
        <v>0</v>
      </c>
      <c r="K176" s="1395">
        <f>0</f>
        <v>0</v>
      </c>
      <c r="L176" s="1395">
        <f>0</f>
        <v>0</v>
      </c>
      <c r="M176" s="1395">
        <f>0</f>
        <v>0</v>
      </c>
      <c r="N176" s="1395">
        <f>0</f>
        <v>0</v>
      </c>
      <c r="O176" s="1395">
        <f>0</f>
        <v>0</v>
      </c>
      <c r="P176" s="1395">
        <f>0</f>
        <v>0</v>
      </c>
      <c r="Q176" s="1395">
        <f>0</f>
        <v>0</v>
      </c>
      <c r="R176" s="1395">
        <f>0</f>
        <v>0</v>
      </c>
      <c r="S176" s="1395">
        <f>0</f>
        <v>0</v>
      </c>
      <c r="T176" s="1395">
        <f>0</f>
        <v>0</v>
      </c>
      <c r="U176" s="1395">
        <f>0</f>
        <v>0</v>
      </c>
      <c r="V176" s="1395">
        <f>0</f>
        <v>0</v>
      </c>
      <c r="W176" s="286" t="s">
        <v>434</v>
      </c>
      <c r="X176" s="1803"/>
    </row>
    <row r="177" spans="1:24" s="340" customFormat="1" ht="18" customHeight="1" thickBot="1" x14ac:dyDescent="0.25">
      <c r="A177" s="1790" t="s">
        <v>1121</v>
      </c>
      <c r="B177" s="1792" t="s">
        <v>1122</v>
      </c>
      <c r="C177" s="285" t="s">
        <v>1132</v>
      </c>
      <c r="D177" s="1396">
        <f t="shared" si="2"/>
        <v>0</v>
      </c>
      <c r="E177" s="1397">
        <f>0</f>
        <v>0</v>
      </c>
      <c r="F177" s="1398">
        <f>0</f>
        <v>0</v>
      </c>
      <c r="G177" s="1398">
        <f>0</f>
        <v>0</v>
      </c>
      <c r="H177" s="1398">
        <f>0</f>
        <v>0</v>
      </c>
      <c r="I177" s="1398">
        <f>0</f>
        <v>0</v>
      </c>
      <c r="J177" s="1398">
        <f>0</f>
        <v>0</v>
      </c>
      <c r="K177" s="1398">
        <f>0</f>
        <v>0</v>
      </c>
      <c r="L177" s="1398">
        <f>0</f>
        <v>0</v>
      </c>
      <c r="M177" s="1398">
        <f>0</f>
        <v>0</v>
      </c>
      <c r="N177" s="1398">
        <f>0</f>
        <v>0</v>
      </c>
      <c r="O177" s="1398">
        <f>0</f>
        <v>0</v>
      </c>
      <c r="P177" s="1398">
        <f>0</f>
        <v>0</v>
      </c>
      <c r="Q177" s="1398">
        <f>0</f>
        <v>0</v>
      </c>
      <c r="R177" s="1398">
        <f>0</f>
        <v>0</v>
      </c>
      <c r="S177" s="1398">
        <f>0</f>
        <v>0</v>
      </c>
      <c r="T177" s="1398">
        <f>0</f>
        <v>0</v>
      </c>
      <c r="U177" s="1398">
        <f>0</f>
        <v>0</v>
      </c>
      <c r="V177" s="1398">
        <f>0</f>
        <v>0</v>
      </c>
      <c r="W177" s="285" t="s">
        <v>180</v>
      </c>
      <c r="X177" s="1804" t="s">
        <v>1123</v>
      </c>
    </row>
    <row r="178" spans="1:24" s="340" customFormat="1" ht="18" customHeight="1" thickBot="1" x14ac:dyDescent="0.25">
      <c r="A178" s="1791"/>
      <c r="B178" s="1793"/>
      <c r="C178" s="285" t="s">
        <v>1134</v>
      </c>
      <c r="D178" s="1396">
        <f t="shared" si="2"/>
        <v>0</v>
      </c>
      <c r="E178" s="1397">
        <f>0</f>
        <v>0</v>
      </c>
      <c r="F178" s="1398">
        <f>0</f>
        <v>0</v>
      </c>
      <c r="G178" s="1398">
        <f>0</f>
        <v>0</v>
      </c>
      <c r="H178" s="1398">
        <f>0</f>
        <v>0</v>
      </c>
      <c r="I178" s="1398">
        <f>0</f>
        <v>0</v>
      </c>
      <c r="J178" s="1398">
        <f>0</f>
        <v>0</v>
      </c>
      <c r="K178" s="1398">
        <f>0</f>
        <v>0</v>
      </c>
      <c r="L178" s="1398">
        <f>0</f>
        <v>0</v>
      </c>
      <c r="M178" s="1398">
        <f>0</f>
        <v>0</v>
      </c>
      <c r="N178" s="1398">
        <f>0</f>
        <v>0</v>
      </c>
      <c r="O178" s="1398">
        <f>0</f>
        <v>0</v>
      </c>
      <c r="P178" s="1398">
        <f>0</f>
        <v>0</v>
      </c>
      <c r="Q178" s="1398">
        <f>0</f>
        <v>0</v>
      </c>
      <c r="R178" s="1398">
        <f>0</f>
        <v>0</v>
      </c>
      <c r="S178" s="1398">
        <f>0</f>
        <v>0</v>
      </c>
      <c r="T178" s="1398">
        <f>0</f>
        <v>0</v>
      </c>
      <c r="U178" s="1398">
        <f>0</f>
        <v>0</v>
      </c>
      <c r="V178" s="1398">
        <f>0</f>
        <v>0</v>
      </c>
      <c r="W178" s="285" t="s">
        <v>434</v>
      </c>
      <c r="X178" s="1805"/>
    </row>
    <row r="179" spans="1:24" s="339" customFormat="1" ht="13.5" thickBot="1" x14ac:dyDescent="0.25">
      <c r="A179" s="1794" t="s">
        <v>1124</v>
      </c>
      <c r="B179" s="1795" t="s">
        <v>464</v>
      </c>
      <c r="C179" s="346" t="s">
        <v>1132</v>
      </c>
      <c r="D179" s="1390">
        <f t="shared" si="2"/>
        <v>0</v>
      </c>
      <c r="E179" s="1391">
        <f>0</f>
        <v>0</v>
      </c>
      <c r="F179" s="1392">
        <f>0</f>
        <v>0</v>
      </c>
      <c r="G179" s="1392">
        <f>0</f>
        <v>0</v>
      </c>
      <c r="H179" s="1392">
        <f>0</f>
        <v>0</v>
      </c>
      <c r="I179" s="1392">
        <f>0</f>
        <v>0</v>
      </c>
      <c r="J179" s="1392">
        <f>0</f>
        <v>0</v>
      </c>
      <c r="K179" s="1392">
        <f>0</f>
        <v>0</v>
      </c>
      <c r="L179" s="1392">
        <f>0</f>
        <v>0</v>
      </c>
      <c r="M179" s="1392">
        <f>0</f>
        <v>0</v>
      </c>
      <c r="N179" s="1392">
        <f>0</f>
        <v>0</v>
      </c>
      <c r="O179" s="1392">
        <f>0</f>
        <v>0</v>
      </c>
      <c r="P179" s="1392">
        <f>0</f>
        <v>0</v>
      </c>
      <c r="Q179" s="1392">
        <f>0</f>
        <v>0</v>
      </c>
      <c r="R179" s="1392">
        <f>0</f>
        <v>0</v>
      </c>
      <c r="S179" s="1392">
        <f>0</f>
        <v>0</v>
      </c>
      <c r="T179" s="1392">
        <f>0</f>
        <v>0</v>
      </c>
      <c r="U179" s="1392">
        <f>0</f>
        <v>0</v>
      </c>
      <c r="V179" s="1392">
        <f>0</f>
        <v>0</v>
      </c>
      <c r="W179" s="346" t="s">
        <v>180</v>
      </c>
      <c r="X179" s="1806" t="s">
        <v>507</v>
      </c>
    </row>
    <row r="180" spans="1:24" s="339" customFormat="1" ht="13.5" thickBot="1" x14ac:dyDescent="0.25">
      <c r="A180" s="1787"/>
      <c r="B180" s="1789"/>
      <c r="C180" s="286" t="s">
        <v>1134</v>
      </c>
      <c r="D180" s="1393">
        <f t="shared" si="2"/>
        <v>0</v>
      </c>
      <c r="E180" s="1394">
        <f>0</f>
        <v>0</v>
      </c>
      <c r="F180" s="1395">
        <f>0</f>
        <v>0</v>
      </c>
      <c r="G180" s="1395">
        <f>0</f>
        <v>0</v>
      </c>
      <c r="H180" s="1395">
        <f>0</f>
        <v>0</v>
      </c>
      <c r="I180" s="1395">
        <f>0</f>
        <v>0</v>
      </c>
      <c r="J180" s="1395">
        <f>0</f>
        <v>0</v>
      </c>
      <c r="K180" s="1395">
        <f>0</f>
        <v>0</v>
      </c>
      <c r="L180" s="1395">
        <f>0</f>
        <v>0</v>
      </c>
      <c r="M180" s="1395">
        <f>0</f>
        <v>0</v>
      </c>
      <c r="N180" s="1395">
        <f>0</f>
        <v>0</v>
      </c>
      <c r="O180" s="1395">
        <f>0</f>
        <v>0</v>
      </c>
      <c r="P180" s="1395">
        <f>0</f>
        <v>0</v>
      </c>
      <c r="Q180" s="1395">
        <f>0</f>
        <v>0</v>
      </c>
      <c r="R180" s="1395">
        <f>0</f>
        <v>0</v>
      </c>
      <c r="S180" s="1395">
        <f>0</f>
        <v>0</v>
      </c>
      <c r="T180" s="1395">
        <f>0</f>
        <v>0</v>
      </c>
      <c r="U180" s="1395">
        <f>0</f>
        <v>0</v>
      </c>
      <c r="V180" s="1395">
        <f>0</f>
        <v>0</v>
      </c>
      <c r="W180" s="286" t="s">
        <v>434</v>
      </c>
      <c r="X180" s="1803"/>
    </row>
    <row r="181" spans="1:24" s="340" customFormat="1" ht="13.5" thickBot="1" x14ac:dyDescent="0.25">
      <c r="A181" s="1790" t="s">
        <v>1183</v>
      </c>
      <c r="B181" s="1792" t="s">
        <v>1184</v>
      </c>
      <c r="C181" s="285" t="s">
        <v>1132</v>
      </c>
      <c r="D181" s="1396">
        <f t="shared" si="2"/>
        <v>0</v>
      </c>
      <c r="E181" s="1397">
        <f>0</f>
        <v>0</v>
      </c>
      <c r="F181" s="1398">
        <f>0</f>
        <v>0</v>
      </c>
      <c r="G181" s="1398">
        <f>0</f>
        <v>0</v>
      </c>
      <c r="H181" s="1398">
        <f>0</f>
        <v>0</v>
      </c>
      <c r="I181" s="1398">
        <f>0</f>
        <v>0</v>
      </c>
      <c r="J181" s="1398">
        <f>0</f>
        <v>0</v>
      </c>
      <c r="K181" s="1398">
        <f>0</f>
        <v>0</v>
      </c>
      <c r="L181" s="1398">
        <f>0</f>
        <v>0</v>
      </c>
      <c r="M181" s="1398">
        <f>0</f>
        <v>0</v>
      </c>
      <c r="N181" s="1398">
        <f>0</f>
        <v>0</v>
      </c>
      <c r="O181" s="1398">
        <f>0</f>
        <v>0</v>
      </c>
      <c r="P181" s="1398">
        <f>0</f>
        <v>0</v>
      </c>
      <c r="Q181" s="1398">
        <f>0</f>
        <v>0</v>
      </c>
      <c r="R181" s="1398">
        <f>0</f>
        <v>0</v>
      </c>
      <c r="S181" s="1398">
        <f>0</f>
        <v>0</v>
      </c>
      <c r="T181" s="1398">
        <f>0</f>
        <v>0</v>
      </c>
      <c r="U181" s="1398">
        <f>0</f>
        <v>0</v>
      </c>
      <c r="V181" s="1398">
        <f>0</f>
        <v>0</v>
      </c>
      <c r="W181" s="285" t="s">
        <v>180</v>
      </c>
      <c r="X181" s="1804" t="s">
        <v>1185</v>
      </c>
    </row>
    <row r="182" spans="1:24" s="340" customFormat="1" ht="13.5" thickBot="1" x14ac:dyDescent="0.25">
      <c r="A182" s="1791"/>
      <c r="B182" s="1793"/>
      <c r="C182" s="285" t="s">
        <v>1134</v>
      </c>
      <c r="D182" s="1396">
        <f t="shared" si="2"/>
        <v>0</v>
      </c>
      <c r="E182" s="1397">
        <f>0</f>
        <v>0</v>
      </c>
      <c r="F182" s="1398">
        <f>0</f>
        <v>0</v>
      </c>
      <c r="G182" s="1398">
        <f>0</f>
        <v>0</v>
      </c>
      <c r="H182" s="1398">
        <f>0</f>
        <v>0</v>
      </c>
      <c r="I182" s="1398">
        <f>0</f>
        <v>0</v>
      </c>
      <c r="J182" s="1398">
        <f>0</f>
        <v>0</v>
      </c>
      <c r="K182" s="1398">
        <f>0</f>
        <v>0</v>
      </c>
      <c r="L182" s="1398">
        <f>0</f>
        <v>0</v>
      </c>
      <c r="M182" s="1398">
        <f>0</f>
        <v>0</v>
      </c>
      <c r="N182" s="1398">
        <f>0</f>
        <v>0</v>
      </c>
      <c r="O182" s="1398">
        <f>0</f>
        <v>0</v>
      </c>
      <c r="P182" s="1398">
        <f>0</f>
        <v>0</v>
      </c>
      <c r="Q182" s="1398">
        <f>0</f>
        <v>0</v>
      </c>
      <c r="R182" s="1398">
        <f>0</f>
        <v>0</v>
      </c>
      <c r="S182" s="1398">
        <f>0</f>
        <v>0</v>
      </c>
      <c r="T182" s="1398">
        <f>0</f>
        <v>0</v>
      </c>
      <c r="U182" s="1398">
        <f>0</f>
        <v>0</v>
      </c>
      <c r="V182" s="1398">
        <f>0</f>
        <v>0</v>
      </c>
      <c r="W182" s="285" t="s">
        <v>434</v>
      </c>
      <c r="X182" s="1805"/>
    </row>
    <row r="183" spans="1:24" s="339" customFormat="1" ht="13.5" thickBot="1" x14ac:dyDescent="0.25">
      <c r="A183" s="1794" t="s">
        <v>1125</v>
      </c>
      <c r="B183" s="1795" t="s">
        <v>465</v>
      </c>
      <c r="C183" s="346" t="s">
        <v>1132</v>
      </c>
      <c r="D183" s="1390">
        <f t="shared" si="2"/>
        <v>2</v>
      </c>
      <c r="E183" s="1391">
        <v>1</v>
      </c>
      <c r="F183" s="1392">
        <f>0</f>
        <v>0</v>
      </c>
      <c r="G183" s="1392">
        <f>0</f>
        <v>0</v>
      </c>
      <c r="H183" s="1392">
        <f>0</f>
        <v>0</v>
      </c>
      <c r="I183" s="1392">
        <f>0</f>
        <v>0</v>
      </c>
      <c r="J183" s="1392">
        <f>0</f>
        <v>0</v>
      </c>
      <c r="K183" s="1392">
        <f>0</f>
        <v>0</v>
      </c>
      <c r="L183" s="1392">
        <f>0</f>
        <v>0</v>
      </c>
      <c r="M183" s="1392">
        <v>1</v>
      </c>
      <c r="N183" s="1392">
        <f>0</f>
        <v>0</v>
      </c>
      <c r="O183" s="1392">
        <f>0</f>
        <v>0</v>
      </c>
      <c r="P183" s="1392">
        <f>0</f>
        <v>0</v>
      </c>
      <c r="Q183" s="1392">
        <f>0</f>
        <v>0</v>
      </c>
      <c r="R183" s="1392">
        <f>0</f>
        <v>0</v>
      </c>
      <c r="S183" s="1392">
        <f>0</f>
        <v>0</v>
      </c>
      <c r="T183" s="1392">
        <f>0</f>
        <v>0</v>
      </c>
      <c r="U183" s="1392">
        <f>0</f>
        <v>0</v>
      </c>
      <c r="V183" s="1392">
        <f>0</f>
        <v>0</v>
      </c>
      <c r="W183" s="346" t="s">
        <v>180</v>
      </c>
      <c r="X183" s="1806" t="s">
        <v>1126</v>
      </c>
    </row>
    <row r="184" spans="1:24" s="339" customFormat="1" ht="13.5" thickBot="1" x14ac:dyDescent="0.25">
      <c r="A184" s="1787"/>
      <c r="B184" s="1789"/>
      <c r="C184" s="286" t="s">
        <v>1134</v>
      </c>
      <c r="D184" s="1393">
        <f t="shared" si="2"/>
        <v>0</v>
      </c>
      <c r="E184" s="1394">
        <f>0</f>
        <v>0</v>
      </c>
      <c r="F184" s="1395">
        <f>0</f>
        <v>0</v>
      </c>
      <c r="G184" s="1395">
        <f>0</f>
        <v>0</v>
      </c>
      <c r="H184" s="1395">
        <f>0</f>
        <v>0</v>
      </c>
      <c r="I184" s="1395">
        <f>0</f>
        <v>0</v>
      </c>
      <c r="J184" s="1395">
        <f>0</f>
        <v>0</v>
      </c>
      <c r="K184" s="1395">
        <f>0</f>
        <v>0</v>
      </c>
      <c r="L184" s="1395">
        <f>0</f>
        <v>0</v>
      </c>
      <c r="M184" s="1395">
        <f>0</f>
        <v>0</v>
      </c>
      <c r="N184" s="1395">
        <f>0</f>
        <v>0</v>
      </c>
      <c r="O184" s="1395">
        <f>0</f>
        <v>0</v>
      </c>
      <c r="P184" s="1395">
        <f>0</f>
        <v>0</v>
      </c>
      <c r="Q184" s="1395">
        <f>0</f>
        <v>0</v>
      </c>
      <c r="R184" s="1395">
        <f>0</f>
        <v>0</v>
      </c>
      <c r="S184" s="1395">
        <f>0</f>
        <v>0</v>
      </c>
      <c r="T184" s="1395">
        <f>0</f>
        <v>0</v>
      </c>
      <c r="U184" s="1395">
        <f>0</f>
        <v>0</v>
      </c>
      <c r="V184" s="1395">
        <f>0</f>
        <v>0</v>
      </c>
      <c r="W184" s="286" t="s">
        <v>434</v>
      </c>
      <c r="X184" s="1803"/>
    </row>
    <row r="185" spans="1:24" s="340" customFormat="1" ht="13.5" thickBot="1" x14ac:dyDescent="0.25">
      <c r="A185" s="1790" t="s">
        <v>1261</v>
      </c>
      <c r="B185" s="1792" t="s">
        <v>1262</v>
      </c>
      <c r="C185" s="285" t="s">
        <v>1132</v>
      </c>
      <c r="D185" s="1396">
        <f t="shared" si="2"/>
        <v>0</v>
      </c>
      <c r="E185" s="1397">
        <f>0</f>
        <v>0</v>
      </c>
      <c r="F185" s="1398">
        <f>0</f>
        <v>0</v>
      </c>
      <c r="G185" s="1398">
        <f>0</f>
        <v>0</v>
      </c>
      <c r="H185" s="1398">
        <f>0</f>
        <v>0</v>
      </c>
      <c r="I185" s="1398">
        <f>0</f>
        <v>0</v>
      </c>
      <c r="J185" s="1398">
        <f>0</f>
        <v>0</v>
      </c>
      <c r="K185" s="1398">
        <f>0</f>
        <v>0</v>
      </c>
      <c r="L185" s="1398">
        <f>0</f>
        <v>0</v>
      </c>
      <c r="M185" s="1398">
        <f>0</f>
        <v>0</v>
      </c>
      <c r="N185" s="1398">
        <f>0</f>
        <v>0</v>
      </c>
      <c r="O185" s="1398">
        <f>0</f>
        <v>0</v>
      </c>
      <c r="P185" s="1398">
        <f>0</f>
        <v>0</v>
      </c>
      <c r="Q185" s="1398">
        <f>0</f>
        <v>0</v>
      </c>
      <c r="R185" s="1398">
        <f>0</f>
        <v>0</v>
      </c>
      <c r="S185" s="1398">
        <f>0</f>
        <v>0</v>
      </c>
      <c r="T185" s="1398">
        <f>0</f>
        <v>0</v>
      </c>
      <c r="U185" s="1398">
        <f>0</f>
        <v>0</v>
      </c>
      <c r="V185" s="1398">
        <f>0</f>
        <v>0</v>
      </c>
      <c r="W185" s="285" t="s">
        <v>180</v>
      </c>
      <c r="X185" s="1804" t="s">
        <v>1284</v>
      </c>
    </row>
    <row r="186" spans="1:24" s="340" customFormat="1" ht="13.5" thickBot="1" x14ac:dyDescent="0.25">
      <c r="A186" s="1791"/>
      <c r="B186" s="1793"/>
      <c r="C186" s="285" t="s">
        <v>1134</v>
      </c>
      <c r="D186" s="1396">
        <f t="shared" si="2"/>
        <v>0</v>
      </c>
      <c r="E186" s="1397">
        <f>0</f>
        <v>0</v>
      </c>
      <c r="F186" s="1398">
        <f>0</f>
        <v>0</v>
      </c>
      <c r="G186" s="1398">
        <f>0</f>
        <v>0</v>
      </c>
      <c r="H186" s="1398">
        <f>0</f>
        <v>0</v>
      </c>
      <c r="I186" s="1398">
        <f>0</f>
        <v>0</v>
      </c>
      <c r="J186" s="1398">
        <f>0</f>
        <v>0</v>
      </c>
      <c r="K186" s="1398">
        <f>0</f>
        <v>0</v>
      </c>
      <c r="L186" s="1398">
        <f>0</f>
        <v>0</v>
      </c>
      <c r="M186" s="1398">
        <f>0</f>
        <v>0</v>
      </c>
      <c r="N186" s="1398">
        <f>0</f>
        <v>0</v>
      </c>
      <c r="O186" s="1398">
        <f>0</f>
        <v>0</v>
      </c>
      <c r="P186" s="1398">
        <f>0</f>
        <v>0</v>
      </c>
      <c r="Q186" s="1398">
        <f>0</f>
        <v>0</v>
      </c>
      <c r="R186" s="1398">
        <f>0</f>
        <v>0</v>
      </c>
      <c r="S186" s="1398">
        <f>0</f>
        <v>0</v>
      </c>
      <c r="T186" s="1398">
        <f>0</f>
        <v>0</v>
      </c>
      <c r="U186" s="1398">
        <f>0</f>
        <v>0</v>
      </c>
      <c r="V186" s="1398">
        <f>0</f>
        <v>0</v>
      </c>
      <c r="W186" s="285" t="s">
        <v>434</v>
      </c>
      <c r="X186" s="1805"/>
    </row>
    <row r="187" spans="1:24" s="339" customFormat="1" ht="13.5" thickBot="1" x14ac:dyDescent="0.25">
      <c r="A187" s="1794" t="s">
        <v>1186</v>
      </c>
      <c r="B187" s="1795" t="s">
        <v>1187</v>
      </c>
      <c r="C187" s="346" t="s">
        <v>1132</v>
      </c>
      <c r="D187" s="1390">
        <f t="shared" si="2"/>
        <v>0</v>
      </c>
      <c r="E187" s="1391">
        <f>0</f>
        <v>0</v>
      </c>
      <c r="F187" s="1392">
        <f>0</f>
        <v>0</v>
      </c>
      <c r="G187" s="1392">
        <f>0</f>
        <v>0</v>
      </c>
      <c r="H187" s="1392">
        <f>0</f>
        <v>0</v>
      </c>
      <c r="I187" s="1392">
        <f>0</f>
        <v>0</v>
      </c>
      <c r="J187" s="1392">
        <f>0</f>
        <v>0</v>
      </c>
      <c r="K187" s="1392">
        <f>0</f>
        <v>0</v>
      </c>
      <c r="L187" s="1392">
        <f>0</f>
        <v>0</v>
      </c>
      <c r="M187" s="1392">
        <f>0</f>
        <v>0</v>
      </c>
      <c r="N187" s="1392">
        <f>0</f>
        <v>0</v>
      </c>
      <c r="O187" s="1392">
        <f>0</f>
        <v>0</v>
      </c>
      <c r="P187" s="1392">
        <f>0</f>
        <v>0</v>
      </c>
      <c r="Q187" s="1392">
        <f>0</f>
        <v>0</v>
      </c>
      <c r="R187" s="1392">
        <f>0</f>
        <v>0</v>
      </c>
      <c r="S187" s="1392">
        <f>0</f>
        <v>0</v>
      </c>
      <c r="T187" s="1392">
        <f>0</f>
        <v>0</v>
      </c>
      <c r="U187" s="1392">
        <f>0</f>
        <v>0</v>
      </c>
      <c r="V187" s="1392">
        <f>0</f>
        <v>0</v>
      </c>
      <c r="W187" s="346" t="s">
        <v>180</v>
      </c>
      <c r="X187" s="1806" t="s">
        <v>1188</v>
      </c>
    </row>
    <row r="188" spans="1:24" s="339" customFormat="1" ht="13.5" thickBot="1" x14ac:dyDescent="0.25">
      <c r="A188" s="1787"/>
      <c r="B188" s="1789"/>
      <c r="C188" s="286" t="s">
        <v>1134</v>
      </c>
      <c r="D188" s="1393">
        <f t="shared" si="2"/>
        <v>0</v>
      </c>
      <c r="E188" s="1394">
        <f>0</f>
        <v>0</v>
      </c>
      <c r="F188" s="1395">
        <f>0</f>
        <v>0</v>
      </c>
      <c r="G188" s="1395">
        <f>0</f>
        <v>0</v>
      </c>
      <c r="H188" s="1395">
        <f>0</f>
        <v>0</v>
      </c>
      <c r="I188" s="1395">
        <f>0</f>
        <v>0</v>
      </c>
      <c r="J188" s="1395">
        <f>0</f>
        <v>0</v>
      </c>
      <c r="K188" s="1395">
        <f>0</f>
        <v>0</v>
      </c>
      <c r="L188" s="1395">
        <f>0</f>
        <v>0</v>
      </c>
      <c r="M188" s="1395">
        <f>0</f>
        <v>0</v>
      </c>
      <c r="N188" s="1395">
        <f>0</f>
        <v>0</v>
      </c>
      <c r="O188" s="1395">
        <f>0</f>
        <v>0</v>
      </c>
      <c r="P188" s="1395">
        <f>0</f>
        <v>0</v>
      </c>
      <c r="Q188" s="1395">
        <f>0</f>
        <v>0</v>
      </c>
      <c r="R188" s="1395">
        <f>0</f>
        <v>0</v>
      </c>
      <c r="S188" s="1395">
        <f>0</f>
        <v>0</v>
      </c>
      <c r="T188" s="1395">
        <f>0</f>
        <v>0</v>
      </c>
      <c r="U188" s="1395">
        <f>0</f>
        <v>0</v>
      </c>
      <c r="V188" s="1395">
        <f>0</f>
        <v>0</v>
      </c>
      <c r="W188" s="286" t="s">
        <v>434</v>
      </c>
      <c r="X188" s="1803"/>
    </row>
    <row r="189" spans="1:24" s="340" customFormat="1" ht="13.5" thickBot="1" x14ac:dyDescent="0.25">
      <c r="A189" s="1790" t="s">
        <v>1189</v>
      </c>
      <c r="B189" s="1792" t="s">
        <v>817</v>
      </c>
      <c r="C189" s="285" t="s">
        <v>1132</v>
      </c>
      <c r="D189" s="1396">
        <f t="shared" si="2"/>
        <v>1</v>
      </c>
      <c r="E189" s="1397">
        <f>0</f>
        <v>0</v>
      </c>
      <c r="F189" s="1398">
        <f>0</f>
        <v>0</v>
      </c>
      <c r="G189" s="1398">
        <f>0</f>
        <v>0</v>
      </c>
      <c r="H189" s="1398">
        <f>0</f>
        <v>0</v>
      </c>
      <c r="I189" s="1398">
        <v>1</v>
      </c>
      <c r="J189" s="1398">
        <f>0</f>
        <v>0</v>
      </c>
      <c r="K189" s="1398">
        <f>0</f>
        <v>0</v>
      </c>
      <c r="L189" s="1398">
        <f>0</f>
        <v>0</v>
      </c>
      <c r="M189" s="1398">
        <f>0</f>
        <v>0</v>
      </c>
      <c r="N189" s="1398">
        <f>0</f>
        <v>0</v>
      </c>
      <c r="O189" s="1398">
        <f>0</f>
        <v>0</v>
      </c>
      <c r="P189" s="1398">
        <f>0</f>
        <v>0</v>
      </c>
      <c r="Q189" s="1398">
        <f>0</f>
        <v>0</v>
      </c>
      <c r="R189" s="1398">
        <f>0</f>
        <v>0</v>
      </c>
      <c r="S189" s="1398">
        <f>0</f>
        <v>0</v>
      </c>
      <c r="T189" s="1398">
        <f>0</f>
        <v>0</v>
      </c>
      <c r="U189" s="1398">
        <f>0</f>
        <v>0</v>
      </c>
      <c r="V189" s="1398">
        <f>0</f>
        <v>0</v>
      </c>
      <c r="W189" s="285" t="s">
        <v>180</v>
      </c>
      <c r="X189" s="1804" t="s">
        <v>1190</v>
      </c>
    </row>
    <row r="190" spans="1:24" s="340" customFormat="1" ht="13.5" thickBot="1" x14ac:dyDescent="0.25">
      <c r="A190" s="1791"/>
      <c r="B190" s="1793"/>
      <c r="C190" s="285" t="s">
        <v>1134</v>
      </c>
      <c r="D190" s="1396">
        <f t="shared" si="2"/>
        <v>2</v>
      </c>
      <c r="E190" s="1397">
        <f>0</f>
        <v>0</v>
      </c>
      <c r="F190" s="1398">
        <f>0</f>
        <v>0</v>
      </c>
      <c r="G190" s="1398">
        <v>1</v>
      </c>
      <c r="H190" s="1398">
        <f>0</f>
        <v>0</v>
      </c>
      <c r="I190" s="1398">
        <f>0</f>
        <v>0</v>
      </c>
      <c r="J190" s="1398">
        <f>0</f>
        <v>0</v>
      </c>
      <c r="K190" s="1398">
        <f>0</f>
        <v>0</v>
      </c>
      <c r="L190" s="1398">
        <v>1</v>
      </c>
      <c r="M190" s="1398">
        <f>0</f>
        <v>0</v>
      </c>
      <c r="N190" s="1398">
        <f>0</f>
        <v>0</v>
      </c>
      <c r="O190" s="1398">
        <f>0</f>
        <v>0</v>
      </c>
      <c r="P190" s="1398">
        <f>0</f>
        <v>0</v>
      </c>
      <c r="Q190" s="1398">
        <f>0</f>
        <v>0</v>
      </c>
      <c r="R190" s="1398">
        <f>0</f>
        <v>0</v>
      </c>
      <c r="S190" s="1398">
        <f>0</f>
        <v>0</v>
      </c>
      <c r="T190" s="1398">
        <f>0</f>
        <v>0</v>
      </c>
      <c r="U190" s="1398">
        <f>0</f>
        <v>0</v>
      </c>
      <c r="V190" s="1398">
        <f>0</f>
        <v>0</v>
      </c>
      <c r="W190" s="285" t="s">
        <v>434</v>
      </c>
      <c r="X190" s="1805"/>
    </row>
    <row r="191" spans="1:24" s="339" customFormat="1" ht="13.5" thickBot="1" x14ac:dyDescent="0.25">
      <c r="A191" s="1794" t="s">
        <v>1127</v>
      </c>
      <c r="B191" s="1795" t="s">
        <v>1128</v>
      </c>
      <c r="C191" s="346" t="s">
        <v>1132</v>
      </c>
      <c r="D191" s="1390">
        <f t="shared" si="2"/>
        <v>0</v>
      </c>
      <c r="E191" s="1391">
        <f>0</f>
        <v>0</v>
      </c>
      <c r="F191" s="1392">
        <f>0</f>
        <v>0</v>
      </c>
      <c r="G191" s="1392">
        <f>0</f>
        <v>0</v>
      </c>
      <c r="H191" s="1392">
        <f>0</f>
        <v>0</v>
      </c>
      <c r="I191" s="1392">
        <f>0</f>
        <v>0</v>
      </c>
      <c r="J191" s="1392">
        <f>0</f>
        <v>0</v>
      </c>
      <c r="K191" s="1392">
        <f>0</f>
        <v>0</v>
      </c>
      <c r="L191" s="1392">
        <f>0</f>
        <v>0</v>
      </c>
      <c r="M191" s="1392">
        <f>0</f>
        <v>0</v>
      </c>
      <c r="N191" s="1392">
        <f>0</f>
        <v>0</v>
      </c>
      <c r="O191" s="1392">
        <f>0</f>
        <v>0</v>
      </c>
      <c r="P191" s="1392">
        <f>0</f>
        <v>0</v>
      </c>
      <c r="Q191" s="1392">
        <f>0</f>
        <v>0</v>
      </c>
      <c r="R191" s="1392">
        <f>0</f>
        <v>0</v>
      </c>
      <c r="S191" s="1392">
        <f>0</f>
        <v>0</v>
      </c>
      <c r="T191" s="1392">
        <f>0</f>
        <v>0</v>
      </c>
      <c r="U191" s="1392">
        <f>0</f>
        <v>0</v>
      </c>
      <c r="V191" s="1392">
        <f>0</f>
        <v>0</v>
      </c>
      <c r="W191" s="346" t="s">
        <v>180</v>
      </c>
      <c r="X191" s="1806" t="s">
        <v>1129</v>
      </c>
    </row>
    <row r="192" spans="1:24" s="339" customFormat="1" ht="13.5" thickBot="1" x14ac:dyDescent="0.25">
      <c r="A192" s="1787"/>
      <c r="B192" s="1789"/>
      <c r="C192" s="286" t="s">
        <v>1134</v>
      </c>
      <c r="D192" s="1393">
        <f t="shared" si="2"/>
        <v>0</v>
      </c>
      <c r="E192" s="1394">
        <f>0</f>
        <v>0</v>
      </c>
      <c r="F192" s="1395">
        <f>0</f>
        <v>0</v>
      </c>
      <c r="G192" s="1395">
        <f>0</f>
        <v>0</v>
      </c>
      <c r="H192" s="1395">
        <f>0</f>
        <v>0</v>
      </c>
      <c r="I192" s="1395">
        <f>0</f>
        <v>0</v>
      </c>
      <c r="J192" s="1395">
        <f>0</f>
        <v>0</v>
      </c>
      <c r="K192" s="1395">
        <f>0</f>
        <v>0</v>
      </c>
      <c r="L192" s="1395">
        <f>0</f>
        <v>0</v>
      </c>
      <c r="M192" s="1395">
        <f>0</f>
        <v>0</v>
      </c>
      <c r="N192" s="1395">
        <f>0</f>
        <v>0</v>
      </c>
      <c r="O192" s="1395">
        <f>0</f>
        <v>0</v>
      </c>
      <c r="P192" s="1395">
        <f>0</f>
        <v>0</v>
      </c>
      <c r="Q192" s="1395">
        <f>0</f>
        <v>0</v>
      </c>
      <c r="R192" s="1395">
        <f>0</f>
        <v>0</v>
      </c>
      <c r="S192" s="1395">
        <f>0</f>
        <v>0</v>
      </c>
      <c r="T192" s="1395">
        <f>0</f>
        <v>0</v>
      </c>
      <c r="U192" s="1395">
        <f>0</f>
        <v>0</v>
      </c>
      <c r="V192" s="1395">
        <f>0</f>
        <v>0</v>
      </c>
      <c r="W192" s="286" t="s">
        <v>434</v>
      </c>
      <c r="X192" s="1803"/>
    </row>
    <row r="193" spans="1:24" s="340" customFormat="1" ht="13.5" thickBot="1" x14ac:dyDescent="0.25">
      <c r="A193" s="1790" t="s">
        <v>1191</v>
      </c>
      <c r="B193" s="1792" t="s">
        <v>1192</v>
      </c>
      <c r="C193" s="285" t="s">
        <v>1132</v>
      </c>
      <c r="D193" s="1396">
        <f t="shared" si="2"/>
        <v>0</v>
      </c>
      <c r="E193" s="1397">
        <f>0</f>
        <v>0</v>
      </c>
      <c r="F193" s="1398">
        <f>0</f>
        <v>0</v>
      </c>
      <c r="G193" s="1398">
        <f>0</f>
        <v>0</v>
      </c>
      <c r="H193" s="1398">
        <f>0</f>
        <v>0</v>
      </c>
      <c r="I193" s="1398">
        <f>0</f>
        <v>0</v>
      </c>
      <c r="J193" s="1398">
        <f>0</f>
        <v>0</v>
      </c>
      <c r="K193" s="1398">
        <f>0</f>
        <v>0</v>
      </c>
      <c r="L193" s="1398">
        <f>0</f>
        <v>0</v>
      </c>
      <c r="M193" s="1398">
        <f>0</f>
        <v>0</v>
      </c>
      <c r="N193" s="1398">
        <f>0</f>
        <v>0</v>
      </c>
      <c r="O193" s="1398">
        <f>0</f>
        <v>0</v>
      </c>
      <c r="P193" s="1398">
        <f>0</f>
        <v>0</v>
      </c>
      <c r="Q193" s="1398">
        <f>0</f>
        <v>0</v>
      </c>
      <c r="R193" s="1398">
        <f>0</f>
        <v>0</v>
      </c>
      <c r="S193" s="1398">
        <f>0</f>
        <v>0</v>
      </c>
      <c r="T193" s="1398">
        <f>0</f>
        <v>0</v>
      </c>
      <c r="U193" s="1398">
        <f>0</f>
        <v>0</v>
      </c>
      <c r="V193" s="1398">
        <f>0</f>
        <v>0</v>
      </c>
      <c r="W193" s="285" t="s">
        <v>180</v>
      </c>
      <c r="X193" s="1804" t="s">
        <v>1285</v>
      </c>
    </row>
    <row r="194" spans="1:24" s="340" customFormat="1" ht="13.5" thickBot="1" x14ac:dyDescent="0.25">
      <c r="A194" s="1791"/>
      <c r="B194" s="1793"/>
      <c r="C194" s="285" t="s">
        <v>1134</v>
      </c>
      <c r="D194" s="1396">
        <f t="shared" si="2"/>
        <v>0</v>
      </c>
      <c r="E194" s="1397">
        <f>0</f>
        <v>0</v>
      </c>
      <c r="F194" s="1398">
        <f>0</f>
        <v>0</v>
      </c>
      <c r="G194" s="1398">
        <f>0</f>
        <v>0</v>
      </c>
      <c r="H194" s="1398">
        <f>0</f>
        <v>0</v>
      </c>
      <c r="I194" s="1398">
        <f>0</f>
        <v>0</v>
      </c>
      <c r="J194" s="1398">
        <f>0</f>
        <v>0</v>
      </c>
      <c r="K194" s="1398">
        <f>0</f>
        <v>0</v>
      </c>
      <c r="L194" s="1398">
        <f>0</f>
        <v>0</v>
      </c>
      <c r="M194" s="1398">
        <f>0</f>
        <v>0</v>
      </c>
      <c r="N194" s="1398">
        <f>0</f>
        <v>0</v>
      </c>
      <c r="O194" s="1398">
        <f>0</f>
        <v>0</v>
      </c>
      <c r="P194" s="1398">
        <f>0</f>
        <v>0</v>
      </c>
      <c r="Q194" s="1398">
        <f>0</f>
        <v>0</v>
      </c>
      <c r="R194" s="1398">
        <f>0</f>
        <v>0</v>
      </c>
      <c r="S194" s="1398">
        <f>0</f>
        <v>0</v>
      </c>
      <c r="T194" s="1398">
        <f>0</f>
        <v>0</v>
      </c>
      <c r="U194" s="1398">
        <f>0</f>
        <v>0</v>
      </c>
      <c r="V194" s="1398">
        <f>0</f>
        <v>0</v>
      </c>
      <c r="W194" s="285" t="s">
        <v>434</v>
      </c>
      <c r="X194" s="1805"/>
    </row>
    <row r="195" spans="1:24" s="339" customFormat="1" ht="13.5" thickBot="1" x14ac:dyDescent="0.25">
      <c r="A195" s="1794" t="s">
        <v>1263</v>
      </c>
      <c r="B195" s="1795" t="s">
        <v>1264</v>
      </c>
      <c r="C195" s="346" t="s">
        <v>1132</v>
      </c>
      <c r="D195" s="1390">
        <f t="shared" si="2"/>
        <v>0</v>
      </c>
      <c r="E195" s="1391">
        <f>0</f>
        <v>0</v>
      </c>
      <c r="F195" s="1392">
        <f>0</f>
        <v>0</v>
      </c>
      <c r="G195" s="1392">
        <f>0</f>
        <v>0</v>
      </c>
      <c r="H195" s="1392">
        <f>0</f>
        <v>0</v>
      </c>
      <c r="I195" s="1392">
        <f>0</f>
        <v>0</v>
      </c>
      <c r="J195" s="1392">
        <f>0</f>
        <v>0</v>
      </c>
      <c r="K195" s="1392">
        <f>0</f>
        <v>0</v>
      </c>
      <c r="L195" s="1392">
        <f>0</f>
        <v>0</v>
      </c>
      <c r="M195" s="1392">
        <f>0</f>
        <v>0</v>
      </c>
      <c r="N195" s="1392">
        <f>0</f>
        <v>0</v>
      </c>
      <c r="O195" s="1392">
        <f>0</f>
        <v>0</v>
      </c>
      <c r="P195" s="1392">
        <f>0</f>
        <v>0</v>
      </c>
      <c r="Q195" s="1392">
        <f>0</f>
        <v>0</v>
      </c>
      <c r="R195" s="1392">
        <f>0</f>
        <v>0</v>
      </c>
      <c r="S195" s="1392">
        <f>0</f>
        <v>0</v>
      </c>
      <c r="T195" s="1392">
        <f>0</f>
        <v>0</v>
      </c>
      <c r="U195" s="1392">
        <f>0</f>
        <v>0</v>
      </c>
      <c r="V195" s="1392">
        <f>0</f>
        <v>0</v>
      </c>
      <c r="W195" s="346" t="s">
        <v>180</v>
      </c>
      <c r="X195" s="1806" t="s">
        <v>1193</v>
      </c>
    </row>
    <row r="196" spans="1:24" s="339" customFormat="1" ht="12.75" x14ac:dyDescent="0.2">
      <c r="A196" s="1800"/>
      <c r="B196" s="1801"/>
      <c r="C196" s="941" t="s">
        <v>1134</v>
      </c>
      <c r="D196" s="1408">
        <f t="shared" si="2"/>
        <v>0</v>
      </c>
      <c r="E196" s="1409">
        <f>0</f>
        <v>0</v>
      </c>
      <c r="F196" s="1410">
        <f>0</f>
        <v>0</v>
      </c>
      <c r="G196" s="1410">
        <f>0</f>
        <v>0</v>
      </c>
      <c r="H196" s="1410">
        <f>0</f>
        <v>0</v>
      </c>
      <c r="I196" s="1410">
        <f>0</f>
        <v>0</v>
      </c>
      <c r="J196" s="1410">
        <f>0</f>
        <v>0</v>
      </c>
      <c r="K196" s="1410">
        <f>0</f>
        <v>0</v>
      </c>
      <c r="L196" s="1410">
        <f>0</f>
        <v>0</v>
      </c>
      <c r="M196" s="1410">
        <f>0</f>
        <v>0</v>
      </c>
      <c r="N196" s="1410">
        <f>0</f>
        <v>0</v>
      </c>
      <c r="O196" s="1410">
        <f>0</f>
        <v>0</v>
      </c>
      <c r="P196" s="1410">
        <f>0</f>
        <v>0</v>
      </c>
      <c r="Q196" s="1410">
        <f>0</f>
        <v>0</v>
      </c>
      <c r="R196" s="1410">
        <f>0</f>
        <v>0</v>
      </c>
      <c r="S196" s="1410">
        <f>0</f>
        <v>0</v>
      </c>
      <c r="T196" s="1410">
        <f>0</f>
        <v>0</v>
      </c>
      <c r="U196" s="1410">
        <f>0</f>
        <v>0</v>
      </c>
      <c r="V196" s="1410">
        <f>0</f>
        <v>0</v>
      </c>
      <c r="W196" s="941" t="s">
        <v>434</v>
      </c>
      <c r="X196" s="1809"/>
    </row>
    <row r="197" spans="1:24" ht="13.5" thickBot="1" x14ac:dyDescent="0.25">
      <c r="A197" s="1773" t="s">
        <v>289</v>
      </c>
      <c r="B197" s="1774"/>
      <c r="C197" s="942" t="s">
        <v>592</v>
      </c>
      <c r="D197" s="1411">
        <f t="shared" ref="D197:U197" si="3">SUMIF($C$7:$C$196,"M",D7:D196)</f>
        <v>462</v>
      </c>
      <c r="E197" s="1411">
        <f t="shared" si="3"/>
        <v>64</v>
      </c>
      <c r="F197" s="1411">
        <f t="shared" si="3"/>
        <v>36</v>
      </c>
      <c r="G197" s="1411">
        <f t="shared" si="3"/>
        <v>52</v>
      </c>
      <c r="H197" s="1411">
        <f t="shared" si="3"/>
        <v>36</v>
      </c>
      <c r="I197" s="1411">
        <f t="shared" si="3"/>
        <v>44</v>
      </c>
      <c r="J197" s="1411">
        <f t="shared" si="3"/>
        <v>33</v>
      </c>
      <c r="K197" s="1411">
        <f t="shared" si="3"/>
        <v>26</v>
      </c>
      <c r="L197" s="1411">
        <f t="shared" si="3"/>
        <v>25</v>
      </c>
      <c r="M197" s="1411">
        <f t="shared" si="3"/>
        <v>20</v>
      </c>
      <c r="N197" s="1411">
        <f t="shared" si="3"/>
        <v>11</v>
      </c>
      <c r="O197" s="1411">
        <f t="shared" si="3"/>
        <v>10</v>
      </c>
      <c r="P197" s="1411">
        <f t="shared" si="3"/>
        <v>14</v>
      </c>
      <c r="Q197" s="1411">
        <f t="shared" si="3"/>
        <v>8</v>
      </c>
      <c r="R197" s="1411">
        <f t="shared" si="3"/>
        <v>15</v>
      </c>
      <c r="S197" s="1411">
        <f t="shared" si="3"/>
        <v>18</v>
      </c>
      <c r="T197" s="1411">
        <f t="shared" si="3"/>
        <v>6</v>
      </c>
      <c r="U197" s="1411">
        <f t="shared" si="3"/>
        <v>3</v>
      </c>
      <c r="V197" s="1411">
        <f>SUMIF($C$7:$C$196,"M",V7:V196)</f>
        <v>41</v>
      </c>
      <c r="W197" s="943" t="s">
        <v>180</v>
      </c>
      <c r="X197" s="1779" t="s">
        <v>470</v>
      </c>
    </row>
    <row r="198" spans="1:24" ht="13.5" thickBot="1" x14ac:dyDescent="0.25">
      <c r="A198" s="1775"/>
      <c r="B198" s="1776"/>
      <c r="C198" s="944" t="s">
        <v>593</v>
      </c>
      <c r="D198" s="1412">
        <f t="shared" ref="D198:U198" si="4">SUMIF($C$7:$C$196,"F",D7:D196)</f>
        <v>378</v>
      </c>
      <c r="E198" s="1412">
        <f t="shared" si="4"/>
        <v>73</v>
      </c>
      <c r="F198" s="1412">
        <f t="shared" si="4"/>
        <v>49</v>
      </c>
      <c r="G198" s="1412">
        <f t="shared" si="4"/>
        <v>49</v>
      </c>
      <c r="H198" s="1412">
        <f t="shared" si="4"/>
        <v>33</v>
      </c>
      <c r="I198" s="1412">
        <f t="shared" si="4"/>
        <v>39</v>
      </c>
      <c r="J198" s="1412">
        <f t="shared" si="4"/>
        <v>39</v>
      </c>
      <c r="K198" s="1412">
        <f t="shared" si="4"/>
        <v>26</v>
      </c>
      <c r="L198" s="1412">
        <f t="shared" si="4"/>
        <v>13</v>
      </c>
      <c r="M198" s="1412">
        <f t="shared" si="4"/>
        <v>6</v>
      </c>
      <c r="N198" s="1412">
        <f t="shared" si="4"/>
        <v>11</v>
      </c>
      <c r="O198" s="1412">
        <f t="shared" si="4"/>
        <v>4</v>
      </c>
      <c r="P198" s="1412">
        <f t="shared" si="4"/>
        <v>4</v>
      </c>
      <c r="Q198" s="1412">
        <f t="shared" si="4"/>
        <v>1</v>
      </c>
      <c r="R198" s="1412">
        <f t="shared" si="4"/>
        <v>1</v>
      </c>
      <c r="S198" s="1412">
        <f t="shared" si="4"/>
        <v>1</v>
      </c>
      <c r="T198" s="1412">
        <f t="shared" si="4"/>
        <v>4</v>
      </c>
      <c r="U198" s="1412">
        <f t="shared" si="4"/>
        <v>2</v>
      </c>
      <c r="V198" s="1412">
        <f>SUMIF($C$7:$C$196,"F",V7:V196)</f>
        <v>23</v>
      </c>
      <c r="W198" s="945" t="s">
        <v>434</v>
      </c>
      <c r="X198" s="1780"/>
    </row>
    <row r="199" spans="1:24" ht="12.75" x14ac:dyDescent="0.2">
      <c r="A199" s="1777"/>
      <c r="B199" s="1778"/>
      <c r="C199" s="946" t="s">
        <v>44</v>
      </c>
      <c r="D199" s="1413">
        <f t="shared" ref="D199:U199" si="5">SUM(D197:D198)</f>
        <v>840</v>
      </c>
      <c r="E199" s="1413">
        <f t="shared" si="5"/>
        <v>137</v>
      </c>
      <c r="F199" s="1413">
        <f t="shared" si="5"/>
        <v>85</v>
      </c>
      <c r="G199" s="1413">
        <f t="shared" si="5"/>
        <v>101</v>
      </c>
      <c r="H199" s="1413">
        <f t="shared" si="5"/>
        <v>69</v>
      </c>
      <c r="I199" s="1413">
        <f t="shared" si="5"/>
        <v>83</v>
      </c>
      <c r="J199" s="1413">
        <f t="shared" si="5"/>
        <v>72</v>
      </c>
      <c r="K199" s="1413">
        <f t="shared" si="5"/>
        <v>52</v>
      </c>
      <c r="L199" s="1413">
        <f t="shared" si="5"/>
        <v>38</v>
      </c>
      <c r="M199" s="1413">
        <f t="shared" si="5"/>
        <v>26</v>
      </c>
      <c r="N199" s="1413">
        <f t="shared" si="5"/>
        <v>22</v>
      </c>
      <c r="O199" s="1413">
        <f t="shared" si="5"/>
        <v>14</v>
      </c>
      <c r="P199" s="1413">
        <f t="shared" si="5"/>
        <v>18</v>
      </c>
      <c r="Q199" s="1413">
        <f t="shared" si="5"/>
        <v>9</v>
      </c>
      <c r="R199" s="1413">
        <f t="shared" si="5"/>
        <v>16</v>
      </c>
      <c r="S199" s="1413">
        <f t="shared" si="5"/>
        <v>19</v>
      </c>
      <c r="T199" s="1413">
        <f t="shared" si="5"/>
        <v>10</v>
      </c>
      <c r="U199" s="1413">
        <f t="shared" si="5"/>
        <v>5</v>
      </c>
      <c r="V199" s="1413">
        <f>SUM(V197:V198)</f>
        <v>64</v>
      </c>
      <c r="W199" s="947" t="s">
        <v>45</v>
      </c>
      <c r="X199" s="1781"/>
    </row>
    <row r="200" spans="1:24" ht="12.75" x14ac:dyDescent="0.2">
      <c r="A200" s="1782" t="s">
        <v>970</v>
      </c>
      <c r="B200" s="1782"/>
      <c r="C200" s="1782"/>
      <c r="D200" s="1782"/>
      <c r="T200" s="1783" t="s">
        <v>969</v>
      </c>
      <c r="U200" s="1783"/>
      <c r="V200" s="1783"/>
      <c r="W200" s="1783"/>
      <c r="X200" s="1783"/>
    </row>
  </sheetData>
  <mergeCells count="293">
    <mergeCell ref="X185:X186"/>
    <mergeCell ref="X187:X188"/>
    <mergeCell ref="X189:X190"/>
    <mergeCell ref="X191:X192"/>
    <mergeCell ref="X193:X194"/>
    <mergeCell ref="X195:X196"/>
    <mergeCell ref="X167:X168"/>
    <mergeCell ref="X169:X170"/>
    <mergeCell ref="X171:X172"/>
    <mergeCell ref="X173:X174"/>
    <mergeCell ref="X175:X176"/>
    <mergeCell ref="X177:X178"/>
    <mergeCell ref="X179:X180"/>
    <mergeCell ref="X181:X182"/>
    <mergeCell ref="X183:X184"/>
    <mergeCell ref="X149:X150"/>
    <mergeCell ref="X151:X152"/>
    <mergeCell ref="X153:X154"/>
    <mergeCell ref="X155:X156"/>
    <mergeCell ref="X157:X158"/>
    <mergeCell ref="X159:X160"/>
    <mergeCell ref="X161:X162"/>
    <mergeCell ref="X163:X164"/>
    <mergeCell ref="X165:X166"/>
    <mergeCell ref="X131:X132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13:X114"/>
    <mergeCell ref="X115:X116"/>
    <mergeCell ref="X117:X118"/>
    <mergeCell ref="X119:X120"/>
    <mergeCell ref="X121:X122"/>
    <mergeCell ref="X123:X124"/>
    <mergeCell ref="X125:X126"/>
    <mergeCell ref="X127:X128"/>
    <mergeCell ref="X129:X130"/>
    <mergeCell ref="X95:X96"/>
    <mergeCell ref="X97:X98"/>
    <mergeCell ref="X99:X100"/>
    <mergeCell ref="X101:X102"/>
    <mergeCell ref="X103:X104"/>
    <mergeCell ref="X105:X106"/>
    <mergeCell ref="X107:X108"/>
    <mergeCell ref="X109:X110"/>
    <mergeCell ref="X111:X112"/>
    <mergeCell ref="X77:X78"/>
    <mergeCell ref="X79:X80"/>
    <mergeCell ref="X81:X82"/>
    <mergeCell ref="X83:X84"/>
    <mergeCell ref="X85:X86"/>
    <mergeCell ref="X87:X88"/>
    <mergeCell ref="X89:X90"/>
    <mergeCell ref="X91:X92"/>
    <mergeCell ref="X93:X94"/>
    <mergeCell ref="X59:X60"/>
    <mergeCell ref="X61:X62"/>
    <mergeCell ref="X63:X64"/>
    <mergeCell ref="X65:X66"/>
    <mergeCell ref="X67:X68"/>
    <mergeCell ref="X69:X70"/>
    <mergeCell ref="X71:X72"/>
    <mergeCell ref="X73:X74"/>
    <mergeCell ref="X75:X76"/>
    <mergeCell ref="X41:X42"/>
    <mergeCell ref="X43:X44"/>
    <mergeCell ref="X45:X46"/>
    <mergeCell ref="X47:X48"/>
    <mergeCell ref="X49:X50"/>
    <mergeCell ref="X51:X52"/>
    <mergeCell ref="X53:X54"/>
    <mergeCell ref="X55:X56"/>
    <mergeCell ref="X57:X58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X7:X8"/>
    <mergeCell ref="X9:X10"/>
    <mergeCell ref="X11:X12"/>
    <mergeCell ref="X13:X14"/>
    <mergeCell ref="X15:X16"/>
    <mergeCell ref="X17:X18"/>
    <mergeCell ref="X19:X20"/>
    <mergeCell ref="X21:X22"/>
    <mergeCell ref="A187:A188"/>
    <mergeCell ref="B187:B188"/>
    <mergeCell ref="A167:A168"/>
    <mergeCell ref="B167:B168"/>
    <mergeCell ref="A169:A170"/>
    <mergeCell ref="B169:B170"/>
    <mergeCell ref="A171:A172"/>
    <mergeCell ref="B171:B172"/>
    <mergeCell ref="A173:A174"/>
    <mergeCell ref="B173:B174"/>
    <mergeCell ref="A175:A176"/>
    <mergeCell ref="B175:B176"/>
    <mergeCell ref="A157:A158"/>
    <mergeCell ref="B157:B158"/>
    <mergeCell ref="A159:A160"/>
    <mergeCell ref="B159:B160"/>
    <mergeCell ref="A189:A190"/>
    <mergeCell ref="B189:B190"/>
    <mergeCell ref="A191:A192"/>
    <mergeCell ref="B191:B192"/>
    <mergeCell ref="A193:A194"/>
    <mergeCell ref="B193:B194"/>
    <mergeCell ref="A195:A196"/>
    <mergeCell ref="B195:B196"/>
    <mergeCell ref="A177:A178"/>
    <mergeCell ref="B177:B178"/>
    <mergeCell ref="A179:A180"/>
    <mergeCell ref="B179:B180"/>
    <mergeCell ref="A181:A182"/>
    <mergeCell ref="B181:B182"/>
    <mergeCell ref="A183:A184"/>
    <mergeCell ref="B183:B184"/>
    <mergeCell ref="A185:A186"/>
    <mergeCell ref="B185:B186"/>
    <mergeCell ref="A143:A144"/>
    <mergeCell ref="B143:B144"/>
    <mergeCell ref="A145:A146"/>
    <mergeCell ref="B145:B146"/>
    <mergeCell ref="A161:A162"/>
    <mergeCell ref="B161:B162"/>
    <mergeCell ref="A163:A164"/>
    <mergeCell ref="B163:B164"/>
    <mergeCell ref="A165:A166"/>
    <mergeCell ref="B165:B166"/>
    <mergeCell ref="A147:A148"/>
    <mergeCell ref="B147:B148"/>
    <mergeCell ref="A149:A150"/>
    <mergeCell ref="B149:B150"/>
    <mergeCell ref="A151:A152"/>
    <mergeCell ref="B151:B152"/>
    <mergeCell ref="A153:A154"/>
    <mergeCell ref="B153:B154"/>
    <mergeCell ref="A155:A156"/>
    <mergeCell ref="B155:B156"/>
    <mergeCell ref="A133:A134"/>
    <mergeCell ref="B133:B134"/>
    <mergeCell ref="A135:A136"/>
    <mergeCell ref="B135:B136"/>
    <mergeCell ref="A137:A138"/>
    <mergeCell ref="B137:B138"/>
    <mergeCell ref="A139:A140"/>
    <mergeCell ref="B139:B140"/>
    <mergeCell ref="A141:A142"/>
    <mergeCell ref="B141:B14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93:A94"/>
    <mergeCell ref="B93:B94"/>
    <mergeCell ref="A95:A96"/>
    <mergeCell ref="B95:B96"/>
    <mergeCell ref="A97:A98"/>
    <mergeCell ref="B97:B98"/>
    <mergeCell ref="A99:A100"/>
    <mergeCell ref="B99:B100"/>
    <mergeCell ref="A101:A102"/>
    <mergeCell ref="B101:B10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73:A74"/>
    <mergeCell ref="B73:B74"/>
    <mergeCell ref="A75:A76"/>
    <mergeCell ref="B75:B76"/>
    <mergeCell ref="A77:A78"/>
    <mergeCell ref="B77:B78"/>
    <mergeCell ref="A79:A80"/>
    <mergeCell ref="B79:B80"/>
    <mergeCell ref="A81:A82"/>
    <mergeCell ref="B81:B8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A43:A44"/>
    <mergeCell ref="B43:B44"/>
    <mergeCell ref="A45:A46"/>
    <mergeCell ref="B45:B46"/>
    <mergeCell ref="A47:A48"/>
    <mergeCell ref="B47:B48"/>
    <mergeCell ref="A49:A50"/>
    <mergeCell ref="B49:B50"/>
    <mergeCell ref="A51:A52"/>
    <mergeCell ref="B51:B5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197:B199"/>
    <mergeCell ref="X197:X199"/>
    <mergeCell ref="A200:D200"/>
    <mergeCell ref="T200:X200"/>
    <mergeCell ref="A1:X1"/>
    <mergeCell ref="A2:X2"/>
    <mergeCell ref="A3:X3"/>
    <mergeCell ref="A4:X4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</mergeCells>
  <printOptions horizontalCentered="1" verticalCentered="1"/>
  <pageMargins left="0" right="0" top="0.39370078740157483" bottom="0" header="0" footer="0"/>
  <pageSetup paperSize="9" scale="75" orientation="landscape" r:id="rId1"/>
  <rowBreaks count="4" manualBreakCount="4">
    <brk id="46" max="23" man="1"/>
    <brk id="82" max="23" man="1"/>
    <brk id="122" max="23" man="1"/>
    <brk id="158" max="23" man="1"/>
  </rowBreak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X200"/>
  <sheetViews>
    <sheetView view="pageBreakPreview" topLeftCell="A169" zoomScale="85" zoomScaleNormal="100" zoomScaleSheetLayoutView="85" workbookViewId="0">
      <selection activeCell="L212" sqref="L212"/>
    </sheetView>
  </sheetViews>
  <sheetFormatPr defaultColWidth="9.140625" defaultRowHeight="14.25" x14ac:dyDescent="0.2"/>
  <cols>
    <col min="1" max="1" width="10.7109375" style="281" customWidth="1"/>
    <col min="2" max="2" width="29.28515625" style="281" customWidth="1"/>
    <col min="3" max="3" width="7.42578125" style="281" customWidth="1"/>
    <col min="4" max="4" width="7.85546875" style="287" bestFit="1" customWidth="1"/>
    <col min="5" max="20" width="5.42578125" style="281" customWidth="1"/>
    <col min="21" max="22" width="4.42578125" style="281" customWidth="1"/>
    <col min="23" max="23" width="6" style="281" customWidth="1"/>
    <col min="24" max="24" width="32" style="290" customWidth="1"/>
    <col min="25" max="16384" width="9.140625" style="281"/>
  </cols>
  <sheetData>
    <row r="1" spans="1:24" ht="23.25" x14ac:dyDescent="0.2">
      <c r="A1" s="1784" t="s">
        <v>525</v>
      </c>
      <c r="B1" s="1784"/>
      <c r="C1" s="1784"/>
      <c r="D1" s="1784"/>
      <c r="E1" s="1784"/>
      <c r="F1" s="1784"/>
      <c r="G1" s="1784"/>
      <c r="H1" s="1784"/>
      <c r="I1" s="1784"/>
      <c r="J1" s="1784"/>
      <c r="K1" s="1784"/>
      <c r="L1" s="1784"/>
      <c r="M1" s="1784"/>
      <c r="N1" s="1784"/>
      <c r="O1" s="1784"/>
      <c r="P1" s="1784"/>
      <c r="Q1" s="1784"/>
      <c r="R1" s="1784"/>
      <c r="S1" s="1784"/>
      <c r="T1" s="1784"/>
      <c r="U1" s="1784"/>
      <c r="V1" s="1784"/>
      <c r="W1" s="1784"/>
      <c r="X1" s="1784"/>
    </row>
    <row r="2" spans="1:24" ht="15.75" x14ac:dyDescent="0.2">
      <c r="A2" s="1785" t="s">
        <v>534</v>
      </c>
      <c r="B2" s="1785"/>
      <c r="C2" s="1785"/>
      <c r="D2" s="1785"/>
      <c r="E2" s="1785"/>
      <c r="F2" s="1785"/>
      <c r="G2" s="1785"/>
      <c r="H2" s="1785"/>
      <c r="I2" s="1785"/>
      <c r="J2" s="1785"/>
      <c r="K2" s="1785"/>
      <c r="L2" s="1785"/>
      <c r="M2" s="1785"/>
      <c r="N2" s="1785"/>
      <c r="O2" s="1785"/>
      <c r="P2" s="1785"/>
      <c r="Q2" s="1785"/>
      <c r="R2" s="1785"/>
      <c r="S2" s="1785"/>
      <c r="T2" s="1785"/>
      <c r="U2" s="1785"/>
      <c r="V2" s="1785"/>
      <c r="W2" s="1785"/>
      <c r="X2" s="1785"/>
    </row>
    <row r="3" spans="1:24" ht="15.75" x14ac:dyDescent="0.2">
      <c r="A3" s="1785" t="s">
        <v>875</v>
      </c>
      <c r="B3" s="1785"/>
      <c r="C3" s="1785"/>
      <c r="D3" s="1785"/>
      <c r="E3" s="1785"/>
      <c r="F3" s="1785"/>
      <c r="G3" s="1785"/>
      <c r="H3" s="1785"/>
      <c r="I3" s="1785"/>
      <c r="J3" s="1785"/>
      <c r="K3" s="1785"/>
      <c r="L3" s="1785"/>
      <c r="M3" s="1785"/>
      <c r="N3" s="1785"/>
      <c r="O3" s="1785"/>
      <c r="P3" s="1785"/>
      <c r="Q3" s="1785"/>
      <c r="R3" s="1785"/>
      <c r="S3" s="1785"/>
      <c r="T3" s="1785"/>
      <c r="U3" s="1785"/>
      <c r="V3" s="1785"/>
      <c r="W3" s="1785"/>
      <c r="X3" s="1785"/>
    </row>
    <row r="4" spans="1:24" ht="15.75" x14ac:dyDescent="0.2">
      <c r="A4" s="1785">
        <v>2021</v>
      </c>
      <c r="B4" s="1785"/>
      <c r="C4" s="1785"/>
      <c r="D4" s="1785"/>
      <c r="E4" s="1785"/>
      <c r="F4" s="1785"/>
      <c r="G4" s="1785"/>
      <c r="H4" s="1785"/>
      <c r="I4" s="1785"/>
      <c r="J4" s="1785"/>
      <c r="K4" s="1785"/>
      <c r="L4" s="1785"/>
      <c r="M4" s="1785"/>
      <c r="N4" s="1785"/>
      <c r="O4" s="1785"/>
      <c r="P4" s="1785"/>
      <c r="Q4" s="1785"/>
      <c r="R4" s="1785"/>
      <c r="S4" s="1785"/>
      <c r="T4" s="1785"/>
      <c r="U4" s="1785"/>
      <c r="V4" s="1785"/>
      <c r="W4" s="1785"/>
      <c r="X4" s="1785"/>
    </row>
    <row r="5" spans="1:24" ht="15.75" x14ac:dyDescent="0.2">
      <c r="A5" s="289" t="s">
        <v>742</v>
      </c>
      <c r="B5" s="1057"/>
      <c r="C5" s="1057"/>
      <c r="D5" s="1057"/>
      <c r="E5" s="1057"/>
      <c r="F5" s="1057"/>
      <c r="G5" s="1057"/>
      <c r="H5" s="1057"/>
      <c r="I5" s="1057"/>
      <c r="J5" s="1057"/>
      <c r="K5" s="1057"/>
      <c r="L5" s="1057"/>
      <c r="M5" s="1057"/>
      <c r="N5" s="1057"/>
      <c r="O5" s="1057"/>
      <c r="P5" s="1057"/>
      <c r="Q5" s="1057"/>
      <c r="R5" s="1057"/>
      <c r="S5" s="1057"/>
      <c r="T5" s="1057"/>
      <c r="U5" s="1057"/>
      <c r="V5" s="1057"/>
      <c r="W5" s="1057"/>
      <c r="X5" s="294" t="s">
        <v>202</v>
      </c>
    </row>
    <row r="6" spans="1:24" ht="49.5" x14ac:dyDescent="0.2">
      <c r="A6" s="282" t="s">
        <v>859</v>
      </c>
      <c r="B6" s="737" t="s">
        <v>111</v>
      </c>
      <c r="C6" s="738" t="s">
        <v>414</v>
      </c>
      <c r="D6" s="284" t="s">
        <v>394</v>
      </c>
      <c r="E6" s="380" t="s">
        <v>858</v>
      </c>
      <c r="F6" s="381" t="s">
        <v>269</v>
      </c>
      <c r="G6" s="381" t="s">
        <v>173</v>
      </c>
      <c r="H6" s="381" t="s">
        <v>171</v>
      </c>
      <c r="I6" s="381" t="s">
        <v>169</v>
      </c>
      <c r="J6" s="381" t="s">
        <v>167</v>
      </c>
      <c r="K6" s="381" t="s">
        <v>165</v>
      </c>
      <c r="L6" s="381" t="s">
        <v>163</v>
      </c>
      <c r="M6" s="381" t="s">
        <v>161</v>
      </c>
      <c r="N6" s="381" t="s">
        <v>69</v>
      </c>
      <c r="O6" s="381" t="s">
        <v>67</v>
      </c>
      <c r="P6" s="381" t="s">
        <v>65</v>
      </c>
      <c r="Q6" s="381" t="s">
        <v>63</v>
      </c>
      <c r="R6" s="381" t="s">
        <v>61</v>
      </c>
      <c r="S6" s="381" t="s">
        <v>59</v>
      </c>
      <c r="T6" s="381" t="s">
        <v>153</v>
      </c>
      <c r="U6" s="381" t="s">
        <v>151</v>
      </c>
      <c r="V6" s="382" t="s">
        <v>453</v>
      </c>
      <c r="W6" s="284" t="s">
        <v>413</v>
      </c>
      <c r="X6" s="283" t="s">
        <v>815</v>
      </c>
    </row>
    <row r="7" spans="1:24" s="339" customFormat="1" ht="13.5" thickBot="1" x14ac:dyDescent="0.25">
      <c r="A7" s="1786" t="s">
        <v>1130</v>
      </c>
      <c r="B7" s="1788" t="s">
        <v>1131</v>
      </c>
      <c r="C7" s="346" t="s">
        <v>1132</v>
      </c>
      <c r="D7" s="1390">
        <f>SUM(E7:V7)</f>
        <v>1</v>
      </c>
      <c r="E7" s="1391">
        <f>0</f>
        <v>0</v>
      </c>
      <c r="F7" s="1392">
        <f>0</f>
        <v>0</v>
      </c>
      <c r="G7" s="1392">
        <f>0</f>
        <v>0</v>
      </c>
      <c r="H7" s="1392">
        <v>1</v>
      </c>
      <c r="I7" s="1392">
        <f>0</f>
        <v>0</v>
      </c>
      <c r="J7" s="1392">
        <f>0</f>
        <v>0</v>
      </c>
      <c r="K7" s="1392">
        <f>0</f>
        <v>0</v>
      </c>
      <c r="L7" s="1392">
        <f>0</f>
        <v>0</v>
      </c>
      <c r="M7" s="1392">
        <f>0</f>
        <v>0</v>
      </c>
      <c r="N7" s="1392">
        <f>0</f>
        <v>0</v>
      </c>
      <c r="O7" s="1392">
        <f>0</f>
        <v>0</v>
      </c>
      <c r="P7" s="1392">
        <f>0</f>
        <v>0</v>
      </c>
      <c r="Q7" s="1392">
        <f>0</f>
        <v>0</v>
      </c>
      <c r="R7" s="1392">
        <f>0</f>
        <v>0</v>
      </c>
      <c r="S7" s="1392">
        <f>0</f>
        <v>0</v>
      </c>
      <c r="T7" s="1392">
        <f>0</f>
        <v>0</v>
      </c>
      <c r="U7" s="1392">
        <f>0</f>
        <v>0</v>
      </c>
      <c r="V7" s="1392">
        <f>0</f>
        <v>0</v>
      </c>
      <c r="W7" s="346" t="s">
        <v>180</v>
      </c>
      <c r="X7" s="1802" t="s">
        <v>1133</v>
      </c>
    </row>
    <row r="8" spans="1:24" s="339" customFormat="1" ht="13.5" thickBot="1" x14ac:dyDescent="0.25">
      <c r="A8" s="1787"/>
      <c r="B8" s="1789"/>
      <c r="C8" s="286" t="s">
        <v>1134</v>
      </c>
      <c r="D8" s="1393">
        <f t="shared" ref="D8:D71" si="0">SUM(E8:V8)</f>
        <v>1</v>
      </c>
      <c r="E8" s="1394">
        <v>1</v>
      </c>
      <c r="F8" s="1395">
        <f>0</f>
        <v>0</v>
      </c>
      <c r="G8" s="1395">
        <f>0</f>
        <v>0</v>
      </c>
      <c r="H8" s="1395">
        <f>0</f>
        <v>0</v>
      </c>
      <c r="I8" s="1395">
        <f>0</f>
        <v>0</v>
      </c>
      <c r="J8" s="1395">
        <f>0</f>
        <v>0</v>
      </c>
      <c r="K8" s="1395">
        <f>0</f>
        <v>0</v>
      </c>
      <c r="L8" s="1395">
        <f>0</f>
        <v>0</v>
      </c>
      <c r="M8" s="1395">
        <f>0</f>
        <v>0</v>
      </c>
      <c r="N8" s="1395">
        <f>0</f>
        <v>0</v>
      </c>
      <c r="O8" s="1395">
        <f>0</f>
        <v>0</v>
      </c>
      <c r="P8" s="1395">
        <f>0</f>
        <v>0</v>
      </c>
      <c r="Q8" s="1395">
        <f>0</f>
        <v>0</v>
      </c>
      <c r="R8" s="1395">
        <f>0</f>
        <v>0</v>
      </c>
      <c r="S8" s="1395">
        <f>0</f>
        <v>0</v>
      </c>
      <c r="T8" s="1395">
        <f>0</f>
        <v>0</v>
      </c>
      <c r="U8" s="1395">
        <f>0</f>
        <v>0</v>
      </c>
      <c r="V8" s="1395">
        <f>0</f>
        <v>0</v>
      </c>
      <c r="W8" s="286" t="s">
        <v>434</v>
      </c>
      <c r="X8" s="1803"/>
    </row>
    <row r="9" spans="1:24" s="340" customFormat="1" ht="13.5" thickBot="1" x14ac:dyDescent="0.25">
      <c r="A9" s="1790" t="s">
        <v>1135</v>
      </c>
      <c r="B9" s="1792" t="s">
        <v>816</v>
      </c>
      <c r="C9" s="285" t="s">
        <v>1132</v>
      </c>
      <c r="D9" s="1396">
        <f t="shared" si="0"/>
        <v>5</v>
      </c>
      <c r="E9" s="1397">
        <f>0</f>
        <v>0</v>
      </c>
      <c r="F9" s="1398">
        <f>0</f>
        <v>0</v>
      </c>
      <c r="G9" s="1398">
        <f>0</f>
        <v>0</v>
      </c>
      <c r="H9" s="1398">
        <f>0</f>
        <v>0</v>
      </c>
      <c r="I9" s="1398">
        <f>0</f>
        <v>0</v>
      </c>
      <c r="J9" s="1398">
        <f>0</f>
        <v>0</v>
      </c>
      <c r="K9" s="1398">
        <f>0</f>
        <v>0</v>
      </c>
      <c r="L9" s="1398">
        <v>1</v>
      </c>
      <c r="M9" s="1398">
        <v>1</v>
      </c>
      <c r="N9" s="1398">
        <f>0</f>
        <v>0</v>
      </c>
      <c r="O9" s="1398">
        <v>2</v>
      </c>
      <c r="P9" s="1398">
        <v>1</v>
      </c>
      <c r="Q9" s="1398">
        <f>0</f>
        <v>0</v>
      </c>
      <c r="R9" s="1398">
        <f>0</f>
        <v>0</v>
      </c>
      <c r="S9" s="1398">
        <f>0</f>
        <v>0</v>
      </c>
      <c r="T9" s="1398">
        <f>0</f>
        <v>0</v>
      </c>
      <c r="U9" s="1398">
        <f>0</f>
        <v>0</v>
      </c>
      <c r="V9" s="1398">
        <f>0</f>
        <v>0</v>
      </c>
      <c r="W9" s="285" t="s">
        <v>180</v>
      </c>
      <c r="X9" s="1804" t="s">
        <v>1136</v>
      </c>
    </row>
    <row r="10" spans="1:24" s="340" customFormat="1" ht="13.5" thickBot="1" x14ac:dyDescent="0.25">
      <c r="A10" s="1791"/>
      <c r="B10" s="1793"/>
      <c r="C10" s="285" t="s">
        <v>1134</v>
      </c>
      <c r="D10" s="1396">
        <f t="shared" si="0"/>
        <v>1</v>
      </c>
      <c r="E10" s="1397">
        <f>0</f>
        <v>0</v>
      </c>
      <c r="F10" s="1398">
        <f>0</f>
        <v>0</v>
      </c>
      <c r="G10" s="1398">
        <v>1</v>
      </c>
      <c r="H10" s="1398">
        <f>0</f>
        <v>0</v>
      </c>
      <c r="I10" s="1398">
        <f>0</f>
        <v>0</v>
      </c>
      <c r="J10" s="1398">
        <f>0</f>
        <v>0</v>
      </c>
      <c r="K10" s="1398">
        <f>0</f>
        <v>0</v>
      </c>
      <c r="L10" s="1398">
        <f>0</f>
        <v>0</v>
      </c>
      <c r="M10" s="1398">
        <f>0</f>
        <v>0</v>
      </c>
      <c r="N10" s="1398">
        <f>0</f>
        <v>0</v>
      </c>
      <c r="O10" s="1398">
        <f>0</f>
        <v>0</v>
      </c>
      <c r="P10" s="1398">
        <f>0</f>
        <v>0</v>
      </c>
      <c r="Q10" s="1398">
        <f>0</f>
        <v>0</v>
      </c>
      <c r="R10" s="1398">
        <f>0</f>
        <v>0</v>
      </c>
      <c r="S10" s="1398">
        <f>0</f>
        <v>0</v>
      </c>
      <c r="T10" s="1398">
        <f>0</f>
        <v>0</v>
      </c>
      <c r="U10" s="1398">
        <f>0</f>
        <v>0</v>
      </c>
      <c r="V10" s="1398">
        <f>0</f>
        <v>0</v>
      </c>
      <c r="W10" s="285" t="s">
        <v>434</v>
      </c>
      <c r="X10" s="1805"/>
    </row>
    <row r="11" spans="1:24" s="339" customFormat="1" ht="13.5" thickBot="1" x14ac:dyDescent="0.25">
      <c r="A11" s="1794" t="s">
        <v>1223</v>
      </c>
      <c r="B11" s="1795" t="s">
        <v>1224</v>
      </c>
      <c r="C11" s="346" t="s">
        <v>1132</v>
      </c>
      <c r="D11" s="1390">
        <f t="shared" si="0"/>
        <v>0</v>
      </c>
      <c r="E11" s="1391">
        <f>0</f>
        <v>0</v>
      </c>
      <c r="F11" s="1392">
        <f>0</f>
        <v>0</v>
      </c>
      <c r="G11" s="1392">
        <f>0</f>
        <v>0</v>
      </c>
      <c r="H11" s="1392">
        <f>0</f>
        <v>0</v>
      </c>
      <c r="I11" s="1392">
        <f>0</f>
        <v>0</v>
      </c>
      <c r="J11" s="1392">
        <f>0</f>
        <v>0</v>
      </c>
      <c r="K11" s="1392">
        <f>0</f>
        <v>0</v>
      </c>
      <c r="L11" s="1392">
        <f>0</f>
        <v>0</v>
      </c>
      <c r="M11" s="1392">
        <f>0</f>
        <v>0</v>
      </c>
      <c r="N11" s="1392">
        <f>0</f>
        <v>0</v>
      </c>
      <c r="O11" s="1392">
        <f>0</f>
        <v>0</v>
      </c>
      <c r="P11" s="1392">
        <f>0</f>
        <v>0</v>
      </c>
      <c r="Q11" s="1392">
        <f>0</f>
        <v>0</v>
      </c>
      <c r="R11" s="1392">
        <f>0</f>
        <v>0</v>
      </c>
      <c r="S11" s="1392">
        <f>0</f>
        <v>0</v>
      </c>
      <c r="T11" s="1392">
        <f>0</f>
        <v>0</v>
      </c>
      <c r="U11" s="1392">
        <f>0</f>
        <v>0</v>
      </c>
      <c r="V11" s="1392">
        <f>0</f>
        <v>0</v>
      </c>
      <c r="W11" s="346" t="s">
        <v>180</v>
      </c>
      <c r="X11" s="1806" t="s">
        <v>1265</v>
      </c>
    </row>
    <row r="12" spans="1:24" s="339" customFormat="1" ht="13.5" thickBot="1" x14ac:dyDescent="0.25">
      <c r="A12" s="1787"/>
      <c r="B12" s="1789"/>
      <c r="C12" s="286" t="s">
        <v>1134</v>
      </c>
      <c r="D12" s="1393">
        <f t="shared" si="0"/>
        <v>0</v>
      </c>
      <c r="E12" s="1394">
        <f>0</f>
        <v>0</v>
      </c>
      <c r="F12" s="1395">
        <f>0</f>
        <v>0</v>
      </c>
      <c r="G12" s="1395">
        <f>0</f>
        <v>0</v>
      </c>
      <c r="H12" s="1395">
        <f>0</f>
        <v>0</v>
      </c>
      <c r="I12" s="1395">
        <f>0</f>
        <v>0</v>
      </c>
      <c r="J12" s="1395">
        <f>0</f>
        <v>0</v>
      </c>
      <c r="K12" s="1395">
        <f>0</f>
        <v>0</v>
      </c>
      <c r="L12" s="1395">
        <f>0</f>
        <v>0</v>
      </c>
      <c r="M12" s="1395">
        <f>0</f>
        <v>0</v>
      </c>
      <c r="N12" s="1395">
        <f>0</f>
        <v>0</v>
      </c>
      <c r="O12" s="1395">
        <f>0</f>
        <v>0</v>
      </c>
      <c r="P12" s="1395">
        <f>0</f>
        <v>0</v>
      </c>
      <c r="Q12" s="1395">
        <f>0</f>
        <v>0</v>
      </c>
      <c r="R12" s="1395">
        <f>0</f>
        <v>0</v>
      </c>
      <c r="S12" s="1395">
        <f>0</f>
        <v>0</v>
      </c>
      <c r="T12" s="1395">
        <f>0</f>
        <v>0</v>
      </c>
      <c r="U12" s="1395">
        <f>0</f>
        <v>0</v>
      </c>
      <c r="V12" s="1395">
        <f>0</f>
        <v>0</v>
      </c>
      <c r="W12" s="286" t="s">
        <v>434</v>
      </c>
      <c r="X12" s="1803"/>
    </row>
    <row r="13" spans="1:24" s="340" customFormat="1" ht="13.5" thickBot="1" x14ac:dyDescent="0.25">
      <c r="A13" s="1790" t="s">
        <v>995</v>
      </c>
      <c r="B13" s="1792" t="s">
        <v>996</v>
      </c>
      <c r="C13" s="285" t="s">
        <v>1132</v>
      </c>
      <c r="D13" s="1396">
        <f t="shared" si="0"/>
        <v>19</v>
      </c>
      <c r="E13" s="1397">
        <v>3</v>
      </c>
      <c r="F13" s="1398">
        <v>1</v>
      </c>
      <c r="G13" s="1398">
        <v>1</v>
      </c>
      <c r="H13" s="1398">
        <v>3</v>
      </c>
      <c r="I13" s="1398">
        <v>2</v>
      </c>
      <c r="J13" s="1398">
        <f>0</f>
        <v>0</v>
      </c>
      <c r="K13" s="1398">
        <f>0</f>
        <v>0</v>
      </c>
      <c r="L13" s="1398">
        <v>1</v>
      </c>
      <c r="M13" s="1398">
        <v>3</v>
      </c>
      <c r="N13" s="1398">
        <v>1</v>
      </c>
      <c r="O13" s="1398">
        <v>1</v>
      </c>
      <c r="P13" s="1398">
        <f>0</f>
        <v>0</v>
      </c>
      <c r="Q13" s="1398">
        <f>0</f>
        <v>0</v>
      </c>
      <c r="R13" s="1398">
        <f>0</f>
        <v>0</v>
      </c>
      <c r="S13" s="1398">
        <f>0</f>
        <v>0</v>
      </c>
      <c r="T13" s="1398">
        <f>0</f>
        <v>0</v>
      </c>
      <c r="U13" s="1398">
        <v>1</v>
      </c>
      <c r="V13" s="1398">
        <v>2</v>
      </c>
      <c r="W13" s="285" t="s">
        <v>180</v>
      </c>
      <c r="X13" s="1804" t="s">
        <v>997</v>
      </c>
    </row>
    <row r="14" spans="1:24" s="340" customFormat="1" ht="13.5" thickBot="1" x14ac:dyDescent="0.25">
      <c r="A14" s="1791"/>
      <c r="B14" s="1793"/>
      <c r="C14" s="285" t="s">
        <v>1134</v>
      </c>
      <c r="D14" s="1396">
        <f t="shared" si="0"/>
        <v>12</v>
      </c>
      <c r="E14" s="1397">
        <f>0</f>
        <v>0</v>
      </c>
      <c r="F14" s="1398">
        <v>3</v>
      </c>
      <c r="G14" s="1398">
        <v>3</v>
      </c>
      <c r="H14" s="1398">
        <v>1</v>
      </c>
      <c r="I14" s="1398">
        <v>2</v>
      </c>
      <c r="J14" s="1398">
        <f>0</f>
        <v>0</v>
      </c>
      <c r="K14" s="1398">
        <v>1</v>
      </c>
      <c r="L14" s="1398">
        <f>0</f>
        <v>0</v>
      </c>
      <c r="M14" s="1398">
        <f>0</f>
        <v>0</v>
      </c>
      <c r="N14" s="1398">
        <f>0</f>
        <v>0</v>
      </c>
      <c r="O14" s="1398">
        <v>1</v>
      </c>
      <c r="P14" s="1398">
        <f>0</f>
        <v>0</v>
      </c>
      <c r="Q14" s="1398">
        <f>0</f>
        <v>0</v>
      </c>
      <c r="R14" s="1398">
        <f>0</f>
        <v>0</v>
      </c>
      <c r="S14" s="1398">
        <f>0</f>
        <v>0</v>
      </c>
      <c r="T14" s="1398">
        <f>0</f>
        <v>0</v>
      </c>
      <c r="U14" s="1398">
        <v>1</v>
      </c>
      <c r="V14" s="1398">
        <f>0</f>
        <v>0</v>
      </c>
      <c r="W14" s="285" t="s">
        <v>434</v>
      </c>
      <c r="X14" s="1805"/>
    </row>
    <row r="15" spans="1:24" s="339" customFormat="1" ht="13.5" thickBot="1" x14ac:dyDescent="0.25">
      <c r="A15" s="1794" t="s">
        <v>998</v>
      </c>
      <c r="B15" s="1795" t="s">
        <v>999</v>
      </c>
      <c r="C15" s="346" t="s">
        <v>1132</v>
      </c>
      <c r="D15" s="1390">
        <f t="shared" si="0"/>
        <v>1</v>
      </c>
      <c r="E15" s="1391">
        <f>0</f>
        <v>0</v>
      </c>
      <c r="F15" s="1392">
        <f>0</f>
        <v>0</v>
      </c>
      <c r="G15" s="1392">
        <f>0</f>
        <v>0</v>
      </c>
      <c r="H15" s="1392">
        <f>0</f>
        <v>0</v>
      </c>
      <c r="I15" s="1392">
        <f>0</f>
        <v>0</v>
      </c>
      <c r="J15" s="1392">
        <f>0</f>
        <v>0</v>
      </c>
      <c r="K15" s="1392">
        <f>0</f>
        <v>0</v>
      </c>
      <c r="L15" s="1392">
        <f>0</f>
        <v>0</v>
      </c>
      <c r="M15" s="1392">
        <f>0</f>
        <v>0</v>
      </c>
      <c r="N15" s="1392">
        <f>0</f>
        <v>0</v>
      </c>
      <c r="O15" s="1392">
        <f>0</f>
        <v>0</v>
      </c>
      <c r="P15" s="1392">
        <f>0</f>
        <v>0</v>
      </c>
      <c r="Q15" s="1392">
        <v>1</v>
      </c>
      <c r="R15" s="1392">
        <f>0</f>
        <v>0</v>
      </c>
      <c r="S15" s="1392">
        <f>0</f>
        <v>0</v>
      </c>
      <c r="T15" s="1392">
        <f>0</f>
        <v>0</v>
      </c>
      <c r="U15" s="1392">
        <f>0</f>
        <v>0</v>
      </c>
      <c r="V15" s="1392">
        <f>0</f>
        <v>0</v>
      </c>
      <c r="W15" s="346" t="s">
        <v>180</v>
      </c>
      <c r="X15" s="1806" t="s">
        <v>1000</v>
      </c>
    </row>
    <row r="16" spans="1:24" s="339" customFormat="1" ht="13.5" thickBot="1" x14ac:dyDescent="0.25">
      <c r="A16" s="1787"/>
      <c r="B16" s="1789"/>
      <c r="C16" s="286" t="s">
        <v>1134</v>
      </c>
      <c r="D16" s="1393">
        <f t="shared" si="0"/>
        <v>0</v>
      </c>
      <c r="E16" s="1394">
        <f>0</f>
        <v>0</v>
      </c>
      <c r="F16" s="1395">
        <f>0</f>
        <v>0</v>
      </c>
      <c r="G16" s="1395">
        <f>0</f>
        <v>0</v>
      </c>
      <c r="H16" s="1395">
        <f>0</f>
        <v>0</v>
      </c>
      <c r="I16" s="1395">
        <f>0</f>
        <v>0</v>
      </c>
      <c r="J16" s="1395">
        <f>0</f>
        <v>0</v>
      </c>
      <c r="K16" s="1395">
        <f>0</f>
        <v>0</v>
      </c>
      <c r="L16" s="1395">
        <f>0</f>
        <v>0</v>
      </c>
      <c r="M16" s="1395">
        <f>0</f>
        <v>0</v>
      </c>
      <c r="N16" s="1395">
        <f>0</f>
        <v>0</v>
      </c>
      <c r="O16" s="1395">
        <f>0</f>
        <v>0</v>
      </c>
      <c r="P16" s="1395">
        <f>0</f>
        <v>0</v>
      </c>
      <c r="Q16" s="1395">
        <f>0</f>
        <v>0</v>
      </c>
      <c r="R16" s="1395">
        <f>0</f>
        <v>0</v>
      </c>
      <c r="S16" s="1395">
        <f>0</f>
        <v>0</v>
      </c>
      <c r="T16" s="1395">
        <f>0</f>
        <v>0</v>
      </c>
      <c r="U16" s="1395">
        <f>0</f>
        <v>0</v>
      </c>
      <c r="V16" s="1395">
        <f>0</f>
        <v>0</v>
      </c>
      <c r="W16" s="286" t="s">
        <v>434</v>
      </c>
      <c r="X16" s="1803"/>
    </row>
    <row r="17" spans="1:24" s="340" customFormat="1" ht="13.5" thickBot="1" x14ac:dyDescent="0.25">
      <c r="A17" s="1790" t="s">
        <v>454</v>
      </c>
      <c r="B17" s="1792" t="s">
        <v>455</v>
      </c>
      <c r="C17" s="285" t="s">
        <v>1132</v>
      </c>
      <c r="D17" s="1396">
        <f t="shared" si="0"/>
        <v>4</v>
      </c>
      <c r="E17" s="1397">
        <f>0</f>
        <v>0</v>
      </c>
      <c r="F17" s="1398">
        <f>0</f>
        <v>0</v>
      </c>
      <c r="G17" s="1398">
        <f>0</f>
        <v>0</v>
      </c>
      <c r="H17" s="1398">
        <f>0</f>
        <v>0</v>
      </c>
      <c r="I17" s="1398">
        <f>0</f>
        <v>0</v>
      </c>
      <c r="J17" s="1398">
        <v>1</v>
      </c>
      <c r="K17" s="1398">
        <f>0</f>
        <v>0</v>
      </c>
      <c r="L17" s="1398">
        <f>0</f>
        <v>0</v>
      </c>
      <c r="M17" s="1398">
        <v>3</v>
      </c>
      <c r="N17" s="1398">
        <f>0</f>
        <v>0</v>
      </c>
      <c r="O17" s="1398">
        <f>0</f>
        <v>0</v>
      </c>
      <c r="P17" s="1398">
        <f>0</f>
        <v>0</v>
      </c>
      <c r="Q17" s="1398">
        <f>0</f>
        <v>0</v>
      </c>
      <c r="R17" s="1398">
        <f>0</f>
        <v>0</v>
      </c>
      <c r="S17" s="1398">
        <f>0</f>
        <v>0</v>
      </c>
      <c r="T17" s="1398">
        <f>0</f>
        <v>0</v>
      </c>
      <c r="U17" s="1398">
        <f>0</f>
        <v>0</v>
      </c>
      <c r="V17" s="1398">
        <f>0</f>
        <v>0</v>
      </c>
      <c r="W17" s="285" t="s">
        <v>180</v>
      </c>
      <c r="X17" s="1804" t="s">
        <v>501</v>
      </c>
    </row>
    <row r="18" spans="1:24" s="340" customFormat="1" ht="13.5" thickBot="1" x14ac:dyDescent="0.25">
      <c r="A18" s="1791"/>
      <c r="B18" s="1793"/>
      <c r="C18" s="285" t="s">
        <v>1134</v>
      </c>
      <c r="D18" s="1396">
        <f t="shared" si="0"/>
        <v>0</v>
      </c>
      <c r="E18" s="1397">
        <f>0</f>
        <v>0</v>
      </c>
      <c r="F18" s="1398">
        <f>0</f>
        <v>0</v>
      </c>
      <c r="G18" s="1398">
        <f>0</f>
        <v>0</v>
      </c>
      <c r="H18" s="1398">
        <f>0</f>
        <v>0</v>
      </c>
      <c r="I18" s="1398">
        <f>0</f>
        <v>0</v>
      </c>
      <c r="J18" s="1398">
        <f>0</f>
        <v>0</v>
      </c>
      <c r="K18" s="1398">
        <f>0</f>
        <v>0</v>
      </c>
      <c r="L18" s="1398">
        <f>0</f>
        <v>0</v>
      </c>
      <c r="M18" s="1398">
        <f>0</f>
        <v>0</v>
      </c>
      <c r="N18" s="1398">
        <f>0</f>
        <v>0</v>
      </c>
      <c r="O18" s="1398">
        <f>0</f>
        <v>0</v>
      </c>
      <c r="P18" s="1398">
        <f>0</f>
        <v>0</v>
      </c>
      <c r="Q18" s="1398">
        <f>0</f>
        <v>0</v>
      </c>
      <c r="R18" s="1398">
        <f>0</f>
        <v>0</v>
      </c>
      <c r="S18" s="1398">
        <f>0</f>
        <v>0</v>
      </c>
      <c r="T18" s="1398">
        <f>0</f>
        <v>0</v>
      </c>
      <c r="U18" s="1398">
        <f>0</f>
        <v>0</v>
      </c>
      <c r="V18" s="1398">
        <f>0</f>
        <v>0</v>
      </c>
      <c r="W18" s="285" t="s">
        <v>434</v>
      </c>
      <c r="X18" s="1805"/>
    </row>
    <row r="19" spans="1:24" s="339" customFormat="1" ht="13.5" thickBot="1" x14ac:dyDescent="0.25">
      <c r="A19" s="1794" t="s">
        <v>1225</v>
      </c>
      <c r="B19" s="1795" t="s">
        <v>1226</v>
      </c>
      <c r="C19" s="346" t="s">
        <v>1132</v>
      </c>
      <c r="D19" s="1390">
        <f t="shared" si="0"/>
        <v>1</v>
      </c>
      <c r="E19" s="1391">
        <f>0</f>
        <v>0</v>
      </c>
      <c r="F19" s="1392">
        <f>0</f>
        <v>0</v>
      </c>
      <c r="G19" s="1392">
        <f>0</f>
        <v>0</v>
      </c>
      <c r="H19" s="1392">
        <f>0</f>
        <v>0</v>
      </c>
      <c r="I19" s="1392">
        <f>0</f>
        <v>0</v>
      </c>
      <c r="J19" s="1392">
        <f>0</f>
        <v>0</v>
      </c>
      <c r="K19" s="1392">
        <f>0</f>
        <v>0</v>
      </c>
      <c r="L19" s="1392">
        <f>0</f>
        <v>0</v>
      </c>
      <c r="M19" s="1392">
        <v>1</v>
      </c>
      <c r="N19" s="1392">
        <f>0</f>
        <v>0</v>
      </c>
      <c r="O19" s="1392">
        <f>0</f>
        <v>0</v>
      </c>
      <c r="P19" s="1392">
        <f>0</f>
        <v>0</v>
      </c>
      <c r="Q19" s="1392">
        <f>0</f>
        <v>0</v>
      </c>
      <c r="R19" s="1392">
        <f>0</f>
        <v>0</v>
      </c>
      <c r="S19" s="1392">
        <f>0</f>
        <v>0</v>
      </c>
      <c r="T19" s="1392">
        <f>0</f>
        <v>0</v>
      </c>
      <c r="U19" s="1392">
        <f>0</f>
        <v>0</v>
      </c>
      <c r="V19" s="1392">
        <f>0</f>
        <v>0</v>
      </c>
      <c r="W19" s="346" t="s">
        <v>180</v>
      </c>
      <c r="X19" s="1806" t="s">
        <v>1266</v>
      </c>
    </row>
    <row r="20" spans="1:24" s="339" customFormat="1" ht="13.5" thickBot="1" x14ac:dyDescent="0.25">
      <c r="A20" s="1787"/>
      <c r="B20" s="1789"/>
      <c r="C20" s="286" t="s">
        <v>1134</v>
      </c>
      <c r="D20" s="1393">
        <f t="shared" si="0"/>
        <v>0</v>
      </c>
      <c r="E20" s="1394">
        <f>0</f>
        <v>0</v>
      </c>
      <c r="F20" s="1395">
        <f>0</f>
        <v>0</v>
      </c>
      <c r="G20" s="1395">
        <f>0</f>
        <v>0</v>
      </c>
      <c r="H20" s="1395">
        <f>0</f>
        <v>0</v>
      </c>
      <c r="I20" s="1395">
        <f>0</f>
        <v>0</v>
      </c>
      <c r="J20" s="1395">
        <f>0</f>
        <v>0</v>
      </c>
      <c r="K20" s="1395">
        <f>0</f>
        <v>0</v>
      </c>
      <c r="L20" s="1395">
        <f>0</f>
        <v>0</v>
      </c>
      <c r="M20" s="1395">
        <f>0</f>
        <v>0</v>
      </c>
      <c r="N20" s="1395">
        <f>0</f>
        <v>0</v>
      </c>
      <c r="O20" s="1395">
        <f>0</f>
        <v>0</v>
      </c>
      <c r="P20" s="1395">
        <f>0</f>
        <v>0</v>
      </c>
      <c r="Q20" s="1395">
        <f>0</f>
        <v>0</v>
      </c>
      <c r="R20" s="1395">
        <f>0</f>
        <v>0</v>
      </c>
      <c r="S20" s="1395">
        <f>0</f>
        <v>0</v>
      </c>
      <c r="T20" s="1395">
        <f>0</f>
        <v>0</v>
      </c>
      <c r="U20" s="1395">
        <f>0</f>
        <v>0</v>
      </c>
      <c r="V20" s="1395">
        <f>0</f>
        <v>0</v>
      </c>
      <c r="W20" s="286" t="s">
        <v>434</v>
      </c>
      <c r="X20" s="1803"/>
    </row>
    <row r="21" spans="1:24" s="340" customFormat="1" ht="13.5" thickBot="1" x14ac:dyDescent="0.25">
      <c r="A21" s="1790" t="s">
        <v>1137</v>
      </c>
      <c r="B21" s="1792" t="s">
        <v>1138</v>
      </c>
      <c r="C21" s="285" t="s">
        <v>1132</v>
      </c>
      <c r="D21" s="1396">
        <f t="shared" si="0"/>
        <v>0</v>
      </c>
      <c r="E21" s="1397">
        <f>0</f>
        <v>0</v>
      </c>
      <c r="F21" s="1398">
        <f>0</f>
        <v>0</v>
      </c>
      <c r="G21" s="1398">
        <f>0</f>
        <v>0</v>
      </c>
      <c r="H21" s="1398">
        <f>0</f>
        <v>0</v>
      </c>
      <c r="I21" s="1398">
        <f>0</f>
        <v>0</v>
      </c>
      <c r="J21" s="1398">
        <f>0</f>
        <v>0</v>
      </c>
      <c r="K21" s="1398">
        <f>0</f>
        <v>0</v>
      </c>
      <c r="L21" s="1398">
        <f>0</f>
        <v>0</v>
      </c>
      <c r="M21" s="1398">
        <f>0</f>
        <v>0</v>
      </c>
      <c r="N21" s="1398">
        <f>0</f>
        <v>0</v>
      </c>
      <c r="O21" s="1398">
        <f>0</f>
        <v>0</v>
      </c>
      <c r="P21" s="1398">
        <f>0</f>
        <v>0</v>
      </c>
      <c r="Q21" s="1398">
        <f>0</f>
        <v>0</v>
      </c>
      <c r="R21" s="1398">
        <f>0</f>
        <v>0</v>
      </c>
      <c r="S21" s="1398">
        <f>0</f>
        <v>0</v>
      </c>
      <c r="T21" s="1398">
        <f>0</f>
        <v>0</v>
      </c>
      <c r="U21" s="1398">
        <f>0</f>
        <v>0</v>
      </c>
      <c r="V21" s="1398">
        <f>0</f>
        <v>0</v>
      </c>
      <c r="W21" s="285" t="s">
        <v>180</v>
      </c>
      <c r="X21" s="1804" t="s">
        <v>1139</v>
      </c>
    </row>
    <row r="22" spans="1:24" s="340" customFormat="1" ht="13.5" thickBot="1" x14ac:dyDescent="0.25">
      <c r="A22" s="1791"/>
      <c r="B22" s="1793"/>
      <c r="C22" s="285" t="s">
        <v>1134</v>
      </c>
      <c r="D22" s="1396">
        <f t="shared" si="0"/>
        <v>1</v>
      </c>
      <c r="E22" s="1397">
        <f>0</f>
        <v>0</v>
      </c>
      <c r="F22" s="1398">
        <f>0</f>
        <v>0</v>
      </c>
      <c r="G22" s="1398">
        <f>0</f>
        <v>0</v>
      </c>
      <c r="H22" s="1398">
        <f>0</f>
        <v>0</v>
      </c>
      <c r="I22" s="1398">
        <f>0</f>
        <v>0</v>
      </c>
      <c r="J22" s="1398">
        <f>0</f>
        <v>0</v>
      </c>
      <c r="K22" s="1398">
        <f>0</f>
        <v>0</v>
      </c>
      <c r="L22" s="1398">
        <f>0</f>
        <v>0</v>
      </c>
      <c r="M22" s="1398">
        <f>0</f>
        <v>0</v>
      </c>
      <c r="N22" s="1398">
        <f>0</f>
        <v>0</v>
      </c>
      <c r="O22" s="1398">
        <f>0</f>
        <v>0</v>
      </c>
      <c r="P22" s="1398">
        <f>0</f>
        <v>0</v>
      </c>
      <c r="Q22" s="1398">
        <f>0</f>
        <v>0</v>
      </c>
      <c r="R22" s="1398">
        <f>0</f>
        <v>0</v>
      </c>
      <c r="S22" s="1398">
        <f>0</f>
        <v>0</v>
      </c>
      <c r="T22" s="1398">
        <f>0</f>
        <v>0</v>
      </c>
      <c r="U22" s="1398">
        <f>0</f>
        <v>0</v>
      </c>
      <c r="V22" s="1398">
        <v>1</v>
      </c>
      <c r="W22" s="285" t="s">
        <v>434</v>
      </c>
      <c r="X22" s="1805"/>
    </row>
    <row r="23" spans="1:24" s="339" customFormat="1" ht="13.5" thickBot="1" x14ac:dyDescent="0.25">
      <c r="A23" s="1794" t="s">
        <v>1227</v>
      </c>
      <c r="B23" s="1795" t="s">
        <v>1228</v>
      </c>
      <c r="C23" s="346" t="s">
        <v>1132</v>
      </c>
      <c r="D23" s="1390">
        <f t="shared" si="0"/>
        <v>2</v>
      </c>
      <c r="E23" s="1391">
        <f>0</f>
        <v>0</v>
      </c>
      <c r="F23" s="1392">
        <f>0</f>
        <v>0</v>
      </c>
      <c r="G23" s="1392">
        <f>0</f>
        <v>0</v>
      </c>
      <c r="H23" s="1392">
        <f>0</f>
        <v>0</v>
      </c>
      <c r="I23" s="1392">
        <v>1</v>
      </c>
      <c r="J23" s="1392">
        <v>1</v>
      </c>
      <c r="K23" s="1392">
        <f>0</f>
        <v>0</v>
      </c>
      <c r="L23" s="1392">
        <f>0</f>
        <v>0</v>
      </c>
      <c r="M23" s="1392">
        <f>0</f>
        <v>0</v>
      </c>
      <c r="N23" s="1392">
        <f>0</f>
        <v>0</v>
      </c>
      <c r="O23" s="1392">
        <f>0</f>
        <v>0</v>
      </c>
      <c r="P23" s="1392">
        <f>0</f>
        <v>0</v>
      </c>
      <c r="Q23" s="1392">
        <f>0</f>
        <v>0</v>
      </c>
      <c r="R23" s="1392">
        <f>0</f>
        <v>0</v>
      </c>
      <c r="S23" s="1392">
        <f>0</f>
        <v>0</v>
      </c>
      <c r="T23" s="1392">
        <f>0</f>
        <v>0</v>
      </c>
      <c r="U23" s="1392">
        <f>0</f>
        <v>0</v>
      </c>
      <c r="V23" s="1392">
        <f>0</f>
        <v>0</v>
      </c>
      <c r="W23" s="346" t="s">
        <v>180</v>
      </c>
      <c r="X23" s="1806" t="s">
        <v>1267</v>
      </c>
    </row>
    <row r="24" spans="1:24" s="339" customFormat="1" ht="13.5" thickBot="1" x14ac:dyDescent="0.25">
      <c r="A24" s="1787"/>
      <c r="B24" s="1789"/>
      <c r="C24" s="286" t="s">
        <v>1134</v>
      </c>
      <c r="D24" s="1393">
        <f t="shared" si="0"/>
        <v>0</v>
      </c>
      <c r="E24" s="1394">
        <f>0</f>
        <v>0</v>
      </c>
      <c r="F24" s="1395">
        <f>0</f>
        <v>0</v>
      </c>
      <c r="G24" s="1395">
        <f>0</f>
        <v>0</v>
      </c>
      <c r="H24" s="1395">
        <f>0</f>
        <v>0</v>
      </c>
      <c r="I24" s="1395">
        <f>0</f>
        <v>0</v>
      </c>
      <c r="J24" s="1395">
        <f>0</f>
        <v>0</v>
      </c>
      <c r="K24" s="1395">
        <f>0</f>
        <v>0</v>
      </c>
      <c r="L24" s="1395">
        <f>0</f>
        <v>0</v>
      </c>
      <c r="M24" s="1395">
        <f>0</f>
        <v>0</v>
      </c>
      <c r="N24" s="1395">
        <f>0</f>
        <v>0</v>
      </c>
      <c r="O24" s="1395">
        <f>0</f>
        <v>0</v>
      </c>
      <c r="P24" s="1395">
        <f>0</f>
        <v>0</v>
      </c>
      <c r="Q24" s="1395">
        <f>0</f>
        <v>0</v>
      </c>
      <c r="R24" s="1395">
        <f>0</f>
        <v>0</v>
      </c>
      <c r="S24" s="1395">
        <f>0</f>
        <v>0</v>
      </c>
      <c r="T24" s="1395">
        <f>0</f>
        <v>0</v>
      </c>
      <c r="U24" s="1395">
        <f>0</f>
        <v>0</v>
      </c>
      <c r="V24" s="1395">
        <f>0</f>
        <v>0</v>
      </c>
      <c r="W24" s="286" t="s">
        <v>434</v>
      </c>
      <c r="X24" s="1803"/>
    </row>
    <row r="25" spans="1:24" s="340" customFormat="1" ht="13.5" thickBot="1" x14ac:dyDescent="0.25">
      <c r="A25" s="1790" t="s">
        <v>1001</v>
      </c>
      <c r="B25" s="1792" t="s">
        <v>1002</v>
      </c>
      <c r="C25" s="285" t="s">
        <v>1132</v>
      </c>
      <c r="D25" s="1396">
        <f t="shared" si="0"/>
        <v>131</v>
      </c>
      <c r="E25" s="1397">
        <v>1</v>
      </c>
      <c r="F25" s="1398">
        <v>12</v>
      </c>
      <c r="G25" s="1398">
        <v>8</v>
      </c>
      <c r="H25" s="1398">
        <v>7</v>
      </c>
      <c r="I25" s="1398">
        <v>16</v>
      </c>
      <c r="J25" s="1398">
        <v>17</v>
      </c>
      <c r="K25" s="1398">
        <v>13</v>
      </c>
      <c r="L25" s="1398">
        <v>12</v>
      </c>
      <c r="M25" s="1398">
        <v>14</v>
      </c>
      <c r="N25" s="1398">
        <v>12</v>
      </c>
      <c r="O25" s="1398">
        <v>10</v>
      </c>
      <c r="P25" s="1398">
        <v>6</v>
      </c>
      <c r="Q25" s="1398">
        <v>2</v>
      </c>
      <c r="R25" s="1398">
        <v>1</v>
      </c>
      <c r="S25" s="1398">
        <f>0</f>
        <v>0</v>
      </c>
      <c r="T25" s="1398">
        <f>0</f>
        <v>0</v>
      </c>
      <c r="U25" s="1398">
        <f>0</f>
        <v>0</v>
      </c>
      <c r="V25" s="1398">
        <f>0</f>
        <v>0</v>
      </c>
      <c r="W25" s="285" t="s">
        <v>180</v>
      </c>
      <c r="X25" s="1804" t="s">
        <v>1003</v>
      </c>
    </row>
    <row r="26" spans="1:24" s="340" customFormat="1" ht="13.5" thickBot="1" x14ac:dyDescent="0.25">
      <c r="A26" s="1791"/>
      <c r="B26" s="1793"/>
      <c r="C26" s="285" t="s">
        <v>1134</v>
      </c>
      <c r="D26" s="1396">
        <f t="shared" si="0"/>
        <v>84</v>
      </c>
      <c r="E26" s="1397">
        <v>1</v>
      </c>
      <c r="F26" s="1398">
        <f>0</f>
        <v>0</v>
      </c>
      <c r="G26" s="1398">
        <v>8</v>
      </c>
      <c r="H26" s="1398">
        <v>8</v>
      </c>
      <c r="I26" s="1398">
        <v>7</v>
      </c>
      <c r="J26" s="1398">
        <v>9</v>
      </c>
      <c r="K26" s="1398">
        <v>11</v>
      </c>
      <c r="L26" s="1398">
        <v>11</v>
      </c>
      <c r="M26" s="1398">
        <v>9</v>
      </c>
      <c r="N26" s="1398">
        <v>9</v>
      </c>
      <c r="O26" s="1398">
        <v>5</v>
      </c>
      <c r="P26" s="1398">
        <v>3</v>
      </c>
      <c r="Q26" s="1398">
        <v>1</v>
      </c>
      <c r="R26" s="1398">
        <f>0</f>
        <v>0</v>
      </c>
      <c r="S26" s="1398">
        <f>0</f>
        <v>0</v>
      </c>
      <c r="T26" s="1398">
        <f>0</f>
        <v>0</v>
      </c>
      <c r="U26" s="1398">
        <v>1</v>
      </c>
      <c r="V26" s="1398">
        <v>1</v>
      </c>
      <c r="W26" s="285" t="s">
        <v>434</v>
      </c>
      <c r="X26" s="1805"/>
    </row>
    <row r="27" spans="1:24" s="339" customFormat="1" ht="13.5" thickBot="1" x14ac:dyDescent="0.25">
      <c r="A27" s="1794" t="s">
        <v>1140</v>
      </c>
      <c r="B27" s="1795" t="s">
        <v>1141</v>
      </c>
      <c r="C27" s="346" t="s">
        <v>1132</v>
      </c>
      <c r="D27" s="1390">
        <f t="shared" si="0"/>
        <v>4</v>
      </c>
      <c r="E27" s="1391">
        <f>0</f>
        <v>0</v>
      </c>
      <c r="F27" s="1392">
        <f>0</f>
        <v>0</v>
      </c>
      <c r="G27" s="1392">
        <f>0</f>
        <v>0</v>
      </c>
      <c r="H27" s="1392">
        <f>0</f>
        <v>0</v>
      </c>
      <c r="I27" s="1392">
        <f>0</f>
        <v>0</v>
      </c>
      <c r="J27" s="1392">
        <v>1</v>
      </c>
      <c r="K27" s="1392">
        <v>1</v>
      </c>
      <c r="L27" s="1392">
        <v>1</v>
      </c>
      <c r="M27" s="1392">
        <v>1</v>
      </c>
      <c r="N27" s="1392">
        <f>0</f>
        <v>0</v>
      </c>
      <c r="O27" s="1392">
        <f>0</f>
        <v>0</v>
      </c>
      <c r="P27" s="1392">
        <f>0</f>
        <v>0</v>
      </c>
      <c r="Q27" s="1392">
        <f>0</f>
        <v>0</v>
      </c>
      <c r="R27" s="1392">
        <f>0</f>
        <v>0</v>
      </c>
      <c r="S27" s="1392">
        <f>0</f>
        <v>0</v>
      </c>
      <c r="T27" s="1392">
        <f>0</f>
        <v>0</v>
      </c>
      <c r="U27" s="1392">
        <f>0</f>
        <v>0</v>
      </c>
      <c r="V27" s="1392">
        <f>0</f>
        <v>0</v>
      </c>
      <c r="W27" s="346" t="s">
        <v>180</v>
      </c>
      <c r="X27" s="1806" t="s">
        <v>1142</v>
      </c>
    </row>
    <row r="28" spans="1:24" s="339" customFormat="1" ht="13.5" thickBot="1" x14ac:dyDescent="0.25">
      <c r="A28" s="1787"/>
      <c r="B28" s="1789"/>
      <c r="C28" s="286" t="s">
        <v>1134</v>
      </c>
      <c r="D28" s="1393">
        <f t="shared" si="0"/>
        <v>0</v>
      </c>
      <c r="E28" s="1394">
        <f>0</f>
        <v>0</v>
      </c>
      <c r="F28" s="1395">
        <f>0</f>
        <v>0</v>
      </c>
      <c r="G28" s="1395">
        <f>0</f>
        <v>0</v>
      </c>
      <c r="H28" s="1395">
        <f>0</f>
        <v>0</v>
      </c>
      <c r="I28" s="1395">
        <f>0</f>
        <v>0</v>
      </c>
      <c r="J28" s="1395">
        <f>0</f>
        <v>0</v>
      </c>
      <c r="K28" s="1395">
        <f>0</f>
        <v>0</v>
      </c>
      <c r="L28" s="1395">
        <f>0</f>
        <v>0</v>
      </c>
      <c r="M28" s="1395">
        <f>0</f>
        <v>0</v>
      </c>
      <c r="N28" s="1395">
        <f>0</f>
        <v>0</v>
      </c>
      <c r="O28" s="1395">
        <f>0</f>
        <v>0</v>
      </c>
      <c r="P28" s="1395">
        <f>0</f>
        <v>0</v>
      </c>
      <c r="Q28" s="1395">
        <f>0</f>
        <v>0</v>
      </c>
      <c r="R28" s="1395">
        <f>0</f>
        <v>0</v>
      </c>
      <c r="S28" s="1395">
        <f>0</f>
        <v>0</v>
      </c>
      <c r="T28" s="1395">
        <f>0</f>
        <v>0</v>
      </c>
      <c r="U28" s="1395">
        <f>0</f>
        <v>0</v>
      </c>
      <c r="V28" s="1395">
        <f>0</f>
        <v>0</v>
      </c>
      <c r="W28" s="286" t="s">
        <v>434</v>
      </c>
      <c r="X28" s="1803"/>
    </row>
    <row r="29" spans="1:24" s="340" customFormat="1" ht="13.5" thickBot="1" x14ac:dyDescent="0.25">
      <c r="A29" s="1790" t="s">
        <v>1229</v>
      </c>
      <c r="B29" s="1792" t="s">
        <v>1230</v>
      </c>
      <c r="C29" s="285" t="s">
        <v>1132</v>
      </c>
      <c r="D29" s="1396">
        <f t="shared" si="0"/>
        <v>1</v>
      </c>
      <c r="E29" s="1397">
        <f>0</f>
        <v>0</v>
      </c>
      <c r="F29" s="1398">
        <f>0</f>
        <v>0</v>
      </c>
      <c r="G29" s="1398">
        <f>0</f>
        <v>0</v>
      </c>
      <c r="H29" s="1398">
        <f>0</f>
        <v>0</v>
      </c>
      <c r="I29" s="1398">
        <f>0</f>
        <v>0</v>
      </c>
      <c r="J29" s="1398">
        <f>0</f>
        <v>0</v>
      </c>
      <c r="K29" s="1398">
        <f>0</f>
        <v>0</v>
      </c>
      <c r="L29" s="1398">
        <f>0</f>
        <v>0</v>
      </c>
      <c r="M29" s="1398">
        <f>0</f>
        <v>0</v>
      </c>
      <c r="N29" s="1398">
        <f>0</f>
        <v>0</v>
      </c>
      <c r="O29" s="1398">
        <f>0</f>
        <v>0</v>
      </c>
      <c r="P29" s="1398">
        <f>0</f>
        <v>0</v>
      </c>
      <c r="Q29" s="1398">
        <f>0</f>
        <v>0</v>
      </c>
      <c r="R29" s="1398">
        <f>0</f>
        <v>0</v>
      </c>
      <c r="S29" s="1398">
        <f>0</f>
        <v>0</v>
      </c>
      <c r="T29" s="1398">
        <f>0</f>
        <v>0</v>
      </c>
      <c r="U29" s="1398">
        <v>1</v>
      </c>
      <c r="V29" s="1398">
        <f>0</f>
        <v>0</v>
      </c>
      <c r="W29" s="285" t="s">
        <v>180</v>
      </c>
      <c r="X29" s="1804" t="s">
        <v>1268</v>
      </c>
    </row>
    <row r="30" spans="1:24" s="340" customFormat="1" ht="13.5" thickBot="1" x14ac:dyDescent="0.25">
      <c r="A30" s="1791"/>
      <c r="B30" s="1793"/>
      <c r="C30" s="285" t="s">
        <v>1134</v>
      </c>
      <c r="D30" s="1396">
        <f t="shared" si="0"/>
        <v>2</v>
      </c>
      <c r="E30" s="1397">
        <f>0</f>
        <v>0</v>
      </c>
      <c r="F30" s="1398">
        <f>0</f>
        <v>0</v>
      </c>
      <c r="G30" s="1398">
        <f>0</f>
        <v>0</v>
      </c>
      <c r="H30" s="1398">
        <f>0</f>
        <v>0</v>
      </c>
      <c r="I30" s="1398">
        <v>1</v>
      </c>
      <c r="J30" s="1398">
        <f>0</f>
        <v>0</v>
      </c>
      <c r="K30" s="1398">
        <f>0</f>
        <v>0</v>
      </c>
      <c r="L30" s="1398">
        <f>0</f>
        <v>0</v>
      </c>
      <c r="M30" s="1398">
        <v>1</v>
      </c>
      <c r="N30" s="1398">
        <f>0</f>
        <v>0</v>
      </c>
      <c r="O30" s="1398">
        <f>0</f>
        <v>0</v>
      </c>
      <c r="P30" s="1398">
        <f>0</f>
        <v>0</v>
      </c>
      <c r="Q30" s="1398">
        <f>0</f>
        <v>0</v>
      </c>
      <c r="R30" s="1398">
        <f>0</f>
        <v>0</v>
      </c>
      <c r="S30" s="1398">
        <f>0</f>
        <v>0</v>
      </c>
      <c r="T30" s="1398">
        <f>0</f>
        <v>0</v>
      </c>
      <c r="U30" s="1398">
        <f>0</f>
        <v>0</v>
      </c>
      <c r="V30" s="1398">
        <f>0</f>
        <v>0</v>
      </c>
      <c r="W30" s="285" t="s">
        <v>434</v>
      </c>
      <c r="X30" s="1805"/>
    </row>
    <row r="31" spans="1:24" s="339" customFormat="1" ht="13.5" thickBot="1" x14ac:dyDescent="0.25">
      <c r="A31" s="1794" t="s">
        <v>1004</v>
      </c>
      <c r="B31" s="1795" t="s">
        <v>1005</v>
      </c>
      <c r="C31" s="346" t="s">
        <v>1132</v>
      </c>
      <c r="D31" s="1390">
        <f t="shared" si="0"/>
        <v>2</v>
      </c>
      <c r="E31" s="1391">
        <f>0</f>
        <v>0</v>
      </c>
      <c r="F31" s="1392">
        <f>0</f>
        <v>0</v>
      </c>
      <c r="G31" s="1392">
        <f>0</f>
        <v>0</v>
      </c>
      <c r="H31" s="1392">
        <f>0</f>
        <v>0</v>
      </c>
      <c r="I31" s="1392">
        <f>0</f>
        <v>0</v>
      </c>
      <c r="J31" s="1392">
        <f>0</f>
        <v>0</v>
      </c>
      <c r="K31" s="1392">
        <f>0</f>
        <v>0</v>
      </c>
      <c r="L31" s="1392">
        <v>1</v>
      </c>
      <c r="M31" s="1392">
        <f>0</f>
        <v>0</v>
      </c>
      <c r="N31" s="1392">
        <f>0</f>
        <v>0</v>
      </c>
      <c r="O31" s="1392">
        <f>0</f>
        <v>0</v>
      </c>
      <c r="P31" s="1392">
        <f>0</f>
        <v>0</v>
      </c>
      <c r="Q31" s="1392">
        <f>0</f>
        <v>0</v>
      </c>
      <c r="R31" s="1392">
        <f>0</f>
        <v>0</v>
      </c>
      <c r="S31" s="1392">
        <f>0</f>
        <v>0</v>
      </c>
      <c r="T31" s="1392">
        <f>0</f>
        <v>0</v>
      </c>
      <c r="U31" s="1392">
        <v>1</v>
      </c>
      <c r="V31" s="1392">
        <f>0</f>
        <v>0</v>
      </c>
      <c r="W31" s="346" t="s">
        <v>180</v>
      </c>
      <c r="X31" s="1806" t="s">
        <v>1143</v>
      </c>
    </row>
    <row r="32" spans="1:24" s="339" customFormat="1" ht="13.5" thickBot="1" x14ac:dyDescent="0.25">
      <c r="A32" s="1787"/>
      <c r="B32" s="1789"/>
      <c r="C32" s="286" t="s">
        <v>1134</v>
      </c>
      <c r="D32" s="1393">
        <f t="shared" si="0"/>
        <v>1</v>
      </c>
      <c r="E32" s="1394">
        <f>0</f>
        <v>0</v>
      </c>
      <c r="F32" s="1395">
        <f>0</f>
        <v>0</v>
      </c>
      <c r="G32" s="1395">
        <f>0</f>
        <v>0</v>
      </c>
      <c r="H32" s="1395">
        <f>0</f>
        <v>0</v>
      </c>
      <c r="I32" s="1395">
        <v>1</v>
      </c>
      <c r="J32" s="1395">
        <f>0</f>
        <v>0</v>
      </c>
      <c r="K32" s="1395">
        <f>0</f>
        <v>0</v>
      </c>
      <c r="L32" s="1395">
        <f>0</f>
        <v>0</v>
      </c>
      <c r="M32" s="1395">
        <f>0</f>
        <v>0</v>
      </c>
      <c r="N32" s="1395">
        <f>0</f>
        <v>0</v>
      </c>
      <c r="O32" s="1395">
        <f>0</f>
        <v>0</v>
      </c>
      <c r="P32" s="1395">
        <f>0</f>
        <v>0</v>
      </c>
      <c r="Q32" s="1395">
        <f>0</f>
        <v>0</v>
      </c>
      <c r="R32" s="1395">
        <f>0</f>
        <v>0</v>
      </c>
      <c r="S32" s="1395">
        <f>0</f>
        <v>0</v>
      </c>
      <c r="T32" s="1395">
        <f>0</f>
        <v>0</v>
      </c>
      <c r="U32" s="1395">
        <f>0</f>
        <v>0</v>
      </c>
      <c r="V32" s="1395">
        <f>0</f>
        <v>0</v>
      </c>
      <c r="W32" s="286" t="s">
        <v>434</v>
      </c>
      <c r="X32" s="1803"/>
    </row>
    <row r="33" spans="1:24" s="340" customFormat="1" ht="13.5" thickBot="1" x14ac:dyDescent="0.25">
      <c r="A33" s="1790" t="s">
        <v>1231</v>
      </c>
      <c r="B33" s="1792" t="s">
        <v>1232</v>
      </c>
      <c r="C33" s="285" t="s">
        <v>1132</v>
      </c>
      <c r="D33" s="1396">
        <f t="shared" si="0"/>
        <v>1</v>
      </c>
      <c r="E33" s="1397">
        <f>0</f>
        <v>0</v>
      </c>
      <c r="F33" s="1398">
        <f>0</f>
        <v>0</v>
      </c>
      <c r="G33" s="1398">
        <f>0</f>
        <v>0</v>
      </c>
      <c r="H33" s="1398">
        <f>0</f>
        <v>0</v>
      </c>
      <c r="I33" s="1398">
        <f>0</f>
        <v>0</v>
      </c>
      <c r="J33" s="1398">
        <f>0</f>
        <v>0</v>
      </c>
      <c r="K33" s="1398">
        <f>0</f>
        <v>0</v>
      </c>
      <c r="L33" s="1398">
        <f>0</f>
        <v>0</v>
      </c>
      <c r="M33" s="1398">
        <f>0</f>
        <v>0</v>
      </c>
      <c r="N33" s="1398">
        <f>0</f>
        <v>0</v>
      </c>
      <c r="O33" s="1398">
        <f>0</f>
        <v>0</v>
      </c>
      <c r="P33" s="1398">
        <f>0</f>
        <v>0</v>
      </c>
      <c r="Q33" s="1398">
        <f>0</f>
        <v>0</v>
      </c>
      <c r="R33" s="1398">
        <f>0</f>
        <v>0</v>
      </c>
      <c r="S33" s="1398">
        <f>0</f>
        <v>0</v>
      </c>
      <c r="T33" s="1398">
        <f>0</f>
        <v>0</v>
      </c>
      <c r="U33" s="1398">
        <v>1</v>
      </c>
      <c r="V33" s="1398">
        <f>0</f>
        <v>0</v>
      </c>
      <c r="W33" s="285" t="s">
        <v>180</v>
      </c>
      <c r="X33" s="1804" t="s">
        <v>1269</v>
      </c>
    </row>
    <row r="34" spans="1:24" s="340" customFormat="1" ht="13.5" thickBot="1" x14ac:dyDescent="0.25">
      <c r="A34" s="1791"/>
      <c r="B34" s="1793"/>
      <c r="C34" s="285" t="s">
        <v>1134</v>
      </c>
      <c r="D34" s="1396">
        <f t="shared" si="0"/>
        <v>0</v>
      </c>
      <c r="E34" s="1397">
        <f>0</f>
        <v>0</v>
      </c>
      <c r="F34" s="1398">
        <f>0</f>
        <v>0</v>
      </c>
      <c r="G34" s="1398">
        <f>0</f>
        <v>0</v>
      </c>
      <c r="H34" s="1398">
        <f>0</f>
        <v>0</v>
      </c>
      <c r="I34" s="1398">
        <f>0</f>
        <v>0</v>
      </c>
      <c r="J34" s="1398">
        <f>0</f>
        <v>0</v>
      </c>
      <c r="K34" s="1398">
        <f>0</f>
        <v>0</v>
      </c>
      <c r="L34" s="1398">
        <f>0</f>
        <v>0</v>
      </c>
      <c r="M34" s="1398">
        <f>0</f>
        <v>0</v>
      </c>
      <c r="N34" s="1398">
        <f>0</f>
        <v>0</v>
      </c>
      <c r="O34" s="1398">
        <f>0</f>
        <v>0</v>
      </c>
      <c r="P34" s="1398">
        <f>0</f>
        <v>0</v>
      </c>
      <c r="Q34" s="1398">
        <f>0</f>
        <v>0</v>
      </c>
      <c r="R34" s="1398">
        <f>0</f>
        <v>0</v>
      </c>
      <c r="S34" s="1398">
        <f>0</f>
        <v>0</v>
      </c>
      <c r="T34" s="1398">
        <f>0</f>
        <v>0</v>
      </c>
      <c r="U34" s="1398">
        <f>0</f>
        <v>0</v>
      </c>
      <c r="V34" s="1398">
        <f>0</f>
        <v>0</v>
      </c>
      <c r="W34" s="285" t="s">
        <v>434</v>
      </c>
      <c r="X34" s="1805"/>
    </row>
    <row r="35" spans="1:24" s="339" customFormat="1" ht="13.5" thickBot="1" x14ac:dyDescent="0.25">
      <c r="A35" s="1794" t="s">
        <v>1006</v>
      </c>
      <c r="B35" s="1795" t="s">
        <v>1007</v>
      </c>
      <c r="C35" s="346" t="s">
        <v>1132</v>
      </c>
      <c r="D35" s="1390">
        <f t="shared" si="0"/>
        <v>0</v>
      </c>
      <c r="E35" s="1391">
        <f>0</f>
        <v>0</v>
      </c>
      <c r="F35" s="1392">
        <f>0</f>
        <v>0</v>
      </c>
      <c r="G35" s="1392">
        <f>0</f>
        <v>0</v>
      </c>
      <c r="H35" s="1392">
        <f>0</f>
        <v>0</v>
      </c>
      <c r="I35" s="1392">
        <f>0</f>
        <v>0</v>
      </c>
      <c r="J35" s="1392">
        <f>0</f>
        <v>0</v>
      </c>
      <c r="K35" s="1392">
        <f>0</f>
        <v>0</v>
      </c>
      <c r="L35" s="1392">
        <f>0</f>
        <v>0</v>
      </c>
      <c r="M35" s="1392">
        <f>0</f>
        <v>0</v>
      </c>
      <c r="N35" s="1392">
        <f>0</f>
        <v>0</v>
      </c>
      <c r="O35" s="1392">
        <f>0</f>
        <v>0</v>
      </c>
      <c r="P35" s="1392">
        <f>0</f>
        <v>0</v>
      </c>
      <c r="Q35" s="1392">
        <f>0</f>
        <v>0</v>
      </c>
      <c r="R35" s="1392">
        <f>0</f>
        <v>0</v>
      </c>
      <c r="S35" s="1392">
        <f>0</f>
        <v>0</v>
      </c>
      <c r="T35" s="1392">
        <f>0</f>
        <v>0</v>
      </c>
      <c r="U35" s="1392">
        <f>0</f>
        <v>0</v>
      </c>
      <c r="V35" s="1392">
        <f>0</f>
        <v>0</v>
      </c>
      <c r="W35" s="346" t="s">
        <v>180</v>
      </c>
      <c r="X35" s="1806" t="s">
        <v>1008</v>
      </c>
    </row>
    <row r="36" spans="1:24" s="339" customFormat="1" ht="13.5" thickBot="1" x14ac:dyDescent="0.25">
      <c r="A36" s="1787"/>
      <c r="B36" s="1789"/>
      <c r="C36" s="286" t="s">
        <v>1134</v>
      </c>
      <c r="D36" s="1393">
        <f t="shared" si="0"/>
        <v>1</v>
      </c>
      <c r="E36" s="1394">
        <f>0</f>
        <v>0</v>
      </c>
      <c r="F36" s="1395">
        <f>0</f>
        <v>0</v>
      </c>
      <c r="G36" s="1395">
        <f>0</f>
        <v>0</v>
      </c>
      <c r="H36" s="1395">
        <f>0</f>
        <v>0</v>
      </c>
      <c r="I36" s="1395">
        <f>0</f>
        <v>0</v>
      </c>
      <c r="J36" s="1395">
        <f>0</f>
        <v>0</v>
      </c>
      <c r="K36" s="1395">
        <f>0</f>
        <v>0</v>
      </c>
      <c r="L36" s="1395">
        <f>0</f>
        <v>0</v>
      </c>
      <c r="M36" s="1395">
        <f>0</f>
        <v>0</v>
      </c>
      <c r="N36" s="1395">
        <f>0</f>
        <v>0</v>
      </c>
      <c r="O36" s="1395">
        <f>0</f>
        <v>0</v>
      </c>
      <c r="P36" s="1395">
        <v>1</v>
      </c>
      <c r="Q36" s="1395">
        <f>0</f>
        <v>0</v>
      </c>
      <c r="R36" s="1395">
        <f>0</f>
        <v>0</v>
      </c>
      <c r="S36" s="1395">
        <f>0</f>
        <v>0</v>
      </c>
      <c r="T36" s="1395">
        <f>0</f>
        <v>0</v>
      </c>
      <c r="U36" s="1395">
        <f>0</f>
        <v>0</v>
      </c>
      <c r="V36" s="1395">
        <f>0</f>
        <v>0</v>
      </c>
      <c r="W36" s="286" t="s">
        <v>434</v>
      </c>
      <c r="X36" s="1803"/>
    </row>
    <row r="37" spans="1:24" s="340" customFormat="1" ht="13.5" thickBot="1" x14ac:dyDescent="0.25">
      <c r="A37" s="1790" t="s">
        <v>1009</v>
      </c>
      <c r="B37" s="1792" t="s">
        <v>1010</v>
      </c>
      <c r="C37" s="285" t="s">
        <v>1132</v>
      </c>
      <c r="D37" s="1396">
        <f t="shared" si="0"/>
        <v>1</v>
      </c>
      <c r="E37" s="1397">
        <f>0</f>
        <v>0</v>
      </c>
      <c r="F37" s="1398">
        <f>0</f>
        <v>0</v>
      </c>
      <c r="G37" s="1398">
        <f>0</f>
        <v>0</v>
      </c>
      <c r="H37" s="1398">
        <f>0</f>
        <v>0</v>
      </c>
      <c r="I37" s="1398">
        <f>0</f>
        <v>0</v>
      </c>
      <c r="J37" s="1398">
        <f>0</f>
        <v>0</v>
      </c>
      <c r="K37" s="1398">
        <f>0</f>
        <v>0</v>
      </c>
      <c r="L37" s="1398">
        <v>1</v>
      </c>
      <c r="M37" s="1398">
        <f>0</f>
        <v>0</v>
      </c>
      <c r="N37" s="1398">
        <f>0</f>
        <v>0</v>
      </c>
      <c r="O37" s="1398">
        <f>0</f>
        <v>0</v>
      </c>
      <c r="P37" s="1398">
        <f>0</f>
        <v>0</v>
      </c>
      <c r="Q37" s="1398">
        <f>0</f>
        <v>0</v>
      </c>
      <c r="R37" s="1398">
        <f>0</f>
        <v>0</v>
      </c>
      <c r="S37" s="1398">
        <f>0</f>
        <v>0</v>
      </c>
      <c r="T37" s="1398">
        <f>0</f>
        <v>0</v>
      </c>
      <c r="U37" s="1398">
        <f>0</f>
        <v>0</v>
      </c>
      <c r="V37" s="1398">
        <f>0</f>
        <v>0</v>
      </c>
      <c r="W37" s="285" t="s">
        <v>180</v>
      </c>
      <c r="X37" s="1804" t="s">
        <v>1011</v>
      </c>
    </row>
    <row r="38" spans="1:24" s="340" customFormat="1" ht="13.5" thickBot="1" x14ac:dyDescent="0.25">
      <c r="A38" s="1791"/>
      <c r="B38" s="1793"/>
      <c r="C38" s="285" t="s">
        <v>1134</v>
      </c>
      <c r="D38" s="1396">
        <f t="shared" si="0"/>
        <v>1</v>
      </c>
      <c r="E38" s="1397">
        <f>0</f>
        <v>0</v>
      </c>
      <c r="F38" s="1398">
        <f>0</f>
        <v>0</v>
      </c>
      <c r="G38" s="1398">
        <f>0</f>
        <v>0</v>
      </c>
      <c r="H38" s="1398">
        <f>0</f>
        <v>0</v>
      </c>
      <c r="I38" s="1398">
        <f>0</f>
        <v>0</v>
      </c>
      <c r="J38" s="1398">
        <f>0</f>
        <v>0</v>
      </c>
      <c r="K38" s="1398">
        <f>0</f>
        <v>0</v>
      </c>
      <c r="L38" s="1398">
        <v>1</v>
      </c>
      <c r="M38" s="1398">
        <f>0</f>
        <v>0</v>
      </c>
      <c r="N38" s="1398">
        <f>0</f>
        <v>0</v>
      </c>
      <c r="O38" s="1398">
        <f>0</f>
        <v>0</v>
      </c>
      <c r="P38" s="1398">
        <f>0</f>
        <v>0</v>
      </c>
      <c r="Q38" s="1398">
        <f>0</f>
        <v>0</v>
      </c>
      <c r="R38" s="1398">
        <f>0</f>
        <v>0</v>
      </c>
      <c r="S38" s="1398">
        <f>0</f>
        <v>0</v>
      </c>
      <c r="T38" s="1398">
        <f>0</f>
        <v>0</v>
      </c>
      <c r="U38" s="1398">
        <f>0</f>
        <v>0</v>
      </c>
      <c r="V38" s="1398">
        <f>0</f>
        <v>0</v>
      </c>
      <c r="W38" s="285" t="s">
        <v>434</v>
      </c>
      <c r="X38" s="1805"/>
    </row>
    <row r="39" spans="1:24" s="339" customFormat="1" ht="13.5" thickBot="1" x14ac:dyDescent="0.25">
      <c r="A39" s="1794" t="s">
        <v>1144</v>
      </c>
      <c r="B39" s="1795" t="s">
        <v>1145</v>
      </c>
      <c r="C39" s="346" t="s">
        <v>1132</v>
      </c>
      <c r="D39" s="1390">
        <f t="shared" si="0"/>
        <v>0</v>
      </c>
      <c r="E39" s="1391">
        <f>0</f>
        <v>0</v>
      </c>
      <c r="F39" s="1392">
        <f>0</f>
        <v>0</v>
      </c>
      <c r="G39" s="1392">
        <f>0</f>
        <v>0</v>
      </c>
      <c r="H39" s="1392">
        <f>0</f>
        <v>0</v>
      </c>
      <c r="I39" s="1392">
        <f>0</f>
        <v>0</v>
      </c>
      <c r="J39" s="1392">
        <f>0</f>
        <v>0</v>
      </c>
      <c r="K39" s="1392">
        <f>0</f>
        <v>0</v>
      </c>
      <c r="L39" s="1392">
        <f>0</f>
        <v>0</v>
      </c>
      <c r="M39" s="1392">
        <f>0</f>
        <v>0</v>
      </c>
      <c r="N39" s="1392">
        <f>0</f>
        <v>0</v>
      </c>
      <c r="O39" s="1392">
        <f>0</f>
        <v>0</v>
      </c>
      <c r="P39" s="1392">
        <f>0</f>
        <v>0</v>
      </c>
      <c r="Q39" s="1392">
        <f>0</f>
        <v>0</v>
      </c>
      <c r="R39" s="1392">
        <f>0</f>
        <v>0</v>
      </c>
      <c r="S39" s="1392">
        <f>0</f>
        <v>0</v>
      </c>
      <c r="T39" s="1392">
        <f>0</f>
        <v>0</v>
      </c>
      <c r="U39" s="1392">
        <f>0</f>
        <v>0</v>
      </c>
      <c r="V39" s="1392">
        <f>0</f>
        <v>0</v>
      </c>
      <c r="W39" s="346" t="s">
        <v>180</v>
      </c>
      <c r="X39" s="1806" t="s">
        <v>1146</v>
      </c>
    </row>
    <row r="40" spans="1:24" s="339" customFormat="1" ht="13.5" thickBot="1" x14ac:dyDescent="0.25">
      <c r="A40" s="1787"/>
      <c r="B40" s="1789"/>
      <c r="C40" s="286" t="s">
        <v>1134</v>
      </c>
      <c r="D40" s="1393">
        <f t="shared" si="0"/>
        <v>2</v>
      </c>
      <c r="E40" s="1394">
        <f>0</f>
        <v>0</v>
      </c>
      <c r="F40" s="1395">
        <f>0</f>
        <v>0</v>
      </c>
      <c r="G40" s="1395">
        <f>0</f>
        <v>0</v>
      </c>
      <c r="H40" s="1395">
        <f>0</f>
        <v>0</v>
      </c>
      <c r="I40" s="1395">
        <f>0</f>
        <v>0</v>
      </c>
      <c r="J40" s="1395">
        <f>0</f>
        <v>0</v>
      </c>
      <c r="K40" s="1395">
        <f>0</f>
        <v>0</v>
      </c>
      <c r="L40" s="1395">
        <f>0</f>
        <v>0</v>
      </c>
      <c r="M40" s="1395">
        <f>0</f>
        <v>0</v>
      </c>
      <c r="N40" s="1395">
        <f>0</f>
        <v>0</v>
      </c>
      <c r="O40" s="1395">
        <f>0</f>
        <v>0</v>
      </c>
      <c r="P40" s="1395">
        <f>0</f>
        <v>0</v>
      </c>
      <c r="Q40" s="1395">
        <f>0</f>
        <v>0</v>
      </c>
      <c r="R40" s="1395">
        <f>0</f>
        <v>0</v>
      </c>
      <c r="S40" s="1395">
        <f>0</f>
        <v>0</v>
      </c>
      <c r="T40" s="1395">
        <f>0</f>
        <v>0</v>
      </c>
      <c r="U40" s="1395">
        <f>0</f>
        <v>0</v>
      </c>
      <c r="V40" s="1395">
        <v>2</v>
      </c>
      <c r="W40" s="286" t="s">
        <v>434</v>
      </c>
      <c r="X40" s="1803"/>
    </row>
    <row r="41" spans="1:24" s="340" customFormat="1" ht="13.5" thickBot="1" x14ac:dyDescent="0.25">
      <c r="A41" s="1790" t="s">
        <v>1147</v>
      </c>
      <c r="B41" s="1792" t="s">
        <v>1148</v>
      </c>
      <c r="C41" s="285" t="s">
        <v>1132</v>
      </c>
      <c r="D41" s="1396">
        <f t="shared" si="0"/>
        <v>1</v>
      </c>
      <c r="E41" s="1397">
        <f>0</f>
        <v>0</v>
      </c>
      <c r="F41" s="1398">
        <f>0</f>
        <v>0</v>
      </c>
      <c r="G41" s="1398">
        <f>0</f>
        <v>0</v>
      </c>
      <c r="H41" s="1398">
        <f>0</f>
        <v>0</v>
      </c>
      <c r="I41" s="1398">
        <f>0</f>
        <v>0</v>
      </c>
      <c r="J41" s="1398">
        <f>0</f>
        <v>0</v>
      </c>
      <c r="K41" s="1398">
        <f>0</f>
        <v>0</v>
      </c>
      <c r="L41" s="1398">
        <f>0</f>
        <v>0</v>
      </c>
      <c r="M41" s="1398">
        <f>0</f>
        <v>0</v>
      </c>
      <c r="N41" s="1398">
        <f>0</f>
        <v>0</v>
      </c>
      <c r="O41" s="1398">
        <f>0</f>
        <v>0</v>
      </c>
      <c r="P41" s="1398">
        <f>0</f>
        <v>0</v>
      </c>
      <c r="Q41" s="1398">
        <f>0</f>
        <v>0</v>
      </c>
      <c r="R41" s="1398">
        <f>0</f>
        <v>0</v>
      </c>
      <c r="S41" s="1398">
        <f>0</f>
        <v>0</v>
      </c>
      <c r="T41" s="1398">
        <f>0</f>
        <v>0</v>
      </c>
      <c r="U41" s="1398">
        <f>0</f>
        <v>0</v>
      </c>
      <c r="V41" s="1398">
        <v>1</v>
      </c>
      <c r="W41" s="285" t="s">
        <v>180</v>
      </c>
      <c r="X41" s="1804" t="s">
        <v>1149</v>
      </c>
    </row>
    <row r="42" spans="1:24" s="340" customFormat="1" ht="13.5" thickBot="1" x14ac:dyDescent="0.25">
      <c r="A42" s="1791"/>
      <c r="B42" s="1793"/>
      <c r="C42" s="285" t="s">
        <v>1134</v>
      </c>
      <c r="D42" s="1396">
        <f t="shared" si="0"/>
        <v>0</v>
      </c>
      <c r="E42" s="1397">
        <f>0</f>
        <v>0</v>
      </c>
      <c r="F42" s="1398">
        <f>0</f>
        <v>0</v>
      </c>
      <c r="G42" s="1398">
        <f>0</f>
        <v>0</v>
      </c>
      <c r="H42" s="1398">
        <f>0</f>
        <v>0</v>
      </c>
      <c r="I42" s="1398">
        <f>0</f>
        <v>0</v>
      </c>
      <c r="J42" s="1398">
        <f>0</f>
        <v>0</v>
      </c>
      <c r="K42" s="1398">
        <f>0</f>
        <v>0</v>
      </c>
      <c r="L42" s="1398">
        <f>0</f>
        <v>0</v>
      </c>
      <c r="M42" s="1398">
        <f>0</f>
        <v>0</v>
      </c>
      <c r="N42" s="1398">
        <f>0</f>
        <v>0</v>
      </c>
      <c r="O42" s="1398">
        <f>0</f>
        <v>0</v>
      </c>
      <c r="P42" s="1398">
        <f>0</f>
        <v>0</v>
      </c>
      <c r="Q42" s="1398">
        <f>0</f>
        <v>0</v>
      </c>
      <c r="R42" s="1398">
        <f>0</f>
        <v>0</v>
      </c>
      <c r="S42" s="1398">
        <f>0</f>
        <v>0</v>
      </c>
      <c r="T42" s="1398">
        <f>0</f>
        <v>0</v>
      </c>
      <c r="U42" s="1398">
        <f>0</f>
        <v>0</v>
      </c>
      <c r="V42" s="1398">
        <f>0</f>
        <v>0</v>
      </c>
      <c r="W42" s="285" t="s">
        <v>434</v>
      </c>
      <c r="X42" s="1805"/>
    </row>
    <row r="43" spans="1:24" s="339" customFormat="1" ht="13.5" thickBot="1" x14ac:dyDescent="0.25">
      <c r="A43" s="1794" t="s">
        <v>1012</v>
      </c>
      <c r="B43" s="1795" t="s">
        <v>456</v>
      </c>
      <c r="C43" s="346" t="s">
        <v>1132</v>
      </c>
      <c r="D43" s="1390">
        <f t="shared" si="0"/>
        <v>45</v>
      </c>
      <c r="E43" s="1391">
        <v>6</v>
      </c>
      <c r="F43" s="1392">
        <v>2</v>
      </c>
      <c r="G43" s="1392">
        <v>3</v>
      </c>
      <c r="H43" s="1392">
        <v>1</v>
      </c>
      <c r="I43" s="1392">
        <v>5</v>
      </c>
      <c r="J43" s="1392">
        <v>6</v>
      </c>
      <c r="K43" s="1392">
        <v>6</v>
      </c>
      <c r="L43" s="1392">
        <v>3</v>
      </c>
      <c r="M43" s="1392">
        <v>7</v>
      </c>
      <c r="N43" s="1392">
        <v>2</v>
      </c>
      <c r="O43" s="1392">
        <v>4</v>
      </c>
      <c r="P43" s="1392">
        <f>0</f>
        <v>0</v>
      </c>
      <c r="Q43" s="1392">
        <f>0</f>
        <v>0</v>
      </c>
      <c r="R43" s="1392">
        <f>0</f>
        <v>0</v>
      </c>
      <c r="S43" s="1392">
        <f>0</f>
        <v>0</v>
      </c>
      <c r="T43" s="1392">
        <f>0</f>
        <v>0</v>
      </c>
      <c r="U43" s="1392">
        <f>0</f>
        <v>0</v>
      </c>
      <c r="V43" s="1392">
        <f>0</f>
        <v>0</v>
      </c>
      <c r="W43" s="346" t="s">
        <v>180</v>
      </c>
      <c r="X43" s="1806" t="s">
        <v>1013</v>
      </c>
    </row>
    <row r="44" spans="1:24" s="339" customFormat="1" ht="13.5" thickBot="1" x14ac:dyDescent="0.25">
      <c r="A44" s="1787"/>
      <c r="B44" s="1789"/>
      <c r="C44" s="286" t="s">
        <v>1134</v>
      </c>
      <c r="D44" s="1393">
        <f t="shared" si="0"/>
        <v>24</v>
      </c>
      <c r="E44" s="1394">
        <v>3</v>
      </c>
      <c r="F44" s="1395">
        <v>5</v>
      </c>
      <c r="G44" s="1395">
        <v>1</v>
      </c>
      <c r="H44" s="1395">
        <v>3</v>
      </c>
      <c r="I44" s="1395">
        <v>3</v>
      </c>
      <c r="J44" s="1395">
        <v>6</v>
      </c>
      <c r="K44" s="1395">
        <f>0</f>
        <v>0</v>
      </c>
      <c r="L44" s="1395">
        <v>1</v>
      </c>
      <c r="M44" s="1395">
        <f>0</f>
        <v>0</v>
      </c>
      <c r="N44" s="1395">
        <v>1</v>
      </c>
      <c r="O44" s="1395">
        <f>0</f>
        <v>0</v>
      </c>
      <c r="P44" s="1395">
        <f>0</f>
        <v>0</v>
      </c>
      <c r="Q44" s="1395">
        <v>1</v>
      </c>
      <c r="R44" s="1395">
        <f>0</f>
        <v>0</v>
      </c>
      <c r="S44" s="1395">
        <f>0</f>
        <v>0</v>
      </c>
      <c r="T44" s="1395">
        <f>0</f>
        <v>0</v>
      </c>
      <c r="U44" s="1395">
        <f>0</f>
        <v>0</v>
      </c>
      <c r="V44" s="1395">
        <f>0</f>
        <v>0</v>
      </c>
      <c r="W44" s="286" t="s">
        <v>434</v>
      </c>
      <c r="X44" s="1803"/>
    </row>
    <row r="45" spans="1:24" s="340" customFormat="1" ht="13.5" thickBot="1" x14ac:dyDescent="0.25">
      <c r="A45" s="1790" t="s">
        <v>1150</v>
      </c>
      <c r="B45" s="1792" t="s">
        <v>1151</v>
      </c>
      <c r="C45" s="285" t="s">
        <v>1132</v>
      </c>
      <c r="D45" s="1396">
        <f t="shared" si="0"/>
        <v>0</v>
      </c>
      <c r="E45" s="1397">
        <f>0</f>
        <v>0</v>
      </c>
      <c r="F45" s="1398">
        <f>0</f>
        <v>0</v>
      </c>
      <c r="G45" s="1398">
        <f>0</f>
        <v>0</v>
      </c>
      <c r="H45" s="1398">
        <f>0</f>
        <v>0</v>
      </c>
      <c r="I45" s="1398">
        <f>0</f>
        <v>0</v>
      </c>
      <c r="J45" s="1398">
        <f>0</f>
        <v>0</v>
      </c>
      <c r="K45" s="1398">
        <f>0</f>
        <v>0</v>
      </c>
      <c r="L45" s="1398">
        <f>0</f>
        <v>0</v>
      </c>
      <c r="M45" s="1398">
        <f>0</f>
        <v>0</v>
      </c>
      <c r="N45" s="1398">
        <f>0</f>
        <v>0</v>
      </c>
      <c r="O45" s="1398">
        <f>0</f>
        <v>0</v>
      </c>
      <c r="P45" s="1398">
        <f>0</f>
        <v>0</v>
      </c>
      <c r="Q45" s="1398">
        <f>0</f>
        <v>0</v>
      </c>
      <c r="R45" s="1398">
        <f>0</f>
        <v>0</v>
      </c>
      <c r="S45" s="1398">
        <f>0</f>
        <v>0</v>
      </c>
      <c r="T45" s="1398">
        <f>0</f>
        <v>0</v>
      </c>
      <c r="U45" s="1398">
        <f>0</f>
        <v>0</v>
      </c>
      <c r="V45" s="1398">
        <f>0</f>
        <v>0</v>
      </c>
      <c r="W45" s="285" t="s">
        <v>180</v>
      </c>
      <c r="X45" s="1804" t="s">
        <v>1152</v>
      </c>
    </row>
    <row r="46" spans="1:24" s="340" customFormat="1" ht="12.75" x14ac:dyDescent="0.2">
      <c r="A46" s="1796"/>
      <c r="B46" s="1797"/>
      <c r="C46" s="1000" t="s">
        <v>1134</v>
      </c>
      <c r="D46" s="1399">
        <f t="shared" si="0"/>
        <v>0</v>
      </c>
      <c r="E46" s="1400">
        <f>0</f>
        <v>0</v>
      </c>
      <c r="F46" s="1401">
        <f>0</f>
        <v>0</v>
      </c>
      <c r="G46" s="1401">
        <f>0</f>
        <v>0</v>
      </c>
      <c r="H46" s="1401">
        <f>0</f>
        <v>0</v>
      </c>
      <c r="I46" s="1401">
        <f>0</f>
        <v>0</v>
      </c>
      <c r="J46" s="1401">
        <f>0</f>
        <v>0</v>
      </c>
      <c r="K46" s="1401">
        <f>0</f>
        <v>0</v>
      </c>
      <c r="L46" s="1401">
        <f>0</f>
        <v>0</v>
      </c>
      <c r="M46" s="1401">
        <f>0</f>
        <v>0</v>
      </c>
      <c r="N46" s="1401">
        <f>0</f>
        <v>0</v>
      </c>
      <c r="O46" s="1401">
        <f>0</f>
        <v>0</v>
      </c>
      <c r="P46" s="1401">
        <f>0</f>
        <v>0</v>
      </c>
      <c r="Q46" s="1401">
        <f>0</f>
        <v>0</v>
      </c>
      <c r="R46" s="1401">
        <f>0</f>
        <v>0</v>
      </c>
      <c r="S46" s="1401">
        <f>0</f>
        <v>0</v>
      </c>
      <c r="T46" s="1401">
        <f>0</f>
        <v>0</v>
      </c>
      <c r="U46" s="1401">
        <f>0</f>
        <v>0</v>
      </c>
      <c r="V46" s="1401">
        <f>0</f>
        <v>0</v>
      </c>
      <c r="W46" s="1000" t="s">
        <v>434</v>
      </c>
      <c r="X46" s="1807"/>
    </row>
    <row r="47" spans="1:24" s="339" customFormat="1" ht="13.5" thickBot="1" x14ac:dyDescent="0.25">
      <c r="A47" s="1798" t="s">
        <v>1233</v>
      </c>
      <c r="B47" s="1799" t="s">
        <v>1234</v>
      </c>
      <c r="C47" s="341" t="s">
        <v>1132</v>
      </c>
      <c r="D47" s="1402">
        <f t="shared" si="0"/>
        <v>0</v>
      </c>
      <c r="E47" s="1403">
        <f>0</f>
        <v>0</v>
      </c>
      <c r="F47" s="1404">
        <f>0</f>
        <v>0</v>
      </c>
      <c r="G47" s="1404">
        <f>0</f>
        <v>0</v>
      </c>
      <c r="H47" s="1404">
        <f>0</f>
        <v>0</v>
      </c>
      <c r="I47" s="1404">
        <f>0</f>
        <v>0</v>
      </c>
      <c r="J47" s="1404">
        <f>0</f>
        <v>0</v>
      </c>
      <c r="K47" s="1404">
        <f>0</f>
        <v>0</v>
      </c>
      <c r="L47" s="1404">
        <f>0</f>
        <v>0</v>
      </c>
      <c r="M47" s="1404">
        <f>0</f>
        <v>0</v>
      </c>
      <c r="N47" s="1404">
        <f>0</f>
        <v>0</v>
      </c>
      <c r="O47" s="1404">
        <f>0</f>
        <v>0</v>
      </c>
      <c r="P47" s="1404">
        <f>0</f>
        <v>0</v>
      </c>
      <c r="Q47" s="1404">
        <f>0</f>
        <v>0</v>
      </c>
      <c r="R47" s="1404">
        <f>0</f>
        <v>0</v>
      </c>
      <c r="S47" s="1404">
        <f>0</f>
        <v>0</v>
      </c>
      <c r="T47" s="1404">
        <f>0</f>
        <v>0</v>
      </c>
      <c r="U47" s="1404">
        <f>0</f>
        <v>0</v>
      </c>
      <c r="V47" s="1404">
        <f>0</f>
        <v>0</v>
      </c>
      <c r="W47" s="341" t="s">
        <v>180</v>
      </c>
      <c r="X47" s="1808" t="s">
        <v>1270</v>
      </c>
    </row>
    <row r="48" spans="1:24" s="339" customFormat="1" ht="13.5" thickBot="1" x14ac:dyDescent="0.25">
      <c r="A48" s="1787"/>
      <c r="B48" s="1789"/>
      <c r="C48" s="286" t="s">
        <v>1134</v>
      </c>
      <c r="D48" s="1393">
        <f t="shared" si="0"/>
        <v>0</v>
      </c>
      <c r="E48" s="1394">
        <f>0</f>
        <v>0</v>
      </c>
      <c r="F48" s="1395">
        <f>0</f>
        <v>0</v>
      </c>
      <c r="G48" s="1395">
        <f>0</f>
        <v>0</v>
      </c>
      <c r="H48" s="1395">
        <f>0</f>
        <v>0</v>
      </c>
      <c r="I48" s="1395">
        <f>0</f>
        <v>0</v>
      </c>
      <c r="J48" s="1395">
        <f>0</f>
        <v>0</v>
      </c>
      <c r="K48" s="1395">
        <f>0</f>
        <v>0</v>
      </c>
      <c r="L48" s="1395">
        <f>0</f>
        <v>0</v>
      </c>
      <c r="M48" s="1395">
        <f>0</f>
        <v>0</v>
      </c>
      <c r="N48" s="1395">
        <f>0</f>
        <v>0</v>
      </c>
      <c r="O48" s="1395">
        <f>0</f>
        <v>0</v>
      </c>
      <c r="P48" s="1395">
        <f>0</f>
        <v>0</v>
      </c>
      <c r="Q48" s="1395">
        <f>0</f>
        <v>0</v>
      </c>
      <c r="R48" s="1395">
        <f>0</f>
        <v>0</v>
      </c>
      <c r="S48" s="1395">
        <f>0</f>
        <v>0</v>
      </c>
      <c r="T48" s="1395">
        <f>0</f>
        <v>0</v>
      </c>
      <c r="U48" s="1395">
        <f>0</f>
        <v>0</v>
      </c>
      <c r="V48" s="1395">
        <f>0</f>
        <v>0</v>
      </c>
      <c r="W48" s="286" t="s">
        <v>434</v>
      </c>
      <c r="X48" s="1803"/>
    </row>
    <row r="49" spans="1:24" s="340" customFormat="1" ht="13.5" thickBot="1" x14ac:dyDescent="0.25">
      <c r="A49" s="1790" t="s">
        <v>1235</v>
      </c>
      <c r="B49" s="1792" t="s">
        <v>1236</v>
      </c>
      <c r="C49" s="285" t="s">
        <v>1132</v>
      </c>
      <c r="D49" s="1396">
        <f t="shared" si="0"/>
        <v>0</v>
      </c>
      <c r="E49" s="1397">
        <f>0</f>
        <v>0</v>
      </c>
      <c r="F49" s="1398">
        <f>0</f>
        <v>0</v>
      </c>
      <c r="G49" s="1398">
        <f>0</f>
        <v>0</v>
      </c>
      <c r="H49" s="1398">
        <f>0</f>
        <v>0</v>
      </c>
      <c r="I49" s="1398">
        <f>0</f>
        <v>0</v>
      </c>
      <c r="J49" s="1398">
        <f>0</f>
        <v>0</v>
      </c>
      <c r="K49" s="1398">
        <f>0</f>
        <v>0</v>
      </c>
      <c r="L49" s="1398">
        <f>0</f>
        <v>0</v>
      </c>
      <c r="M49" s="1398">
        <f>0</f>
        <v>0</v>
      </c>
      <c r="N49" s="1398">
        <f>0</f>
        <v>0</v>
      </c>
      <c r="O49" s="1398">
        <f>0</f>
        <v>0</v>
      </c>
      <c r="P49" s="1398">
        <f>0</f>
        <v>0</v>
      </c>
      <c r="Q49" s="1398">
        <f>0</f>
        <v>0</v>
      </c>
      <c r="R49" s="1398">
        <f>0</f>
        <v>0</v>
      </c>
      <c r="S49" s="1398">
        <f>0</f>
        <v>0</v>
      </c>
      <c r="T49" s="1398">
        <f>0</f>
        <v>0</v>
      </c>
      <c r="U49" s="1398">
        <f>0</f>
        <v>0</v>
      </c>
      <c r="V49" s="1398">
        <f>0</f>
        <v>0</v>
      </c>
      <c r="W49" s="285" t="s">
        <v>180</v>
      </c>
      <c r="X49" s="1804" t="s">
        <v>1271</v>
      </c>
    </row>
    <row r="50" spans="1:24" s="340" customFormat="1" ht="13.5" thickBot="1" x14ac:dyDescent="0.25">
      <c r="A50" s="1791"/>
      <c r="B50" s="1793"/>
      <c r="C50" s="285" t="s">
        <v>1134</v>
      </c>
      <c r="D50" s="1396">
        <f t="shared" si="0"/>
        <v>0</v>
      </c>
      <c r="E50" s="1397">
        <f>0</f>
        <v>0</v>
      </c>
      <c r="F50" s="1398">
        <f>0</f>
        <v>0</v>
      </c>
      <c r="G50" s="1398">
        <f>0</f>
        <v>0</v>
      </c>
      <c r="H50" s="1398">
        <f>0</f>
        <v>0</v>
      </c>
      <c r="I50" s="1398">
        <f>0</f>
        <v>0</v>
      </c>
      <c r="J50" s="1398">
        <f>0</f>
        <v>0</v>
      </c>
      <c r="K50" s="1398">
        <f>0</f>
        <v>0</v>
      </c>
      <c r="L50" s="1398">
        <f>0</f>
        <v>0</v>
      </c>
      <c r="M50" s="1398">
        <f>0</f>
        <v>0</v>
      </c>
      <c r="N50" s="1398">
        <f>0</f>
        <v>0</v>
      </c>
      <c r="O50" s="1398">
        <f>0</f>
        <v>0</v>
      </c>
      <c r="P50" s="1398">
        <f>0</f>
        <v>0</v>
      </c>
      <c r="Q50" s="1398">
        <f>0</f>
        <v>0</v>
      </c>
      <c r="R50" s="1398">
        <f>0</f>
        <v>0</v>
      </c>
      <c r="S50" s="1398">
        <f>0</f>
        <v>0</v>
      </c>
      <c r="T50" s="1398">
        <f>0</f>
        <v>0</v>
      </c>
      <c r="U50" s="1398">
        <f>0</f>
        <v>0</v>
      </c>
      <c r="V50" s="1398">
        <f>0</f>
        <v>0</v>
      </c>
      <c r="W50" s="285" t="s">
        <v>434</v>
      </c>
      <c r="X50" s="1805"/>
    </row>
    <row r="51" spans="1:24" s="339" customFormat="1" ht="13.5" thickBot="1" x14ac:dyDescent="0.25">
      <c r="A51" s="1794" t="s">
        <v>1014</v>
      </c>
      <c r="B51" s="1795" t="s">
        <v>1015</v>
      </c>
      <c r="C51" s="346" t="s">
        <v>1132</v>
      </c>
      <c r="D51" s="1390">
        <f t="shared" si="0"/>
        <v>4</v>
      </c>
      <c r="E51" s="1391">
        <f>0</f>
        <v>0</v>
      </c>
      <c r="F51" s="1392">
        <f>0</f>
        <v>0</v>
      </c>
      <c r="G51" s="1392">
        <f>0</f>
        <v>0</v>
      </c>
      <c r="H51" s="1392">
        <v>1</v>
      </c>
      <c r="I51" s="1392">
        <f>0</f>
        <v>0</v>
      </c>
      <c r="J51" s="1392">
        <v>2</v>
      </c>
      <c r="K51" s="1392">
        <f>0</f>
        <v>0</v>
      </c>
      <c r="L51" s="1392">
        <f>0</f>
        <v>0</v>
      </c>
      <c r="M51" s="1392">
        <f>0</f>
        <v>0</v>
      </c>
      <c r="N51" s="1392">
        <f>0</f>
        <v>0</v>
      </c>
      <c r="O51" s="1392">
        <f>0</f>
        <v>0</v>
      </c>
      <c r="P51" s="1392">
        <f>0</f>
        <v>0</v>
      </c>
      <c r="Q51" s="1392">
        <f>0</f>
        <v>0</v>
      </c>
      <c r="R51" s="1392">
        <f>0</f>
        <v>0</v>
      </c>
      <c r="S51" s="1392">
        <f>0</f>
        <v>0</v>
      </c>
      <c r="T51" s="1392">
        <f>0</f>
        <v>0</v>
      </c>
      <c r="U51" s="1392">
        <f>0</f>
        <v>0</v>
      </c>
      <c r="V51" s="1392">
        <v>1</v>
      </c>
      <c r="W51" s="346" t="s">
        <v>180</v>
      </c>
      <c r="X51" s="1806" t="s">
        <v>1016</v>
      </c>
    </row>
    <row r="52" spans="1:24" s="339" customFormat="1" ht="13.5" thickBot="1" x14ac:dyDescent="0.25">
      <c r="A52" s="1787"/>
      <c r="B52" s="1789"/>
      <c r="C52" s="286" t="s">
        <v>1134</v>
      </c>
      <c r="D52" s="1393">
        <f t="shared" si="0"/>
        <v>4</v>
      </c>
      <c r="E52" s="1394">
        <f>0</f>
        <v>0</v>
      </c>
      <c r="F52" s="1395">
        <f>0</f>
        <v>0</v>
      </c>
      <c r="G52" s="1395">
        <v>1</v>
      </c>
      <c r="H52" s="1395">
        <f>0</f>
        <v>0</v>
      </c>
      <c r="I52" s="1395">
        <f>0</f>
        <v>0</v>
      </c>
      <c r="J52" s="1395">
        <f>0</f>
        <v>0</v>
      </c>
      <c r="K52" s="1395">
        <f>0</f>
        <v>0</v>
      </c>
      <c r="L52" s="1395">
        <v>1</v>
      </c>
      <c r="M52" s="1395">
        <v>2</v>
      </c>
      <c r="N52" s="1395">
        <f>0</f>
        <v>0</v>
      </c>
      <c r="O52" s="1395">
        <f>0</f>
        <v>0</v>
      </c>
      <c r="P52" s="1395">
        <f>0</f>
        <v>0</v>
      </c>
      <c r="Q52" s="1395">
        <f>0</f>
        <v>0</v>
      </c>
      <c r="R52" s="1395">
        <f>0</f>
        <v>0</v>
      </c>
      <c r="S52" s="1395">
        <f>0</f>
        <v>0</v>
      </c>
      <c r="T52" s="1395">
        <f>0</f>
        <v>0</v>
      </c>
      <c r="U52" s="1395">
        <f>0</f>
        <v>0</v>
      </c>
      <c r="V52" s="1395">
        <f>0</f>
        <v>0</v>
      </c>
      <c r="W52" s="286" t="s">
        <v>434</v>
      </c>
      <c r="X52" s="1803"/>
    </row>
    <row r="53" spans="1:24" s="340" customFormat="1" ht="13.5" thickBot="1" x14ac:dyDescent="0.25">
      <c r="A53" s="1790" t="s">
        <v>1153</v>
      </c>
      <c r="B53" s="1792" t="s">
        <v>1154</v>
      </c>
      <c r="C53" s="285" t="s">
        <v>1132</v>
      </c>
      <c r="D53" s="1396">
        <f t="shared" si="0"/>
        <v>2</v>
      </c>
      <c r="E53" s="1397">
        <f>0</f>
        <v>0</v>
      </c>
      <c r="F53" s="1398">
        <f>0</f>
        <v>0</v>
      </c>
      <c r="G53" s="1398">
        <f>0</f>
        <v>0</v>
      </c>
      <c r="H53" s="1398">
        <f>0</f>
        <v>0</v>
      </c>
      <c r="I53" s="1398">
        <f>0</f>
        <v>0</v>
      </c>
      <c r="J53" s="1398">
        <f>0</f>
        <v>0</v>
      </c>
      <c r="K53" s="1398">
        <f>0</f>
        <v>0</v>
      </c>
      <c r="L53" s="1398">
        <f>0</f>
        <v>0</v>
      </c>
      <c r="M53" s="1398">
        <f>0</f>
        <v>0</v>
      </c>
      <c r="N53" s="1398">
        <f>0</f>
        <v>0</v>
      </c>
      <c r="O53" s="1398">
        <f>0</f>
        <v>0</v>
      </c>
      <c r="P53" s="1398">
        <f>0</f>
        <v>0</v>
      </c>
      <c r="Q53" s="1398">
        <f>0</f>
        <v>0</v>
      </c>
      <c r="R53" s="1398">
        <v>1</v>
      </c>
      <c r="S53" s="1398">
        <f>0</f>
        <v>0</v>
      </c>
      <c r="T53" s="1398">
        <f>0</f>
        <v>0</v>
      </c>
      <c r="U53" s="1398">
        <f>0</f>
        <v>0</v>
      </c>
      <c r="V53" s="1398">
        <v>1</v>
      </c>
      <c r="W53" s="285" t="s">
        <v>180</v>
      </c>
      <c r="X53" s="1804" t="s">
        <v>1155</v>
      </c>
    </row>
    <row r="54" spans="1:24" s="340" customFormat="1" ht="13.5" thickBot="1" x14ac:dyDescent="0.25">
      <c r="A54" s="1791"/>
      <c r="B54" s="1793"/>
      <c r="C54" s="285" t="s">
        <v>1134</v>
      </c>
      <c r="D54" s="1396">
        <f t="shared" si="0"/>
        <v>1</v>
      </c>
      <c r="E54" s="1397">
        <f>0</f>
        <v>0</v>
      </c>
      <c r="F54" s="1398">
        <f>0</f>
        <v>0</v>
      </c>
      <c r="G54" s="1398">
        <f>0</f>
        <v>0</v>
      </c>
      <c r="H54" s="1398">
        <f>0</f>
        <v>0</v>
      </c>
      <c r="I54" s="1398">
        <f>0</f>
        <v>0</v>
      </c>
      <c r="J54" s="1398">
        <f>0</f>
        <v>0</v>
      </c>
      <c r="K54" s="1398">
        <f>0</f>
        <v>0</v>
      </c>
      <c r="L54" s="1398">
        <f>0</f>
        <v>0</v>
      </c>
      <c r="M54" s="1398">
        <f>0</f>
        <v>0</v>
      </c>
      <c r="N54" s="1398">
        <f>0</f>
        <v>0</v>
      </c>
      <c r="O54" s="1398">
        <f>0</f>
        <v>0</v>
      </c>
      <c r="P54" s="1398">
        <f>0</f>
        <v>0</v>
      </c>
      <c r="Q54" s="1398">
        <f>0</f>
        <v>0</v>
      </c>
      <c r="R54" s="1398">
        <f>0</f>
        <v>0</v>
      </c>
      <c r="S54" s="1398">
        <f>0</f>
        <v>0</v>
      </c>
      <c r="T54" s="1398">
        <f>0</f>
        <v>0</v>
      </c>
      <c r="U54" s="1398">
        <f>0</f>
        <v>0</v>
      </c>
      <c r="V54" s="1398">
        <v>1</v>
      </c>
      <c r="W54" s="285" t="s">
        <v>434</v>
      </c>
      <c r="X54" s="1805"/>
    </row>
    <row r="55" spans="1:24" s="339" customFormat="1" ht="13.5" thickBot="1" x14ac:dyDescent="0.25">
      <c r="A55" s="1794" t="s">
        <v>1237</v>
      </c>
      <c r="B55" s="1795" t="s">
        <v>1238</v>
      </c>
      <c r="C55" s="346" t="s">
        <v>1132</v>
      </c>
      <c r="D55" s="1390">
        <f t="shared" si="0"/>
        <v>1</v>
      </c>
      <c r="E55" s="1391">
        <f>0</f>
        <v>0</v>
      </c>
      <c r="F55" s="1392">
        <f>0</f>
        <v>0</v>
      </c>
      <c r="G55" s="1392">
        <f>0</f>
        <v>0</v>
      </c>
      <c r="H55" s="1392">
        <f>0</f>
        <v>0</v>
      </c>
      <c r="I55" s="1392">
        <f>0</f>
        <v>0</v>
      </c>
      <c r="J55" s="1392">
        <v>1</v>
      </c>
      <c r="K55" s="1392">
        <f>0</f>
        <v>0</v>
      </c>
      <c r="L55" s="1392">
        <f>0</f>
        <v>0</v>
      </c>
      <c r="M55" s="1392">
        <f>0</f>
        <v>0</v>
      </c>
      <c r="N55" s="1392">
        <f>0</f>
        <v>0</v>
      </c>
      <c r="O55" s="1392">
        <f>0</f>
        <v>0</v>
      </c>
      <c r="P55" s="1392">
        <f>0</f>
        <v>0</v>
      </c>
      <c r="Q55" s="1392">
        <f>0</f>
        <v>0</v>
      </c>
      <c r="R55" s="1392">
        <f>0</f>
        <v>0</v>
      </c>
      <c r="S55" s="1392">
        <f>0</f>
        <v>0</v>
      </c>
      <c r="T55" s="1392">
        <f>0</f>
        <v>0</v>
      </c>
      <c r="U55" s="1392">
        <f>0</f>
        <v>0</v>
      </c>
      <c r="V55" s="1392">
        <f>0</f>
        <v>0</v>
      </c>
      <c r="W55" s="346" t="s">
        <v>180</v>
      </c>
      <c r="X55" s="1806" t="s">
        <v>1272</v>
      </c>
    </row>
    <row r="56" spans="1:24" s="339" customFormat="1" ht="13.5" thickBot="1" x14ac:dyDescent="0.25">
      <c r="A56" s="1787"/>
      <c r="B56" s="1789"/>
      <c r="C56" s="286" t="s">
        <v>1134</v>
      </c>
      <c r="D56" s="1393">
        <f t="shared" si="0"/>
        <v>1</v>
      </c>
      <c r="E56" s="1394">
        <f>0</f>
        <v>0</v>
      </c>
      <c r="F56" s="1395">
        <f>0</f>
        <v>0</v>
      </c>
      <c r="G56" s="1395">
        <f>0</f>
        <v>0</v>
      </c>
      <c r="H56" s="1395">
        <f>0</f>
        <v>0</v>
      </c>
      <c r="I56" s="1395">
        <f>0</f>
        <v>0</v>
      </c>
      <c r="J56" s="1395">
        <f>0</f>
        <v>0</v>
      </c>
      <c r="K56" s="1395">
        <f>0</f>
        <v>0</v>
      </c>
      <c r="L56" s="1395">
        <f>0</f>
        <v>0</v>
      </c>
      <c r="M56" s="1395">
        <f>0</f>
        <v>0</v>
      </c>
      <c r="N56" s="1395">
        <f>0</f>
        <v>0</v>
      </c>
      <c r="O56" s="1395">
        <f>0</f>
        <v>0</v>
      </c>
      <c r="P56" s="1395">
        <f>0</f>
        <v>0</v>
      </c>
      <c r="Q56" s="1395">
        <v>1</v>
      </c>
      <c r="R56" s="1395">
        <f>0</f>
        <v>0</v>
      </c>
      <c r="S56" s="1395">
        <f>0</f>
        <v>0</v>
      </c>
      <c r="T56" s="1395">
        <f>0</f>
        <v>0</v>
      </c>
      <c r="U56" s="1395">
        <f>0</f>
        <v>0</v>
      </c>
      <c r="V56" s="1395">
        <f>0</f>
        <v>0</v>
      </c>
      <c r="W56" s="286" t="s">
        <v>434</v>
      </c>
      <c r="X56" s="1803"/>
    </row>
    <row r="57" spans="1:24" s="340" customFormat="1" ht="13.5" thickBot="1" x14ac:dyDescent="0.25">
      <c r="A57" s="1790" t="s">
        <v>1239</v>
      </c>
      <c r="B57" s="1792" t="s">
        <v>1240</v>
      </c>
      <c r="C57" s="285" t="s">
        <v>1132</v>
      </c>
      <c r="D57" s="1396">
        <f t="shared" si="0"/>
        <v>1</v>
      </c>
      <c r="E57" s="1397">
        <v>1</v>
      </c>
      <c r="F57" s="1398">
        <f>0</f>
        <v>0</v>
      </c>
      <c r="G57" s="1398">
        <f>0</f>
        <v>0</v>
      </c>
      <c r="H57" s="1398">
        <f>0</f>
        <v>0</v>
      </c>
      <c r="I57" s="1398">
        <f>0</f>
        <v>0</v>
      </c>
      <c r="J57" s="1398">
        <f>0</f>
        <v>0</v>
      </c>
      <c r="K57" s="1398">
        <f>0</f>
        <v>0</v>
      </c>
      <c r="L57" s="1398">
        <f>0</f>
        <v>0</v>
      </c>
      <c r="M57" s="1398">
        <f>0</f>
        <v>0</v>
      </c>
      <c r="N57" s="1398">
        <f>0</f>
        <v>0</v>
      </c>
      <c r="O57" s="1398">
        <f>0</f>
        <v>0</v>
      </c>
      <c r="P57" s="1398">
        <f>0</f>
        <v>0</v>
      </c>
      <c r="Q57" s="1398">
        <f>0</f>
        <v>0</v>
      </c>
      <c r="R57" s="1398">
        <f>0</f>
        <v>0</v>
      </c>
      <c r="S57" s="1398">
        <f>0</f>
        <v>0</v>
      </c>
      <c r="T57" s="1398">
        <f>0</f>
        <v>0</v>
      </c>
      <c r="U57" s="1398">
        <f>0</f>
        <v>0</v>
      </c>
      <c r="V57" s="1398">
        <f>0</f>
        <v>0</v>
      </c>
      <c r="W57" s="285" t="s">
        <v>180</v>
      </c>
      <c r="X57" s="1804" t="s">
        <v>1273</v>
      </c>
    </row>
    <row r="58" spans="1:24" s="340" customFormat="1" ht="13.5" thickBot="1" x14ac:dyDescent="0.25">
      <c r="A58" s="1791"/>
      <c r="B58" s="1793"/>
      <c r="C58" s="285" t="s">
        <v>1134</v>
      </c>
      <c r="D58" s="1396">
        <f t="shared" si="0"/>
        <v>0</v>
      </c>
      <c r="E58" s="1397">
        <f>0</f>
        <v>0</v>
      </c>
      <c r="F58" s="1398">
        <f>0</f>
        <v>0</v>
      </c>
      <c r="G58" s="1398">
        <f>0</f>
        <v>0</v>
      </c>
      <c r="H58" s="1398">
        <f>0</f>
        <v>0</v>
      </c>
      <c r="I58" s="1398">
        <f>0</f>
        <v>0</v>
      </c>
      <c r="J58" s="1398">
        <f>0</f>
        <v>0</v>
      </c>
      <c r="K58" s="1398">
        <f>0</f>
        <v>0</v>
      </c>
      <c r="L58" s="1398">
        <f>0</f>
        <v>0</v>
      </c>
      <c r="M58" s="1398">
        <f>0</f>
        <v>0</v>
      </c>
      <c r="N58" s="1398">
        <f>0</f>
        <v>0</v>
      </c>
      <c r="O58" s="1398">
        <f>0</f>
        <v>0</v>
      </c>
      <c r="P58" s="1398">
        <f>0</f>
        <v>0</v>
      </c>
      <c r="Q58" s="1398">
        <f>0</f>
        <v>0</v>
      </c>
      <c r="R58" s="1398">
        <f>0</f>
        <v>0</v>
      </c>
      <c r="S58" s="1398">
        <f>0</f>
        <v>0</v>
      </c>
      <c r="T58" s="1398">
        <f>0</f>
        <v>0</v>
      </c>
      <c r="U58" s="1398">
        <f>0</f>
        <v>0</v>
      </c>
      <c r="V58" s="1398">
        <f>0</f>
        <v>0</v>
      </c>
      <c r="W58" s="285" t="s">
        <v>434</v>
      </c>
      <c r="X58" s="1805"/>
    </row>
    <row r="59" spans="1:24" s="339" customFormat="1" ht="13.5" thickBot="1" x14ac:dyDescent="0.25">
      <c r="A59" s="1794" t="s">
        <v>1017</v>
      </c>
      <c r="B59" s="1795" t="s">
        <v>1018</v>
      </c>
      <c r="C59" s="346" t="s">
        <v>1132</v>
      </c>
      <c r="D59" s="1390">
        <f t="shared" si="0"/>
        <v>3</v>
      </c>
      <c r="E59" s="1391">
        <f>0</f>
        <v>0</v>
      </c>
      <c r="F59" s="1392">
        <f>0</f>
        <v>0</v>
      </c>
      <c r="G59" s="1392">
        <f>0</f>
        <v>0</v>
      </c>
      <c r="H59" s="1392">
        <f>0</f>
        <v>0</v>
      </c>
      <c r="I59" s="1392">
        <f>0</f>
        <v>0</v>
      </c>
      <c r="J59" s="1392">
        <f>0</f>
        <v>0</v>
      </c>
      <c r="K59" s="1392">
        <f>0</f>
        <v>0</v>
      </c>
      <c r="L59" s="1392">
        <f>0</f>
        <v>0</v>
      </c>
      <c r="M59" s="1392">
        <f>0</f>
        <v>0</v>
      </c>
      <c r="N59" s="1392">
        <v>1</v>
      </c>
      <c r="O59" s="1392">
        <f>0</f>
        <v>0</v>
      </c>
      <c r="P59" s="1392">
        <f>0</f>
        <v>0</v>
      </c>
      <c r="Q59" s="1392">
        <f>0</f>
        <v>0</v>
      </c>
      <c r="R59" s="1392">
        <f>0</f>
        <v>0</v>
      </c>
      <c r="S59" s="1392">
        <v>1</v>
      </c>
      <c r="T59" s="1392">
        <f>0</f>
        <v>0</v>
      </c>
      <c r="U59" s="1392">
        <v>1</v>
      </c>
      <c r="V59" s="1392">
        <f>0</f>
        <v>0</v>
      </c>
      <c r="W59" s="346" t="s">
        <v>180</v>
      </c>
      <c r="X59" s="1806" t="s">
        <v>1019</v>
      </c>
    </row>
    <row r="60" spans="1:24" s="339" customFormat="1" ht="13.5" thickBot="1" x14ac:dyDescent="0.25">
      <c r="A60" s="1787"/>
      <c r="B60" s="1789"/>
      <c r="C60" s="286" t="s">
        <v>1134</v>
      </c>
      <c r="D60" s="1393">
        <f t="shared" si="0"/>
        <v>2</v>
      </c>
      <c r="E60" s="1394">
        <f>0</f>
        <v>0</v>
      </c>
      <c r="F60" s="1395">
        <f>0</f>
        <v>0</v>
      </c>
      <c r="G60" s="1395">
        <f>0</f>
        <v>0</v>
      </c>
      <c r="H60" s="1395">
        <f>0</f>
        <v>0</v>
      </c>
      <c r="I60" s="1395">
        <f>0</f>
        <v>0</v>
      </c>
      <c r="J60" s="1395">
        <f>0</f>
        <v>0</v>
      </c>
      <c r="K60" s="1395">
        <f>0</f>
        <v>0</v>
      </c>
      <c r="L60" s="1395">
        <f>0</f>
        <v>0</v>
      </c>
      <c r="M60" s="1395">
        <f>0</f>
        <v>0</v>
      </c>
      <c r="N60" s="1395">
        <f>0</f>
        <v>0</v>
      </c>
      <c r="O60" s="1395">
        <f>0</f>
        <v>0</v>
      </c>
      <c r="P60" s="1395">
        <f>0</f>
        <v>0</v>
      </c>
      <c r="Q60" s="1395">
        <v>1</v>
      </c>
      <c r="R60" s="1395">
        <f>0</f>
        <v>0</v>
      </c>
      <c r="S60" s="1395">
        <f>0</f>
        <v>0</v>
      </c>
      <c r="T60" s="1395">
        <f>0</f>
        <v>0</v>
      </c>
      <c r="U60" s="1395">
        <v>1</v>
      </c>
      <c r="V60" s="1395">
        <f>0</f>
        <v>0</v>
      </c>
      <c r="W60" s="286" t="s">
        <v>434</v>
      </c>
      <c r="X60" s="1803"/>
    </row>
    <row r="61" spans="1:24" s="340" customFormat="1" ht="13.5" thickBot="1" x14ac:dyDescent="0.25">
      <c r="A61" s="1790" t="s">
        <v>1020</v>
      </c>
      <c r="B61" s="1792" t="s">
        <v>1021</v>
      </c>
      <c r="C61" s="285" t="s">
        <v>1132</v>
      </c>
      <c r="D61" s="1396">
        <f t="shared" si="0"/>
        <v>1</v>
      </c>
      <c r="E61" s="1397">
        <f>0</f>
        <v>0</v>
      </c>
      <c r="F61" s="1398">
        <f>0</f>
        <v>0</v>
      </c>
      <c r="G61" s="1398">
        <f>0</f>
        <v>0</v>
      </c>
      <c r="H61" s="1398">
        <f>0</f>
        <v>0</v>
      </c>
      <c r="I61" s="1398">
        <f>0</f>
        <v>0</v>
      </c>
      <c r="J61" s="1398">
        <f>0</f>
        <v>0</v>
      </c>
      <c r="K61" s="1398">
        <f>0</f>
        <v>0</v>
      </c>
      <c r="L61" s="1398">
        <f>0</f>
        <v>0</v>
      </c>
      <c r="M61" s="1398">
        <f>0</f>
        <v>0</v>
      </c>
      <c r="N61" s="1398">
        <f>0</f>
        <v>0</v>
      </c>
      <c r="O61" s="1398">
        <f>0</f>
        <v>0</v>
      </c>
      <c r="P61" s="1398">
        <f>0</f>
        <v>0</v>
      </c>
      <c r="Q61" s="1398">
        <f>0</f>
        <v>0</v>
      </c>
      <c r="R61" s="1398">
        <v>1</v>
      </c>
      <c r="S61" s="1398">
        <f>0</f>
        <v>0</v>
      </c>
      <c r="T61" s="1398">
        <f>0</f>
        <v>0</v>
      </c>
      <c r="U61" s="1398">
        <f>0</f>
        <v>0</v>
      </c>
      <c r="V61" s="1398">
        <f>0</f>
        <v>0</v>
      </c>
      <c r="W61" s="285" t="s">
        <v>180</v>
      </c>
      <c r="X61" s="1804" t="s">
        <v>1022</v>
      </c>
    </row>
    <row r="62" spans="1:24" s="340" customFormat="1" ht="13.5" thickBot="1" x14ac:dyDescent="0.25">
      <c r="A62" s="1791"/>
      <c r="B62" s="1793"/>
      <c r="C62" s="285" t="s">
        <v>1134</v>
      </c>
      <c r="D62" s="1396">
        <f t="shared" si="0"/>
        <v>1</v>
      </c>
      <c r="E62" s="1397">
        <f>0</f>
        <v>0</v>
      </c>
      <c r="F62" s="1398">
        <f>0</f>
        <v>0</v>
      </c>
      <c r="G62" s="1398">
        <f>0</f>
        <v>0</v>
      </c>
      <c r="H62" s="1398">
        <f>0</f>
        <v>0</v>
      </c>
      <c r="I62" s="1398">
        <f>0</f>
        <v>0</v>
      </c>
      <c r="J62" s="1398">
        <f>0</f>
        <v>0</v>
      </c>
      <c r="K62" s="1398">
        <f>0</f>
        <v>0</v>
      </c>
      <c r="L62" s="1398">
        <f>0</f>
        <v>0</v>
      </c>
      <c r="M62" s="1398">
        <f>0</f>
        <v>0</v>
      </c>
      <c r="N62" s="1398">
        <f>0</f>
        <v>0</v>
      </c>
      <c r="O62" s="1398">
        <f>0</f>
        <v>0</v>
      </c>
      <c r="P62" s="1398">
        <f>0</f>
        <v>0</v>
      </c>
      <c r="Q62" s="1398">
        <f>0</f>
        <v>0</v>
      </c>
      <c r="R62" s="1398">
        <f>0</f>
        <v>0</v>
      </c>
      <c r="S62" s="1398">
        <f>0</f>
        <v>0</v>
      </c>
      <c r="T62" s="1398">
        <v>1</v>
      </c>
      <c r="U62" s="1398">
        <f>0</f>
        <v>0</v>
      </c>
      <c r="V62" s="1398">
        <f>0</f>
        <v>0</v>
      </c>
      <c r="W62" s="285" t="s">
        <v>434</v>
      </c>
      <c r="X62" s="1805"/>
    </row>
    <row r="63" spans="1:24" s="339" customFormat="1" ht="13.5" thickBot="1" x14ac:dyDescent="0.25">
      <c r="A63" s="1794" t="s">
        <v>1023</v>
      </c>
      <c r="B63" s="1795" t="s">
        <v>1024</v>
      </c>
      <c r="C63" s="346" t="s">
        <v>1132</v>
      </c>
      <c r="D63" s="1390">
        <f t="shared" si="0"/>
        <v>1</v>
      </c>
      <c r="E63" s="1391">
        <f>0</f>
        <v>0</v>
      </c>
      <c r="F63" s="1392">
        <f>0</f>
        <v>0</v>
      </c>
      <c r="G63" s="1392">
        <f>0</f>
        <v>0</v>
      </c>
      <c r="H63" s="1392">
        <f>0</f>
        <v>0</v>
      </c>
      <c r="I63" s="1392">
        <f>0</f>
        <v>0</v>
      </c>
      <c r="J63" s="1392">
        <f>0</f>
        <v>0</v>
      </c>
      <c r="K63" s="1392">
        <f>0</f>
        <v>0</v>
      </c>
      <c r="L63" s="1392">
        <f>0</f>
        <v>0</v>
      </c>
      <c r="M63" s="1392">
        <f>0</f>
        <v>0</v>
      </c>
      <c r="N63" s="1392">
        <f>0</f>
        <v>0</v>
      </c>
      <c r="O63" s="1392">
        <f>0</f>
        <v>0</v>
      </c>
      <c r="P63" s="1392">
        <f>0</f>
        <v>0</v>
      </c>
      <c r="Q63" s="1392">
        <f>0</f>
        <v>0</v>
      </c>
      <c r="R63" s="1392">
        <f>0</f>
        <v>0</v>
      </c>
      <c r="S63" s="1392">
        <v>1</v>
      </c>
      <c r="T63" s="1392">
        <f>0</f>
        <v>0</v>
      </c>
      <c r="U63" s="1392">
        <f>0</f>
        <v>0</v>
      </c>
      <c r="V63" s="1392">
        <f>0</f>
        <v>0</v>
      </c>
      <c r="W63" s="346" t="s">
        <v>180</v>
      </c>
      <c r="X63" s="1806" t="s">
        <v>1025</v>
      </c>
    </row>
    <row r="64" spans="1:24" s="339" customFormat="1" ht="13.5" thickBot="1" x14ac:dyDescent="0.25">
      <c r="A64" s="1787"/>
      <c r="B64" s="1789"/>
      <c r="C64" s="286" t="s">
        <v>1134</v>
      </c>
      <c r="D64" s="1393">
        <f t="shared" si="0"/>
        <v>0</v>
      </c>
      <c r="E64" s="1394">
        <f>0</f>
        <v>0</v>
      </c>
      <c r="F64" s="1395">
        <f>0</f>
        <v>0</v>
      </c>
      <c r="G64" s="1395">
        <f>0</f>
        <v>0</v>
      </c>
      <c r="H64" s="1395">
        <f>0</f>
        <v>0</v>
      </c>
      <c r="I64" s="1395">
        <f>0</f>
        <v>0</v>
      </c>
      <c r="J64" s="1395">
        <f>0</f>
        <v>0</v>
      </c>
      <c r="K64" s="1395">
        <f>0</f>
        <v>0</v>
      </c>
      <c r="L64" s="1395">
        <f>0</f>
        <v>0</v>
      </c>
      <c r="M64" s="1395">
        <f>0</f>
        <v>0</v>
      </c>
      <c r="N64" s="1395">
        <f>0</f>
        <v>0</v>
      </c>
      <c r="O64" s="1395">
        <f>0</f>
        <v>0</v>
      </c>
      <c r="P64" s="1395">
        <f>0</f>
        <v>0</v>
      </c>
      <c r="Q64" s="1395">
        <f>0</f>
        <v>0</v>
      </c>
      <c r="R64" s="1395">
        <f>0</f>
        <v>0</v>
      </c>
      <c r="S64" s="1395">
        <f>0</f>
        <v>0</v>
      </c>
      <c r="T64" s="1395">
        <f>0</f>
        <v>0</v>
      </c>
      <c r="U64" s="1395">
        <f>0</f>
        <v>0</v>
      </c>
      <c r="V64" s="1395">
        <f>0</f>
        <v>0</v>
      </c>
      <c r="W64" s="286" t="s">
        <v>434</v>
      </c>
      <c r="X64" s="1803"/>
    </row>
    <row r="65" spans="1:24" s="340" customFormat="1" ht="13.5" thickBot="1" x14ac:dyDescent="0.25">
      <c r="A65" s="1790" t="s">
        <v>1026</v>
      </c>
      <c r="B65" s="1792" t="s">
        <v>1027</v>
      </c>
      <c r="C65" s="285" t="s">
        <v>1132</v>
      </c>
      <c r="D65" s="1396">
        <f t="shared" si="0"/>
        <v>3</v>
      </c>
      <c r="E65" s="1397">
        <f>0</f>
        <v>0</v>
      </c>
      <c r="F65" s="1398">
        <f>0</f>
        <v>0</v>
      </c>
      <c r="G65" s="1398">
        <f>0</f>
        <v>0</v>
      </c>
      <c r="H65" s="1398">
        <f>0</f>
        <v>0</v>
      </c>
      <c r="I65" s="1398">
        <f>0</f>
        <v>0</v>
      </c>
      <c r="J65" s="1398">
        <f>0</f>
        <v>0</v>
      </c>
      <c r="K65" s="1398">
        <v>1</v>
      </c>
      <c r="L65" s="1398">
        <f>0</f>
        <v>0</v>
      </c>
      <c r="M65" s="1398">
        <f>0</f>
        <v>0</v>
      </c>
      <c r="N65" s="1398">
        <v>1</v>
      </c>
      <c r="O65" s="1398">
        <f>0</f>
        <v>0</v>
      </c>
      <c r="P65" s="1398">
        <f>0</f>
        <v>0</v>
      </c>
      <c r="Q65" s="1398">
        <f>0</f>
        <v>0</v>
      </c>
      <c r="R65" s="1398">
        <f>0</f>
        <v>0</v>
      </c>
      <c r="S65" s="1398">
        <f>0</f>
        <v>0</v>
      </c>
      <c r="T65" s="1398">
        <v>1</v>
      </c>
      <c r="U65" s="1398">
        <f>0</f>
        <v>0</v>
      </c>
      <c r="V65" s="1398">
        <f>0</f>
        <v>0</v>
      </c>
      <c r="W65" s="285" t="s">
        <v>180</v>
      </c>
      <c r="X65" s="1804" t="s">
        <v>1028</v>
      </c>
    </row>
    <row r="66" spans="1:24" s="340" customFormat="1" ht="13.5" thickBot="1" x14ac:dyDescent="0.25">
      <c r="A66" s="1791"/>
      <c r="B66" s="1793"/>
      <c r="C66" s="285" t="s">
        <v>1134</v>
      </c>
      <c r="D66" s="1396">
        <f t="shared" si="0"/>
        <v>6</v>
      </c>
      <c r="E66" s="1397">
        <f>0</f>
        <v>0</v>
      </c>
      <c r="F66" s="1398">
        <f>0</f>
        <v>0</v>
      </c>
      <c r="G66" s="1398">
        <f>0</f>
        <v>0</v>
      </c>
      <c r="H66" s="1398">
        <v>2</v>
      </c>
      <c r="I66" s="1398">
        <f>0</f>
        <v>0</v>
      </c>
      <c r="J66" s="1398">
        <f>0</f>
        <v>0</v>
      </c>
      <c r="K66" s="1398">
        <f>0</f>
        <v>0</v>
      </c>
      <c r="L66" s="1398">
        <f>0</f>
        <v>0</v>
      </c>
      <c r="M66" s="1398">
        <v>1</v>
      </c>
      <c r="N66" s="1398">
        <f>0</f>
        <v>0</v>
      </c>
      <c r="O66" s="1398">
        <f>0</f>
        <v>0</v>
      </c>
      <c r="P66" s="1398">
        <f>0</f>
        <v>0</v>
      </c>
      <c r="Q66" s="1398">
        <f>0</f>
        <v>0</v>
      </c>
      <c r="R66" s="1398">
        <f>0</f>
        <v>0</v>
      </c>
      <c r="S66" s="1398">
        <f>0</f>
        <v>0</v>
      </c>
      <c r="T66" s="1398">
        <v>1</v>
      </c>
      <c r="U66" s="1398">
        <v>1</v>
      </c>
      <c r="V66" s="1398">
        <v>1</v>
      </c>
      <c r="W66" s="285" t="s">
        <v>434</v>
      </c>
      <c r="X66" s="1805"/>
    </row>
    <row r="67" spans="1:24" s="339" customFormat="1" ht="13.5" thickBot="1" x14ac:dyDescent="0.25">
      <c r="A67" s="1794" t="s">
        <v>1241</v>
      </c>
      <c r="B67" s="1795" t="s">
        <v>1242</v>
      </c>
      <c r="C67" s="346" t="s">
        <v>1132</v>
      </c>
      <c r="D67" s="1390">
        <f t="shared" si="0"/>
        <v>1</v>
      </c>
      <c r="E67" s="1391">
        <f>0</f>
        <v>0</v>
      </c>
      <c r="F67" s="1392">
        <f>0</f>
        <v>0</v>
      </c>
      <c r="G67" s="1392">
        <f>0</f>
        <v>0</v>
      </c>
      <c r="H67" s="1392">
        <f>0</f>
        <v>0</v>
      </c>
      <c r="I67" s="1392">
        <f>0</f>
        <v>0</v>
      </c>
      <c r="J67" s="1392">
        <f>0</f>
        <v>0</v>
      </c>
      <c r="K67" s="1392">
        <f>0</f>
        <v>0</v>
      </c>
      <c r="L67" s="1392">
        <f>0</f>
        <v>0</v>
      </c>
      <c r="M67" s="1392">
        <f>0</f>
        <v>0</v>
      </c>
      <c r="N67" s="1392">
        <v>1</v>
      </c>
      <c r="O67" s="1392">
        <f>0</f>
        <v>0</v>
      </c>
      <c r="P67" s="1392">
        <f>0</f>
        <v>0</v>
      </c>
      <c r="Q67" s="1392">
        <f>0</f>
        <v>0</v>
      </c>
      <c r="R67" s="1392">
        <f>0</f>
        <v>0</v>
      </c>
      <c r="S67" s="1392">
        <f>0</f>
        <v>0</v>
      </c>
      <c r="T67" s="1392">
        <f>0</f>
        <v>0</v>
      </c>
      <c r="U67" s="1392">
        <f>0</f>
        <v>0</v>
      </c>
      <c r="V67" s="1392">
        <f>0</f>
        <v>0</v>
      </c>
      <c r="W67" s="346" t="s">
        <v>180</v>
      </c>
      <c r="X67" s="1806" t="s">
        <v>1274</v>
      </c>
    </row>
    <row r="68" spans="1:24" s="339" customFormat="1" ht="13.5" thickBot="1" x14ac:dyDescent="0.25">
      <c r="A68" s="1787"/>
      <c r="B68" s="1789"/>
      <c r="C68" s="286" t="s">
        <v>1134</v>
      </c>
      <c r="D68" s="1393">
        <f t="shared" si="0"/>
        <v>0</v>
      </c>
      <c r="E68" s="1394">
        <f>0</f>
        <v>0</v>
      </c>
      <c r="F68" s="1395">
        <f>0</f>
        <v>0</v>
      </c>
      <c r="G68" s="1395">
        <f>0</f>
        <v>0</v>
      </c>
      <c r="H68" s="1395">
        <f>0</f>
        <v>0</v>
      </c>
      <c r="I68" s="1395">
        <f>0</f>
        <v>0</v>
      </c>
      <c r="J68" s="1395">
        <f>0</f>
        <v>0</v>
      </c>
      <c r="K68" s="1395">
        <f>0</f>
        <v>0</v>
      </c>
      <c r="L68" s="1395">
        <f>0</f>
        <v>0</v>
      </c>
      <c r="M68" s="1395">
        <f>0</f>
        <v>0</v>
      </c>
      <c r="N68" s="1395">
        <f>0</f>
        <v>0</v>
      </c>
      <c r="O68" s="1395">
        <f>0</f>
        <v>0</v>
      </c>
      <c r="P68" s="1395">
        <f>0</f>
        <v>0</v>
      </c>
      <c r="Q68" s="1395">
        <f>0</f>
        <v>0</v>
      </c>
      <c r="R68" s="1395">
        <f>0</f>
        <v>0</v>
      </c>
      <c r="S68" s="1395">
        <f>0</f>
        <v>0</v>
      </c>
      <c r="T68" s="1395">
        <f>0</f>
        <v>0</v>
      </c>
      <c r="U68" s="1395">
        <f>0</f>
        <v>0</v>
      </c>
      <c r="V68" s="1395">
        <f>0</f>
        <v>0</v>
      </c>
      <c r="W68" s="286" t="s">
        <v>434</v>
      </c>
      <c r="X68" s="1803"/>
    </row>
    <row r="69" spans="1:24" s="340" customFormat="1" ht="13.5" thickBot="1" x14ac:dyDescent="0.25">
      <c r="A69" s="1790" t="s">
        <v>1029</v>
      </c>
      <c r="B69" s="1792" t="s">
        <v>1030</v>
      </c>
      <c r="C69" s="285" t="s">
        <v>1132</v>
      </c>
      <c r="D69" s="1396">
        <f t="shared" si="0"/>
        <v>2</v>
      </c>
      <c r="E69" s="1397">
        <f>0</f>
        <v>0</v>
      </c>
      <c r="F69" s="1398">
        <f>0</f>
        <v>0</v>
      </c>
      <c r="G69" s="1398">
        <f>0</f>
        <v>0</v>
      </c>
      <c r="H69" s="1398">
        <v>1</v>
      </c>
      <c r="I69" s="1398">
        <f>0</f>
        <v>0</v>
      </c>
      <c r="J69" s="1398">
        <f>0</f>
        <v>0</v>
      </c>
      <c r="K69" s="1398">
        <f>0</f>
        <v>0</v>
      </c>
      <c r="L69" s="1398">
        <f>0</f>
        <v>0</v>
      </c>
      <c r="M69" s="1398">
        <f>0</f>
        <v>0</v>
      </c>
      <c r="N69" s="1398">
        <v>1</v>
      </c>
      <c r="O69" s="1398">
        <f>0</f>
        <v>0</v>
      </c>
      <c r="P69" s="1398">
        <f>0</f>
        <v>0</v>
      </c>
      <c r="Q69" s="1398">
        <f>0</f>
        <v>0</v>
      </c>
      <c r="R69" s="1398">
        <f>0</f>
        <v>0</v>
      </c>
      <c r="S69" s="1398">
        <f>0</f>
        <v>0</v>
      </c>
      <c r="T69" s="1398">
        <f>0</f>
        <v>0</v>
      </c>
      <c r="U69" s="1398">
        <f>0</f>
        <v>0</v>
      </c>
      <c r="V69" s="1398">
        <f>0</f>
        <v>0</v>
      </c>
      <c r="W69" s="285" t="s">
        <v>180</v>
      </c>
      <c r="X69" s="1804" t="s">
        <v>541</v>
      </c>
    </row>
    <row r="70" spans="1:24" s="340" customFormat="1" ht="13.5" thickBot="1" x14ac:dyDescent="0.25">
      <c r="A70" s="1791"/>
      <c r="B70" s="1793"/>
      <c r="C70" s="285" t="s">
        <v>1134</v>
      </c>
      <c r="D70" s="1396">
        <f t="shared" si="0"/>
        <v>0</v>
      </c>
      <c r="E70" s="1397">
        <f>0</f>
        <v>0</v>
      </c>
      <c r="F70" s="1398">
        <f>0</f>
        <v>0</v>
      </c>
      <c r="G70" s="1398">
        <f>0</f>
        <v>0</v>
      </c>
      <c r="H70" s="1398">
        <f>0</f>
        <v>0</v>
      </c>
      <c r="I70" s="1398">
        <f>0</f>
        <v>0</v>
      </c>
      <c r="J70" s="1398">
        <f>0</f>
        <v>0</v>
      </c>
      <c r="K70" s="1398">
        <f>0</f>
        <v>0</v>
      </c>
      <c r="L70" s="1398">
        <f>0</f>
        <v>0</v>
      </c>
      <c r="M70" s="1398">
        <f>0</f>
        <v>0</v>
      </c>
      <c r="N70" s="1398">
        <f>0</f>
        <v>0</v>
      </c>
      <c r="O70" s="1398">
        <f>0</f>
        <v>0</v>
      </c>
      <c r="P70" s="1398">
        <f>0</f>
        <v>0</v>
      </c>
      <c r="Q70" s="1398">
        <f>0</f>
        <v>0</v>
      </c>
      <c r="R70" s="1398">
        <f>0</f>
        <v>0</v>
      </c>
      <c r="S70" s="1398">
        <f>0</f>
        <v>0</v>
      </c>
      <c r="T70" s="1398">
        <f>0</f>
        <v>0</v>
      </c>
      <c r="U70" s="1398">
        <f>0</f>
        <v>0</v>
      </c>
      <c r="V70" s="1398">
        <f>0</f>
        <v>0</v>
      </c>
      <c r="W70" s="285" t="s">
        <v>434</v>
      </c>
      <c r="X70" s="1805"/>
    </row>
    <row r="71" spans="1:24" s="339" customFormat="1" ht="13.5" thickBot="1" x14ac:dyDescent="0.25">
      <c r="A71" s="1794" t="s">
        <v>1031</v>
      </c>
      <c r="B71" s="1795" t="s">
        <v>457</v>
      </c>
      <c r="C71" s="346" t="s">
        <v>1132</v>
      </c>
      <c r="D71" s="1390">
        <f t="shared" si="0"/>
        <v>26</v>
      </c>
      <c r="E71" s="1391">
        <v>1</v>
      </c>
      <c r="F71" s="1392">
        <f>0</f>
        <v>0</v>
      </c>
      <c r="G71" s="1392">
        <v>2</v>
      </c>
      <c r="H71" s="1392">
        <v>1</v>
      </c>
      <c r="I71" s="1392">
        <v>3</v>
      </c>
      <c r="J71" s="1392">
        <v>4</v>
      </c>
      <c r="K71" s="1392">
        <v>3</v>
      </c>
      <c r="L71" s="1392">
        <v>4</v>
      </c>
      <c r="M71" s="1392">
        <v>1</v>
      </c>
      <c r="N71" s="1392">
        <v>7</v>
      </c>
      <c r="O71" s="1392">
        <f>0</f>
        <v>0</v>
      </c>
      <c r="P71" s="1392">
        <f>0</f>
        <v>0</v>
      </c>
      <c r="Q71" s="1392">
        <f>0</f>
        <v>0</v>
      </c>
      <c r="R71" s="1392">
        <f>0</f>
        <v>0</v>
      </c>
      <c r="S71" s="1392">
        <f>0</f>
        <v>0</v>
      </c>
      <c r="T71" s="1392">
        <f>0</f>
        <v>0</v>
      </c>
      <c r="U71" s="1392">
        <f>0</f>
        <v>0</v>
      </c>
      <c r="V71" s="1392">
        <f>0</f>
        <v>0</v>
      </c>
      <c r="W71" s="346" t="s">
        <v>180</v>
      </c>
      <c r="X71" s="1806" t="s">
        <v>502</v>
      </c>
    </row>
    <row r="72" spans="1:24" s="339" customFormat="1" ht="13.5" thickBot="1" x14ac:dyDescent="0.25">
      <c r="A72" s="1787"/>
      <c r="B72" s="1789"/>
      <c r="C72" s="286" t="s">
        <v>1134</v>
      </c>
      <c r="D72" s="1393">
        <f t="shared" ref="D72:D135" si="1">SUM(E72:V72)</f>
        <v>11</v>
      </c>
      <c r="E72" s="1394">
        <v>2</v>
      </c>
      <c r="F72" s="1395">
        <v>1</v>
      </c>
      <c r="G72" s="1395">
        <v>2</v>
      </c>
      <c r="H72" s="1395">
        <v>3</v>
      </c>
      <c r="I72" s="1395">
        <v>1</v>
      </c>
      <c r="J72" s="1395">
        <f>0</f>
        <v>0</v>
      </c>
      <c r="K72" s="1395">
        <f>0</f>
        <v>0</v>
      </c>
      <c r="L72" s="1395">
        <v>2</v>
      </c>
      <c r="M72" s="1395">
        <f>0</f>
        <v>0</v>
      </c>
      <c r="N72" s="1395">
        <f>0</f>
        <v>0</v>
      </c>
      <c r="O72" s="1395">
        <f>0</f>
        <v>0</v>
      </c>
      <c r="P72" s="1395">
        <f>0</f>
        <v>0</v>
      </c>
      <c r="Q72" s="1395">
        <f>0</f>
        <v>0</v>
      </c>
      <c r="R72" s="1395">
        <f>0</f>
        <v>0</v>
      </c>
      <c r="S72" s="1395">
        <f>0</f>
        <v>0</v>
      </c>
      <c r="T72" s="1395">
        <f>0</f>
        <v>0</v>
      </c>
      <c r="U72" s="1395">
        <f>0</f>
        <v>0</v>
      </c>
      <c r="V72" s="1395">
        <f>0</f>
        <v>0</v>
      </c>
      <c r="W72" s="286" t="s">
        <v>434</v>
      </c>
      <c r="X72" s="1803"/>
    </row>
    <row r="73" spans="1:24" s="340" customFormat="1" ht="13.5" thickBot="1" x14ac:dyDescent="0.25">
      <c r="A73" s="1790" t="s">
        <v>458</v>
      </c>
      <c r="B73" s="1792" t="s">
        <v>459</v>
      </c>
      <c r="C73" s="285" t="s">
        <v>1132</v>
      </c>
      <c r="D73" s="1396">
        <f t="shared" si="1"/>
        <v>98</v>
      </c>
      <c r="E73" s="1397">
        <v>4</v>
      </c>
      <c r="F73" s="1398">
        <v>5</v>
      </c>
      <c r="G73" s="1398">
        <v>6</v>
      </c>
      <c r="H73" s="1398">
        <v>7</v>
      </c>
      <c r="I73" s="1398">
        <v>5</v>
      </c>
      <c r="J73" s="1398">
        <v>14</v>
      </c>
      <c r="K73" s="1398">
        <v>19</v>
      </c>
      <c r="L73" s="1398">
        <v>12</v>
      </c>
      <c r="M73" s="1398">
        <v>10</v>
      </c>
      <c r="N73" s="1398">
        <v>5</v>
      </c>
      <c r="O73" s="1398">
        <v>8</v>
      </c>
      <c r="P73" s="1398">
        <v>2</v>
      </c>
      <c r="Q73" s="1398">
        <v>1</v>
      </c>
      <c r="R73" s="1398">
        <f>0</f>
        <v>0</v>
      </c>
      <c r="S73" s="1398">
        <f>0</f>
        <v>0</v>
      </c>
      <c r="T73" s="1398">
        <f>0</f>
        <v>0</v>
      </c>
      <c r="U73" s="1398">
        <f>0</f>
        <v>0</v>
      </c>
      <c r="V73" s="1398">
        <f>0</f>
        <v>0</v>
      </c>
      <c r="W73" s="285" t="s">
        <v>180</v>
      </c>
      <c r="X73" s="1804" t="s">
        <v>1032</v>
      </c>
    </row>
    <row r="74" spans="1:24" s="340" customFormat="1" ht="13.5" thickBot="1" x14ac:dyDescent="0.25">
      <c r="A74" s="1791"/>
      <c r="B74" s="1793"/>
      <c r="C74" s="285" t="s">
        <v>1134</v>
      </c>
      <c r="D74" s="1396">
        <f t="shared" si="1"/>
        <v>11</v>
      </c>
      <c r="E74" s="1397">
        <v>1</v>
      </c>
      <c r="F74" s="1398">
        <v>1</v>
      </c>
      <c r="G74" s="1398">
        <f>0</f>
        <v>0</v>
      </c>
      <c r="H74" s="1398">
        <v>5</v>
      </c>
      <c r="I74" s="1398">
        <v>1</v>
      </c>
      <c r="J74" s="1398">
        <v>1</v>
      </c>
      <c r="K74" s="1398">
        <f>0</f>
        <v>0</v>
      </c>
      <c r="L74" s="1398">
        <f>0</f>
        <v>0</v>
      </c>
      <c r="M74" s="1398">
        <f>0</f>
        <v>0</v>
      </c>
      <c r="N74" s="1398">
        <f>0</f>
        <v>0</v>
      </c>
      <c r="O74" s="1398">
        <f>0</f>
        <v>0</v>
      </c>
      <c r="P74" s="1398">
        <v>1</v>
      </c>
      <c r="Q74" s="1398">
        <f>0</f>
        <v>0</v>
      </c>
      <c r="R74" s="1398">
        <v>1</v>
      </c>
      <c r="S74" s="1398">
        <f>0</f>
        <v>0</v>
      </c>
      <c r="T74" s="1398">
        <f>0</f>
        <v>0</v>
      </c>
      <c r="U74" s="1398">
        <f>0</f>
        <v>0</v>
      </c>
      <c r="V74" s="1398">
        <f>0</f>
        <v>0</v>
      </c>
      <c r="W74" s="285" t="s">
        <v>434</v>
      </c>
      <c r="X74" s="1805"/>
    </row>
    <row r="75" spans="1:24" s="339" customFormat="1" ht="13.5" thickBot="1" x14ac:dyDescent="0.25">
      <c r="A75" s="1794" t="s">
        <v>1033</v>
      </c>
      <c r="B75" s="1795" t="s">
        <v>1034</v>
      </c>
      <c r="C75" s="346" t="s">
        <v>1132</v>
      </c>
      <c r="D75" s="1390">
        <f t="shared" si="1"/>
        <v>8</v>
      </c>
      <c r="E75" s="1391">
        <f>0</f>
        <v>0</v>
      </c>
      <c r="F75" s="1392">
        <v>1</v>
      </c>
      <c r="G75" s="1392">
        <f>0</f>
        <v>0</v>
      </c>
      <c r="H75" s="1392">
        <f>0</f>
        <v>0</v>
      </c>
      <c r="I75" s="1392">
        <v>1</v>
      </c>
      <c r="J75" s="1392">
        <v>1</v>
      </c>
      <c r="K75" s="1392">
        <v>1</v>
      </c>
      <c r="L75" s="1392">
        <f>0</f>
        <v>0</v>
      </c>
      <c r="M75" s="1392">
        <v>2</v>
      </c>
      <c r="N75" s="1392">
        <v>1</v>
      </c>
      <c r="O75" s="1392">
        <f>0</f>
        <v>0</v>
      </c>
      <c r="P75" s="1392">
        <f>0</f>
        <v>0</v>
      </c>
      <c r="Q75" s="1392">
        <f>0</f>
        <v>0</v>
      </c>
      <c r="R75" s="1392">
        <v>1</v>
      </c>
      <c r="S75" s="1392">
        <f>0</f>
        <v>0</v>
      </c>
      <c r="T75" s="1392">
        <f>0</f>
        <v>0</v>
      </c>
      <c r="U75" s="1392">
        <f>0</f>
        <v>0</v>
      </c>
      <c r="V75" s="1392">
        <f>0</f>
        <v>0</v>
      </c>
      <c r="W75" s="346" t="s">
        <v>180</v>
      </c>
      <c r="X75" s="1806" t="s">
        <v>1035</v>
      </c>
    </row>
    <row r="76" spans="1:24" s="339" customFormat="1" ht="13.5" thickBot="1" x14ac:dyDescent="0.25">
      <c r="A76" s="1787"/>
      <c r="B76" s="1789"/>
      <c r="C76" s="286" t="s">
        <v>1134</v>
      </c>
      <c r="D76" s="1393">
        <f t="shared" si="1"/>
        <v>5</v>
      </c>
      <c r="E76" s="1394">
        <f>0</f>
        <v>0</v>
      </c>
      <c r="F76" s="1395">
        <v>1</v>
      </c>
      <c r="G76" s="1395">
        <v>1</v>
      </c>
      <c r="H76" s="1395">
        <v>1</v>
      </c>
      <c r="I76" s="1395">
        <f>0</f>
        <v>0</v>
      </c>
      <c r="J76" s="1395">
        <f>0</f>
        <v>0</v>
      </c>
      <c r="K76" s="1395">
        <v>1</v>
      </c>
      <c r="L76" s="1395">
        <f>0</f>
        <v>0</v>
      </c>
      <c r="M76" s="1395">
        <v>1</v>
      </c>
      <c r="N76" s="1395">
        <f>0</f>
        <v>0</v>
      </c>
      <c r="O76" s="1395">
        <f>0</f>
        <v>0</v>
      </c>
      <c r="P76" s="1395">
        <f>0</f>
        <v>0</v>
      </c>
      <c r="Q76" s="1395">
        <f>0</f>
        <v>0</v>
      </c>
      <c r="R76" s="1395">
        <f>0</f>
        <v>0</v>
      </c>
      <c r="S76" s="1395">
        <f>0</f>
        <v>0</v>
      </c>
      <c r="T76" s="1395">
        <f>0</f>
        <v>0</v>
      </c>
      <c r="U76" s="1395">
        <f>0</f>
        <v>0</v>
      </c>
      <c r="V76" s="1395">
        <f>0</f>
        <v>0</v>
      </c>
      <c r="W76" s="286" t="s">
        <v>434</v>
      </c>
      <c r="X76" s="1803"/>
    </row>
    <row r="77" spans="1:24" s="340" customFormat="1" ht="13.5" thickBot="1" x14ac:dyDescent="0.25">
      <c r="A77" s="1790" t="s">
        <v>1036</v>
      </c>
      <c r="B77" s="1792" t="s">
        <v>1037</v>
      </c>
      <c r="C77" s="285" t="s">
        <v>1132</v>
      </c>
      <c r="D77" s="1396">
        <f t="shared" si="1"/>
        <v>362</v>
      </c>
      <c r="E77" s="1397">
        <v>8</v>
      </c>
      <c r="F77" s="1398">
        <v>6</v>
      </c>
      <c r="G77" s="1398">
        <v>8</v>
      </c>
      <c r="H77" s="1398">
        <v>7</v>
      </c>
      <c r="I77" s="1398">
        <v>16</v>
      </c>
      <c r="J77" s="1398">
        <v>23</v>
      </c>
      <c r="K77" s="1398">
        <v>38</v>
      </c>
      <c r="L77" s="1398">
        <v>54</v>
      </c>
      <c r="M77" s="1398">
        <v>46</v>
      </c>
      <c r="N77" s="1398">
        <v>55</v>
      </c>
      <c r="O77" s="1398">
        <v>39</v>
      </c>
      <c r="P77" s="1398">
        <v>34</v>
      </c>
      <c r="Q77" s="1398">
        <v>23</v>
      </c>
      <c r="R77" s="1398">
        <v>5</v>
      </c>
      <c r="S77" s="1398">
        <f>0</f>
        <v>0</v>
      </c>
      <c r="T77" s="1398">
        <f>0</f>
        <v>0</v>
      </c>
      <c r="U77" s="1398">
        <f>0</f>
        <v>0</v>
      </c>
      <c r="V77" s="1398">
        <f>0</f>
        <v>0</v>
      </c>
      <c r="W77" s="285" t="s">
        <v>180</v>
      </c>
      <c r="X77" s="1804" t="s">
        <v>1038</v>
      </c>
    </row>
    <row r="78" spans="1:24" s="340" customFormat="1" ht="13.5" thickBot="1" x14ac:dyDescent="0.25">
      <c r="A78" s="1791"/>
      <c r="B78" s="1793"/>
      <c r="C78" s="285" t="s">
        <v>1134</v>
      </c>
      <c r="D78" s="1396">
        <f t="shared" si="1"/>
        <v>44</v>
      </c>
      <c r="E78" s="1397">
        <v>4</v>
      </c>
      <c r="F78" s="1398">
        <v>5</v>
      </c>
      <c r="G78" s="1398">
        <v>4</v>
      </c>
      <c r="H78" s="1398">
        <v>4</v>
      </c>
      <c r="I78" s="1398">
        <v>5</v>
      </c>
      <c r="J78" s="1398">
        <v>9</v>
      </c>
      <c r="K78" s="1398">
        <v>2</v>
      </c>
      <c r="L78" s="1398">
        <v>1</v>
      </c>
      <c r="M78" s="1398">
        <v>1</v>
      </c>
      <c r="N78" s="1398">
        <v>3</v>
      </c>
      <c r="O78" s="1398">
        <v>4</v>
      </c>
      <c r="P78" s="1398">
        <v>1</v>
      </c>
      <c r="Q78" s="1398">
        <f>0</f>
        <v>0</v>
      </c>
      <c r="R78" s="1398">
        <f>0</f>
        <v>0</v>
      </c>
      <c r="S78" s="1398">
        <v>1</v>
      </c>
      <c r="T78" s="1398">
        <f>0</f>
        <v>0</v>
      </c>
      <c r="U78" s="1398">
        <f>0</f>
        <v>0</v>
      </c>
      <c r="V78" s="1398">
        <f>0</f>
        <v>0</v>
      </c>
      <c r="W78" s="285" t="s">
        <v>434</v>
      </c>
      <c r="X78" s="1805"/>
    </row>
    <row r="79" spans="1:24" s="339" customFormat="1" ht="13.5" thickBot="1" x14ac:dyDescent="0.25">
      <c r="A79" s="1794" t="s">
        <v>1039</v>
      </c>
      <c r="B79" s="1795" t="s">
        <v>460</v>
      </c>
      <c r="C79" s="346" t="s">
        <v>1132</v>
      </c>
      <c r="D79" s="1390">
        <f t="shared" si="1"/>
        <v>52</v>
      </c>
      <c r="E79" s="1391">
        <f>0</f>
        <v>0</v>
      </c>
      <c r="F79" s="1392">
        <v>2</v>
      </c>
      <c r="G79" s="1392">
        <v>4</v>
      </c>
      <c r="H79" s="1392">
        <v>1</v>
      </c>
      <c r="I79" s="1392">
        <v>2</v>
      </c>
      <c r="J79" s="1392">
        <v>8</v>
      </c>
      <c r="K79" s="1392">
        <v>4</v>
      </c>
      <c r="L79" s="1392">
        <v>11</v>
      </c>
      <c r="M79" s="1392">
        <v>6</v>
      </c>
      <c r="N79" s="1392">
        <v>3</v>
      </c>
      <c r="O79" s="1392">
        <v>4</v>
      </c>
      <c r="P79" s="1392">
        <v>4</v>
      </c>
      <c r="Q79" s="1392">
        <v>3</v>
      </c>
      <c r="R79" s="1392">
        <f>0</f>
        <v>0</v>
      </c>
      <c r="S79" s="1392">
        <f>0</f>
        <v>0</v>
      </c>
      <c r="T79" s="1392">
        <f>0</f>
        <v>0</v>
      </c>
      <c r="U79" s="1392">
        <f>0</f>
        <v>0</v>
      </c>
      <c r="V79" s="1392">
        <f>0</f>
        <v>0</v>
      </c>
      <c r="W79" s="346" t="s">
        <v>180</v>
      </c>
      <c r="X79" s="1806" t="s">
        <v>1040</v>
      </c>
    </row>
    <row r="80" spans="1:24" s="339" customFormat="1" ht="13.5" thickBot="1" x14ac:dyDescent="0.25">
      <c r="A80" s="1787"/>
      <c r="B80" s="1789"/>
      <c r="C80" s="286" t="s">
        <v>1134</v>
      </c>
      <c r="D80" s="1393">
        <f t="shared" si="1"/>
        <v>11</v>
      </c>
      <c r="E80" s="1394">
        <v>1</v>
      </c>
      <c r="F80" s="1395">
        <f>0</f>
        <v>0</v>
      </c>
      <c r="G80" s="1395">
        <v>1</v>
      </c>
      <c r="H80" s="1395">
        <f>0</f>
        <v>0</v>
      </c>
      <c r="I80" s="1395">
        <v>1</v>
      </c>
      <c r="J80" s="1395">
        <v>1</v>
      </c>
      <c r="K80" s="1395">
        <f>0</f>
        <v>0</v>
      </c>
      <c r="L80" s="1395">
        <v>1</v>
      </c>
      <c r="M80" s="1395">
        <v>1</v>
      </c>
      <c r="N80" s="1395">
        <v>2</v>
      </c>
      <c r="O80" s="1395">
        <v>1</v>
      </c>
      <c r="P80" s="1395">
        <v>2</v>
      </c>
      <c r="Q80" s="1395">
        <f>0</f>
        <v>0</v>
      </c>
      <c r="R80" s="1395">
        <f>0</f>
        <v>0</v>
      </c>
      <c r="S80" s="1395">
        <f>0</f>
        <v>0</v>
      </c>
      <c r="T80" s="1395">
        <f>0</f>
        <v>0</v>
      </c>
      <c r="U80" s="1395">
        <f>0</f>
        <v>0</v>
      </c>
      <c r="V80" s="1395">
        <f>0</f>
        <v>0</v>
      </c>
      <c r="W80" s="286" t="s">
        <v>434</v>
      </c>
      <c r="X80" s="1803"/>
    </row>
    <row r="81" spans="1:24" s="340" customFormat="1" ht="13.5" thickBot="1" x14ac:dyDescent="0.25">
      <c r="A81" s="1790" t="s">
        <v>1156</v>
      </c>
      <c r="B81" s="1792" t="s">
        <v>1157</v>
      </c>
      <c r="C81" s="285" t="s">
        <v>1132</v>
      </c>
      <c r="D81" s="1396">
        <f t="shared" si="1"/>
        <v>6</v>
      </c>
      <c r="E81" s="1397">
        <v>1</v>
      </c>
      <c r="F81" s="1398">
        <f>0</f>
        <v>0</v>
      </c>
      <c r="G81" s="1398">
        <f>0</f>
        <v>0</v>
      </c>
      <c r="H81" s="1398">
        <f>0</f>
        <v>0</v>
      </c>
      <c r="I81" s="1398">
        <f>0</f>
        <v>0</v>
      </c>
      <c r="J81" s="1398">
        <f>0</f>
        <v>0</v>
      </c>
      <c r="K81" s="1398">
        <v>1</v>
      </c>
      <c r="L81" s="1398">
        <f>0</f>
        <v>0</v>
      </c>
      <c r="M81" s="1398">
        <v>1</v>
      </c>
      <c r="N81" s="1398">
        <f>0</f>
        <v>0</v>
      </c>
      <c r="O81" s="1398">
        <v>2</v>
      </c>
      <c r="P81" s="1398">
        <v>1</v>
      </c>
      <c r="Q81" s="1398">
        <f>0</f>
        <v>0</v>
      </c>
      <c r="R81" s="1398">
        <f>0</f>
        <v>0</v>
      </c>
      <c r="S81" s="1398">
        <f>0</f>
        <v>0</v>
      </c>
      <c r="T81" s="1398">
        <f>0</f>
        <v>0</v>
      </c>
      <c r="U81" s="1398">
        <f>0</f>
        <v>0</v>
      </c>
      <c r="V81" s="1398">
        <f>0</f>
        <v>0</v>
      </c>
      <c r="W81" s="285" t="s">
        <v>180</v>
      </c>
      <c r="X81" s="1804" t="s">
        <v>1158</v>
      </c>
    </row>
    <row r="82" spans="1:24" s="340" customFormat="1" ht="12.75" x14ac:dyDescent="0.2">
      <c r="A82" s="1796"/>
      <c r="B82" s="1797"/>
      <c r="C82" s="1000" t="s">
        <v>1134</v>
      </c>
      <c r="D82" s="1399">
        <f t="shared" si="1"/>
        <v>0</v>
      </c>
      <c r="E82" s="1400">
        <f>0</f>
        <v>0</v>
      </c>
      <c r="F82" s="1401">
        <f>0</f>
        <v>0</v>
      </c>
      <c r="G82" s="1401">
        <f>0</f>
        <v>0</v>
      </c>
      <c r="H82" s="1401">
        <f>0</f>
        <v>0</v>
      </c>
      <c r="I82" s="1401">
        <f>0</f>
        <v>0</v>
      </c>
      <c r="J82" s="1401">
        <f>0</f>
        <v>0</v>
      </c>
      <c r="K82" s="1401">
        <f>0</f>
        <v>0</v>
      </c>
      <c r="L82" s="1401">
        <f>0</f>
        <v>0</v>
      </c>
      <c r="M82" s="1401">
        <f>0</f>
        <v>0</v>
      </c>
      <c r="N82" s="1401">
        <f>0</f>
        <v>0</v>
      </c>
      <c r="O82" s="1401">
        <f>0</f>
        <v>0</v>
      </c>
      <c r="P82" s="1401">
        <f>0</f>
        <v>0</v>
      </c>
      <c r="Q82" s="1401">
        <f>0</f>
        <v>0</v>
      </c>
      <c r="R82" s="1401">
        <f>0</f>
        <v>0</v>
      </c>
      <c r="S82" s="1401">
        <f>0</f>
        <v>0</v>
      </c>
      <c r="T82" s="1401">
        <f>0</f>
        <v>0</v>
      </c>
      <c r="U82" s="1401">
        <f>0</f>
        <v>0</v>
      </c>
      <c r="V82" s="1401">
        <f>0</f>
        <v>0</v>
      </c>
      <c r="W82" s="1000" t="s">
        <v>434</v>
      </c>
      <c r="X82" s="1807"/>
    </row>
    <row r="83" spans="1:24" s="339" customFormat="1" ht="18.75" customHeight="1" thickBot="1" x14ac:dyDescent="0.25">
      <c r="A83" s="1798" t="s">
        <v>1041</v>
      </c>
      <c r="B83" s="1799" t="s">
        <v>1042</v>
      </c>
      <c r="C83" s="341" t="s">
        <v>1132</v>
      </c>
      <c r="D83" s="1402">
        <f t="shared" si="1"/>
        <v>0</v>
      </c>
      <c r="E83" s="1403">
        <f>0</f>
        <v>0</v>
      </c>
      <c r="F83" s="1404">
        <f>0</f>
        <v>0</v>
      </c>
      <c r="G83" s="1404">
        <f>0</f>
        <v>0</v>
      </c>
      <c r="H83" s="1404">
        <f>0</f>
        <v>0</v>
      </c>
      <c r="I83" s="1404">
        <f>0</f>
        <v>0</v>
      </c>
      <c r="J83" s="1404">
        <f>0</f>
        <v>0</v>
      </c>
      <c r="K83" s="1404">
        <f>0</f>
        <v>0</v>
      </c>
      <c r="L83" s="1404">
        <f>0</f>
        <v>0</v>
      </c>
      <c r="M83" s="1404">
        <f>0</f>
        <v>0</v>
      </c>
      <c r="N83" s="1404">
        <f>0</f>
        <v>0</v>
      </c>
      <c r="O83" s="1404">
        <f>0</f>
        <v>0</v>
      </c>
      <c r="P83" s="1404">
        <f>0</f>
        <v>0</v>
      </c>
      <c r="Q83" s="1404">
        <f>0</f>
        <v>0</v>
      </c>
      <c r="R83" s="1404">
        <f>0</f>
        <v>0</v>
      </c>
      <c r="S83" s="1404">
        <f>0</f>
        <v>0</v>
      </c>
      <c r="T83" s="1404">
        <f>0</f>
        <v>0</v>
      </c>
      <c r="U83" s="1404">
        <f>0</f>
        <v>0</v>
      </c>
      <c r="V83" s="1404">
        <f>0</f>
        <v>0</v>
      </c>
      <c r="W83" s="341" t="s">
        <v>180</v>
      </c>
      <c r="X83" s="1808" t="s">
        <v>1043</v>
      </c>
    </row>
    <row r="84" spans="1:24" s="339" customFormat="1" ht="18.75" customHeight="1" thickBot="1" x14ac:dyDescent="0.25">
      <c r="A84" s="1787"/>
      <c r="B84" s="1789"/>
      <c r="C84" s="286" t="s">
        <v>1134</v>
      </c>
      <c r="D84" s="1393">
        <f t="shared" si="1"/>
        <v>0</v>
      </c>
      <c r="E84" s="1394">
        <f>0</f>
        <v>0</v>
      </c>
      <c r="F84" s="1395">
        <f>0</f>
        <v>0</v>
      </c>
      <c r="G84" s="1395">
        <f>0</f>
        <v>0</v>
      </c>
      <c r="H84" s="1395">
        <f>0</f>
        <v>0</v>
      </c>
      <c r="I84" s="1395">
        <f>0</f>
        <v>0</v>
      </c>
      <c r="J84" s="1395">
        <f>0</f>
        <v>0</v>
      </c>
      <c r="K84" s="1395">
        <f>0</f>
        <v>0</v>
      </c>
      <c r="L84" s="1395">
        <f>0</f>
        <v>0</v>
      </c>
      <c r="M84" s="1395">
        <f>0</f>
        <v>0</v>
      </c>
      <c r="N84" s="1395">
        <f>0</f>
        <v>0</v>
      </c>
      <c r="O84" s="1395">
        <f>0</f>
        <v>0</v>
      </c>
      <c r="P84" s="1395">
        <f>0</f>
        <v>0</v>
      </c>
      <c r="Q84" s="1395">
        <f>0</f>
        <v>0</v>
      </c>
      <c r="R84" s="1395">
        <f>0</f>
        <v>0</v>
      </c>
      <c r="S84" s="1395">
        <f>0</f>
        <v>0</v>
      </c>
      <c r="T84" s="1395">
        <f>0</f>
        <v>0</v>
      </c>
      <c r="U84" s="1395">
        <f>0</f>
        <v>0</v>
      </c>
      <c r="V84" s="1395">
        <f>0</f>
        <v>0</v>
      </c>
      <c r="W84" s="286" t="s">
        <v>434</v>
      </c>
      <c r="X84" s="1803"/>
    </row>
    <row r="85" spans="1:24" s="340" customFormat="1" ht="13.5" thickBot="1" x14ac:dyDescent="0.25">
      <c r="A85" s="1790" t="s">
        <v>1044</v>
      </c>
      <c r="B85" s="1792" t="s">
        <v>1045</v>
      </c>
      <c r="C85" s="285" t="s">
        <v>1132</v>
      </c>
      <c r="D85" s="1396">
        <f t="shared" si="1"/>
        <v>3</v>
      </c>
      <c r="E85" s="1397">
        <f>0</f>
        <v>0</v>
      </c>
      <c r="F85" s="1398">
        <f>0</f>
        <v>0</v>
      </c>
      <c r="G85" s="1398">
        <f>0</f>
        <v>0</v>
      </c>
      <c r="H85" s="1398">
        <v>1</v>
      </c>
      <c r="I85" s="1398">
        <v>1</v>
      </c>
      <c r="J85" s="1398">
        <v>1</v>
      </c>
      <c r="K85" s="1398">
        <f>0</f>
        <v>0</v>
      </c>
      <c r="L85" s="1398">
        <f>0</f>
        <v>0</v>
      </c>
      <c r="M85" s="1398">
        <f>0</f>
        <v>0</v>
      </c>
      <c r="N85" s="1398">
        <f>0</f>
        <v>0</v>
      </c>
      <c r="O85" s="1398">
        <f>0</f>
        <v>0</v>
      </c>
      <c r="P85" s="1398">
        <f>0</f>
        <v>0</v>
      </c>
      <c r="Q85" s="1398">
        <f>0</f>
        <v>0</v>
      </c>
      <c r="R85" s="1398">
        <f>0</f>
        <v>0</v>
      </c>
      <c r="S85" s="1398">
        <f>0</f>
        <v>0</v>
      </c>
      <c r="T85" s="1398">
        <f>0</f>
        <v>0</v>
      </c>
      <c r="U85" s="1398">
        <f>0</f>
        <v>0</v>
      </c>
      <c r="V85" s="1398">
        <f>0</f>
        <v>0</v>
      </c>
      <c r="W85" s="285" t="s">
        <v>180</v>
      </c>
      <c r="X85" s="1804" t="s">
        <v>1046</v>
      </c>
    </row>
    <row r="86" spans="1:24" s="340" customFormat="1" ht="13.5" thickBot="1" x14ac:dyDescent="0.25">
      <c r="A86" s="1791"/>
      <c r="B86" s="1793"/>
      <c r="C86" s="285" t="s">
        <v>1134</v>
      </c>
      <c r="D86" s="1396">
        <f t="shared" si="1"/>
        <v>1</v>
      </c>
      <c r="E86" s="1397">
        <f>0</f>
        <v>0</v>
      </c>
      <c r="F86" s="1398">
        <f>0</f>
        <v>0</v>
      </c>
      <c r="G86" s="1398">
        <v>1</v>
      </c>
      <c r="H86" s="1398">
        <f>0</f>
        <v>0</v>
      </c>
      <c r="I86" s="1398">
        <f>0</f>
        <v>0</v>
      </c>
      <c r="J86" s="1398">
        <f>0</f>
        <v>0</v>
      </c>
      <c r="K86" s="1398">
        <f>0</f>
        <v>0</v>
      </c>
      <c r="L86" s="1398">
        <f>0</f>
        <v>0</v>
      </c>
      <c r="M86" s="1398">
        <f>0</f>
        <v>0</v>
      </c>
      <c r="N86" s="1398">
        <f>0</f>
        <v>0</v>
      </c>
      <c r="O86" s="1398">
        <f>0</f>
        <v>0</v>
      </c>
      <c r="P86" s="1398">
        <f>0</f>
        <v>0</v>
      </c>
      <c r="Q86" s="1398">
        <f>0</f>
        <v>0</v>
      </c>
      <c r="R86" s="1398">
        <f>0</f>
        <v>0</v>
      </c>
      <c r="S86" s="1398">
        <f>0</f>
        <v>0</v>
      </c>
      <c r="T86" s="1398">
        <f>0</f>
        <v>0</v>
      </c>
      <c r="U86" s="1398">
        <f>0</f>
        <v>0</v>
      </c>
      <c r="V86" s="1398">
        <f>0</f>
        <v>0</v>
      </c>
      <c r="W86" s="285" t="s">
        <v>434</v>
      </c>
      <c r="X86" s="1805"/>
    </row>
    <row r="87" spans="1:24" s="339" customFormat="1" ht="13.5" thickBot="1" x14ac:dyDescent="0.25">
      <c r="A87" s="1794" t="s">
        <v>1159</v>
      </c>
      <c r="B87" s="1795" t="s">
        <v>1160</v>
      </c>
      <c r="C87" s="341" t="s">
        <v>1132</v>
      </c>
      <c r="D87" s="1402">
        <f t="shared" si="1"/>
        <v>1</v>
      </c>
      <c r="E87" s="1403">
        <f>0</f>
        <v>0</v>
      </c>
      <c r="F87" s="1404">
        <f>0</f>
        <v>0</v>
      </c>
      <c r="G87" s="1404">
        <f>0</f>
        <v>0</v>
      </c>
      <c r="H87" s="1404">
        <f>0</f>
        <v>0</v>
      </c>
      <c r="I87" s="1404">
        <f>0</f>
        <v>0</v>
      </c>
      <c r="J87" s="1404">
        <f>0</f>
        <v>0</v>
      </c>
      <c r="K87" s="1404">
        <f>0</f>
        <v>0</v>
      </c>
      <c r="L87" s="1404">
        <v>1</v>
      </c>
      <c r="M87" s="1404">
        <f>0</f>
        <v>0</v>
      </c>
      <c r="N87" s="1404">
        <f>0</f>
        <v>0</v>
      </c>
      <c r="O87" s="1404">
        <f>0</f>
        <v>0</v>
      </c>
      <c r="P87" s="1404">
        <f>0</f>
        <v>0</v>
      </c>
      <c r="Q87" s="1404">
        <f>0</f>
        <v>0</v>
      </c>
      <c r="R87" s="1404">
        <f>0</f>
        <v>0</v>
      </c>
      <c r="S87" s="1404">
        <f>0</f>
        <v>0</v>
      </c>
      <c r="T87" s="1404">
        <f>0</f>
        <v>0</v>
      </c>
      <c r="U87" s="1404">
        <f>0</f>
        <v>0</v>
      </c>
      <c r="V87" s="1404">
        <f>0</f>
        <v>0</v>
      </c>
      <c r="W87" s="341" t="s">
        <v>180</v>
      </c>
      <c r="X87" s="1806" t="s">
        <v>1161</v>
      </c>
    </row>
    <row r="88" spans="1:24" s="339" customFormat="1" ht="13.5" thickBot="1" x14ac:dyDescent="0.25">
      <c r="A88" s="1787"/>
      <c r="B88" s="1789"/>
      <c r="C88" s="286" t="s">
        <v>1134</v>
      </c>
      <c r="D88" s="1393">
        <f t="shared" si="1"/>
        <v>0</v>
      </c>
      <c r="E88" s="1394">
        <f>0</f>
        <v>0</v>
      </c>
      <c r="F88" s="1395">
        <f>0</f>
        <v>0</v>
      </c>
      <c r="G88" s="1395">
        <f>0</f>
        <v>0</v>
      </c>
      <c r="H88" s="1395">
        <f>0</f>
        <v>0</v>
      </c>
      <c r="I88" s="1395">
        <f>0</f>
        <v>0</v>
      </c>
      <c r="J88" s="1395">
        <f>0</f>
        <v>0</v>
      </c>
      <c r="K88" s="1395">
        <f>0</f>
        <v>0</v>
      </c>
      <c r="L88" s="1395">
        <f>0</f>
        <v>0</v>
      </c>
      <c r="M88" s="1395">
        <f>0</f>
        <v>0</v>
      </c>
      <c r="N88" s="1395">
        <f>0</f>
        <v>0</v>
      </c>
      <c r="O88" s="1395">
        <f>0</f>
        <v>0</v>
      </c>
      <c r="P88" s="1395">
        <f>0</f>
        <v>0</v>
      </c>
      <c r="Q88" s="1395">
        <f>0</f>
        <v>0</v>
      </c>
      <c r="R88" s="1395">
        <f>0</f>
        <v>0</v>
      </c>
      <c r="S88" s="1395">
        <f>0</f>
        <v>0</v>
      </c>
      <c r="T88" s="1395">
        <f>0</f>
        <v>0</v>
      </c>
      <c r="U88" s="1395">
        <f>0</f>
        <v>0</v>
      </c>
      <c r="V88" s="1395">
        <f>0</f>
        <v>0</v>
      </c>
      <c r="W88" s="286" t="s">
        <v>434</v>
      </c>
      <c r="X88" s="1803"/>
    </row>
    <row r="89" spans="1:24" s="340" customFormat="1" ht="13.5" thickBot="1" x14ac:dyDescent="0.25">
      <c r="A89" s="1790" t="s">
        <v>1047</v>
      </c>
      <c r="B89" s="1792" t="s">
        <v>1048</v>
      </c>
      <c r="C89" s="285" t="s">
        <v>1132</v>
      </c>
      <c r="D89" s="1396">
        <f t="shared" si="1"/>
        <v>11</v>
      </c>
      <c r="E89" s="1397">
        <v>1</v>
      </c>
      <c r="F89" s="1398">
        <v>2</v>
      </c>
      <c r="G89" s="1398">
        <v>1</v>
      </c>
      <c r="H89" s="1398">
        <v>1</v>
      </c>
      <c r="I89" s="1398">
        <f>0</f>
        <v>0</v>
      </c>
      <c r="J89" s="1398">
        <f>0</f>
        <v>0</v>
      </c>
      <c r="K89" s="1398">
        <v>2</v>
      </c>
      <c r="L89" s="1398">
        <f>0</f>
        <v>0</v>
      </c>
      <c r="M89" s="1398">
        <f>0</f>
        <v>0</v>
      </c>
      <c r="N89" s="1398">
        <v>1</v>
      </c>
      <c r="O89" s="1398">
        <v>1</v>
      </c>
      <c r="P89" s="1398">
        <f>0</f>
        <v>0</v>
      </c>
      <c r="Q89" s="1398">
        <f>0</f>
        <v>0</v>
      </c>
      <c r="R89" s="1398">
        <f>0</f>
        <v>0</v>
      </c>
      <c r="S89" s="1398">
        <f>0</f>
        <v>0</v>
      </c>
      <c r="T89" s="1398">
        <f>0</f>
        <v>0</v>
      </c>
      <c r="U89" s="1398">
        <f>0</f>
        <v>0</v>
      </c>
      <c r="V89" s="1398">
        <v>2</v>
      </c>
      <c r="W89" s="285" t="s">
        <v>180</v>
      </c>
      <c r="X89" s="1804" t="s">
        <v>1049</v>
      </c>
    </row>
    <row r="90" spans="1:24" s="340" customFormat="1" ht="13.5" thickBot="1" x14ac:dyDescent="0.25">
      <c r="A90" s="1791"/>
      <c r="B90" s="1793"/>
      <c r="C90" s="285" t="s">
        <v>1134</v>
      </c>
      <c r="D90" s="1396">
        <f t="shared" si="1"/>
        <v>4</v>
      </c>
      <c r="E90" s="1397">
        <v>2</v>
      </c>
      <c r="F90" s="1398">
        <f>0</f>
        <v>0</v>
      </c>
      <c r="G90" s="1398">
        <v>1</v>
      </c>
      <c r="H90" s="1398">
        <v>1</v>
      </c>
      <c r="I90" s="1398">
        <f>0</f>
        <v>0</v>
      </c>
      <c r="J90" s="1398">
        <f>0</f>
        <v>0</v>
      </c>
      <c r="K90" s="1398">
        <f>0</f>
        <v>0</v>
      </c>
      <c r="L90" s="1398">
        <f>0</f>
        <v>0</v>
      </c>
      <c r="M90" s="1398">
        <f>0</f>
        <v>0</v>
      </c>
      <c r="N90" s="1398">
        <f>0</f>
        <v>0</v>
      </c>
      <c r="O90" s="1398">
        <f>0</f>
        <v>0</v>
      </c>
      <c r="P90" s="1398">
        <f>0</f>
        <v>0</v>
      </c>
      <c r="Q90" s="1398">
        <f>0</f>
        <v>0</v>
      </c>
      <c r="R90" s="1398">
        <f>0</f>
        <v>0</v>
      </c>
      <c r="S90" s="1398">
        <f>0</f>
        <v>0</v>
      </c>
      <c r="T90" s="1398">
        <f>0</f>
        <v>0</v>
      </c>
      <c r="U90" s="1398">
        <f>0</f>
        <v>0</v>
      </c>
      <c r="V90" s="1398">
        <f>0</f>
        <v>0</v>
      </c>
      <c r="W90" s="285" t="s">
        <v>434</v>
      </c>
      <c r="X90" s="1805"/>
    </row>
    <row r="91" spans="1:24" s="339" customFormat="1" ht="13.5" thickBot="1" x14ac:dyDescent="0.25">
      <c r="A91" s="1794" t="s">
        <v>1162</v>
      </c>
      <c r="B91" s="1795" t="s">
        <v>461</v>
      </c>
      <c r="C91" s="346" t="s">
        <v>1132</v>
      </c>
      <c r="D91" s="1390">
        <f t="shared" si="1"/>
        <v>0</v>
      </c>
      <c r="E91" s="1391">
        <f>0</f>
        <v>0</v>
      </c>
      <c r="F91" s="1392">
        <f>0</f>
        <v>0</v>
      </c>
      <c r="G91" s="1392">
        <f>0</f>
        <v>0</v>
      </c>
      <c r="H91" s="1392">
        <f>0</f>
        <v>0</v>
      </c>
      <c r="I91" s="1392">
        <f>0</f>
        <v>0</v>
      </c>
      <c r="J91" s="1392">
        <f>0</f>
        <v>0</v>
      </c>
      <c r="K91" s="1392">
        <f>0</f>
        <v>0</v>
      </c>
      <c r="L91" s="1392">
        <f>0</f>
        <v>0</v>
      </c>
      <c r="M91" s="1392">
        <f>0</f>
        <v>0</v>
      </c>
      <c r="N91" s="1392">
        <f>0</f>
        <v>0</v>
      </c>
      <c r="O91" s="1392">
        <f>0</f>
        <v>0</v>
      </c>
      <c r="P91" s="1392">
        <f>0</f>
        <v>0</v>
      </c>
      <c r="Q91" s="1392">
        <f>0</f>
        <v>0</v>
      </c>
      <c r="R91" s="1392">
        <f>0</f>
        <v>0</v>
      </c>
      <c r="S91" s="1392">
        <f>0</f>
        <v>0</v>
      </c>
      <c r="T91" s="1392">
        <f>0</f>
        <v>0</v>
      </c>
      <c r="U91" s="1392">
        <f>0</f>
        <v>0</v>
      </c>
      <c r="V91" s="1392">
        <f>0</f>
        <v>0</v>
      </c>
      <c r="W91" s="346" t="s">
        <v>180</v>
      </c>
      <c r="X91" s="1806" t="s">
        <v>503</v>
      </c>
    </row>
    <row r="92" spans="1:24" s="339" customFormat="1" ht="13.5" thickBot="1" x14ac:dyDescent="0.25">
      <c r="A92" s="1787"/>
      <c r="B92" s="1789"/>
      <c r="C92" s="286" t="s">
        <v>1134</v>
      </c>
      <c r="D92" s="1393">
        <f t="shared" si="1"/>
        <v>0</v>
      </c>
      <c r="E92" s="1394">
        <f>0</f>
        <v>0</v>
      </c>
      <c r="F92" s="1395">
        <f>0</f>
        <v>0</v>
      </c>
      <c r="G92" s="1395">
        <f>0</f>
        <v>0</v>
      </c>
      <c r="H92" s="1395">
        <f>0</f>
        <v>0</v>
      </c>
      <c r="I92" s="1395">
        <f>0</f>
        <v>0</v>
      </c>
      <c r="J92" s="1395">
        <f>0</f>
        <v>0</v>
      </c>
      <c r="K92" s="1395">
        <f>0</f>
        <v>0</v>
      </c>
      <c r="L92" s="1395">
        <f>0</f>
        <v>0</v>
      </c>
      <c r="M92" s="1395">
        <f>0</f>
        <v>0</v>
      </c>
      <c r="N92" s="1395">
        <f>0</f>
        <v>0</v>
      </c>
      <c r="O92" s="1395">
        <f>0</f>
        <v>0</v>
      </c>
      <c r="P92" s="1395">
        <f>0</f>
        <v>0</v>
      </c>
      <c r="Q92" s="1395">
        <f>0</f>
        <v>0</v>
      </c>
      <c r="R92" s="1395">
        <f>0</f>
        <v>0</v>
      </c>
      <c r="S92" s="1395">
        <f>0</f>
        <v>0</v>
      </c>
      <c r="T92" s="1395">
        <f>0</f>
        <v>0</v>
      </c>
      <c r="U92" s="1395">
        <f>0</f>
        <v>0</v>
      </c>
      <c r="V92" s="1395">
        <f>0</f>
        <v>0</v>
      </c>
      <c r="W92" s="286" t="s">
        <v>434</v>
      </c>
      <c r="X92" s="1803"/>
    </row>
    <row r="93" spans="1:24" s="340" customFormat="1" ht="13.5" thickBot="1" x14ac:dyDescent="0.25">
      <c r="A93" s="1790" t="s">
        <v>1243</v>
      </c>
      <c r="B93" s="1792" t="s">
        <v>1244</v>
      </c>
      <c r="C93" s="285" t="s">
        <v>1132</v>
      </c>
      <c r="D93" s="1396">
        <f t="shared" si="1"/>
        <v>0</v>
      </c>
      <c r="E93" s="1397">
        <f>0</f>
        <v>0</v>
      </c>
      <c r="F93" s="1398">
        <f>0</f>
        <v>0</v>
      </c>
      <c r="G93" s="1398">
        <f>0</f>
        <v>0</v>
      </c>
      <c r="H93" s="1398">
        <f>0</f>
        <v>0</v>
      </c>
      <c r="I93" s="1398">
        <f>0</f>
        <v>0</v>
      </c>
      <c r="J93" s="1398">
        <f>0</f>
        <v>0</v>
      </c>
      <c r="K93" s="1398">
        <f>0</f>
        <v>0</v>
      </c>
      <c r="L93" s="1398">
        <f>0</f>
        <v>0</v>
      </c>
      <c r="M93" s="1398">
        <f>0</f>
        <v>0</v>
      </c>
      <c r="N93" s="1398">
        <f>0</f>
        <v>0</v>
      </c>
      <c r="O93" s="1398">
        <f>0</f>
        <v>0</v>
      </c>
      <c r="P93" s="1398">
        <f>0</f>
        <v>0</v>
      </c>
      <c r="Q93" s="1398">
        <f>0</f>
        <v>0</v>
      </c>
      <c r="R93" s="1398">
        <f>0</f>
        <v>0</v>
      </c>
      <c r="S93" s="1398">
        <f>0</f>
        <v>0</v>
      </c>
      <c r="T93" s="1398">
        <f>0</f>
        <v>0</v>
      </c>
      <c r="U93" s="1398">
        <f>0</f>
        <v>0</v>
      </c>
      <c r="V93" s="1398">
        <f>0</f>
        <v>0</v>
      </c>
      <c r="W93" s="285" t="s">
        <v>180</v>
      </c>
      <c r="X93" s="1804" t="s">
        <v>1275</v>
      </c>
    </row>
    <row r="94" spans="1:24" s="340" customFormat="1" ht="13.5" thickBot="1" x14ac:dyDescent="0.25">
      <c r="A94" s="1791"/>
      <c r="B94" s="1793"/>
      <c r="C94" s="285" t="s">
        <v>1134</v>
      </c>
      <c r="D94" s="1396">
        <f t="shared" si="1"/>
        <v>0</v>
      </c>
      <c r="E94" s="1397">
        <f>0</f>
        <v>0</v>
      </c>
      <c r="F94" s="1398">
        <f>0</f>
        <v>0</v>
      </c>
      <c r="G94" s="1398">
        <f>0</f>
        <v>0</v>
      </c>
      <c r="H94" s="1398">
        <f>0</f>
        <v>0</v>
      </c>
      <c r="I94" s="1398">
        <f>0</f>
        <v>0</v>
      </c>
      <c r="J94" s="1398">
        <f>0</f>
        <v>0</v>
      </c>
      <c r="K94" s="1398">
        <f>0</f>
        <v>0</v>
      </c>
      <c r="L94" s="1398">
        <f>0</f>
        <v>0</v>
      </c>
      <c r="M94" s="1398">
        <f>0</f>
        <v>0</v>
      </c>
      <c r="N94" s="1398">
        <f>0</f>
        <v>0</v>
      </c>
      <c r="O94" s="1398">
        <f>0</f>
        <v>0</v>
      </c>
      <c r="P94" s="1398">
        <f>0</f>
        <v>0</v>
      </c>
      <c r="Q94" s="1398">
        <f>0</f>
        <v>0</v>
      </c>
      <c r="R94" s="1398">
        <f>0</f>
        <v>0</v>
      </c>
      <c r="S94" s="1398">
        <f>0</f>
        <v>0</v>
      </c>
      <c r="T94" s="1398">
        <f>0</f>
        <v>0</v>
      </c>
      <c r="U94" s="1398">
        <f>0</f>
        <v>0</v>
      </c>
      <c r="V94" s="1398">
        <f>0</f>
        <v>0</v>
      </c>
      <c r="W94" s="285" t="s">
        <v>434</v>
      </c>
      <c r="X94" s="1805"/>
    </row>
    <row r="95" spans="1:24" s="339" customFormat="1" ht="13.5" thickBot="1" x14ac:dyDescent="0.25">
      <c r="A95" s="1794" t="s">
        <v>1163</v>
      </c>
      <c r="B95" s="1795" t="s">
        <v>1164</v>
      </c>
      <c r="C95" s="346" t="s">
        <v>1132</v>
      </c>
      <c r="D95" s="1390">
        <f t="shared" si="1"/>
        <v>9</v>
      </c>
      <c r="E95" s="1391">
        <v>1</v>
      </c>
      <c r="F95" s="1392">
        <f>0</f>
        <v>0</v>
      </c>
      <c r="G95" s="1392">
        <f>0</f>
        <v>0</v>
      </c>
      <c r="H95" s="1392">
        <v>1</v>
      </c>
      <c r="I95" s="1392">
        <v>1</v>
      </c>
      <c r="J95" s="1392">
        <f>0</f>
        <v>0</v>
      </c>
      <c r="K95" s="1392">
        <v>1</v>
      </c>
      <c r="L95" s="1392">
        <v>2</v>
      </c>
      <c r="M95" s="1392">
        <v>1</v>
      </c>
      <c r="N95" s="1392">
        <f>0</f>
        <v>0</v>
      </c>
      <c r="O95" s="1392">
        <f>0</f>
        <v>0</v>
      </c>
      <c r="P95" s="1392">
        <v>2</v>
      </c>
      <c r="Q95" s="1392">
        <f>0</f>
        <v>0</v>
      </c>
      <c r="R95" s="1392">
        <f>0</f>
        <v>0</v>
      </c>
      <c r="S95" s="1392">
        <f>0</f>
        <v>0</v>
      </c>
      <c r="T95" s="1392">
        <f>0</f>
        <v>0</v>
      </c>
      <c r="U95" s="1392">
        <f>0</f>
        <v>0</v>
      </c>
      <c r="V95" s="1392">
        <f>0</f>
        <v>0</v>
      </c>
      <c r="W95" s="346" t="s">
        <v>180</v>
      </c>
      <c r="X95" s="1806" t="s">
        <v>504</v>
      </c>
    </row>
    <row r="96" spans="1:24" s="339" customFormat="1" ht="13.5" thickBot="1" x14ac:dyDescent="0.25">
      <c r="A96" s="1787"/>
      <c r="B96" s="1789"/>
      <c r="C96" s="286" t="s">
        <v>1134</v>
      </c>
      <c r="D96" s="1393">
        <f t="shared" si="1"/>
        <v>2</v>
      </c>
      <c r="E96" s="1394">
        <f>0</f>
        <v>0</v>
      </c>
      <c r="F96" s="1395">
        <f>0</f>
        <v>0</v>
      </c>
      <c r="G96" s="1395">
        <f>0</f>
        <v>0</v>
      </c>
      <c r="H96" s="1395">
        <f>0</f>
        <v>0</v>
      </c>
      <c r="I96" s="1395">
        <f>0</f>
        <v>0</v>
      </c>
      <c r="J96" s="1395">
        <f>0</f>
        <v>0</v>
      </c>
      <c r="K96" s="1395">
        <f>0</f>
        <v>0</v>
      </c>
      <c r="L96" s="1395">
        <f>0</f>
        <v>0</v>
      </c>
      <c r="M96" s="1395">
        <f>0</f>
        <v>0</v>
      </c>
      <c r="N96" s="1395">
        <f>0</f>
        <v>0</v>
      </c>
      <c r="O96" s="1395">
        <f>0</f>
        <v>0</v>
      </c>
      <c r="P96" s="1395">
        <v>1</v>
      </c>
      <c r="Q96" s="1395">
        <f>0</f>
        <v>0</v>
      </c>
      <c r="R96" s="1395">
        <f>0</f>
        <v>0</v>
      </c>
      <c r="S96" s="1395">
        <f>0</f>
        <v>0</v>
      </c>
      <c r="T96" s="1395">
        <f>0</f>
        <v>0</v>
      </c>
      <c r="U96" s="1395">
        <v>1</v>
      </c>
      <c r="V96" s="1395">
        <f>0</f>
        <v>0</v>
      </c>
      <c r="W96" s="286" t="s">
        <v>434</v>
      </c>
      <c r="X96" s="1803"/>
    </row>
    <row r="97" spans="1:24" s="340" customFormat="1" ht="13.5" thickBot="1" x14ac:dyDescent="0.25">
      <c r="A97" s="1790" t="s">
        <v>1050</v>
      </c>
      <c r="B97" s="1792" t="s">
        <v>1051</v>
      </c>
      <c r="C97" s="285" t="s">
        <v>1132</v>
      </c>
      <c r="D97" s="1396">
        <f t="shared" si="1"/>
        <v>5</v>
      </c>
      <c r="E97" s="1397">
        <v>2</v>
      </c>
      <c r="F97" s="1398">
        <v>1</v>
      </c>
      <c r="G97" s="1398">
        <f>0</f>
        <v>0</v>
      </c>
      <c r="H97" s="1398">
        <f>0</f>
        <v>0</v>
      </c>
      <c r="I97" s="1398">
        <f>0</f>
        <v>0</v>
      </c>
      <c r="J97" s="1398">
        <f>0</f>
        <v>0</v>
      </c>
      <c r="K97" s="1398">
        <f>0</f>
        <v>0</v>
      </c>
      <c r="L97" s="1398">
        <f>0</f>
        <v>0</v>
      </c>
      <c r="M97" s="1398">
        <v>1</v>
      </c>
      <c r="N97" s="1398">
        <v>1</v>
      </c>
      <c r="O97" s="1398">
        <f>0</f>
        <v>0</v>
      </c>
      <c r="P97" s="1398">
        <f>0</f>
        <v>0</v>
      </c>
      <c r="Q97" s="1398">
        <f>0</f>
        <v>0</v>
      </c>
      <c r="R97" s="1398">
        <f>0</f>
        <v>0</v>
      </c>
      <c r="S97" s="1398">
        <f>0</f>
        <v>0</v>
      </c>
      <c r="T97" s="1398">
        <f>0</f>
        <v>0</v>
      </c>
      <c r="U97" s="1398">
        <f>0</f>
        <v>0</v>
      </c>
      <c r="V97" s="1398">
        <f>0</f>
        <v>0</v>
      </c>
      <c r="W97" s="285" t="s">
        <v>180</v>
      </c>
      <c r="X97" s="1804" t="s">
        <v>1052</v>
      </c>
    </row>
    <row r="98" spans="1:24" s="340" customFormat="1" ht="13.5" thickBot="1" x14ac:dyDescent="0.25">
      <c r="A98" s="1791"/>
      <c r="B98" s="1793"/>
      <c r="C98" s="285" t="s">
        <v>1134</v>
      </c>
      <c r="D98" s="1396">
        <f t="shared" si="1"/>
        <v>3</v>
      </c>
      <c r="E98" s="1397">
        <v>1</v>
      </c>
      <c r="F98" s="1398">
        <f>0</f>
        <v>0</v>
      </c>
      <c r="G98" s="1398">
        <f>0</f>
        <v>0</v>
      </c>
      <c r="H98" s="1398">
        <f>0</f>
        <v>0</v>
      </c>
      <c r="I98" s="1398">
        <f>0</f>
        <v>0</v>
      </c>
      <c r="J98" s="1398">
        <f>0</f>
        <v>0</v>
      </c>
      <c r="K98" s="1398">
        <f>0</f>
        <v>0</v>
      </c>
      <c r="L98" s="1398">
        <f>0</f>
        <v>0</v>
      </c>
      <c r="M98" s="1398">
        <f>0</f>
        <v>0</v>
      </c>
      <c r="N98" s="1398">
        <f>0</f>
        <v>0</v>
      </c>
      <c r="O98" s="1398">
        <f>0</f>
        <v>0</v>
      </c>
      <c r="P98" s="1398">
        <f>0</f>
        <v>0</v>
      </c>
      <c r="Q98" s="1398">
        <f>0</f>
        <v>0</v>
      </c>
      <c r="R98" s="1398">
        <f>0</f>
        <v>0</v>
      </c>
      <c r="S98" s="1398">
        <f>0</f>
        <v>0</v>
      </c>
      <c r="T98" s="1398">
        <v>1</v>
      </c>
      <c r="U98" s="1398">
        <f>0</f>
        <v>0</v>
      </c>
      <c r="V98" s="1398">
        <v>1</v>
      </c>
      <c r="W98" s="285" t="s">
        <v>434</v>
      </c>
      <c r="X98" s="1805"/>
    </row>
    <row r="99" spans="1:24" s="339" customFormat="1" ht="13.5" thickBot="1" x14ac:dyDescent="0.25">
      <c r="A99" s="1794" t="s">
        <v>1053</v>
      </c>
      <c r="B99" s="1795" t="s">
        <v>1054</v>
      </c>
      <c r="C99" s="346" t="s">
        <v>1132</v>
      </c>
      <c r="D99" s="1390">
        <f t="shared" si="1"/>
        <v>7</v>
      </c>
      <c r="E99" s="1391">
        <f>0</f>
        <v>0</v>
      </c>
      <c r="F99" s="1392">
        <f>0</f>
        <v>0</v>
      </c>
      <c r="G99" s="1392">
        <v>1</v>
      </c>
      <c r="H99" s="1392">
        <v>1</v>
      </c>
      <c r="I99" s="1392">
        <f>0</f>
        <v>0</v>
      </c>
      <c r="J99" s="1392">
        <f>0</f>
        <v>0</v>
      </c>
      <c r="K99" s="1392">
        <v>1</v>
      </c>
      <c r="L99" s="1392">
        <f>0</f>
        <v>0</v>
      </c>
      <c r="M99" s="1392">
        <v>2</v>
      </c>
      <c r="N99" s="1392">
        <f>0</f>
        <v>0</v>
      </c>
      <c r="O99" s="1392">
        <f>0</f>
        <v>0</v>
      </c>
      <c r="P99" s="1392">
        <f>0</f>
        <v>0</v>
      </c>
      <c r="Q99" s="1392">
        <v>1</v>
      </c>
      <c r="R99" s="1392">
        <f>0</f>
        <v>0</v>
      </c>
      <c r="S99" s="1392">
        <v>1</v>
      </c>
      <c r="T99" s="1392">
        <f>0</f>
        <v>0</v>
      </c>
      <c r="U99" s="1392">
        <f>0</f>
        <v>0</v>
      </c>
      <c r="V99" s="1392">
        <f>0</f>
        <v>0</v>
      </c>
      <c r="W99" s="346" t="s">
        <v>180</v>
      </c>
      <c r="X99" s="1806" t="s">
        <v>1055</v>
      </c>
    </row>
    <row r="100" spans="1:24" s="339" customFormat="1" ht="13.5" thickBot="1" x14ac:dyDescent="0.25">
      <c r="A100" s="1787"/>
      <c r="B100" s="1789"/>
      <c r="C100" s="286" t="s">
        <v>1134</v>
      </c>
      <c r="D100" s="1393">
        <f t="shared" si="1"/>
        <v>2</v>
      </c>
      <c r="E100" s="1394">
        <f>0</f>
        <v>0</v>
      </c>
      <c r="F100" s="1395">
        <f>0</f>
        <v>0</v>
      </c>
      <c r="G100" s="1395">
        <f>0</f>
        <v>0</v>
      </c>
      <c r="H100" s="1395">
        <f>0</f>
        <v>0</v>
      </c>
      <c r="I100" s="1395">
        <f>0</f>
        <v>0</v>
      </c>
      <c r="J100" s="1395">
        <v>1</v>
      </c>
      <c r="K100" s="1395">
        <f>0</f>
        <v>0</v>
      </c>
      <c r="L100" s="1395">
        <f>0</f>
        <v>0</v>
      </c>
      <c r="M100" s="1395">
        <v>1</v>
      </c>
      <c r="N100" s="1395">
        <f>0</f>
        <v>0</v>
      </c>
      <c r="O100" s="1395">
        <f>0</f>
        <v>0</v>
      </c>
      <c r="P100" s="1395">
        <f>0</f>
        <v>0</v>
      </c>
      <c r="Q100" s="1395">
        <f>0</f>
        <v>0</v>
      </c>
      <c r="R100" s="1395">
        <f>0</f>
        <v>0</v>
      </c>
      <c r="S100" s="1395">
        <f>0</f>
        <v>0</v>
      </c>
      <c r="T100" s="1395">
        <f>0</f>
        <v>0</v>
      </c>
      <c r="U100" s="1395">
        <f>0</f>
        <v>0</v>
      </c>
      <c r="V100" s="1395">
        <f>0</f>
        <v>0</v>
      </c>
      <c r="W100" s="286" t="s">
        <v>434</v>
      </c>
      <c r="X100" s="1803"/>
    </row>
    <row r="101" spans="1:24" s="340" customFormat="1" ht="13.5" thickBot="1" x14ac:dyDescent="0.25">
      <c r="A101" s="1790" t="s">
        <v>1245</v>
      </c>
      <c r="B101" s="1792" t="s">
        <v>1246</v>
      </c>
      <c r="C101" s="285" t="s">
        <v>1132</v>
      </c>
      <c r="D101" s="1396">
        <f t="shared" si="1"/>
        <v>1</v>
      </c>
      <c r="E101" s="1397">
        <f>0</f>
        <v>0</v>
      </c>
      <c r="F101" s="1398">
        <f>0</f>
        <v>0</v>
      </c>
      <c r="G101" s="1398">
        <f>0</f>
        <v>0</v>
      </c>
      <c r="H101" s="1398">
        <f>0</f>
        <v>0</v>
      </c>
      <c r="I101" s="1398">
        <f>0</f>
        <v>0</v>
      </c>
      <c r="J101" s="1398">
        <v>1</v>
      </c>
      <c r="K101" s="1398">
        <f>0</f>
        <v>0</v>
      </c>
      <c r="L101" s="1398">
        <f>0</f>
        <v>0</v>
      </c>
      <c r="M101" s="1398">
        <f>0</f>
        <v>0</v>
      </c>
      <c r="N101" s="1398">
        <f>0</f>
        <v>0</v>
      </c>
      <c r="O101" s="1398">
        <f>0</f>
        <v>0</v>
      </c>
      <c r="P101" s="1398">
        <f>0</f>
        <v>0</v>
      </c>
      <c r="Q101" s="1398">
        <f>0</f>
        <v>0</v>
      </c>
      <c r="R101" s="1398">
        <f>0</f>
        <v>0</v>
      </c>
      <c r="S101" s="1398">
        <f>0</f>
        <v>0</v>
      </c>
      <c r="T101" s="1398">
        <f>0</f>
        <v>0</v>
      </c>
      <c r="U101" s="1398">
        <f>0</f>
        <v>0</v>
      </c>
      <c r="V101" s="1398">
        <f>0</f>
        <v>0</v>
      </c>
      <c r="W101" s="285" t="s">
        <v>180</v>
      </c>
      <c r="X101" s="1804" t="s">
        <v>1276</v>
      </c>
    </row>
    <row r="102" spans="1:24" s="340" customFormat="1" ht="13.5" thickBot="1" x14ac:dyDescent="0.25">
      <c r="A102" s="1791"/>
      <c r="B102" s="1793"/>
      <c r="C102" s="285" t="s">
        <v>1134</v>
      </c>
      <c r="D102" s="1396">
        <f t="shared" si="1"/>
        <v>0</v>
      </c>
      <c r="E102" s="1397">
        <f>0</f>
        <v>0</v>
      </c>
      <c r="F102" s="1398">
        <f>0</f>
        <v>0</v>
      </c>
      <c r="G102" s="1398">
        <f>0</f>
        <v>0</v>
      </c>
      <c r="H102" s="1398">
        <f>0</f>
        <v>0</v>
      </c>
      <c r="I102" s="1398">
        <f>0</f>
        <v>0</v>
      </c>
      <c r="J102" s="1398">
        <f>0</f>
        <v>0</v>
      </c>
      <c r="K102" s="1398">
        <f>0</f>
        <v>0</v>
      </c>
      <c r="L102" s="1398">
        <f>0</f>
        <v>0</v>
      </c>
      <c r="M102" s="1398">
        <f>0</f>
        <v>0</v>
      </c>
      <c r="N102" s="1398">
        <f>0</f>
        <v>0</v>
      </c>
      <c r="O102" s="1398">
        <f>0</f>
        <v>0</v>
      </c>
      <c r="P102" s="1398">
        <f>0</f>
        <v>0</v>
      </c>
      <c r="Q102" s="1398">
        <f>0</f>
        <v>0</v>
      </c>
      <c r="R102" s="1398">
        <f>0</f>
        <v>0</v>
      </c>
      <c r="S102" s="1398">
        <f>0</f>
        <v>0</v>
      </c>
      <c r="T102" s="1398">
        <f>0</f>
        <v>0</v>
      </c>
      <c r="U102" s="1398">
        <f>0</f>
        <v>0</v>
      </c>
      <c r="V102" s="1398">
        <f>0</f>
        <v>0</v>
      </c>
      <c r="W102" s="285" t="s">
        <v>434</v>
      </c>
      <c r="X102" s="1805"/>
    </row>
    <row r="103" spans="1:24" s="339" customFormat="1" ht="13.5" thickBot="1" x14ac:dyDescent="0.25">
      <c r="A103" s="1794" t="s">
        <v>1056</v>
      </c>
      <c r="B103" s="1795" t="s">
        <v>1057</v>
      </c>
      <c r="C103" s="346" t="s">
        <v>1132</v>
      </c>
      <c r="D103" s="1390">
        <f t="shared" si="1"/>
        <v>57</v>
      </c>
      <c r="E103" s="1391">
        <v>4</v>
      </c>
      <c r="F103" s="1392">
        <v>3</v>
      </c>
      <c r="G103" s="1392">
        <f>0</f>
        <v>0</v>
      </c>
      <c r="H103" s="1392">
        <v>4</v>
      </c>
      <c r="I103" s="1392">
        <v>2</v>
      </c>
      <c r="J103" s="1392">
        <v>4</v>
      </c>
      <c r="K103" s="1392">
        <v>3</v>
      </c>
      <c r="L103" s="1392">
        <v>3</v>
      </c>
      <c r="M103" s="1392">
        <v>6</v>
      </c>
      <c r="N103" s="1392">
        <v>6</v>
      </c>
      <c r="O103" s="1392">
        <v>8</v>
      </c>
      <c r="P103" s="1392">
        <v>5</v>
      </c>
      <c r="Q103" s="1392">
        <v>4</v>
      </c>
      <c r="R103" s="1392">
        <f>0</f>
        <v>0</v>
      </c>
      <c r="S103" s="1392">
        <v>2</v>
      </c>
      <c r="T103" s="1392">
        <f>0</f>
        <v>0</v>
      </c>
      <c r="U103" s="1392">
        <f>0</f>
        <v>0</v>
      </c>
      <c r="V103" s="1392">
        <v>3</v>
      </c>
      <c r="W103" s="346" t="s">
        <v>180</v>
      </c>
      <c r="X103" s="1806" t="s">
        <v>1058</v>
      </c>
    </row>
    <row r="104" spans="1:24" s="339" customFormat="1" ht="13.5" thickBot="1" x14ac:dyDescent="0.25">
      <c r="A104" s="1787"/>
      <c r="B104" s="1789"/>
      <c r="C104" s="286" t="s">
        <v>1134</v>
      </c>
      <c r="D104" s="1393">
        <f t="shared" si="1"/>
        <v>30</v>
      </c>
      <c r="E104" s="1394">
        <v>2</v>
      </c>
      <c r="F104" s="1395">
        <f>0</f>
        <v>0</v>
      </c>
      <c r="G104" s="1395">
        <v>5</v>
      </c>
      <c r="H104" s="1395">
        <v>1</v>
      </c>
      <c r="I104" s="1395">
        <f>0</f>
        <v>0</v>
      </c>
      <c r="J104" s="1395">
        <v>1</v>
      </c>
      <c r="K104" s="1395">
        <v>1</v>
      </c>
      <c r="L104" s="1395">
        <v>3</v>
      </c>
      <c r="M104" s="1395">
        <v>3</v>
      </c>
      <c r="N104" s="1395">
        <v>2</v>
      </c>
      <c r="O104" s="1395">
        <f>0</f>
        <v>0</v>
      </c>
      <c r="P104" s="1395">
        <v>2</v>
      </c>
      <c r="Q104" s="1395">
        <v>3</v>
      </c>
      <c r="R104" s="1395">
        <f>0</f>
        <v>0</v>
      </c>
      <c r="S104" s="1395">
        <f>0</f>
        <v>0</v>
      </c>
      <c r="T104" s="1395">
        <f>0</f>
        <v>0</v>
      </c>
      <c r="U104" s="1395">
        <f>0</f>
        <v>0</v>
      </c>
      <c r="V104" s="1395">
        <v>7</v>
      </c>
      <c r="W104" s="286" t="s">
        <v>434</v>
      </c>
      <c r="X104" s="1803"/>
    </row>
    <row r="105" spans="1:24" s="340" customFormat="1" ht="13.5" thickBot="1" x14ac:dyDescent="0.25">
      <c r="A105" s="1790" t="s">
        <v>1165</v>
      </c>
      <c r="B105" s="1792" t="s">
        <v>1166</v>
      </c>
      <c r="C105" s="285" t="s">
        <v>1132</v>
      </c>
      <c r="D105" s="1396">
        <f t="shared" si="1"/>
        <v>0</v>
      </c>
      <c r="E105" s="1397">
        <f>0</f>
        <v>0</v>
      </c>
      <c r="F105" s="1398">
        <f>0</f>
        <v>0</v>
      </c>
      <c r="G105" s="1398">
        <f>0</f>
        <v>0</v>
      </c>
      <c r="H105" s="1398">
        <f>0</f>
        <v>0</v>
      </c>
      <c r="I105" s="1398">
        <f>0</f>
        <v>0</v>
      </c>
      <c r="J105" s="1398">
        <f>0</f>
        <v>0</v>
      </c>
      <c r="K105" s="1398">
        <f>0</f>
        <v>0</v>
      </c>
      <c r="L105" s="1398">
        <f>0</f>
        <v>0</v>
      </c>
      <c r="M105" s="1398">
        <f>0</f>
        <v>0</v>
      </c>
      <c r="N105" s="1398">
        <f>0</f>
        <v>0</v>
      </c>
      <c r="O105" s="1398">
        <f>0</f>
        <v>0</v>
      </c>
      <c r="P105" s="1398">
        <f>0</f>
        <v>0</v>
      </c>
      <c r="Q105" s="1398">
        <f>0</f>
        <v>0</v>
      </c>
      <c r="R105" s="1398">
        <f>0</f>
        <v>0</v>
      </c>
      <c r="S105" s="1398">
        <f>0</f>
        <v>0</v>
      </c>
      <c r="T105" s="1398">
        <f>0</f>
        <v>0</v>
      </c>
      <c r="U105" s="1398">
        <f>0</f>
        <v>0</v>
      </c>
      <c r="V105" s="1398">
        <f>0</f>
        <v>0</v>
      </c>
      <c r="W105" s="285" t="s">
        <v>180</v>
      </c>
      <c r="X105" s="1804" t="s">
        <v>1167</v>
      </c>
    </row>
    <row r="106" spans="1:24" s="340" customFormat="1" ht="13.5" thickBot="1" x14ac:dyDescent="0.25">
      <c r="A106" s="1791"/>
      <c r="B106" s="1793"/>
      <c r="C106" s="285" t="s">
        <v>1134</v>
      </c>
      <c r="D106" s="1396">
        <f t="shared" si="1"/>
        <v>0</v>
      </c>
      <c r="E106" s="1397">
        <f>0</f>
        <v>0</v>
      </c>
      <c r="F106" s="1398">
        <f>0</f>
        <v>0</v>
      </c>
      <c r="G106" s="1398">
        <f>0</f>
        <v>0</v>
      </c>
      <c r="H106" s="1398">
        <f>0</f>
        <v>0</v>
      </c>
      <c r="I106" s="1398">
        <f>0</f>
        <v>0</v>
      </c>
      <c r="J106" s="1398">
        <f>0</f>
        <v>0</v>
      </c>
      <c r="K106" s="1398">
        <f>0</f>
        <v>0</v>
      </c>
      <c r="L106" s="1398">
        <f>0</f>
        <v>0</v>
      </c>
      <c r="M106" s="1398">
        <f>0</f>
        <v>0</v>
      </c>
      <c r="N106" s="1398">
        <f>0</f>
        <v>0</v>
      </c>
      <c r="O106" s="1398">
        <f>0</f>
        <v>0</v>
      </c>
      <c r="P106" s="1398">
        <f>0</f>
        <v>0</v>
      </c>
      <c r="Q106" s="1398">
        <f>0</f>
        <v>0</v>
      </c>
      <c r="R106" s="1398">
        <f>0</f>
        <v>0</v>
      </c>
      <c r="S106" s="1398">
        <f>0</f>
        <v>0</v>
      </c>
      <c r="T106" s="1398">
        <f>0</f>
        <v>0</v>
      </c>
      <c r="U106" s="1398">
        <f>0</f>
        <v>0</v>
      </c>
      <c r="V106" s="1398">
        <f>0</f>
        <v>0</v>
      </c>
      <c r="W106" s="285" t="s">
        <v>434</v>
      </c>
      <c r="X106" s="1805"/>
    </row>
    <row r="107" spans="1:24" s="339" customFormat="1" ht="13.5" thickBot="1" x14ac:dyDescent="0.25">
      <c r="A107" s="1794" t="s">
        <v>1168</v>
      </c>
      <c r="B107" s="1795" t="s">
        <v>1169</v>
      </c>
      <c r="C107" s="346" t="s">
        <v>1132</v>
      </c>
      <c r="D107" s="1390">
        <f t="shared" si="1"/>
        <v>1</v>
      </c>
      <c r="E107" s="1391">
        <f>0</f>
        <v>0</v>
      </c>
      <c r="F107" s="1392">
        <v>1</v>
      </c>
      <c r="G107" s="1392">
        <f>0</f>
        <v>0</v>
      </c>
      <c r="H107" s="1392">
        <f>0</f>
        <v>0</v>
      </c>
      <c r="I107" s="1392">
        <f>0</f>
        <v>0</v>
      </c>
      <c r="J107" s="1392">
        <f>0</f>
        <v>0</v>
      </c>
      <c r="K107" s="1392">
        <f>0</f>
        <v>0</v>
      </c>
      <c r="L107" s="1392">
        <f>0</f>
        <v>0</v>
      </c>
      <c r="M107" s="1392">
        <f>0</f>
        <v>0</v>
      </c>
      <c r="N107" s="1392">
        <f>0</f>
        <v>0</v>
      </c>
      <c r="O107" s="1392">
        <f>0</f>
        <v>0</v>
      </c>
      <c r="P107" s="1392">
        <f>0</f>
        <v>0</v>
      </c>
      <c r="Q107" s="1392">
        <f>0</f>
        <v>0</v>
      </c>
      <c r="R107" s="1392">
        <f>0</f>
        <v>0</v>
      </c>
      <c r="S107" s="1392">
        <f>0</f>
        <v>0</v>
      </c>
      <c r="T107" s="1392">
        <f>0</f>
        <v>0</v>
      </c>
      <c r="U107" s="1392">
        <f>0</f>
        <v>0</v>
      </c>
      <c r="V107" s="1392">
        <f>0</f>
        <v>0</v>
      </c>
      <c r="W107" s="346" t="s">
        <v>180</v>
      </c>
      <c r="X107" s="1806" t="s">
        <v>1170</v>
      </c>
    </row>
    <row r="108" spans="1:24" s="339" customFormat="1" ht="13.5" thickBot="1" x14ac:dyDescent="0.25">
      <c r="A108" s="1787"/>
      <c r="B108" s="1789"/>
      <c r="C108" s="286" t="s">
        <v>1134</v>
      </c>
      <c r="D108" s="1393">
        <f t="shared" si="1"/>
        <v>0</v>
      </c>
      <c r="E108" s="1394">
        <f>0</f>
        <v>0</v>
      </c>
      <c r="F108" s="1395">
        <f>0</f>
        <v>0</v>
      </c>
      <c r="G108" s="1395">
        <f>0</f>
        <v>0</v>
      </c>
      <c r="H108" s="1395">
        <f>0</f>
        <v>0</v>
      </c>
      <c r="I108" s="1395">
        <f>0</f>
        <v>0</v>
      </c>
      <c r="J108" s="1395">
        <f>0</f>
        <v>0</v>
      </c>
      <c r="K108" s="1395">
        <f>0</f>
        <v>0</v>
      </c>
      <c r="L108" s="1395">
        <f>0</f>
        <v>0</v>
      </c>
      <c r="M108" s="1395">
        <f>0</f>
        <v>0</v>
      </c>
      <c r="N108" s="1395">
        <f>0</f>
        <v>0</v>
      </c>
      <c r="O108" s="1395">
        <f>0</f>
        <v>0</v>
      </c>
      <c r="P108" s="1395">
        <f>0</f>
        <v>0</v>
      </c>
      <c r="Q108" s="1395">
        <f>0</f>
        <v>0</v>
      </c>
      <c r="R108" s="1395">
        <f>0</f>
        <v>0</v>
      </c>
      <c r="S108" s="1395">
        <f>0</f>
        <v>0</v>
      </c>
      <c r="T108" s="1395">
        <f>0</f>
        <v>0</v>
      </c>
      <c r="U108" s="1395">
        <f>0</f>
        <v>0</v>
      </c>
      <c r="V108" s="1395">
        <f>0</f>
        <v>0</v>
      </c>
      <c r="W108" s="286" t="s">
        <v>434</v>
      </c>
      <c r="X108" s="1803"/>
    </row>
    <row r="109" spans="1:24" s="340" customFormat="1" ht="13.5" thickBot="1" x14ac:dyDescent="0.25">
      <c r="A109" s="1790" t="s">
        <v>1171</v>
      </c>
      <c r="B109" s="1792" t="s">
        <v>1172</v>
      </c>
      <c r="C109" s="285" t="s">
        <v>1132</v>
      </c>
      <c r="D109" s="1396">
        <f t="shared" si="1"/>
        <v>0</v>
      </c>
      <c r="E109" s="1397">
        <f>0</f>
        <v>0</v>
      </c>
      <c r="F109" s="1398">
        <f>0</f>
        <v>0</v>
      </c>
      <c r="G109" s="1398">
        <f>0</f>
        <v>0</v>
      </c>
      <c r="H109" s="1398">
        <f>0</f>
        <v>0</v>
      </c>
      <c r="I109" s="1398">
        <f>0</f>
        <v>0</v>
      </c>
      <c r="J109" s="1398">
        <f>0</f>
        <v>0</v>
      </c>
      <c r="K109" s="1398">
        <f>0</f>
        <v>0</v>
      </c>
      <c r="L109" s="1398">
        <f>0</f>
        <v>0</v>
      </c>
      <c r="M109" s="1398">
        <f>0</f>
        <v>0</v>
      </c>
      <c r="N109" s="1398">
        <f>0</f>
        <v>0</v>
      </c>
      <c r="O109" s="1398">
        <f>0</f>
        <v>0</v>
      </c>
      <c r="P109" s="1398">
        <f>0</f>
        <v>0</v>
      </c>
      <c r="Q109" s="1398">
        <f>0</f>
        <v>0</v>
      </c>
      <c r="R109" s="1398">
        <f>0</f>
        <v>0</v>
      </c>
      <c r="S109" s="1398">
        <f>0</f>
        <v>0</v>
      </c>
      <c r="T109" s="1398">
        <f>0</f>
        <v>0</v>
      </c>
      <c r="U109" s="1398">
        <f>0</f>
        <v>0</v>
      </c>
      <c r="V109" s="1398">
        <f>0</f>
        <v>0</v>
      </c>
      <c r="W109" s="285" t="s">
        <v>180</v>
      </c>
      <c r="X109" s="1804" t="s">
        <v>1173</v>
      </c>
    </row>
    <row r="110" spans="1:24" s="340" customFormat="1" ht="13.5" thickBot="1" x14ac:dyDescent="0.25">
      <c r="A110" s="1791"/>
      <c r="B110" s="1793"/>
      <c r="C110" s="285" t="s">
        <v>1134</v>
      </c>
      <c r="D110" s="1396">
        <f t="shared" si="1"/>
        <v>2</v>
      </c>
      <c r="E110" s="1397">
        <f>0</f>
        <v>0</v>
      </c>
      <c r="F110" s="1398">
        <f>0</f>
        <v>0</v>
      </c>
      <c r="G110" s="1398">
        <f>0</f>
        <v>0</v>
      </c>
      <c r="H110" s="1398">
        <f>0</f>
        <v>0</v>
      </c>
      <c r="I110" s="1398">
        <f>0</f>
        <v>0</v>
      </c>
      <c r="J110" s="1398">
        <f>0</f>
        <v>0</v>
      </c>
      <c r="K110" s="1398">
        <f>0</f>
        <v>0</v>
      </c>
      <c r="L110" s="1398">
        <f>0</f>
        <v>0</v>
      </c>
      <c r="M110" s="1398">
        <v>1</v>
      </c>
      <c r="N110" s="1398">
        <f>0</f>
        <v>0</v>
      </c>
      <c r="O110" s="1398">
        <f>0</f>
        <v>0</v>
      </c>
      <c r="P110" s="1398">
        <f>0</f>
        <v>0</v>
      </c>
      <c r="Q110" s="1398">
        <f>0</f>
        <v>0</v>
      </c>
      <c r="R110" s="1398">
        <f>0</f>
        <v>0</v>
      </c>
      <c r="S110" s="1398">
        <f>0</f>
        <v>0</v>
      </c>
      <c r="T110" s="1398">
        <f>0</f>
        <v>0</v>
      </c>
      <c r="U110" s="1398">
        <f>0</f>
        <v>0</v>
      </c>
      <c r="V110" s="1398">
        <v>1</v>
      </c>
      <c r="W110" s="285" t="s">
        <v>434</v>
      </c>
      <c r="X110" s="1805"/>
    </row>
    <row r="111" spans="1:24" s="339" customFormat="1" ht="13.5" thickBot="1" x14ac:dyDescent="0.25">
      <c r="A111" s="1794" t="s">
        <v>1059</v>
      </c>
      <c r="B111" s="1795" t="s">
        <v>1060</v>
      </c>
      <c r="C111" s="346" t="s">
        <v>1132</v>
      </c>
      <c r="D111" s="1390">
        <f t="shared" si="1"/>
        <v>19</v>
      </c>
      <c r="E111" s="1391">
        <v>1</v>
      </c>
      <c r="F111" s="1392">
        <v>1</v>
      </c>
      <c r="G111" s="1392">
        <v>1</v>
      </c>
      <c r="H111" s="1392">
        <f>0</f>
        <v>0</v>
      </c>
      <c r="I111" s="1392">
        <v>2</v>
      </c>
      <c r="J111" s="1392">
        <f>0</f>
        <v>0</v>
      </c>
      <c r="K111" s="1392">
        <v>2</v>
      </c>
      <c r="L111" s="1392">
        <v>3</v>
      </c>
      <c r="M111" s="1392">
        <v>2</v>
      </c>
      <c r="N111" s="1392">
        <v>4</v>
      </c>
      <c r="O111" s="1392">
        <v>1</v>
      </c>
      <c r="P111" s="1392">
        <f>0</f>
        <v>0</v>
      </c>
      <c r="Q111" s="1392">
        <f>0</f>
        <v>0</v>
      </c>
      <c r="R111" s="1392">
        <v>1</v>
      </c>
      <c r="S111" s="1392">
        <f>0</f>
        <v>0</v>
      </c>
      <c r="T111" s="1392">
        <f>0</f>
        <v>0</v>
      </c>
      <c r="U111" s="1392">
        <f>0</f>
        <v>0</v>
      </c>
      <c r="V111" s="1392">
        <v>1</v>
      </c>
      <c r="W111" s="346" t="s">
        <v>180</v>
      </c>
      <c r="X111" s="1806" t="s">
        <v>505</v>
      </c>
    </row>
    <row r="112" spans="1:24" s="339" customFormat="1" ht="13.5" thickBot="1" x14ac:dyDescent="0.25">
      <c r="A112" s="1787"/>
      <c r="B112" s="1789"/>
      <c r="C112" s="286" t="s">
        <v>1134</v>
      </c>
      <c r="D112" s="1393">
        <f t="shared" si="1"/>
        <v>4</v>
      </c>
      <c r="E112" s="1394">
        <f>0</f>
        <v>0</v>
      </c>
      <c r="F112" s="1395">
        <f>0</f>
        <v>0</v>
      </c>
      <c r="G112" s="1395">
        <v>1</v>
      </c>
      <c r="H112" s="1395">
        <f>0</f>
        <v>0</v>
      </c>
      <c r="I112" s="1395">
        <v>1</v>
      </c>
      <c r="J112" s="1395">
        <v>1</v>
      </c>
      <c r="K112" s="1395">
        <f>0</f>
        <v>0</v>
      </c>
      <c r="L112" s="1395">
        <f>0</f>
        <v>0</v>
      </c>
      <c r="M112" s="1395">
        <f>0</f>
        <v>0</v>
      </c>
      <c r="N112" s="1395">
        <f>0</f>
        <v>0</v>
      </c>
      <c r="O112" s="1395">
        <f>0</f>
        <v>0</v>
      </c>
      <c r="P112" s="1395">
        <f>0</f>
        <v>0</v>
      </c>
      <c r="Q112" s="1395">
        <f>0</f>
        <v>0</v>
      </c>
      <c r="R112" s="1395">
        <f>0</f>
        <v>0</v>
      </c>
      <c r="S112" s="1395">
        <f>0</f>
        <v>0</v>
      </c>
      <c r="T112" s="1395">
        <v>1</v>
      </c>
      <c r="U112" s="1395">
        <f>0</f>
        <v>0</v>
      </c>
      <c r="V112" s="1395">
        <f>0</f>
        <v>0</v>
      </c>
      <c r="W112" s="286" t="s">
        <v>434</v>
      </c>
      <c r="X112" s="1803"/>
    </row>
    <row r="113" spans="1:24" s="340" customFormat="1" ht="13.5" thickBot="1" x14ac:dyDescent="0.25">
      <c r="A113" s="1790" t="s">
        <v>1061</v>
      </c>
      <c r="B113" s="1792" t="s">
        <v>1062</v>
      </c>
      <c r="C113" s="285" t="s">
        <v>1132</v>
      </c>
      <c r="D113" s="1396">
        <f t="shared" si="1"/>
        <v>5</v>
      </c>
      <c r="E113" s="1397">
        <f>0</f>
        <v>0</v>
      </c>
      <c r="F113" s="1398">
        <v>1</v>
      </c>
      <c r="G113" s="1398">
        <v>1</v>
      </c>
      <c r="H113" s="1398">
        <v>1</v>
      </c>
      <c r="I113" s="1398">
        <f>0</f>
        <v>0</v>
      </c>
      <c r="J113" s="1398">
        <v>1</v>
      </c>
      <c r="K113" s="1398">
        <f>0</f>
        <v>0</v>
      </c>
      <c r="L113" s="1398">
        <f>0</f>
        <v>0</v>
      </c>
      <c r="M113" s="1398">
        <v>1</v>
      </c>
      <c r="N113" s="1398">
        <f>0</f>
        <v>0</v>
      </c>
      <c r="O113" s="1398">
        <f>0</f>
        <v>0</v>
      </c>
      <c r="P113" s="1398">
        <f>0</f>
        <v>0</v>
      </c>
      <c r="Q113" s="1398">
        <f>0</f>
        <v>0</v>
      </c>
      <c r="R113" s="1398">
        <f>0</f>
        <v>0</v>
      </c>
      <c r="S113" s="1398">
        <f>0</f>
        <v>0</v>
      </c>
      <c r="T113" s="1398">
        <f>0</f>
        <v>0</v>
      </c>
      <c r="U113" s="1398">
        <f>0</f>
        <v>0</v>
      </c>
      <c r="V113" s="1398">
        <f>0</f>
        <v>0</v>
      </c>
      <c r="W113" s="285" t="s">
        <v>180</v>
      </c>
      <c r="X113" s="1804" t="s">
        <v>1063</v>
      </c>
    </row>
    <row r="114" spans="1:24" s="340" customFormat="1" ht="13.5" thickBot="1" x14ac:dyDescent="0.25">
      <c r="A114" s="1791"/>
      <c r="B114" s="1793"/>
      <c r="C114" s="285" t="s">
        <v>1134</v>
      </c>
      <c r="D114" s="1396">
        <f t="shared" si="1"/>
        <v>2</v>
      </c>
      <c r="E114" s="1397">
        <f>0</f>
        <v>0</v>
      </c>
      <c r="F114" s="1398">
        <f>0</f>
        <v>0</v>
      </c>
      <c r="G114" s="1398">
        <f>0</f>
        <v>0</v>
      </c>
      <c r="H114" s="1398">
        <f>0</f>
        <v>0</v>
      </c>
      <c r="I114" s="1398">
        <v>1</v>
      </c>
      <c r="J114" s="1398">
        <f>0</f>
        <v>0</v>
      </c>
      <c r="K114" s="1398">
        <f>0</f>
        <v>0</v>
      </c>
      <c r="L114" s="1398">
        <f>0</f>
        <v>0</v>
      </c>
      <c r="M114" s="1398">
        <f>0</f>
        <v>0</v>
      </c>
      <c r="N114" s="1398">
        <f>0</f>
        <v>0</v>
      </c>
      <c r="O114" s="1398">
        <f>0</f>
        <v>0</v>
      </c>
      <c r="P114" s="1398">
        <v>1</v>
      </c>
      <c r="Q114" s="1398">
        <f>0</f>
        <v>0</v>
      </c>
      <c r="R114" s="1398">
        <f>0</f>
        <v>0</v>
      </c>
      <c r="S114" s="1398">
        <f>0</f>
        <v>0</v>
      </c>
      <c r="T114" s="1398">
        <f>0</f>
        <v>0</v>
      </c>
      <c r="U114" s="1398">
        <f>0</f>
        <v>0</v>
      </c>
      <c r="V114" s="1398">
        <f>0</f>
        <v>0</v>
      </c>
      <c r="W114" s="285" t="s">
        <v>434</v>
      </c>
      <c r="X114" s="1805"/>
    </row>
    <row r="115" spans="1:24" s="339" customFormat="1" ht="13.5" thickBot="1" x14ac:dyDescent="0.25">
      <c r="A115" s="1794" t="s">
        <v>1064</v>
      </c>
      <c r="B115" s="1795" t="s">
        <v>1065</v>
      </c>
      <c r="C115" s="346" t="s">
        <v>1132</v>
      </c>
      <c r="D115" s="1390">
        <f t="shared" si="1"/>
        <v>2</v>
      </c>
      <c r="E115" s="1391">
        <f>0</f>
        <v>0</v>
      </c>
      <c r="F115" s="1392">
        <f>0</f>
        <v>0</v>
      </c>
      <c r="G115" s="1392">
        <f>0</f>
        <v>0</v>
      </c>
      <c r="H115" s="1392">
        <v>1</v>
      </c>
      <c r="I115" s="1392">
        <v>1</v>
      </c>
      <c r="J115" s="1392">
        <f>0</f>
        <v>0</v>
      </c>
      <c r="K115" s="1392">
        <f>0</f>
        <v>0</v>
      </c>
      <c r="L115" s="1392">
        <f>0</f>
        <v>0</v>
      </c>
      <c r="M115" s="1392">
        <f>0</f>
        <v>0</v>
      </c>
      <c r="N115" s="1392">
        <f>0</f>
        <v>0</v>
      </c>
      <c r="O115" s="1392">
        <f>0</f>
        <v>0</v>
      </c>
      <c r="P115" s="1392">
        <f>0</f>
        <v>0</v>
      </c>
      <c r="Q115" s="1392">
        <f>0</f>
        <v>0</v>
      </c>
      <c r="R115" s="1392">
        <f>0</f>
        <v>0</v>
      </c>
      <c r="S115" s="1392">
        <f>0</f>
        <v>0</v>
      </c>
      <c r="T115" s="1392">
        <f>0</f>
        <v>0</v>
      </c>
      <c r="U115" s="1392">
        <f>0</f>
        <v>0</v>
      </c>
      <c r="V115" s="1392">
        <f>0</f>
        <v>0</v>
      </c>
      <c r="W115" s="346" t="s">
        <v>180</v>
      </c>
      <c r="X115" s="1806" t="s">
        <v>1066</v>
      </c>
    </row>
    <row r="116" spans="1:24" s="339" customFormat="1" ht="13.5" thickBot="1" x14ac:dyDescent="0.25">
      <c r="A116" s="1787"/>
      <c r="B116" s="1789"/>
      <c r="C116" s="286" t="s">
        <v>1134</v>
      </c>
      <c r="D116" s="1393">
        <f t="shared" si="1"/>
        <v>1</v>
      </c>
      <c r="E116" s="1394">
        <f>0</f>
        <v>0</v>
      </c>
      <c r="F116" s="1395">
        <v>1</v>
      </c>
      <c r="G116" s="1395">
        <f>0</f>
        <v>0</v>
      </c>
      <c r="H116" s="1395">
        <f>0</f>
        <v>0</v>
      </c>
      <c r="I116" s="1395">
        <f>0</f>
        <v>0</v>
      </c>
      <c r="J116" s="1395">
        <f>0</f>
        <v>0</v>
      </c>
      <c r="K116" s="1395">
        <f>0</f>
        <v>0</v>
      </c>
      <c r="L116" s="1395">
        <f>0</f>
        <v>0</v>
      </c>
      <c r="M116" s="1395">
        <f>0</f>
        <v>0</v>
      </c>
      <c r="N116" s="1395">
        <f>0</f>
        <v>0</v>
      </c>
      <c r="O116" s="1395">
        <f>0</f>
        <v>0</v>
      </c>
      <c r="P116" s="1395">
        <f>0</f>
        <v>0</v>
      </c>
      <c r="Q116" s="1395">
        <f>0</f>
        <v>0</v>
      </c>
      <c r="R116" s="1395">
        <f>0</f>
        <v>0</v>
      </c>
      <c r="S116" s="1395">
        <f>0</f>
        <v>0</v>
      </c>
      <c r="T116" s="1395">
        <f>0</f>
        <v>0</v>
      </c>
      <c r="U116" s="1395">
        <f>0</f>
        <v>0</v>
      </c>
      <c r="V116" s="1395">
        <f>0</f>
        <v>0</v>
      </c>
      <c r="W116" s="286" t="s">
        <v>434</v>
      </c>
      <c r="X116" s="1803"/>
    </row>
    <row r="117" spans="1:24" s="340" customFormat="1" ht="13.5" thickBot="1" x14ac:dyDescent="0.25">
      <c r="A117" s="1790" t="s">
        <v>1247</v>
      </c>
      <c r="B117" s="1792" t="s">
        <v>1248</v>
      </c>
      <c r="C117" s="285" t="s">
        <v>1132</v>
      </c>
      <c r="D117" s="1396">
        <f t="shared" si="1"/>
        <v>2</v>
      </c>
      <c r="E117" s="1397">
        <f>0</f>
        <v>0</v>
      </c>
      <c r="F117" s="1398">
        <f>0</f>
        <v>0</v>
      </c>
      <c r="G117" s="1398">
        <f>0</f>
        <v>0</v>
      </c>
      <c r="H117" s="1398">
        <f>0</f>
        <v>0</v>
      </c>
      <c r="I117" s="1398">
        <f>0</f>
        <v>0</v>
      </c>
      <c r="J117" s="1398">
        <f>0</f>
        <v>0</v>
      </c>
      <c r="K117" s="1398">
        <f>0</f>
        <v>0</v>
      </c>
      <c r="L117" s="1398">
        <f>0</f>
        <v>0</v>
      </c>
      <c r="M117" s="1398">
        <v>1</v>
      </c>
      <c r="N117" s="1398">
        <f>0</f>
        <v>0</v>
      </c>
      <c r="O117" s="1398">
        <f>0</f>
        <v>0</v>
      </c>
      <c r="P117" s="1398">
        <v>1</v>
      </c>
      <c r="Q117" s="1398">
        <f>0</f>
        <v>0</v>
      </c>
      <c r="R117" s="1398">
        <f>0</f>
        <v>0</v>
      </c>
      <c r="S117" s="1398">
        <f>0</f>
        <v>0</v>
      </c>
      <c r="T117" s="1398">
        <f>0</f>
        <v>0</v>
      </c>
      <c r="U117" s="1398">
        <f>0</f>
        <v>0</v>
      </c>
      <c r="V117" s="1398">
        <f>0</f>
        <v>0</v>
      </c>
      <c r="W117" s="285" t="s">
        <v>180</v>
      </c>
      <c r="X117" s="1804" t="s">
        <v>1277</v>
      </c>
    </row>
    <row r="118" spans="1:24" s="340" customFormat="1" ht="13.5" thickBot="1" x14ac:dyDescent="0.25">
      <c r="A118" s="1791"/>
      <c r="B118" s="1793"/>
      <c r="C118" s="285" t="s">
        <v>1134</v>
      </c>
      <c r="D118" s="1396">
        <f t="shared" si="1"/>
        <v>0</v>
      </c>
      <c r="E118" s="1397">
        <f>0</f>
        <v>0</v>
      </c>
      <c r="F118" s="1398">
        <f>0</f>
        <v>0</v>
      </c>
      <c r="G118" s="1398">
        <f>0</f>
        <v>0</v>
      </c>
      <c r="H118" s="1398">
        <f>0</f>
        <v>0</v>
      </c>
      <c r="I118" s="1398">
        <f>0</f>
        <v>0</v>
      </c>
      <c r="J118" s="1398">
        <f>0</f>
        <v>0</v>
      </c>
      <c r="K118" s="1398">
        <f>0</f>
        <v>0</v>
      </c>
      <c r="L118" s="1398">
        <f>0</f>
        <v>0</v>
      </c>
      <c r="M118" s="1398">
        <f>0</f>
        <v>0</v>
      </c>
      <c r="N118" s="1398">
        <f>0</f>
        <v>0</v>
      </c>
      <c r="O118" s="1398">
        <f>0</f>
        <v>0</v>
      </c>
      <c r="P118" s="1398">
        <f>0</f>
        <v>0</v>
      </c>
      <c r="Q118" s="1398">
        <f>0</f>
        <v>0</v>
      </c>
      <c r="R118" s="1398">
        <f>0</f>
        <v>0</v>
      </c>
      <c r="S118" s="1398">
        <f>0</f>
        <v>0</v>
      </c>
      <c r="T118" s="1398">
        <f>0</f>
        <v>0</v>
      </c>
      <c r="U118" s="1398">
        <f>0</f>
        <v>0</v>
      </c>
      <c r="V118" s="1398">
        <f>0</f>
        <v>0</v>
      </c>
      <c r="W118" s="285" t="s">
        <v>434</v>
      </c>
      <c r="X118" s="1805"/>
    </row>
    <row r="119" spans="1:24" s="339" customFormat="1" ht="13.5" thickBot="1" x14ac:dyDescent="0.25">
      <c r="A119" s="1794" t="s">
        <v>1249</v>
      </c>
      <c r="B119" s="1795" t="s">
        <v>1250</v>
      </c>
      <c r="C119" s="346" t="s">
        <v>1132</v>
      </c>
      <c r="D119" s="1390">
        <f t="shared" si="1"/>
        <v>1</v>
      </c>
      <c r="E119" s="1391">
        <f>0</f>
        <v>0</v>
      </c>
      <c r="F119" s="1392">
        <f>0</f>
        <v>0</v>
      </c>
      <c r="G119" s="1392">
        <v>1</v>
      </c>
      <c r="H119" s="1392">
        <f>0</f>
        <v>0</v>
      </c>
      <c r="I119" s="1392">
        <f>0</f>
        <v>0</v>
      </c>
      <c r="J119" s="1392">
        <f>0</f>
        <v>0</v>
      </c>
      <c r="K119" s="1392">
        <f>0</f>
        <v>0</v>
      </c>
      <c r="L119" s="1392">
        <f>0</f>
        <v>0</v>
      </c>
      <c r="M119" s="1392">
        <f>0</f>
        <v>0</v>
      </c>
      <c r="N119" s="1392">
        <f>0</f>
        <v>0</v>
      </c>
      <c r="O119" s="1392">
        <f>0</f>
        <v>0</v>
      </c>
      <c r="P119" s="1392">
        <f>0</f>
        <v>0</v>
      </c>
      <c r="Q119" s="1392">
        <f>0</f>
        <v>0</v>
      </c>
      <c r="R119" s="1392">
        <f>0</f>
        <v>0</v>
      </c>
      <c r="S119" s="1392">
        <f>0</f>
        <v>0</v>
      </c>
      <c r="T119" s="1392">
        <f>0</f>
        <v>0</v>
      </c>
      <c r="U119" s="1392">
        <f>0</f>
        <v>0</v>
      </c>
      <c r="V119" s="1392">
        <f>0</f>
        <v>0</v>
      </c>
      <c r="W119" s="346" t="s">
        <v>180</v>
      </c>
      <c r="X119" s="1806" t="s">
        <v>1278</v>
      </c>
    </row>
    <row r="120" spans="1:24" s="339" customFormat="1" ht="13.5" thickBot="1" x14ac:dyDescent="0.25">
      <c r="A120" s="1787"/>
      <c r="B120" s="1789"/>
      <c r="C120" s="286" t="s">
        <v>1134</v>
      </c>
      <c r="D120" s="1393">
        <f t="shared" si="1"/>
        <v>0</v>
      </c>
      <c r="E120" s="1394">
        <f>0</f>
        <v>0</v>
      </c>
      <c r="F120" s="1395">
        <f>0</f>
        <v>0</v>
      </c>
      <c r="G120" s="1395">
        <f>0</f>
        <v>0</v>
      </c>
      <c r="H120" s="1395">
        <f>0</f>
        <v>0</v>
      </c>
      <c r="I120" s="1395">
        <f>0</f>
        <v>0</v>
      </c>
      <c r="J120" s="1395">
        <f>0</f>
        <v>0</v>
      </c>
      <c r="K120" s="1395">
        <f>0</f>
        <v>0</v>
      </c>
      <c r="L120" s="1395">
        <f>0</f>
        <v>0</v>
      </c>
      <c r="M120" s="1395">
        <f>0</f>
        <v>0</v>
      </c>
      <c r="N120" s="1395">
        <f>0</f>
        <v>0</v>
      </c>
      <c r="O120" s="1395">
        <f>0</f>
        <v>0</v>
      </c>
      <c r="P120" s="1395">
        <f>0</f>
        <v>0</v>
      </c>
      <c r="Q120" s="1395">
        <f>0</f>
        <v>0</v>
      </c>
      <c r="R120" s="1395">
        <f>0</f>
        <v>0</v>
      </c>
      <c r="S120" s="1395">
        <f>0</f>
        <v>0</v>
      </c>
      <c r="T120" s="1395">
        <f>0</f>
        <v>0</v>
      </c>
      <c r="U120" s="1395">
        <f>0</f>
        <v>0</v>
      </c>
      <c r="V120" s="1395">
        <f>0</f>
        <v>0</v>
      </c>
      <c r="W120" s="286" t="s">
        <v>434</v>
      </c>
      <c r="X120" s="1803"/>
    </row>
    <row r="121" spans="1:24" s="340" customFormat="1" ht="13.5" thickBot="1" x14ac:dyDescent="0.25">
      <c r="A121" s="1790" t="s">
        <v>1251</v>
      </c>
      <c r="B121" s="1792" t="s">
        <v>1252</v>
      </c>
      <c r="C121" s="285" t="s">
        <v>1132</v>
      </c>
      <c r="D121" s="1396">
        <f t="shared" si="1"/>
        <v>1</v>
      </c>
      <c r="E121" s="1397">
        <f>0</f>
        <v>0</v>
      </c>
      <c r="F121" s="1398">
        <f>0</f>
        <v>0</v>
      </c>
      <c r="G121" s="1398">
        <f>0</f>
        <v>0</v>
      </c>
      <c r="H121" s="1398">
        <f>0</f>
        <v>0</v>
      </c>
      <c r="I121" s="1398">
        <f>0</f>
        <v>0</v>
      </c>
      <c r="J121" s="1398">
        <f>0</f>
        <v>0</v>
      </c>
      <c r="K121" s="1398">
        <f>0</f>
        <v>0</v>
      </c>
      <c r="L121" s="1398">
        <f>0</f>
        <v>0</v>
      </c>
      <c r="M121" s="1398">
        <f>0</f>
        <v>0</v>
      </c>
      <c r="N121" s="1398">
        <v>1</v>
      </c>
      <c r="O121" s="1398">
        <f>0</f>
        <v>0</v>
      </c>
      <c r="P121" s="1398">
        <f>0</f>
        <v>0</v>
      </c>
      <c r="Q121" s="1398">
        <f>0</f>
        <v>0</v>
      </c>
      <c r="R121" s="1398">
        <f>0</f>
        <v>0</v>
      </c>
      <c r="S121" s="1398">
        <f>0</f>
        <v>0</v>
      </c>
      <c r="T121" s="1398">
        <f>0</f>
        <v>0</v>
      </c>
      <c r="U121" s="1398">
        <f>0</f>
        <v>0</v>
      </c>
      <c r="V121" s="1398">
        <f>0</f>
        <v>0</v>
      </c>
      <c r="W121" s="285" t="s">
        <v>180</v>
      </c>
      <c r="X121" s="1804" t="s">
        <v>1279</v>
      </c>
    </row>
    <row r="122" spans="1:24" s="340" customFormat="1" ht="12.75" x14ac:dyDescent="0.2">
      <c r="A122" s="1796"/>
      <c r="B122" s="1797"/>
      <c r="C122" s="1000" t="s">
        <v>1134</v>
      </c>
      <c r="D122" s="1399">
        <f t="shared" si="1"/>
        <v>0</v>
      </c>
      <c r="E122" s="1400">
        <f>0</f>
        <v>0</v>
      </c>
      <c r="F122" s="1401">
        <f>0</f>
        <v>0</v>
      </c>
      <c r="G122" s="1401">
        <f>0</f>
        <v>0</v>
      </c>
      <c r="H122" s="1401">
        <f>0</f>
        <v>0</v>
      </c>
      <c r="I122" s="1401">
        <f>0</f>
        <v>0</v>
      </c>
      <c r="J122" s="1401">
        <f>0</f>
        <v>0</v>
      </c>
      <c r="K122" s="1401">
        <f>0</f>
        <v>0</v>
      </c>
      <c r="L122" s="1401">
        <f>0</f>
        <v>0</v>
      </c>
      <c r="M122" s="1401">
        <f>0</f>
        <v>0</v>
      </c>
      <c r="N122" s="1401">
        <f>0</f>
        <v>0</v>
      </c>
      <c r="O122" s="1401">
        <f>0</f>
        <v>0</v>
      </c>
      <c r="P122" s="1401">
        <f>0</f>
        <v>0</v>
      </c>
      <c r="Q122" s="1401">
        <f>0</f>
        <v>0</v>
      </c>
      <c r="R122" s="1401">
        <f>0</f>
        <v>0</v>
      </c>
      <c r="S122" s="1401">
        <f>0</f>
        <v>0</v>
      </c>
      <c r="T122" s="1401">
        <f>0</f>
        <v>0</v>
      </c>
      <c r="U122" s="1401">
        <f>0</f>
        <v>0</v>
      </c>
      <c r="V122" s="1401">
        <f>0</f>
        <v>0</v>
      </c>
      <c r="W122" s="1000" t="s">
        <v>434</v>
      </c>
      <c r="X122" s="1807"/>
    </row>
    <row r="123" spans="1:24" s="339" customFormat="1" ht="13.5" thickBot="1" x14ac:dyDescent="0.25">
      <c r="A123" s="1798" t="s">
        <v>1067</v>
      </c>
      <c r="B123" s="1799" t="s">
        <v>1068</v>
      </c>
      <c r="C123" s="1009" t="s">
        <v>1132</v>
      </c>
      <c r="D123" s="1405">
        <f t="shared" si="1"/>
        <v>32</v>
      </c>
      <c r="E123" s="1406">
        <v>3</v>
      </c>
      <c r="F123" s="1407">
        <v>3</v>
      </c>
      <c r="G123" s="1407">
        <v>2</v>
      </c>
      <c r="H123" s="1407">
        <v>3</v>
      </c>
      <c r="I123" s="1407">
        <v>2</v>
      </c>
      <c r="J123" s="1407">
        <v>4</v>
      </c>
      <c r="K123" s="1407">
        <v>6</v>
      </c>
      <c r="L123" s="1407">
        <v>3</v>
      </c>
      <c r="M123" s="1407">
        <v>3</v>
      </c>
      <c r="N123" s="1407">
        <v>1</v>
      </c>
      <c r="O123" s="1407">
        <v>1</v>
      </c>
      <c r="P123" s="1407">
        <f>0</f>
        <v>0</v>
      </c>
      <c r="Q123" s="1407">
        <f>0</f>
        <v>0</v>
      </c>
      <c r="R123" s="1407">
        <f>0</f>
        <v>0</v>
      </c>
      <c r="S123" s="1407">
        <f>0</f>
        <v>0</v>
      </c>
      <c r="T123" s="1407">
        <f>0</f>
        <v>0</v>
      </c>
      <c r="U123" s="1407">
        <v>1</v>
      </c>
      <c r="V123" s="1407">
        <f>0</f>
        <v>0</v>
      </c>
      <c r="W123" s="1009" t="s">
        <v>180</v>
      </c>
      <c r="X123" s="1808" t="s">
        <v>1069</v>
      </c>
    </row>
    <row r="124" spans="1:24" s="339" customFormat="1" ht="13.5" thickBot="1" x14ac:dyDescent="0.25">
      <c r="A124" s="1787"/>
      <c r="B124" s="1789"/>
      <c r="C124" s="286" t="s">
        <v>1134</v>
      </c>
      <c r="D124" s="1393">
        <f t="shared" si="1"/>
        <v>22</v>
      </c>
      <c r="E124" s="1394">
        <v>2</v>
      </c>
      <c r="F124" s="1395">
        <v>1</v>
      </c>
      <c r="G124" s="1395">
        <v>5</v>
      </c>
      <c r="H124" s="1395">
        <v>1</v>
      </c>
      <c r="I124" s="1395">
        <v>2</v>
      </c>
      <c r="J124" s="1395">
        <v>4</v>
      </c>
      <c r="K124" s="1395">
        <v>3</v>
      </c>
      <c r="L124" s="1395">
        <f>0</f>
        <v>0</v>
      </c>
      <c r="M124" s="1395">
        <f>0</f>
        <v>0</v>
      </c>
      <c r="N124" s="1395">
        <f>0</f>
        <v>0</v>
      </c>
      <c r="O124" s="1395">
        <v>1</v>
      </c>
      <c r="P124" s="1395">
        <f>0</f>
        <v>0</v>
      </c>
      <c r="Q124" s="1395">
        <v>1</v>
      </c>
      <c r="R124" s="1395">
        <f>0</f>
        <v>0</v>
      </c>
      <c r="S124" s="1395">
        <f>0</f>
        <v>0</v>
      </c>
      <c r="T124" s="1395">
        <f>0</f>
        <v>0</v>
      </c>
      <c r="U124" s="1395">
        <v>1</v>
      </c>
      <c r="V124" s="1395">
        <v>1</v>
      </c>
      <c r="W124" s="286" t="s">
        <v>434</v>
      </c>
      <c r="X124" s="1803"/>
    </row>
    <row r="125" spans="1:24" s="340" customFormat="1" ht="13.5" thickBot="1" x14ac:dyDescent="0.25">
      <c r="A125" s="1790" t="s">
        <v>1174</v>
      </c>
      <c r="B125" s="1792" t="s">
        <v>1175</v>
      </c>
      <c r="C125" s="285" t="s">
        <v>1132</v>
      </c>
      <c r="D125" s="1396">
        <f t="shared" si="1"/>
        <v>1</v>
      </c>
      <c r="E125" s="1397">
        <f>0</f>
        <v>0</v>
      </c>
      <c r="F125" s="1398">
        <v>1</v>
      </c>
      <c r="G125" s="1398">
        <f>0</f>
        <v>0</v>
      </c>
      <c r="H125" s="1398">
        <f>0</f>
        <v>0</v>
      </c>
      <c r="I125" s="1398">
        <f>0</f>
        <v>0</v>
      </c>
      <c r="J125" s="1398">
        <f>0</f>
        <v>0</v>
      </c>
      <c r="K125" s="1398">
        <f>0</f>
        <v>0</v>
      </c>
      <c r="L125" s="1398">
        <f>0</f>
        <v>0</v>
      </c>
      <c r="M125" s="1398">
        <f>0</f>
        <v>0</v>
      </c>
      <c r="N125" s="1398">
        <f>0</f>
        <v>0</v>
      </c>
      <c r="O125" s="1398">
        <f>0</f>
        <v>0</v>
      </c>
      <c r="P125" s="1398">
        <f>0</f>
        <v>0</v>
      </c>
      <c r="Q125" s="1398">
        <f>0</f>
        <v>0</v>
      </c>
      <c r="R125" s="1398">
        <f>0</f>
        <v>0</v>
      </c>
      <c r="S125" s="1398">
        <f>0</f>
        <v>0</v>
      </c>
      <c r="T125" s="1398">
        <f>0</f>
        <v>0</v>
      </c>
      <c r="U125" s="1398">
        <f>0</f>
        <v>0</v>
      </c>
      <c r="V125" s="1398">
        <f>0</f>
        <v>0</v>
      </c>
      <c r="W125" s="285" t="s">
        <v>180</v>
      </c>
      <c r="X125" s="1804" t="s">
        <v>1176</v>
      </c>
    </row>
    <row r="126" spans="1:24" s="340" customFormat="1" ht="13.5" thickBot="1" x14ac:dyDescent="0.25">
      <c r="A126" s="1791"/>
      <c r="B126" s="1793"/>
      <c r="C126" s="285" t="s">
        <v>1134</v>
      </c>
      <c r="D126" s="1396">
        <f t="shared" si="1"/>
        <v>0</v>
      </c>
      <c r="E126" s="1397">
        <f>0</f>
        <v>0</v>
      </c>
      <c r="F126" s="1398">
        <f>0</f>
        <v>0</v>
      </c>
      <c r="G126" s="1398">
        <f>0</f>
        <v>0</v>
      </c>
      <c r="H126" s="1398">
        <f>0</f>
        <v>0</v>
      </c>
      <c r="I126" s="1398">
        <f>0</f>
        <v>0</v>
      </c>
      <c r="J126" s="1398">
        <f>0</f>
        <v>0</v>
      </c>
      <c r="K126" s="1398">
        <f>0</f>
        <v>0</v>
      </c>
      <c r="L126" s="1398">
        <f>0</f>
        <v>0</v>
      </c>
      <c r="M126" s="1398">
        <f>0</f>
        <v>0</v>
      </c>
      <c r="N126" s="1398">
        <f>0</f>
        <v>0</v>
      </c>
      <c r="O126" s="1398">
        <f>0</f>
        <v>0</v>
      </c>
      <c r="P126" s="1398">
        <f>0</f>
        <v>0</v>
      </c>
      <c r="Q126" s="1398">
        <f>0</f>
        <v>0</v>
      </c>
      <c r="R126" s="1398">
        <f>0</f>
        <v>0</v>
      </c>
      <c r="S126" s="1398">
        <f>0</f>
        <v>0</v>
      </c>
      <c r="T126" s="1398">
        <f>0</f>
        <v>0</v>
      </c>
      <c r="U126" s="1398">
        <f>0</f>
        <v>0</v>
      </c>
      <c r="V126" s="1398">
        <f>0</f>
        <v>0</v>
      </c>
      <c r="W126" s="285" t="s">
        <v>434</v>
      </c>
      <c r="X126" s="1805"/>
    </row>
    <row r="127" spans="1:24" s="339" customFormat="1" ht="13.5" thickBot="1" x14ac:dyDescent="0.25">
      <c r="A127" s="1794" t="s">
        <v>1070</v>
      </c>
      <c r="B127" s="1795" t="s">
        <v>1071</v>
      </c>
      <c r="C127" s="346" t="s">
        <v>1132</v>
      </c>
      <c r="D127" s="1390">
        <f t="shared" si="1"/>
        <v>1</v>
      </c>
      <c r="E127" s="1391">
        <f>0</f>
        <v>0</v>
      </c>
      <c r="F127" s="1392">
        <f>0</f>
        <v>0</v>
      </c>
      <c r="G127" s="1392">
        <f>0</f>
        <v>0</v>
      </c>
      <c r="H127" s="1392">
        <v>1</v>
      </c>
      <c r="I127" s="1392">
        <f>0</f>
        <v>0</v>
      </c>
      <c r="J127" s="1392">
        <f>0</f>
        <v>0</v>
      </c>
      <c r="K127" s="1392">
        <f>0</f>
        <v>0</v>
      </c>
      <c r="L127" s="1392">
        <f>0</f>
        <v>0</v>
      </c>
      <c r="M127" s="1392">
        <f>0</f>
        <v>0</v>
      </c>
      <c r="N127" s="1392">
        <f>0</f>
        <v>0</v>
      </c>
      <c r="O127" s="1392">
        <f>0</f>
        <v>0</v>
      </c>
      <c r="P127" s="1392">
        <f>0</f>
        <v>0</v>
      </c>
      <c r="Q127" s="1392">
        <f>0</f>
        <v>0</v>
      </c>
      <c r="R127" s="1392">
        <f>0</f>
        <v>0</v>
      </c>
      <c r="S127" s="1392">
        <f>0</f>
        <v>0</v>
      </c>
      <c r="T127" s="1392">
        <f>0</f>
        <v>0</v>
      </c>
      <c r="U127" s="1392">
        <f>0</f>
        <v>0</v>
      </c>
      <c r="V127" s="1392">
        <f>0</f>
        <v>0</v>
      </c>
      <c r="W127" s="346" t="s">
        <v>180</v>
      </c>
      <c r="X127" s="1806" t="s">
        <v>1072</v>
      </c>
    </row>
    <row r="128" spans="1:24" s="339" customFormat="1" ht="13.5" thickBot="1" x14ac:dyDescent="0.25">
      <c r="A128" s="1787"/>
      <c r="B128" s="1789"/>
      <c r="C128" s="286" t="s">
        <v>1134</v>
      </c>
      <c r="D128" s="1393">
        <f t="shared" si="1"/>
        <v>1</v>
      </c>
      <c r="E128" s="1394">
        <f>0</f>
        <v>0</v>
      </c>
      <c r="F128" s="1395">
        <f>0</f>
        <v>0</v>
      </c>
      <c r="G128" s="1395">
        <v>1</v>
      </c>
      <c r="H128" s="1395">
        <f>0</f>
        <v>0</v>
      </c>
      <c r="I128" s="1395">
        <f>0</f>
        <v>0</v>
      </c>
      <c r="J128" s="1395">
        <f>0</f>
        <v>0</v>
      </c>
      <c r="K128" s="1395">
        <f>0</f>
        <v>0</v>
      </c>
      <c r="L128" s="1395">
        <f>0</f>
        <v>0</v>
      </c>
      <c r="M128" s="1395">
        <f>0</f>
        <v>0</v>
      </c>
      <c r="N128" s="1395">
        <f>0</f>
        <v>0</v>
      </c>
      <c r="O128" s="1395">
        <f>0</f>
        <v>0</v>
      </c>
      <c r="P128" s="1395">
        <f>0</f>
        <v>0</v>
      </c>
      <c r="Q128" s="1395">
        <f>0</f>
        <v>0</v>
      </c>
      <c r="R128" s="1395">
        <f>0</f>
        <v>0</v>
      </c>
      <c r="S128" s="1395">
        <f>0</f>
        <v>0</v>
      </c>
      <c r="T128" s="1395">
        <f>0</f>
        <v>0</v>
      </c>
      <c r="U128" s="1395">
        <f>0</f>
        <v>0</v>
      </c>
      <c r="V128" s="1395">
        <f>0</f>
        <v>0</v>
      </c>
      <c r="W128" s="286" t="s">
        <v>434</v>
      </c>
      <c r="X128" s="1803"/>
    </row>
    <row r="129" spans="1:24" s="340" customFormat="1" ht="13.5" thickBot="1" x14ac:dyDescent="0.25">
      <c r="A129" s="1790" t="s">
        <v>1253</v>
      </c>
      <c r="B129" s="1792" t="s">
        <v>1254</v>
      </c>
      <c r="C129" s="285" t="s">
        <v>1132</v>
      </c>
      <c r="D129" s="1396">
        <f t="shared" si="1"/>
        <v>1</v>
      </c>
      <c r="E129" s="1397">
        <v>1</v>
      </c>
      <c r="F129" s="1398">
        <f>0</f>
        <v>0</v>
      </c>
      <c r="G129" s="1398">
        <f>0</f>
        <v>0</v>
      </c>
      <c r="H129" s="1398">
        <f>0</f>
        <v>0</v>
      </c>
      <c r="I129" s="1398">
        <f>0</f>
        <v>0</v>
      </c>
      <c r="J129" s="1398">
        <f>0</f>
        <v>0</v>
      </c>
      <c r="K129" s="1398">
        <f>0</f>
        <v>0</v>
      </c>
      <c r="L129" s="1398">
        <f>0</f>
        <v>0</v>
      </c>
      <c r="M129" s="1398">
        <f>0</f>
        <v>0</v>
      </c>
      <c r="N129" s="1398">
        <f>0</f>
        <v>0</v>
      </c>
      <c r="O129" s="1398">
        <f>0</f>
        <v>0</v>
      </c>
      <c r="P129" s="1398">
        <f>0</f>
        <v>0</v>
      </c>
      <c r="Q129" s="1398">
        <f>0</f>
        <v>0</v>
      </c>
      <c r="R129" s="1398">
        <f>0</f>
        <v>0</v>
      </c>
      <c r="S129" s="1398">
        <f>0</f>
        <v>0</v>
      </c>
      <c r="T129" s="1398">
        <f>0</f>
        <v>0</v>
      </c>
      <c r="U129" s="1398">
        <f>0</f>
        <v>0</v>
      </c>
      <c r="V129" s="1398">
        <f>0</f>
        <v>0</v>
      </c>
      <c r="W129" s="285" t="s">
        <v>180</v>
      </c>
      <c r="X129" s="1804" t="s">
        <v>1280</v>
      </c>
    </row>
    <row r="130" spans="1:24" s="340" customFormat="1" ht="13.5" thickBot="1" x14ac:dyDescent="0.25">
      <c r="A130" s="1791"/>
      <c r="B130" s="1793"/>
      <c r="C130" s="285" t="s">
        <v>1134</v>
      </c>
      <c r="D130" s="1396">
        <f t="shared" si="1"/>
        <v>0</v>
      </c>
      <c r="E130" s="1397">
        <f>0</f>
        <v>0</v>
      </c>
      <c r="F130" s="1398">
        <f>0</f>
        <v>0</v>
      </c>
      <c r="G130" s="1398">
        <f>0</f>
        <v>0</v>
      </c>
      <c r="H130" s="1398">
        <f>0</f>
        <v>0</v>
      </c>
      <c r="I130" s="1398">
        <f>0</f>
        <v>0</v>
      </c>
      <c r="J130" s="1398">
        <f>0</f>
        <v>0</v>
      </c>
      <c r="K130" s="1398">
        <f>0</f>
        <v>0</v>
      </c>
      <c r="L130" s="1398">
        <f>0</f>
        <v>0</v>
      </c>
      <c r="M130" s="1398">
        <f>0</f>
        <v>0</v>
      </c>
      <c r="N130" s="1398">
        <f>0</f>
        <v>0</v>
      </c>
      <c r="O130" s="1398">
        <f>0</f>
        <v>0</v>
      </c>
      <c r="P130" s="1398">
        <f>0</f>
        <v>0</v>
      </c>
      <c r="Q130" s="1398">
        <f>0</f>
        <v>0</v>
      </c>
      <c r="R130" s="1398">
        <f>0</f>
        <v>0</v>
      </c>
      <c r="S130" s="1398">
        <f>0</f>
        <v>0</v>
      </c>
      <c r="T130" s="1398">
        <f>0</f>
        <v>0</v>
      </c>
      <c r="U130" s="1398">
        <f>0</f>
        <v>0</v>
      </c>
      <c r="V130" s="1398">
        <f>0</f>
        <v>0</v>
      </c>
      <c r="W130" s="285" t="s">
        <v>434</v>
      </c>
      <c r="X130" s="1805"/>
    </row>
    <row r="131" spans="1:24" s="339" customFormat="1" ht="13.5" thickBot="1" x14ac:dyDescent="0.25">
      <c r="A131" s="1794" t="s">
        <v>1177</v>
      </c>
      <c r="B131" s="1795" t="s">
        <v>1178</v>
      </c>
      <c r="C131" s="341" t="s">
        <v>1132</v>
      </c>
      <c r="D131" s="1402">
        <f t="shared" si="1"/>
        <v>0</v>
      </c>
      <c r="E131" s="1403">
        <f>0</f>
        <v>0</v>
      </c>
      <c r="F131" s="1404">
        <f>0</f>
        <v>0</v>
      </c>
      <c r="G131" s="1404">
        <f>0</f>
        <v>0</v>
      </c>
      <c r="H131" s="1404">
        <f>0</f>
        <v>0</v>
      </c>
      <c r="I131" s="1404">
        <f>0</f>
        <v>0</v>
      </c>
      <c r="J131" s="1404">
        <f>0</f>
        <v>0</v>
      </c>
      <c r="K131" s="1404">
        <f>0</f>
        <v>0</v>
      </c>
      <c r="L131" s="1404">
        <f>0</f>
        <v>0</v>
      </c>
      <c r="M131" s="1404">
        <f>0</f>
        <v>0</v>
      </c>
      <c r="N131" s="1404">
        <f>0</f>
        <v>0</v>
      </c>
      <c r="O131" s="1404">
        <f>0</f>
        <v>0</v>
      </c>
      <c r="P131" s="1404">
        <f>0</f>
        <v>0</v>
      </c>
      <c r="Q131" s="1404">
        <f>0</f>
        <v>0</v>
      </c>
      <c r="R131" s="1404">
        <f>0</f>
        <v>0</v>
      </c>
      <c r="S131" s="1404">
        <f>0</f>
        <v>0</v>
      </c>
      <c r="T131" s="1404">
        <f>0</f>
        <v>0</v>
      </c>
      <c r="U131" s="1404">
        <f>0</f>
        <v>0</v>
      </c>
      <c r="V131" s="1404">
        <f>0</f>
        <v>0</v>
      </c>
      <c r="W131" s="341" t="s">
        <v>180</v>
      </c>
      <c r="X131" s="1806" t="s">
        <v>1179</v>
      </c>
    </row>
    <row r="132" spans="1:24" s="339" customFormat="1" ht="13.5" thickBot="1" x14ac:dyDescent="0.25">
      <c r="A132" s="1787"/>
      <c r="B132" s="1789"/>
      <c r="C132" s="286" t="s">
        <v>1134</v>
      </c>
      <c r="D132" s="1393">
        <f t="shared" si="1"/>
        <v>2</v>
      </c>
      <c r="E132" s="1394">
        <f>0</f>
        <v>0</v>
      </c>
      <c r="F132" s="1395">
        <f>0</f>
        <v>0</v>
      </c>
      <c r="G132" s="1395">
        <f>0</f>
        <v>0</v>
      </c>
      <c r="H132" s="1395">
        <f>0</f>
        <v>0</v>
      </c>
      <c r="I132" s="1395">
        <f>0</f>
        <v>0</v>
      </c>
      <c r="J132" s="1395">
        <f>0</f>
        <v>0</v>
      </c>
      <c r="K132" s="1395">
        <f>0</f>
        <v>0</v>
      </c>
      <c r="L132" s="1395">
        <f>0</f>
        <v>0</v>
      </c>
      <c r="M132" s="1395">
        <f>0</f>
        <v>0</v>
      </c>
      <c r="N132" s="1395">
        <v>1</v>
      </c>
      <c r="O132" s="1395">
        <f>0</f>
        <v>0</v>
      </c>
      <c r="P132" s="1395">
        <v>1</v>
      </c>
      <c r="Q132" s="1395">
        <f>0</f>
        <v>0</v>
      </c>
      <c r="R132" s="1395">
        <f>0</f>
        <v>0</v>
      </c>
      <c r="S132" s="1395">
        <f>0</f>
        <v>0</v>
      </c>
      <c r="T132" s="1395">
        <f>0</f>
        <v>0</v>
      </c>
      <c r="U132" s="1395">
        <f>0</f>
        <v>0</v>
      </c>
      <c r="V132" s="1395">
        <f>0</f>
        <v>0</v>
      </c>
      <c r="W132" s="286" t="s">
        <v>434</v>
      </c>
      <c r="X132" s="1803"/>
    </row>
    <row r="133" spans="1:24" s="340" customFormat="1" ht="18.75" customHeight="1" thickBot="1" x14ac:dyDescent="0.25">
      <c r="A133" s="1790" t="s">
        <v>967</v>
      </c>
      <c r="B133" s="1792" t="s">
        <v>1073</v>
      </c>
      <c r="C133" s="285" t="s">
        <v>1132</v>
      </c>
      <c r="D133" s="1396">
        <f t="shared" si="1"/>
        <v>1</v>
      </c>
      <c r="E133" s="1397">
        <f>0</f>
        <v>0</v>
      </c>
      <c r="F133" s="1398">
        <f>0</f>
        <v>0</v>
      </c>
      <c r="G133" s="1398">
        <f>0</f>
        <v>0</v>
      </c>
      <c r="H133" s="1398">
        <f>0</f>
        <v>0</v>
      </c>
      <c r="I133" s="1398">
        <f>0</f>
        <v>0</v>
      </c>
      <c r="J133" s="1398">
        <f>0</f>
        <v>0</v>
      </c>
      <c r="K133" s="1398">
        <f>0</f>
        <v>0</v>
      </c>
      <c r="L133" s="1398">
        <f>0</f>
        <v>0</v>
      </c>
      <c r="M133" s="1398">
        <f>0</f>
        <v>0</v>
      </c>
      <c r="N133" s="1398">
        <f>0</f>
        <v>0</v>
      </c>
      <c r="O133" s="1398">
        <f>0</f>
        <v>0</v>
      </c>
      <c r="P133" s="1398">
        <f>0</f>
        <v>0</v>
      </c>
      <c r="Q133" s="1398">
        <f>0</f>
        <v>0</v>
      </c>
      <c r="R133" s="1398">
        <f>0</f>
        <v>0</v>
      </c>
      <c r="S133" s="1398">
        <f>0</f>
        <v>0</v>
      </c>
      <c r="T133" s="1398">
        <f>0</f>
        <v>0</v>
      </c>
      <c r="U133" s="1398">
        <f>0</f>
        <v>0</v>
      </c>
      <c r="V133" s="1398">
        <v>1</v>
      </c>
      <c r="W133" s="285" t="s">
        <v>180</v>
      </c>
      <c r="X133" s="1804" t="s">
        <v>1074</v>
      </c>
    </row>
    <row r="134" spans="1:24" s="340" customFormat="1" ht="18.75" customHeight="1" thickBot="1" x14ac:dyDescent="0.25">
      <c r="A134" s="1791"/>
      <c r="B134" s="1793"/>
      <c r="C134" s="285" t="s">
        <v>1134</v>
      </c>
      <c r="D134" s="1396">
        <f t="shared" si="1"/>
        <v>0</v>
      </c>
      <c r="E134" s="1397">
        <f>0</f>
        <v>0</v>
      </c>
      <c r="F134" s="1398">
        <f>0</f>
        <v>0</v>
      </c>
      <c r="G134" s="1398">
        <f>0</f>
        <v>0</v>
      </c>
      <c r="H134" s="1398">
        <f>0</f>
        <v>0</v>
      </c>
      <c r="I134" s="1398">
        <f>0</f>
        <v>0</v>
      </c>
      <c r="J134" s="1398">
        <f>0</f>
        <v>0</v>
      </c>
      <c r="K134" s="1398">
        <f>0</f>
        <v>0</v>
      </c>
      <c r="L134" s="1398">
        <f>0</f>
        <v>0</v>
      </c>
      <c r="M134" s="1398">
        <f>0</f>
        <v>0</v>
      </c>
      <c r="N134" s="1398">
        <f>0</f>
        <v>0</v>
      </c>
      <c r="O134" s="1398">
        <f>0</f>
        <v>0</v>
      </c>
      <c r="P134" s="1398">
        <f>0</f>
        <v>0</v>
      </c>
      <c r="Q134" s="1398">
        <f>0</f>
        <v>0</v>
      </c>
      <c r="R134" s="1398">
        <f>0</f>
        <v>0</v>
      </c>
      <c r="S134" s="1398">
        <f>0</f>
        <v>0</v>
      </c>
      <c r="T134" s="1398">
        <f>0</f>
        <v>0</v>
      </c>
      <c r="U134" s="1398">
        <f>0</f>
        <v>0</v>
      </c>
      <c r="V134" s="1398">
        <f>0</f>
        <v>0</v>
      </c>
      <c r="W134" s="285" t="s">
        <v>434</v>
      </c>
      <c r="X134" s="1805"/>
    </row>
    <row r="135" spans="1:24" s="339" customFormat="1" ht="13.5" thickBot="1" x14ac:dyDescent="0.25">
      <c r="A135" s="1794" t="s">
        <v>1075</v>
      </c>
      <c r="B135" s="1795" t="s">
        <v>1076</v>
      </c>
      <c r="C135" s="346" t="s">
        <v>1132</v>
      </c>
      <c r="D135" s="1390">
        <f t="shared" si="1"/>
        <v>22</v>
      </c>
      <c r="E135" s="1391">
        <f>0</f>
        <v>0</v>
      </c>
      <c r="F135" s="1392">
        <f>0</f>
        <v>0</v>
      </c>
      <c r="G135" s="1392">
        <f>0</f>
        <v>0</v>
      </c>
      <c r="H135" s="1392">
        <f>0</f>
        <v>0</v>
      </c>
      <c r="I135" s="1392">
        <f>0</f>
        <v>0</v>
      </c>
      <c r="J135" s="1392">
        <f>0</f>
        <v>0</v>
      </c>
      <c r="K135" s="1392">
        <f>0</f>
        <v>0</v>
      </c>
      <c r="L135" s="1392">
        <f>0</f>
        <v>0</v>
      </c>
      <c r="M135" s="1392">
        <f>0</f>
        <v>0</v>
      </c>
      <c r="N135" s="1392">
        <f>0</f>
        <v>0</v>
      </c>
      <c r="O135" s="1392">
        <f>0</f>
        <v>0</v>
      </c>
      <c r="P135" s="1392">
        <f>0</f>
        <v>0</v>
      </c>
      <c r="Q135" s="1392">
        <f>0</f>
        <v>0</v>
      </c>
      <c r="R135" s="1392">
        <f>0</f>
        <v>0</v>
      </c>
      <c r="S135" s="1392">
        <f>0</f>
        <v>0</v>
      </c>
      <c r="T135" s="1392">
        <f>0</f>
        <v>0</v>
      </c>
      <c r="U135" s="1392">
        <f>0</f>
        <v>0</v>
      </c>
      <c r="V135" s="1392">
        <v>22</v>
      </c>
      <c r="W135" s="346" t="s">
        <v>180</v>
      </c>
      <c r="X135" s="1806" t="s">
        <v>1077</v>
      </c>
    </row>
    <row r="136" spans="1:24" s="339" customFormat="1" ht="13.5" thickBot="1" x14ac:dyDescent="0.25">
      <c r="A136" s="1787"/>
      <c r="B136" s="1789"/>
      <c r="C136" s="286" t="s">
        <v>1134</v>
      </c>
      <c r="D136" s="1393">
        <f t="shared" ref="D136:D196" si="2">SUM(E136:V136)</f>
        <v>9</v>
      </c>
      <c r="E136" s="1394">
        <f>0</f>
        <v>0</v>
      </c>
      <c r="F136" s="1395">
        <f>0</f>
        <v>0</v>
      </c>
      <c r="G136" s="1395">
        <f>0</f>
        <v>0</v>
      </c>
      <c r="H136" s="1395">
        <f>0</f>
        <v>0</v>
      </c>
      <c r="I136" s="1395">
        <f>0</f>
        <v>0</v>
      </c>
      <c r="J136" s="1395">
        <f>0</f>
        <v>0</v>
      </c>
      <c r="K136" s="1395">
        <f>0</f>
        <v>0</v>
      </c>
      <c r="L136" s="1395">
        <f>0</f>
        <v>0</v>
      </c>
      <c r="M136" s="1395">
        <f>0</f>
        <v>0</v>
      </c>
      <c r="N136" s="1395">
        <f>0</f>
        <v>0</v>
      </c>
      <c r="O136" s="1395">
        <f>0</f>
        <v>0</v>
      </c>
      <c r="P136" s="1395">
        <f>0</f>
        <v>0</v>
      </c>
      <c r="Q136" s="1395">
        <f>0</f>
        <v>0</v>
      </c>
      <c r="R136" s="1395">
        <f>0</f>
        <v>0</v>
      </c>
      <c r="S136" s="1395">
        <f>0</f>
        <v>0</v>
      </c>
      <c r="T136" s="1395">
        <f>0</f>
        <v>0</v>
      </c>
      <c r="U136" s="1395">
        <f>0</f>
        <v>0</v>
      </c>
      <c r="V136" s="1395">
        <v>9</v>
      </c>
      <c r="W136" s="286" t="s">
        <v>434</v>
      </c>
      <c r="X136" s="1803"/>
    </row>
    <row r="137" spans="1:24" s="340" customFormat="1" ht="13.5" thickBot="1" x14ac:dyDescent="0.25">
      <c r="A137" s="1790" t="s">
        <v>1078</v>
      </c>
      <c r="B137" s="1792" t="s">
        <v>1079</v>
      </c>
      <c r="C137" s="285" t="s">
        <v>1132</v>
      </c>
      <c r="D137" s="1396">
        <f t="shared" si="2"/>
        <v>1</v>
      </c>
      <c r="E137" s="1397">
        <f>0</f>
        <v>0</v>
      </c>
      <c r="F137" s="1398">
        <f>0</f>
        <v>0</v>
      </c>
      <c r="G137" s="1398">
        <f>0</f>
        <v>0</v>
      </c>
      <c r="H137" s="1398">
        <f>0</f>
        <v>0</v>
      </c>
      <c r="I137" s="1398">
        <f>0</f>
        <v>0</v>
      </c>
      <c r="J137" s="1398">
        <f>0</f>
        <v>0</v>
      </c>
      <c r="K137" s="1398">
        <f>0</f>
        <v>0</v>
      </c>
      <c r="L137" s="1398">
        <f>0</f>
        <v>0</v>
      </c>
      <c r="M137" s="1398">
        <f>0</f>
        <v>0</v>
      </c>
      <c r="N137" s="1398">
        <f>0</f>
        <v>0</v>
      </c>
      <c r="O137" s="1398">
        <f>0</f>
        <v>0</v>
      </c>
      <c r="P137" s="1398">
        <f>0</f>
        <v>0</v>
      </c>
      <c r="Q137" s="1398">
        <f>0</f>
        <v>0</v>
      </c>
      <c r="R137" s="1398">
        <f>0</f>
        <v>0</v>
      </c>
      <c r="S137" s="1398">
        <f>0</f>
        <v>0</v>
      </c>
      <c r="T137" s="1398">
        <f>0</f>
        <v>0</v>
      </c>
      <c r="U137" s="1398">
        <f>0</f>
        <v>0</v>
      </c>
      <c r="V137" s="1398">
        <v>1</v>
      </c>
      <c r="W137" s="285" t="s">
        <v>180</v>
      </c>
      <c r="X137" s="1804" t="s">
        <v>1080</v>
      </c>
    </row>
    <row r="138" spans="1:24" s="340" customFormat="1" ht="13.5" thickBot="1" x14ac:dyDescent="0.25">
      <c r="A138" s="1791"/>
      <c r="B138" s="1793"/>
      <c r="C138" s="285" t="s">
        <v>1134</v>
      </c>
      <c r="D138" s="1396">
        <f t="shared" si="2"/>
        <v>6</v>
      </c>
      <c r="E138" s="1397">
        <f>0</f>
        <v>0</v>
      </c>
      <c r="F138" s="1398">
        <f>0</f>
        <v>0</v>
      </c>
      <c r="G138" s="1398">
        <f>0</f>
        <v>0</v>
      </c>
      <c r="H138" s="1398">
        <f>0</f>
        <v>0</v>
      </c>
      <c r="I138" s="1398">
        <f>0</f>
        <v>0</v>
      </c>
      <c r="J138" s="1398">
        <f>0</f>
        <v>0</v>
      </c>
      <c r="K138" s="1398">
        <f>0</f>
        <v>0</v>
      </c>
      <c r="L138" s="1398">
        <f>0</f>
        <v>0</v>
      </c>
      <c r="M138" s="1398">
        <f>0</f>
        <v>0</v>
      </c>
      <c r="N138" s="1398">
        <f>0</f>
        <v>0</v>
      </c>
      <c r="O138" s="1398">
        <f>0</f>
        <v>0</v>
      </c>
      <c r="P138" s="1398">
        <f>0</f>
        <v>0</v>
      </c>
      <c r="Q138" s="1398">
        <f>0</f>
        <v>0</v>
      </c>
      <c r="R138" s="1398">
        <f>0</f>
        <v>0</v>
      </c>
      <c r="S138" s="1398">
        <f>0</f>
        <v>0</v>
      </c>
      <c r="T138" s="1398">
        <f>0</f>
        <v>0</v>
      </c>
      <c r="U138" s="1398">
        <f>0</f>
        <v>0</v>
      </c>
      <c r="V138" s="1398">
        <v>6</v>
      </c>
      <c r="W138" s="285" t="s">
        <v>434</v>
      </c>
      <c r="X138" s="1805"/>
    </row>
    <row r="139" spans="1:24" s="339" customFormat="1" ht="13.5" thickBot="1" x14ac:dyDescent="0.25">
      <c r="A139" s="1794" t="s">
        <v>1255</v>
      </c>
      <c r="B139" s="1795" t="s">
        <v>1256</v>
      </c>
      <c r="C139" s="346" t="s">
        <v>1132</v>
      </c>
      <c r="D139" s="1390">
        <f t="shared" si="2"/>
        <v>1</v>
      </c>
      <c r="E139" s="1391">
        <f>0</f>
        <v>0</v>
      </c>
      <c r="F139" s="1392">
        <f>0</f>
        <v>0</v>
      </c>
      <c r="G139" s="1392">
        <f>0</f>
        <v>0</v>
      </c>
      <c r="H139" s="1392">
        <f>0</f>
        <v>0</v>
      </c>
      <c r="I139" s="1392">
        <f>0</f>
        <v>0</v>
      </c>
      <c r="J139" s="1392">
        <f>0</f>
        <v>0</v>
      </c>
      <c r="K139" s="1392">
        <f>0</f>
        <v>0</v>
      </c>
      <c r="L139" s="1392">
        <f>0</f>
        <v>0</v>
      </c>
      <c r="M139" s="1392">
        <f>0</f>
        <v>0</v>
      </c>
      <c r="N139" s="1392">
        <f>0</f>
        <v>0</v>
      </c>
      <c r="O139" s="1392">
        <f>0</f>
        <v>0</v>
      </c>
      <c r="P139" s="1392">
        <f>0</f>
        <v>0</v>
      </c>
      <c r="Q139" s="1392">
        <f>0</f>
        <v>0</v>
      </c>
      <c r="R139" s="1392">
        <f>0</f>
        <v>0</v>
      </c>
      <c r="S139" s="1392">
        <f>0</f>
        <v>0</v>
      </c>
      <c r="T139" s="1392">
        <f>0</f>
        <v>0</v>
      </c>
      <c r="U139" s="1392">
        <f>0</f>
        <v>0</v>
      </c>
      <c r="V139" s="1392">
        <v>1</v>
      </c>
      <c r="W139" s="346" t="s">
        <v>180</v>
      </c>
      <c r="X139" s="1806" t="s">
        <v>1281</v>
      </c>
    </row>
    <row r="140" spans="1:24" s="339" customFormat="1" ht="13.5" thickBot="1" x14ac:dyDescent="0.25">
      <c r="A140" s="1787"/>
      <c r="B140" s="1789"/>
      <c r="C140" s="286" t="s">
        <v>1134</v>
      </c>
      <c r="D140" s="1393">
        <f t="shared" si="2"/>
        <v>0</v>
      </c>
      <c r="E140" s="1394">
        <f>0</f>
        <v>0</v>
      </c>
      <c r="F140" s="1395">
        <f>0</f>
        <v>0</v>
      </c>
      <c r="G140" s="1395">
        <f>0</f>
        <v>0</v>
      </c>
      <c r="H140" s="1395">
        <f>0</f>
        <v>0</v>
      </c>
      <c r="I140" s="1395">
        <f>0</f>
        <v>0</v>
      </c>
      <c r="J140" s="1395">
        <f>0</f>
        <v>0</v>
      </c>
      <c r="K140" s="1395">
        <f>0</f>
        <v>0</v>
      </c>
      <c r="L140" s="1395">
        <f>0</f>
        <v>0</v>
      </c>
      <c r="M140" s="1395">
        <f>0</f>
        <v>0</v>
      </c>
      <c r="N140" s="1395">
        <f>0</f>
        <v>0</v>
      </c>
      <c r="O140" s="1395">
        <f>0</f>
        <v>0</v>
      </c>
      <c r="P140" s="1395">
        <f>0</f>
        <v>0</v>
      </c>
      <c r="Q140" s="1395">
        <f>0</f>
        <v>0</v>
      </c>
      <c r="R140" s="1395">
        <f>0</f>
        <v>0</v>
      </c>
      <c r="S140" s="1395">
        <f>0</f>
        <v>0</v>
      </c>
      <c r="T140" s="1395">
        <f>0</f>
        <v>0</v>
      </c>
      <c r="U140" s="1395">
        <f>0</f>
        <v>0</v>
      </c>
      <c r="V140" s="1395">
        <f>0</f>
        <v>0</v>
      </c>
      <c r="W140" s="286" t="s">
        <v>434</v>
      </c>
      <c r="X140" s="1803"/>
    </row>
    <row r="141" spans="1:24" s="340" customFormat="1" ht="18.75" customHeight="1" thickBot="1" x14ac:dyDescent="0.25">
      <c r="A141" s="1790" t="s">
        <v>1257</v>
      </c>
      <c r="B141" s="1792" t="s">
        <v>1258</v>
      </c>
      <c r="C141" s="285" t="s">
        <v>1132</v>
      </c>
      <c r="D141" s="1396">
        <f t="shared" si="2"/>
        <v>1</v>
      </c>
      <c r="E141" s="1397">
        <f>0</f>
        <v>0</v>
      </c>
      <c r="F141" s="1398">
        <f>0</f>
        <v>0</v>
      </c>
      <c r="G141" s="1398">
        <f>0</f>
        <v>0</v>
      </c>
      <c r="H141" s="1398">
        <f>0</f>
        <v>0</v>
      </c>
      <c r="I141" s="1398">
        <f>0</f>
        <v>0</v>
      </c>
      <c r="J141" s="1398">
        <f>0</f>
        <v>0</v>
      </c>
      <c r="K141" s="1398">
        <f>0</f>
        <v>0</v>
      </c>
      <c r="L141" s="1398">
        <f>0</f>
        <v>0</v>
      </c>
      <c r="M141" s="1398">
        <f>0</f>
        <v>0</v>
      </c>
      <c r="N141" s="1398">
        <f>0</f>
        <v>0</v>
      </c>
      <c r="O141" s="1398">
        <f>0</f>
        <v>0</v>
      </c>
      <c r="P141" s="1398">
        <f>0</f>
        <v>0</v>
      </c>
      <c r="Q141" s="1398">
        <f>0</f>
        <v>0</v>
      </c>
      <c r="R141" s="1398">
        <f>0</f>
        <v>0</v>
      </c>
      <c r="S141" s="1398">
        <f>0</f>
        <v>0</v>
      </c>
      <c r="T141" s="1398">
        <f>0</f>
        <v>0</v>
      </c>
      <c r="U141" s="1398">
        <f>0</f>
        <v>0</v>
      </c>
      <c r="V141" s="1398">
        <v>1</v>
      </c>
      <c r="W141" s="285" t="s">
        <v>180</v>
      </c>
      <c r="X141" s="1804" t="s">
        <v>1282</v>
      </c>
    </row>
    <row r="142" spans="1:24" s="340" customFormat="1" ht="18.75" customHeight="1" thickBot="1" x14ac:dyDescent="0.25">
      <c r="A142" s="1791"/>
      <c r="B142" s="1793"/>
      <c r="C142" s="285" t="s">
        <v>1134</v>
      </c>
      <c r="D142" s="1396">
        <f t="shared" si="2"/>
        <v>0</v>
      </c>
      <c r="E142" s="1397">
        <f>0</f>
        <v>0</v>
      </c>
      <c r="F142" s="1398">
        <f>0</f>
        <v>0</v>
      </c>
      <c r="G142" s="1398">
        <f>0</f>
        <v>0</v>
      </c>
      <c r="H142" s="1398">
        <f>0</f>
        <v>0</v>
      </c>
      <c r="I142" s="1398">
        <f>0</f>
        <v>0</v>
      </c>
      <c r="J142" s="1398">
        <f>0</f>
        <v>0</v>
      </c>
      <c r="K142" s="1398">
        <f>0</f>
        <v>0</v>
      </c>
      <c r="L142" s="1398">
        <f>0</f>
        <v>0</v>
      </c>
      <c r="M142" s="1398">
        <f>0</f>
        <v>0</v>
      </c>
      <c r="N142" s="1398">
        <f>0</f>
        <v>0</v>
      </c>
      <c r="O142" s="1398">
        <f>0</f>
        <v>0</v>
      </c>
      <c r="P142" s="1398">
        <f>0</f>
        <v>0</v>
      </c>
      <c r="Q142" s="1398">
        <f>0</f>
        <v>0</v>
      </c>
      <c r="R142" s="1398">
        <f>0</f>
        <v>0</v>
      </c>
      <c r="S142" s="1398">
        <f>0</f>
        <v>0</v>
      </c>
      <c r="T142" s="1398">
        <f>0</f>
        <v>0</v>
      </c>
      <c r="U142" s="1398">
        <f>0</f>
        <v>0</v>
      </c>
      <c r="V142" s="1398">
        <f>0</f>
        <v>0</v>
      </c>
      <c r="W142" s="285" t="s">
        <v>434</v>
      </c>
      <c r="X142" s="1805"/>
    </row>
    <row r="143" spans="1:24" s="339" customFormat="1" ht="13.5" thickBot="1" x14ac:dyDescent="0.25">
      <c r="A143" s="1794" t="s">
        <v>1081</v>
      </c>
      <c r="B143" s="1795" t="s">
        <v>1082</v>
      </c>
      <c r="C143" s="346" t="s">
        <v>1132</v>
      </c>
      <c r="D143" s="1390">
        <f t="shared" si="2"/>
        <v>0</v>
      </c>
      <c r="E143" s="1391">
        <f>0</f>
        <v>0</v>
      </c>
      <c r="F143" s="1392">
        <f>0</f>
        <v>0</v>
      </c>
      <c r="G143" s="1392">
        <f>0</f>
        <v>0</v>
      </c>
      <c r="H143" s="1392">
        <f>0</f>
        <v>0</v>
      </c>
      <c r="I143" s="1392">
        <f>0</f>
        <v>0</v>
      </c>
      <c r="J143" s="1392">
        <f>0</f>
        <v>0</v>
      </c>
      <c r="K143" s="1392">
        <f>0</f>
        <v>0</v>
      </c>
      <c r="L143" s="1392">
        <f>0</f>
        <v>0</v>
      </c>
      <c r="M143" s="1392">
        <f>0</f>
        <v>0</v>
      </c>
      <c r="N143" s="1392">
        <f>0</f>
        <v>0</v>
      </c>
      <c r="O143" s="1392">
        <f>0</f>
        <v>0</v>
      </c>
      <c r="P143" s="1392">
        <f>0</f>
        <v>0</v>
      </c>
      <c r="Q143" s="1392">
        <f>0</f>
        <v>0</v>
      </c>
      <c r="R143" s="1392">
        <f>0</f>
        <v>0</v>
      </c>
      <c r="S143" s="1392">
        <f>0</f>
        <v>0</v>
      </c>
      <c r="T143" s="1392">
        <f>0</f>
        <v>0</v>
      </c>
      <c r="U143" s="1392">
        <f>0</f>
        <v>0</v>
      </c>
      <c r="V143" s="1392">
        <f>0</f>
        <v>0</v>
      </c>
      <c r="W143" s="346" t="s">
        <v>180</v>
      </c>
      <c r="X143" s="1806" t="s">
        <v>1083</v>
      </c>
    </row>
    <row r="144" spans="1:24" s="339" customFormat="1" ht="13.5" thickBot="1" x14ac:dyDescent="0.25">
      <c r="A144" s="1787"/>
      <c r="B144" s="1789"/>
      <c r="C144" s="286" t="s">
        <v>1134</v>
      </c>
      <c r="D144" s="1393">
        <f t="shared" si="2"/>
        <v>3</v>
      </c>
      <c r="E144" s="1394">
        <f>0</f>
        <v>0</v>
      </c>
      <c r="F144" s="1395">
        <f>0</f>
        <v>0</v>
      </c>
      <c r="G144" s="1395">
        <f>0</f>
        <v>0</v>
      </c>
      <c r="H144" s="1395">
        <f>0</f>
        <v>0</v>
      </c>
      <c r="I144" s="1395">
        <f>0</f>
        <v>0</v>
      </c>
      <c r="J144" s="1395">
        <f>0</f>
        <v>0</v>
      </c>
      <c r="K144" s="1395">
        <f>0</f>
        <v>0</v>
      </c>
      <c r="L144" s="1395">
        <f>0</f>
        <v>0</v>
      </c>
      <c r="M144" s="1395">
        <f>0</f>
        <v>0</v>
      </c>
      <c r="N144" s="1395">
        <f>0</f>
        <v>0</v>
      </c>
      <c r="O144" s="1395">
        <f>0</f>
        <v>0</v>
      </c>
      <c r="P144" s="1395">
        <f>0</f>
        <v>0</v>
      </c>
      <c r="Q144" s="1395">
        <f>0</f>
        <v>0</v>
      </c>
      <c r="R144" s="1395">
        <f>0</f>
        <v>0</v>
      </c>
      <c r="S144" s="1395">
        <f>0</f>
        <v>0</v>
      </c>
      <c r="T144" s="1395">
        <f>0</f>
        <v>0</v>
      </c>
      <c r="U144" s="1395">
        <f>0</f>
        <v>0</v>
      </c>
      <c r="V144" s="1395">
        <v>3</v>
      </c>
      <c r="W144" s="286" t="s">
        <v>434</v>
      </c>
      <c r="X144" s="1803"/>
    </row>
    <row r="145" spans="1:24" s="340" customFormat="1" ht="13.5" thickBot="1" x14ac:dyDescent="0.25">
      <c r="A145" s="1790" t="s">
        <v>1084</v>
      </c>
      <c r="B145" s="1792" t="s">
        <v>1085</v>
      </c>
      <c r="C145" s="285" t="s">
        <v>1132</v>
      </c>
      <c r="D145" s="1396">
        <f t="shared" si="2"/>
        <v>0</v>
      </c>
      <c r="E145" s="1397">
        <f>0</f>
        <v>0</v>
      </c>
      <c r="F145" s="1398">
        <f>0</f>
        <v>0</v>
      </c>
      <c r="G145" s="1398">
        <f>0</f>
        <v>0</v>
      </c>
      <c r="H145" s="1398">
        <f>0</f>
        <v>0</v>
      </c>
      <c r="I145" s="1398">
        <f>0</f>
        <v>0</v>
      </c>
      <c r="J145" s="1398">
        <f>0</f>
        <v>0</v>
      </c>
      <c r="K145" s="1398">
        <f>0</f>
        <v>0</v>
      </c>
      <c r="L145" s="1398">
        <f>0</f>
        <v>0</v>
      </c>
      <c r="M145" s="1398">
        <f>0</f>
        <v>0</v>
      </c>
      <c r="N145" s="1398">
        <f>0</f>
        <v>0</v>
      </c>
      <c r="O145" s="1398">
        <f>0</f>
        <v>0</v>
      </c>
      <c r="P145" s="1398">
        <f>0</f>
        <v>0</v>
      </c>
      <c r="Q145" s="1398">
        <f>0</f>
        <v>0</v>
      </c>
      <c r="R145" s="1398">
        <f>0</f>
        <v>0</v>
      </c>
      <c r="S145" s="1398">
        <f>0</f>
        <v>0</v>
      </c>
      <c r="T145" s="1398">
        <f>0</f>
        <v>0</v>
      </c>
      <c r="U145" s="1398">
        <f>0</f>
        <v>0</v>
      </c>
      <c r="V145" s="1398">
        <f>0</f>
        <v>0</v>
      </c>
      <c r="W145" s="285" t="s">
        <v>180</v>
      </c>
      <c r="X145" s="1804" t="s">
        <v>1086</v>
      </c>
    </row>
    <row r="146" spans="1:24" s="340" customFormat="1" ht="13.5" thickBot="1" x14ac:dyDescent="0.25">
      <c r="A146" s="1791"/>
      <c r="B146" s="1793"/>
      <c r="C146" s="285" t="s">
        <v>1134</v>
      </c>
      <c r="D146" s="1396">
        <f t="shared" si="2"/>
        <v>1</v>
      </c>
      <c r="E146" s="1397">
        <f>0</f>
        <v>0</v>
      </c>
      <c r="F146" s="1398">
        <f>0</f>
        <v>0</v>
      </c>
      <c r="G146" s="1398">
        <f>0</f>
        <v>0</v>
      </c>
      <c r="H146" s="1398">
        <f>0</f>
        <v>0</v>
      </c>
      <c r="I146" s="1398">
        <f>0</f>
        <v>0</v>
      </c>
      <c r="J146" s="1398">
        <f>0</f>
        <v>0</v>
      </c>
      <c r="K146" s="1398">
        <f>0</f>
        <v>0</v>
      </c>
      <c r="L146" s="1398">
        <f>0</f>
        <v>0</v>
      </c>
      <c r="M146" s="1398">
        <f>0</f>
        <v>0</v>
      </c>
      <c r="N146" s="1398">
        <f>0</f>
        <v>0</v>
      </c>
      <c r="O146" s="1398">
        <f>0</f>
        <v>0</v>
      </c>
      <c r="P146" s="1398">
        <f>0</f>
        <v>0</v>
      </c>
      <c r="Q146" s="1398">
        <f>0</f>
        <v>0</v>
      </c>
      <c r="R146" s="1398">
        <f>0</f>
        <v>0</v>
      </c>
      <c r="S146" s="1398">
        <f>0</f>
        <v>0</v>
      </c>
      <c r="T146" s="1398">
        <f>0</f>
        <v>0</v>
      </c>
      <c r="U146" s="1398">
        <f>0</f>
        <v>0</v>
      </c>
      <c r="V146" s="1398">
        <v>1</v>
      </c>
      <c r="W146" s="285" t="s">
        <v>434</v>
      </c>
      <c r="X146" s="1805"/>
    </row>
    <row r="147" spans="1:24" s="339" customFormat="1" ht="13.5" thickBot="1" x14ac:dyDescent="0.25">
      <c r="A147" s="1794" t="s">
        <v>1087</v>
      </c>
      <c r="B147" s="1795" t="s">
        <v>1088</v>
      </c>
      <c r="C147" s="346" t="s">
        <v>1132</v>
      </c>
      <c r="D147" s="1390">
        <f t="shared" si="2"/>
        <v>10</v>
      </c>
      <c r="E147" s="1391">
        <f>0</f>
        <v>0</v>
      </c>
      <c r="F147" s="1392">
        <f>0</f>
        <v>0</v>
      </c>
      <c r="G147" s="1392">
        <f>0</f>
        <v>0</v>
      </c>
      <c r="H147" s="1392">
        <f>0</f>
        <v>0</v>
      </c>
      <c r="I147" s="1392">
        <f>0</f>
        <v>0</v>
      </c>
      <c r="J147" s="1392">
        <f>0</f>
        <v>0</v>
      </c>
      <c r="K147" s="1392">
        <f>0</f>
        <v>0</v>
      </c>
      <c r="L147" s="1392">
        <f>0</f>
        <v>0</v>
      </c>
      <c r="M147" s="1392">
        <f>0</f>
        <v>0</v>
      </c>
      <c r="N147" s="1392">
        <f>0</f>
        <v>0</v>
      </c>
      <c r="O147" s="1392">
        <f>0</f>
        <v>0</v>
      </c>
      <c r="P147" s="1392">
        <f>0</f>
        <v>0</v>
      </c>
      <c r="Q147" s="1392">
        <f>0</f>
        <v>0</v>
      </c>
      <c r="R147" s="1392">
        <f>0</f>
        <v>0</v>
      </c>
      <c r="S147" s="1392">
        <f>0</f>
        <v>0</v>
      </c>
      <c r="T147" s="1392">
        <f>0</f>
        <v>0</v>
      </c>
      <c r="U147" s="1392">
        <v>1</v>
      </c>
      <c r="V147" s="1392">
        <v>9</v>
      </c>
      <c r="W147" s="346" t="s">
        <v>180</v>
      </c>
      <c r="X147" s="1806" t="s">
        <v>1089</v>
      </c>
    </row>
    <row r="148" spans="1:24" s="339" customFormat="1" ht="13.5" thickBot="1" x14ac:dyDescent="0.25">
      <c r="A148" s="1787"/>
      <c r="B148" s="1789"/>
      <c r="C148" s="286" t="s">
        <v>1134</v>
      </c>
      <c r="D148" s="1393">
        <f t="shared" si="2"/>
        <v>6</v>
      </c>
      <c r="E148" s="1394">
        <f>0</f>
        <v>0</v>
      </c>
      <c r="F148" s="1395">
        <f>0</f>
        <v>0</v>
      </c>
      <c r="G148" s="1395">
        <f>0</f>
        <v>0</v>
      </c>
      <c r="H148" s="1395">
        <f>0</f>
        <v>0</v>
      </c>
      <c r="I148" s="1395">
        <f>0</f>
        <v>0</v>
      </c>
      <c r="J148" s="1395">
        <f>0</f>
        <v>0</v>
      </c>
      <c r="K148" s="1395">
        <f>0</f>
        <v>0</v>
      </c>
      <c r="L148" s="1395">
        <f>0</f>
        <v>0</v>
      </c>
      <c r="M148" s="1395">
        <f>0</f>
        <v>0</v>
      </c>
      <c r="N148" s="1395">
        <f>0</f>
        <v>0</v>
      </c>
      <c r="O148" s="1395">
        <f>0</f>
        <v>0</v>
      </c>
      <c r="P148" s="1395">
        <f>0</f>
        <v>0</v>
      </c>
      <c r="Q148" s="1395">
        <f>0</f>
        <v>0</v>
      </c>
      <c r="R148" s="1395">
        <f>0</f>
        <v>0</v>
      </c>
      <c r="S148" s="1395">
        <f>0</f>
        <v>0</v>
      </c>
      <c r="T148" s="1395">
        <f>0</f>
        <v>0</v>
      </c>
      <c r="U148" s="1395">
        <f>0</f>
        <v>0</v>
      </c>
      <c r="V148" s="1395">
        <v>6</v>
      </c>
      <c r="W148" s="286" t="s">
        <v>434</v>
      </c>
      <c r="X148" s="1803"/>
    </row>
    <row r="149" spans="1:24" s="340" customFormat="1" ht="13.5" thickBot="1" x14ac:dyDescent="0.25">
      <c r="A149" s="1790" t="s">
        <v>1090</v>
      </c>
      <c r="B149" s="1792" t="s">
        <v>1091</v>
      </c>
      <c r="C149" s="285" t="s">
        <v>1132</v>
      </c>
      <c r="D149" s="1396">
        <f t="shared" si="2"/>
        <v>2</v>
      </c>
      <c r="E149" s="1397">
        <f>0</f>
        <v>0</v>
      </c>
      <c r="F149" s="1398">
        <f>0</f>
        <v>0</v>
      </c>
      <c r="G149" s="1398">
        <f>0</f>
        <v>0</v>
      </c>
      <c r="H149" s="1398">
        <f>0</f>
        <v>0</v>
      </c>
      <c r="I149" s="1398">
        <f>0</f>
        <v>0</v>
      </c>
      <c r="J149" s="1398">
        <f>0</f>
        <v>0</v>
      </c>
      <c r="K149" s="1398">
        <f>0</f>
        <v>0</v>
      </c>
      <c r="L149" s="1398">
        <f>0</f>
        <v>0</v>
      </c>
      <c r="M149" s="1398">
        <f>0</f>
        <v>0</v>
      </c>
      <c r="N149" s="1398">
        <f>0</f>
        <v>0</v>
      </c>
      <c r="O149" s="1398">
        <f>0</f>
        <v>0</v>
      </c>
      <c r="P149" s="1398">
        <f>0</f>
        <v>0</v>
      </c>
      <c r="Q149" s="1398">
        <f>0</f>
        <v>0</v>
      </c>
      <c r="R149" s="1398">
        <f>0</f>
        <v>0</v>
      </c>
      <c r="S149" s="1398">
        <f>0</f>
        <v>0</v>
      </c>
      <c r="T149" s="1398">
        <f>0</f>
        <v>0</v>
      </c>
      <c r="U149" s="1398">
        <f>0</f>
        <v>0</v>
      </c>
      <c r="V149" s="1398">
        <v>2</v>
      </c>
      <c r="W149" s="285" t="s">
        <v>180</v>
      </c>
      <c r="X149" s="1804" t="s">
        <v>1092</v>
      </c>
    </row>
    <row r="150" spans="1:24" s="340" customFormat="1" ht="13.5" thickBot="1" x14ac:dyDescent="0.25">
      <c r="A150" s="1791"/>
      <c r="B150" s="1793"/>
      <c r="C150" s="285" t="s">
        <v>1134</v>
      </c>
      <c r="D150" s="1396">
        <f t="shared" si="2"/>
        <v>2</v>
      </c>
      <c r="E150" s="1397">
        <f>0</f>
        <v>0</v>
      </c>
      <c r="F150" s="1398">
        <f>0</f>
        <v>0</v>
      </c>
      <c r="G150" s="1398">
        <f>0</f>
        <v>0</v>
      </c>
      <c r="H150" s="1398">
        <f>0</f>
        <v>0</v>
      </c>
      <c r="I150" s="1398">
        <f>0</f>
        <v>0</v>
      </c>
      <c r="J150" s="1398">
        <f>0</f>
        <v>0</v>
      </c>
      <c r="K150" s="1398">
        <f>0</f>
        <v>0</v>
      </c>
      <c r="L150" s="1398">
        <f>0</f>
        <v>0</v>
      </c>
      <c r="M150" s="1398">
        <f>0</f>
        <v>0</v>
      </c>
      <c r="N150" s="1398">
        <f>0</f>
        <v>0</v>
      </c>
      <c r="O150" s="1398">
        <f>0</f>
        <v>0</v>
      </c>
      <c r="P150" s="1398">
        <f>0</f>
        <v>0</v>
      </c>
      <c r="Q150" s="1398">
        <f>0</f>
        <v>0</v>
      </c>
      <c r="R150" s="1398">
        <f>0</f>
        <v>0</v>
      </c>
      <c r="S150" s="1398">
        <f>0</f>
        <v>0</v>
      </c>
      <c r="T150" s="1398">
        <f>0</f>
        <v>0</v>
      </c>
      <c r="U150" s="1398">
        <f>0</f>
        <v>0</v>
      </c>
      <c r="V150" s="1398">
        <v>2</v>
      </c>
      <c r="W150" s="285" t="s">
        <v>434</v>
      </c>
      <c r="X150" s="1805"/>
    </row>
    <row r="151" spans="1:24" s="339" customFormat="1" ht="13.5" thickBot="1" x14ac:dyDescent="0.25">
      <c r="A151" s="1794" t="s">
        <v>1093</v>
      </c>
      <c r="B151" s="1795" t="s">
        <v>1094</v>
      </c>
      <c r="C151" s="346" t="s">
        <v>1132</v>
      </c>
      <c r="D151" s="1390">
        <f t="shared" si="2"/>
        <v>2</v>
      </c>
      <c r="E151" s="1391">
        <f>0</f>
        <v>0</v>
      </c>
      <c r="F151" s="1392">
        <f>0</f>
        <v>0</v>
      </c>
      <c r="G151" s="1392">
        <f>0</f>
        <v>0</v>
      </c>
      <c r="H151" s="1392">
        <f>0</f>
        <v>0</v>
      </c>
      <c r="I151" s="1392">
        <f>0</f>
        <v>0</v>
      </c>
      <c r="J151" s="1392">
        <f>0</f>
        <v>0</v>
      </c>
      <c r="K151" s="1392">
        <f>0</f>
        <v>0</v>
      </c>
      <c r="L151" s="1392">
        <f>0</f>
        <v>0</v>
      </c>
      <c r="M151" s="1392">
        <f>0</f>
        <v>0</v>
      </c>
      <c r="N151" s="1392">
        <f>0</f>
        <v>0</v>
      </c>
      <c r="O151" s="1392">
        <f>0</f>
        <v>0</v>
      </c>
      <c r="P151" s="1392">
        <f>0</f>
        <v>0</v>
      </c>
      <c r="Q151" s="1392">
        <f>0</f>
        <v>0</v>
      </c>
      <c r="R151" s="1392">
        <f>0</f>
        <v>0</v>
      </c>
      <c r="S151" s="1392">
        <f>0</f>
        <v>0</v>
      </c>
      <c r="T151" s="1392">
        <f>0</f>
        <v>0</v>
      </c>
      <c r="U151" s="1392">
        <f>0</f>
        <v>0</v>
      </c>
      <c r="V151" s="1392">
        <v>2</v>
      </c>
      <c r="W151" s="346" t="s">
        <v>180</v>
      </c>
      <c r="X151" s="1806" t="s">
        <v>1095</v>
      </c>
    </row>
    <row r="152" spans="1:24" s="339" customFormat="1" ht="13.5" thickBot="1" x14ac:dyDescent="0.25">
      <c r="A152" s="1787"/>
      <c r="B152" s="1789"/>
      <c r="C152" s="286" t="s">
        <v>1134</v>
      </c>
      <c r="D152" s="1393">
        <f t="shared" si="2"/>
        <v>1</v>
      </c>
      <c r="E152" s="1394">
        <f>0</f>
        <v>0</v>
      </c>
      <c r="F152" s="1395">
        <f>0</f>
        <v>0</v>
      </c>
      <c r="G152" s="1395">
        <f>0</f>
        <v>0</v>
      </c>
      <c r="H152" s="1395">
        <f>0</f>
        <v>0</v>
      </c>
      <c r="I152" s="1395">
        <f>0</f>
        <v>0</v>
      </c>
      <c r="J152" s="1395">
        <f>0</f>
        <v>0</v>
      </c>
      <c r="K152" s="1395">
        <f>0</f>
        <v>0</v>
      </c>
      <c r="L152" s="1395">
        <f>0</f>
        <v>0</v>
      </c>
      <c r="M152" s="1395">
        <f>0</f>
        <v>0</v>
      </c>
      <c r="N152" s="1395">
        <f>0</f>
        <v>0</v>
      </c>
      <c r="O152" s="1395">
        <f>0</f>
        <v>0</v>
      </c>
      <c r="P152" s="1395">
        <f>0</f>
        <v>0</v>
      </c>
      <c r="Q152" s="1395">
        <f>0</f>
        <v>0</v>
      </c>
      <c r="R152" s="1395">
        <f>0</f>
        <v>0</v>
      </c>
      <c r="S152" s="1395">
        <f>0</f>
        <v>0</v>
      </c>
      <c r="T152" s="1395">
        <f>0</f>
        <v>0</v>
      </c>
      <c r="U152" s="1395">
        <f>0</f>
        <v>0</v>
      </c>
      <c r="V152" s="1395">
        <v>1</v>
      </c>
      <c r="W152" s="286" t="s">
        <v>434</v>
      </c>
      <c r="X152" s="1803"/>
    </row>
    <row r="153" spans="1:24" s="340" customFormat="1" ht="18.75" customHeight="1" thickBot="1" x14ac:dyDescent="0.25">
      <c r="A153" s="1790" t="s">
        <v>1096</v>
      </c>
      <c r="B153" s="1792" t="s">
        <v>1097</v>
      </c>
      <c r="C153" s="285" t="s">
        <v>1132</v>
      </c>
      <c r="D153" s="1396">
        <f t="shared" si="2"/>
        <v>1</v>
      </c>
      <c r="E153" s="1397">
        <f>0</f>
        <v>0</v>
      </c>
      <c r="F153" s="1398">
        <f>0</f>
        <v>0</v>
      </c>
      <c r="G153" s="1398">
        <f>0</f>
        <v>0</v>
      </c>
      <c r="H153" s="1398">
        <f>0</f>
        <v>0</v>
      </c>
      <c r="I153" s="1398">
        <f>0</f>
        <v>0</v>
      </c>
      <c r="J153" s="1398">
        <f>0</f>
        <v>0</v>
      </c>
      <c r="K153" s="1398">
        <f>0</f>
        <v>0</v>
      </c>
      <c r="L153" s="1398">
        <f>0</f>
        <v>0</v>
      </c>
      <c r="M153" s="1398">
        <f>0</f>
        <v>0</v>
      </c>
      <c r="N153" s="1398">
        <f>0</f>
        <v>0</v>
      </c>
      <c r="O153" s="1398">
        <f>0</f>
        <v>0</v>
      </c>
      <c r="P153" s="1398">
        <f>0</f>
        <v>0</v>
      </c>
      <c r="Q153" s="1398">
        <f>0</f>
        <v>0</v>
      </c>
      <c r="R153" s="1398">
        <f>0</f>
        <v>0</v>
      </c>
      <c r="S153" s="1398">
        <f>0</f>
        <v>0</v>
      </c>
      <c r="T153" s="1398">
        <f>0</f>
        <v>0</v>
      </c>
      <c r="U153" s="1398">
        <f>0</f>
        <v>0</v>
      </c>
      <c r="V153" s="1398">
        <v>1</v>
      </c>
      <c r="W153" s="285" t="s">
        <v>180</v>
      </c>
      <c r="X153" s="1804" t="s">
        <v>1098</v>
      </c>
    </row>
    <row r="154" spans="1:24" s="340" customFormat="1" ht="18.75" customHeight="1" thickBot="1" x14ac:dyDescent="0.25">
      <c r="A154" s="1791"/>
      <c r="B154" s="1793"/>
      <c r="C154" s="285" t="s">
        <v>1134</v>
      </c>
      <c r="D154" s="1396">
        <f t="shared" si="2"/>
        <v>2</v>
      </c>
      <c r="E154" s="1397">
        <f>0</f>
        <v>0</v>
      </c>
      <c r="F154" s="1398">
        <f>0</f>
        <v>0</v>
      </c>
      <c r="G154" s="1398">
        <f>0</f>
        <v>0</v>
      </c>
      <c r="H154" s="1398">
        <f>0</f>
        <v>0</v>
      </c>
      <c r="I154" s="1398">
        <f>0</f>
        <v>0</v>
      </c>
      <c r="J154" s="1398">
        <f>0</f>
        <v>0</v>
      </c>
      <c r="K154" s="1398">
        <f>0</f>
        <v>0</v>
      </c>
      <c r="L154" s="1398">
        <f>0</f>
        <v>0</v>
      </c>
      <c r="M154" s="1398">
        <f>0</f>
        <v>0</v>
      </c>
      <c r="N154" s="1398">
        <f>0</f>
        <v>0</v>
      </c>
      <c r="O154" s="1398">
        <f>0</f>
        <v>0</v>
      </c>
      <c r="P154" s="1398">
        <f>0</f>
        <v>0</v>
      </c>
      <c r="Q154" s="1398">
        <f>0</f>
        <v>0</v>
      </c>
      <c r="R154" s="1398">
        <f>0</f>
        <v>0</v>
      </c>
      <c r="S154" s="1398">
        <f>0</f>
        <v>0</v>
      </c>
      <c r="T154" s="1398">
        <v>1</v>
      </c>
      <c r="U154" s="1398">
        <f>0</f>
        <v>0</v>
      </c>
      <c r="V154" s="1398">
        <v>1</v>
      </c>
      <c r="W154" s="285" t="s">
        <v>434</v>
      </c>
      <c r="X154" s="1805"/>
    </row>
    <row r="155" spans="1:24" s="339" customFormat="1" ht="13.5" thickBot="1" x14ac:dyDescent="0.25">
      <c r="A155" s="1794" t="s">
        <v>1099</v>
      </c>
      <c r="B155" s="1795" t="s">
        <v>466</v>
      </c>
      <c r="C155" s="346" t="s">
        <v>1132</v>
      </c>
      <c r="D155" s="1390">
        <f t="shared" si="2"/>
        <v>2</v>
      </c>
      <c r="E155" s="1391">
        <f>0</f>
        <v>0</v>
      </c>
      <c r="F155" s="1392">
        <f>0</f>
        <v>0</v>
      </c>
      <c r="G155" s="1392">
        <f>0</f>
        <v>0</v>
      </c>
      <c r="H155" s="1392">
        <f>0</f>
        <v>0</v>
      </c>
      <c r="I155" s="1392">
        <f>0</f>
        <v>0</v>
      </c>
      <c r="J155" s="1392">
        <f>0</f>
        <v>0</v>
      </c>
      <c r="K155" s="1392">
        <f>0</f>
        <v>0</v>
      </c>
      <c r="L155" s="1392">
        <f>0</f>
        <v>0</v>
      </c>
      <c r="M155" s="1392">
        <f>0</f>
        <v>0</v>
      </c>
      <c r="N155" s="1392">
        <f>0</f>
        <v>0</v>
      </c>
      <c r="O155" s="1392">
        <f>0</f>
        <v>0</v>
      </c>
      <c r="P155" s="1392">
        <f>0</f>
        <v>0</v>
      </c>
      <c r="Q155" s="1392">
        <f>0</f>
        <v>0</v>
      </c>
      <c r="R155" s="1392">
        <f>0</f>
        <v>0</v>
      </c>
      <c r="S155" s="1392">
        <f>0</f>
        <v>0</v>
      </c>
      <c r="T155" s="1392">
        <f>0</f>
        <v>0</v>
      </c>
      <c r="U155" s="1392">
        <v>1</v>
      </c>
      <c r="V155" s="1392">
        <v>1</v>
      </c>
      <c r="W155" s="346" t="s">
        <v>180</v>
      </c>
      <c r="X155" s="1806" t="s">
        <v>548</v>
      </c>
    </row>
    <row r="156" spans="1:24" s="339" customFormat="1" ht="13.5" thickBot="1" x14ac:dyDescent="0.25">
      <c r="A156" s="1787"/>
      <c r="B156" s="1789"/>
      <c r="C156" s="286" t="s">
        <v>1134</v>
      </c>
      <c r="D156" s="1393">
        <f t="shared" si="2"/>
        <v>1</v>
      </c>
      <c r="E156" s="1394">
        <f>0</f>
        <v>0</v>
      </c>
      <c r="F156" s="1395">
        <f>0</f>
        <v>0</v>
      </c>
      <c r="G156" s="1395">
        <f>0</f>
        <v>0</v>
      </c>
      <c r="H156" s="1395">
        <f>0</f>
        <v>0</v>
      </c>
      <c r="I156" s="1395">
        <f>0</f>
        <v>0</v>
      </c>
      <c r="J156" s="1395">
        <f>0</f>
        <v>0</v>
      </c>
      <c r="K156" s="1395">
        <f>0</f>
        <v>0</v>
      </c>
      <c r="L156" s="1395">
        <f>0</f>
        <v>0</v>
      </c>
      <c r="M156" s="1395">
        <f>0</f>
        <v>0</v>
      </c>
      <c r="N156" s="1395">
        <f>0</f>
        <v>0</v>
      </c>
      <c r="O156" s="1395">
        <f>0</f>
        <v>0</v>
      </c>
      <c r="P156" s="1395">
        <f>0</f>
        <v>0</v>
      </c>
      <c r="Q156" s="1395">
        <f>0</f>
        <v>0</v>
      </c>
      <c r="R156" s="1395">
        <f>0</f>
        <v>0</v>
      </c>
      <c r="S156" s="1395">
        <f>0</f>
        <v>0</v>
      </c>
      <c r="T156" s="1395">
        <f>0</f>
        <v>0</v>
      </c>
      <c r="U156" s="1395">
        <f>0</f>
        <v>0</v>
      </c>
      <c r="V156" s="1395">
        <v>1</v>
      </c>
      <c r="W156" s="286" t="s">
        <v>434</v>
      </c>
      <c r="X156" s="1803"/>
    </row>
    <row r="157" spans="1:24" s="340" customFormat="1" ht="13.5" thickBot="1" x14ac:dyDescent="0.25">
      <c r="A157" s="1790" t="s">
        <v>1100</v>
      </c>
      <c r="B157" s="1792" t="s">
        <v>1101</v>
      </c>
      <c r="C157" s="285" t="s">
        <v>1132</v>
      </c>
      <c r="D157" s="1396">
        <f t="shared" si="2"/>
        <v>0</v>
      </c>
      <c r="E157" s="1397">
        <f>0</f>
        <v>0</v>
      </c>
      <c r="F157" s="1398">
        <f>0</f>
        <v>0</v>
      </c>
      <c r="G157" s="1398">
        <f>0</f>
        <v>0</v>
      </c>
      <c r="H157" s="1398">
        <f>0</f>
        <v>0</v>
      </c>
      <c r="I157" s="1398">
        <f>0</f>
        <v>0</v>
      </c>
      <c r="J157" s="1398">
        <f>0</f>
        <v>0</v>
      </c>
      <c r="K157" s="1398">
        <f>0</f>
        <v>0</v>
      </c>
      <c r="L157" s="1398">
        <f>0</f>
        <v>0</v>
      </c>
      <c r="M157" s="1398">
        <f>0</f>
        <v>0</v>
      </c>
      <c r="N157" s="1398">
        <f>0</f>
        <v>0</v>
      </c>
      <c r="O157" s="1398">
        <f>0</f>
        <v>0</v>
      </c>
      <c r="P157" s="1398">
        <f>0</f>
        <v>0</v>
      </c>
      <c r="Q157" s="1398">
        <f>0</f>
        <v>0</v>
      </c>
      <c r="R157" s="1398">
        <f>0</f>
        <v>0</v>
      </c>
      <c r="S157" s="1398">
        <f>0</f>
        <v>0</v>
      </c>
      <c r="T157" s="1398">
        <f>0</f>
        <v>0</v>
      </c>
      <c r="U157" s="1398">
        <f>0</f>
        <v>0</v>
      </c>
      <c r="V157" s="1398">
        <f>0</f>
        <v>0</v>
      </c>
      <c r="W157" s="285" t="s">
        <v>180</v>
      </c>
      <c r="X157" s="1804" t="s">
        <v>1102</v>
      </c>
    </row>
    <row r="158" spans="1:24" s="340" customFormat="1" ht="12.75" x14ac:dyDescent="0.2">
      <c r="A158" s="1796"/>
      <c r="B158" s="1797"/>
      <c r="C158" s="1000" t="s">
        <v>1134</v>
      </c>
      <c r="D158" s="1399">
        <f t="shared" si="2"/>
        <v>3</v>
      </c>
      <c r="E158" s="1400">
        <f>0</f>
        <v>0</v>
      </c>
      <c r="F158" s="1401">
        <f>0</f>
        <v>0</v>
      </c>
      <c r="G158" s="1401">
        <f>0</f>
        <v>0</v>
      </c>
      <c r="H158" s="1401">
        <f>0</f>
        <v>0</v>
      </c>
      <c r="I158" s="1401">
        <f>0</f>
        <v>0</v>
      </c>
      <c r="J158" s="1401">
        <f>0</f>
        <v>0</v>
      </c>
      <c r="K158" s="1401">
        <f>0</f>
        <v>0</v>
      </c>
      <c r="L158" s="1401">
        <f>0</f>
        <v>0</v>
      </c>
      <c r="M158" s="1401">
        <f>0</f>
        <v>0</v>
      </c>
      <c r="N158" s="1401">
        <f>0</f>
        <v>0</v>
      </c>
      <c r="O158" s="1401">
        <f>0</f>
        <v>0</v>
      </c>
      <c r="P158" s="1401">
        <f>0</f>
        <v>0</v>
      </c>
      <c r="Q158" s="1401">
        <f>0</f>
        <v>0</v>
      </c>
      <c r="R158" s="1401">
        <f>0</f>
        <v>0</v>
      </c>
      <c r="S158" s="1401">
        <f>0</f>
        <v>0</v>
      </c>
      <c r="T158" s="1401">
        <f>0</f>
        <v>0</v>
      </c>
      <c r="U158" s="1401">
        <f>0</f>
        <v>0</v>
      </c>
      <c r="V158" s="1401">
        <v>3</v>
      </c>
      <c r="W158" s="1000" t="s">
        <v>434</v>
      </c>
      <c r="X158" s="1807"/>
    </row>
    <row r="159" spans="1:24" s="339" customFormat="1" ht="13.5" thickBot="1" x14ac:dyDescent="0.25">
      <c r="A159" s="1798" t="s">
        <v>1103</v>
      </c>
      <c r="B159" s="1799" t="s">
        <v>1104</v>
      </c>
      <c r="C159" s="341" t="s">
        <v>1132</v>
      </c>
      <c r="D159" s="1402">
        <f t="shared" si="2"/>
        <v>8</v>
      </c>
      <c r="E159" s="1403">
        <v>1</v>
      </c>
      <c r="F159" s="1404">
        <f>0</f>
        <v>0</v>
      </c>
      <c r="G159" s="1404">
        <v>1</v>
      </c>
      <c r="H159" s="1404">
        <f>0</f>
        <v>0</v>
      </c>
      <c r="I159" s="1404">
        <f>0</f>
        <v>0</v>
      </c>
      <c r="J159" s="1404">
        <v>1</v>
      </c>
      <c r="K159" s="1404">
        <v>1</v>
      </c>
      <c r="L159" s="1404">
        <v>2</v>
      </c>
      <c r="M159" s="1404">
        <v>2</v>
      </c>
      <c r="N159" s="1404">
        <f>0</f>
        <v>0</v>
      </c>
      <c r="O159" s="1404">
        <f>0</f>
        <v>0</v>
      </c>
      <c r="P159" s="1404">
        <f>0</f>
        <v>0</v>
      </c>
      <c r="Q159" s="1404">
        <f>0</f>
        <v>0</v>
      </c>
      <c r="R159" s="1404">
        <f>0</f>
        <v>0</v>
      </c>
      <c r="S159" s="1404">
        <f>0</f>
        <v>0</v>
      </c>
      <c r="T159" s="1404">
        <f>0</f>
        <v>0</v>
      </c>
      <c r="U159" s="1404">
        <f>0</f>
        <v>0</v>
      </c>
      <c r="V159" s="1404">
        <f>0</f>
        <v>0</v>
      </c>
      <c r="W159" s="341" t="s">
        <v>180</v>
      </c>
      <c r="X159" s="1808" t="s">
        <v>1105</v>
      </c>
    </row>
    <row r="160" spans="1:24" s="339" customFormat="1" ht="13.5" thickBot="1" x14ac:dyDescent="0.25">
      <c r="A160" s="1787"/>
      <c r="B160" s="1789"/>
      <c r="C160" s="286" t="s">
        <v>1134</v>
      </c>
      <c r="D160" s="1393">
        <f t="shared" si="2"/>
        <v>9</v>
      </c>
      <c r="E160" s="1394">
        <v>1</v>
      </c>
      <c r="F160" s="1395">
        <v>3</v>
      </c>
      <c r="G160" s="1395">
        <v>3</v>
      </c>
      <c r="H160" s="1395">
        <f>0</f>
        <v>0</v>
      </c>
      <c r="I160" s="1395">
        <f>0</f>
        <v>0</v>
      </c>
      <c r="J160" s="1395">
        <v>2</v>
      </c>
      <c r="K160" s="1395">
        <f>0</f>
        <v>0</v>
      </c>
      <c r="L160" s="1395">
        <f>0</f>
        <v>0</v>
      </c>
      <c r="M160" s="1395">
        <f>0</f>
        <v>0</v>
      </c>
      <c r="N160" s="1395">
        <f>0</f>
        <v>0</v>
      </c>
      <c r="O160" s="1395">
        <f>0</f>
        <v>0</v>
      </c>
      <c r="P160" s="1395">
        <f>0</f>
        <v>0</v>
      </c>
      <c r="Q160" s="1395">
        <f>0</f>
        <v>0</v>
      </c>
      <c r="R160" s="1395">
        <f>0</f>
        <v>0</v>
      </c>
      <c r="S160" s="1395">
        <f>0</f>
        <v>0</v>
      </c>
      <c r="T160" s="1395">
        <f>0</f>
        <v>0</v>
      </c>
      <c r="U160" s="1395">
        <f>0</f>
        <v>0</v>
      </c>
      <c r="V160" s="1395">
        <f>0</f>
        <v>0</v>
      </c>
      <c r="W160" s="286" t="s">
        <v>434</v>
      </c>
      <c r="X160" s="1803"/>
    </row>
    <row r="161" spans="1:24" s="340" customFormat="1" ht="13.5" thickBot="1" x14ac:dyDescent="0.25">
      <c r="A161" s="1790" t="s">
        <v>1107</v>
      </c>
      <c r="B161" s="1792" t="s">
        <v>1108</v>
      </c>
      <c r="C161" s="285" t="s">
        <v>1132</v>
      </c>
      <c r="D161" s="1396">
        <f t="shared" si="2"/>
        <v>2</v>
      </c>
      <c r="E161" s="1397">
        <f>0</f>
        <v>0</v>
      </c>
      <c r="F161" s="1398">
        <f>0</f>
        <v>0</v>
      </c>
      <c r="G161" s="1398">
        <f>0</f>
        <v>0</v>
      </c>
      <c r="H161" s="1398">
        <f>0</f>
        <v>0</v>
      </c>
      <c r="I161" s="1398">
        <f>0</f>
        <v>0</v>
      </c>
      <c r="J161" s="1398">
        <f>0</f>
        <v>0</v>
      </c>
      <c r="K161" s="1398">
        <f>0</f>
        <v>0</v>
      </c>
      <c r="L161" s="1398">
        <v>1</v>
      </c>
      <c r="M161" s="1398">
        <f>0</f>
        <v>0</v>
      </c>
      <c r="N161" s="1398">
        <v>1</v>
      </c>
      <c r="O161" s="1398">
        <f>0</f>
        <v>0</v>
      </c>
      <c r="P161" s="1398">
        <f>0</f>
        <v>0</v>
      </c>
      <c r="Q161" s="1398">
        <f>0</f>
        <v>0</v>
      </c>
      <c r="R161" s="1398">
        <f>0</f>
        <v>0</v>
      </c>
      <c r="S161" s="1398">
        <f>0</f>
        <v>0</v>
      </c>
      <c r="T161" s="1398">
        <f>0</f>
        <v>0</v>
      </c>
      <c r="U161" s="1398">
        <f>0</f>
        <v>0</v>
      </c>
      <c r="V161" s="1398">
        <f>0</f>
        <v>0</v>
      </c>
      <c r="W161" s="285" t="s">
        <v>180</v>
      </c>
      <c r="X161" s="1804" t="s">
        <v>1106</v>
      </c>
    </row>
    <row r="162" spans="1:24" s="340" customFormat="1" ht="13.5" thickBot="1" x14ac:dyDescent="0.25">
      <c r="A162" s="1791"/>
      <c r="B162" s="1793"/>
      <c r="C162" s="285" t="s">
        <v>1134</v>
      </c>
      <c r="D162" s="1396">
        <f t="shared" si="2"/>
        <v>1</v>
      </c>
      <c r="E162" s="1397">
        <f>0</f>
        <v>0</v>
      </c>
      <c r="F162" s="1398">
        <f>0</f>
        <v>0</v>
      </c>
      <c r="G162" s="1398">
        <f>0</f>
        <v>0</v>
      </c>
      <c r="H162" s="1398">
        <v>1</v>
      </c>
      <c r="I162" s="1398">
        <f>0</f>
        <v>0</v>
      </c>
      <c r="J162" s="1398">
        <f>0</f>
        <v>0</v>
      </c>
      <c r="K162" s="1398">
        <f>0</f>
        <v>0</v>
      </c>
      <c r="L162" s="1398">
        <f>0</f>
        <v>0</v>
      </c>
      <c r="M162" s="1398">
        <f>0</f>
        <v>0</v>
      </c>
      <c r="N162" s="1398">
        <f>0</f>
        <v>0</v>
      </c>
      <c r="O162" s="1398">
        <f>0</f>
        <v>0</v>
      </c>
      <c r="P162" s="1398">
        <f>0</f>
        <v>0</v>
      </c>
      <c r="Q162" s="1398">
        <f>0</f>
        <v>0</v>
      </c>
      <c r="R162" s="1398">
        <f>0</f>
        <v>0</v>
      </c>
      <c r="S162" s="1398">
        <f>0</f>
        <v>0</v>
      </c>
      <c r="T162" s="1398">
        <f>0</f>
        <v>0</v>
      </c>
      <c r="U162" s="1398">
        <f>0</f>
        <v>0</v>
      </c>
      <c r="V162" s="1398">
        <f>0</f>
        <v>0</v>
      </c>
      <c r="W162" s="285" t="s">
        <v>434</v>
      </c>
      <c r="X162" s="1805"/>
    </row>
    <row r="163" spans="1:24" s="339" customFormat="1" ht="20.25" customHeight="1" thickBot="1" x14ac:dyDescent="0.25">
      <c r="A163" s="1794" t="s">
        <v>1109</v>
      </c>
      <c r="B163" s="1795" t="s">
        <v>1110</v>
      </c>
      <c r="C163" s="346" t="s">
        <v>1132</v>
      </c>
      <c r="D163" s="1390">
        <f t="shared" si="2"/>
        <v>262</v>
      </c>
      <c r="E163" s="1391">
        <v>12</v>
      </c>
      <c r="F163" s="1392">
        <v>9</v>
      </c>
      <c r="G163" s="1392">
        <v>12</v>
      </c>
      <c r="H163" s="1392">
        <v>19</v>
      </c>
      <c r="I163" s="1392">
        <v>24</v>
      </c>
      <c r="J163" s="1392">
        <v>27</v>
      </c>
      <c r="K163" s="1392">
        <v>43</v>
      </c>
      <c r="L163" s="1392">
        <v>34</v>
      </c>
      <c r="M163" s="1392">
        <v>36</v>
      </c>
      <c r="N163" s="1392">
        <v>28</v>
      </c>
      <c r="O163" s="1392">
        <v>10</v>
      </c>
      <c r="P163" s="1392">
        <v>7</v>
      </c>
      <c r="Q163" s="1392">
        <f>0</f>
        <v>0</v>
      </c>
      <c r="R163" s="1392">
        <v>1</v>
      </c>
      <c r="S163" s="1392">
        <f>0</f>
        <v>0</v>
      </c>
      <c r="T163" s="1392">
        <f>0</f>
        <v>0</v>
      </c>
      <c r="U163" s="1392">
        <f>0</f>
        <v>0</v>
      </c>
      <c r="V163" s="1392">
        <f>0</f>
        <v>0</v>
      </c>
      <c r="W163" s="346" t="s">
        <v>180</v>
      </c>
      <c r="X163" s="1806" t="s">
        <v>1111</v>
      </c>
    </row>
    <row r="164" spans="1:24" s="339" customFormat="1" ht="20.25" customHeight="1" thickBot="1" x14ac:dyDescent="0.25">
      <c r="A164" s="1787"/>
      <c r="B164" s="1789"/>
      <c r="C164" s="286" t="s">
        <v>1134</v>
      </c>
      <c r="D164" s="1393">
        <f t="shared" si="2"/>
        <v>60</v>
      </c>
      <c r="E164" s="1394">
        <v>3</v>
      </c>
      <c r="F164" s="1395">
        <v>3</v>
      </c>
      <c r="G164" s="1395">
        <v>4</v>
      </c>
      <c r="H164" s="1395">
        <v>6</v>
      </c>
      <c r="I164" s="1395">
        <v>6</v>
      </c>
      <c r="J164" s="1395">
        <v>4</v>
      </c>
      <c r="K164" s="1395">
        <v>14</v>
      </c>
      <c r="L164" s="1395">
        <v>7</v>
      </c>
      <c r="M164" s="1395">
        <v>5</v>
      </c>
      <c r="N164" s="1395">
        <v>3</v>
      </c>
      <c r="O164" s="1395">
        <v>3</v>
      </c>
      <c r="P164" s="1395">
        <f>0</f>
        <v>0</v>
      </c>
      <c r="Q164" s="1395">
        <f>0</f>
        <v>0</v>
      </c>
      <c r="R164" s="1395">
        <f>0</f>
        <v>0</v>
      </c>
      <c r="S164" s="1395">
        <f>0</f>
        <v>0</v>
      </c>
      <c r="T164" s="1395">
        <v>1</v>
      </c>
      <c r="U164" s="1395">
        <f>0</f>
        <v>0</v>
      </c>
      <c r="V164" s="1395">
        <v>1</v>
      </c>
      <c r="W164" s="286" t="s">
        <v>434</v>
      </c>
      <c r="X164" s="1803"/>
    </row>
    <row r="165" spans="1:24" s="340" customFormat="1" ht="13.5" thickBot="1" x14ac:dyDescent="0.25">
      <c r="A165" s="1790" t="s">
        <v>1259</v>
      </c>
      <c r="B165" s="1792" t="s">
        <v>1260</v>
      </c>
      <c r="C165" s="285" t="s">
        <v>1132</v>
      </c>
      <c r="D165" s="1396">
        <f t="shared" si="2"/>
        <v>0</v>
      </c>
      <c r="E165" s="1397">
        <f>0</f>
        <v>0</v>
      </c>
      <c r="F165" s="1398">
        <f>0</f>
        <v>0</v>
      </c>
      <c r="G165" s="1398">
        <f>0</f>
        <v>0</v>
      </c>
      <c r="H165" s="1398">
        <f>0</f>
        <v>0</v>
      </c>
      <c r="I165" s="1398">
        <f>0</f>
        <v>0</v>
      </c>
      <c r="J165" s="1398">
        <f>0</f>
        <v>0</v>
      </c>
      <c r="K165" s="1398">
        <f>0</f>
        <v>0</v>
      </c>
      <c r="L165" s="1398">
        <f>0</f>
        <v>0</v>
      </c>
      <c r="M165" s="1398">
        <f>0</f>
        <v>0</v>
      </c>
      <c r="N165" s="1398">
        <f>0</f>
        <v>0</v>
      </c>
      <c r="O165" s="1398">
        <f>0</f>
        <v>0</v>
      </c>
      <c r="P165" s="1398">
        <f>0</f>
        <v>0</v>
      </c>
      <c r="Q165" s="1398">
        <f>0</f>
        <v>0</v>
      </c>
      <c r="R165" s="1398">
        <f>0</f>
        <v>0</v>
      </c>
      <c r="S165" s="1398">
        <f>0</f>
        <v>0</v>
      </c>
      <c r="T165" s="1398">
        <f>0</f>
        <v>0</v>
      </c>
      <c r="U165" s="1398">
        <f>0</f>
        <v>0</v>
      </c>
      <c r="V165" s="1398">
        <f>0</f>
        <v>0</v>
      </c>
      <c r="W165" s="285" t="s">
        <v>180</v>
      </c>
      <c r="X165" s="1804" t="s">
        <v>1283</v>
      </c>
    </row>
    <row r="166" spans="1:24" s="340" customFormat="1" ht="13.5" thickBot="1" x14ac:dyDescent="0.25">
      <c r="A166" s="1791"/>
      <c r="B166" s="1793"/>
      <c r="C166" s="285" t="s">
        <v>1134</v>
      </c>
      <c r="D166" s="1396">
        <f t="shared" si="2"/>
        <v>1</v>
      </c>
      <c r="E166" s="1397">
        <f>0</f>
        <v>0</v>
      </c>
      <c r="F166" s="1398">
        <f>0</f>
        <v>0</v>
      </c>
      <c r="G166" s="1398">
        <f>0</f>
        <v>0</v>
      </c>
      <c r="H166" s="1398">
        <f>0</f>
        <v>0</v>
      </c>
      <c r="I166" s="1398">
        <f>0</f>
        <v>0</v>
      </c>
      <c r="J166" s="1398">
        <f>0</f>
        <v>0</v>
      </c>
      <c r="K166" s="1398">
        <v>1</v>
      </c>
      <c r="L166" s="1398">
        <f>0</f>
        <v>0</v>
      </c>
      <c r="M166" s="1398">
        <f>0</f>
        <v>0</v>
      </c>
      <c r="N166" s="1398">
        <f>0</f>
        <v>0</v>
      </c>
      <c r="O166" s="1398">
        <f>0</f>
        <v>0</v>
      </c>
      <c r="P166" s="1398">
        <f>0</f>
        <v>0</v>
      </c>
      <c r="Q166" s="1398">
        <f>0</f>
        <v>0</v>
      </c>
      <c r="R166" s="1398">
        <f>0</f>
        <v>0</v>
      </c>
      <c r="S166" s="1398">
        <f>0</f>
        <v>0</v>
      </c>
      <c r="T166" s="1398">
        <f>0</f>
        <v>0</v>
      </c>
      <c r="U166" s="1398">
        <f>0</f>
        <v>0</v>
      </c>
      <c r="V166" s="1398">
        <f>0</f>
        <v>0</v>
      </c>
      <c r="W166" s="285" t="s">
        <v>434</v>
      </c>
      <c r="X166" s="1805"/>
    </row>
    <row r="167" spans="1:24" s="339" customFormat="1" ht="13.5" thickBot="1" x14ac:dyDescent="0.25">
      <c r="A167" s="1794" t="s">
        <v>1112</v>
      </c>
      <c r="B167" s="1795" t="s">
        <v>462</v>
      </c>
      <c r="C167" s="346" t="s">
        <v>1132</v>
      </c>
      <c r="D167" s="1390">
        <f t="shared" si="2"/>
        <v>133</v>
      </c>
      <c r="E167" s="1391">
        <f>0</f>
        <v>0</v>
      </c>
      <c r="F167" s="1392">
        <v>1</v>
      </c>
      <c r="G167" s="1392">
        <f>0</f>
        <v>0</v>
      </c>
      <c r="H167" s="1392">
        <v>1</v>
      </c>
      <c r="I167" s="1392">
        <v>7</v>
      </c>
      <c r="J167" s="1392">
        <v>6</v>
      </c>
      <c r="K167" s="1392">
        <v>4</v>
      </c>
      <c r="L167" s="1392">
        <v>3</v>
      </c>
      <c r="M167" s="1392">
        <v>12</v>
      </c>
      <c r="N167" s="1392">
        <v>15</v>
      </c>
      <c r="O167" s="1392">
        <v>19</v>
      </c>
      <c r="P167" s="1392">
        <v>17</v>
      </c>
      <c r="Q167" s="1392">
        <v>21</v>
      </c>
      <c r="R167" s="1392">
        <v>21</v>
      </c>
      <c r="S167" s="1392">
        <v>3</v>
      </c>
      <c r="T167" s="1392">
        <v>1</v>
      </c>
      <c r="U167" s="1392">
        <v>1</v>
      </c>
      <c r="V167" s="1392">
        <v>1</v>
      </c>
      <c r="W167" s="346" t="s">
        <v>180</v>
      </c>
      <c r="X167" s="1806" t="s">
        <v>1113</v>
      </c>
    </row>
    <row r="168" spans="1:24" s="339" customFormat="1" ht="13.5" thickBot="1" x14ac:dyDescent="0.25">
      <c r="A168" s="1787"/>
      <c r="B168" s="1789"/>
      <c r="C168" s="286" t="s">
        <v>1134</v>
      </c>
      <c r="D168" s="1393">
        <f t="shared" si="2"/>
        <v>9</v>
      </c>
      <c r="E168" s="1394">
        <f>0</f>
        <v>0</v>
      </c>
      <c r="F168" s="1395">
        <f>0</f>
        <v>0</v>
      </c>
      <c r="G168" s="1395">
        <f>0</f>
        <v>0</v>
      </c>
      <c r="H168" s="1395">
        <f>0</f>
        <v>0</v>
      </c>
      <c r="I168" s="1395">
        <f>0</f>
        <v>0</v>
      </c>
      <c r="J168" s="1395">
        <f>0</f>
        <v>0</v>
      </c>
      <c r="K168" s="1395">
        <v>1</v>
      </c>
      <c r="L168" s="1395">
        <v>1</v>
      </c>
      <c r="M168" s="1395">
        <v>1</v>
      </c>
      <c r="N168" s="1395">
        <v>2</v>
      </c>
      <c r="O168" s="1395">
        <v>1</v>
      </c>
      <c r="P168" s="1395">
        <v>1</v>
      </c>
      <c r="Q168" s="1395">
        <f>0</f>
        <v>0</v>
      </c>
      <c r="R168" s="1395">
        <v>2</v>
      </c>
      <c r="S168" s="1395">
        <f>0</f>
        <v>0</v>
      </c>
      <c r="T168" s="1395">
        <f>0</f>
        <v>0</v>
      </c>
      <c r="U168" s="1395">
        <f>0</f>
        <v>0</v>
      </c>
      <c r="V168" s="1395">
        <f>0</f>
        <v>0</v>
      </c>
      <c r="W168" s="286" t="s">
        <v>434</v>
      </c>
      <c r="X168" s="1803"/>
    </row>
    <row r="169" spans="1:24" s="340" customFormat="1" ht="13.5" thickBot="1" x14ac:dyDescent="0.25">
      <c r="A169" s="1790" t="s">
        <v>1114</v>
      </c>
      <c r="B169" s="1792" t="s">
        <v>463</v>
      </c>
      <c r="C169" s="285" t="s">
        <v>1132</v>
      </c>
      <c r="D169" s="1396">
        <f t="shared" si="2"/>
        <v>24</v>
      </c>
      <c r="E169" s="1397">
        <f>0</f>
        <v>0</v>
      </c>
      <c r="F169" s="1398">
        <f>0</f>
        <v>0</v>
      </c>
      <c r="G169" s="1398">
        <v>1</v>
      </c>
      <c r="H169" s="1398">
        <f>0</f>
        <v>0</v>
      </c>
      <c r="I169" s="1398">
        <f>0</f>
        <v>0</v>
      </c>
      <c r="J169" s="1398">
        <f>0</f>
        <v>0</v>
      </c>
      <c r="K169" s="1398">
        <v>2</v>
      </c>
      <c r="L169" s="1398">
        <v>2</v>
      </c>
      <c r="M169" s="1398">
        <v>3</v>
      </c>
      <c r="N169" s="1398">
        <v>3</v>
      </c>
      <c r="O169" s="1398">
        <v>4</v>
      </c>
      <c r="P169" s="1398">
        <v>3</v>
      </c>
      <c r="Q169" s="1398">
        <v>2</v>
      </c>
      <c r="R169" s="1398">
        <v>3</v>
      </c>
      <c r="S169" s="1398">
        <f>0</f>
        <v>0</v>
      </c>
      <c r="T169" s="1398">
        <f>0</f>
        <v>0</v>
      </c>
      <c r="U169" s="1398">
        <f>0</f>
        <v>0</v>
      </c>
      <c r="V169" s="1398">
        <v>1</v>
      </c>
      <c r="W169" s="285" t="s">
        <v>180</v>
      </c>
      <c r="X169" s="1804" t="s">
        <v>506</v>
      </c>
    </row>
    <row r="170" spans="1:24" s="340" customFormat="1" ht="13.5" thickBot="1" x14ac:dyDescent="0.25">
      <c r="A170" s="1791"/>
      <c r="B170" s="1793"/>
      <c r="C170" s="285" t="s">
        <v>1134</v>
      </c>
      <c r="D170" s="1396">
        <f t="shared" si="2"/>
        <v>2</v>
      </c>
      <c r="E170" s="1397">
        <v>1</v>
      </c>
      <c r="F170" s="1398">
        <f>0</f>
        <v>0</v>
      </c>
      <c r="G170" s="1398">
        <f>0</f>
        <v>0</v>
      </c>
      <c r="H170" s="1398">
        <f>0</f>
        <v>0</v>
      </c>
      <c r="I170" s="1398">
        <f>0</f>
        <v>0</v>
      </c>
      <c r="J170" s="1398">
        <f>0</f>
        <v>0</v>
      </c>
      <c r="K170" s="1398">
        <f>0</f>
        <v>0</v>
      </c>
      <c r="L170" s="1398">
        <f>0</f>
        <v>0</v>
      </c>
      <c r="M170" s="1398">
        <f>0</f>
        <v>0</v>
      </c>
      <c r="N170" s="1398">
        <f>0</f>
        <v>0</v>
      </c>
      <c r="O170" s="1398">
        <f>0</f>
        <v>0</v>
      </c>
      <c r="P170" s="1398">
        <v>1</v>
      </c>
      <c r="Q170" s="1398">
        <f>0</f>
        <v>0</v>
      </c>
      <c r="R170" s="1398">
        <f>0</f>
        <v>0</v>
      </c>
      <c r="S170" s="1398">
        <f>0</f>
        <v>0</v>
      </c>
      <c r="T170" s="1398">
        <f>0</f>
        <v>0</v>
      </c>
      <c r="U170" s="1398">
        <f>0</f>
        <v>0</v>
      </c>
      <c r="V170" s="1398">
        <f>0</f>
        <v>0</v>
      </c>
      <c r="W170" s="285" t="s">
        <v>434</v>
      </c>
      <c r="X170" s="1805"/>
    </row>
    <row r="171" spans="1:24" s="339" customFormat="1" ht="13.5" thickBot="1" x14ac:dyDescent="0.25">
      <c r="A171" s="1794" t="s">
        <v>1115</v>
      </c>
      <c r="B171" s="1795" t="s">
        <v>1116</v>
      </c>
      <c r="C171" s="341" t="s">
        <v>1132</v>
      </c>
      <c r="D171" s="1402">
        <f t="shared" si="2"/>
        <v>35</v>
      </c>
      <c r="E171" s="1403">
        <f>0</f>
        <v>0</v>
      </c>
      <c r="F171" s="1404">
        <f>0</f>
        <v>0</v>
      </c>
      <c r="G171" s="1404">
        <f>0</f>
        <v>0</v>
      </c>
      <c r="H171" s="1404">
        <f>0</f>
        <v>0</v>
      </c>
      <c r="I171" s="1404">
        <v>1</v>
      </c>
      <c r="J171" s="1404">
        <f>0</f>
        <v>0</v>
      </c>
      <c r="K171" s="1404">
        <v>1</v>
      </c>
      <c r="L171" s="1404">
        <v>1</v>
      </c>
      <c r="M171" s="1404">
        <v>6</v>
      </c>
      <c r="N171" s="1404">
        <v>4</v>
      </c>
      <c r="O171" s="1404">
        <v>6</v>
      </c>
      <c r="P171" s="1404">
        <v>7</v>
      </c>
      <c r="Q171" s="1404">
        <v>7</v>
      </c>
      <c r="R171" s="1404">
        <v>2</v>
      </c>
      <c r="S171" s="1404">
        <f>0</f>
        <v>0</v>
      </c>
      <c r="T171" s="1404">
        <f>0</f>
        <v>0</v>
      </c>
      <c r="U171" s="1404">
        <f>0</f>
        <v>0</v>
      </c>
      <c r="V171" s="1404">
        <f>0</f>
        <v>0</v>
      </c>
      <c r="W171" s="341" t="s">
        <v>180</v>
      </c>
      <c r="X171" s="1806" t="s">
        <v>1117</v>
      </c>
    </row>
    <row r="172" spans="1:24" s="339" customFormat="1" ht="13.5" thickBot="1" x14ac:dyDescent="0.25">
      <c r="A172" s="1787"/>
      <c r="B172" s="1789"/>
      <c r="C172" s="286" t="s">
        <v>1134</v>
      </c>
      <c r="D172" s="1393">
        <f t="shared" si="2"/>
        <v>3</v>
      </c>
      <c r="E172" s="1394">
        <f>0</f>
        <v>0</v>
      </c>
      <c r="F172" s="1395">
        <f>0</f>
        <v>0</v>
      </c>
      <c r="G172" s="1395">
        <f>0</f>
        <v>0</v>
      </c>
      <c r="H172" s="1395">
        <f>0</f>
        <v>0</v>
      </c>
      <c r="I172" s="1395">
        <f>0</f>
        <v>0</v>
      </c>
      <c r="J172" s="1395">
        <f>0</f>
        <v>0</v>
      </c>
      <c r="K172" s="1395">
        <f>0</f>
        <v>0</v>
      </c>
      <c r="L172" s="1395">
        <f>0</f>
        <v>0</v>
      </c>
      <c r="M172" s="1395">
        <f>0</f>
        <v>0</v>
      </c>
      <c r="N172" s="1395">
        <f>0</f>
        <v>0</v>
      </c>
      <c r="O172" s="1395">
        <v>1</v>
      </c>
      <c r="P172" s="1395">
        <v>1</v>
      </c>
      <c r="Q172" s="1395">
        <v>1</v>
      </c>
      <c r="R172" s="1395">
        <f>0</f>
        <v>0</v>
      </c>
      <c r="S172" s="1395">
        <f>0</f>
        <v>0</v>
      </c>
      <c r="T172" s="1395">
        <f>0</f>
        <v>0</v>
      </c>
      <c r="U172" s="1395">
        <f>0</f>
        <v>0</v>
      </c>
      <c r="V172" s="1395">
        <f>0</f>
        <v>0</v>
      </c>
      <c r="W172" s="286" t="s">
        <v>434</v>
      </c>
      <c r="X172" s="1803"/>
    </row>
    <row r="173" spans="1:24" s="340" customFormat="1" ht="13.5" thickBot="1" x14ac:dyDescent="0.25">
      <c r="A173" s="1790" t="s">
        <v>1118</v>
      </c>
      <c r="B173" s="1792" t="s">
        <v>1119</v>
      </c>
      <c r="C173" s="285" t="s">
        <v>1132</v>
      </c>
      <c r="D173" s="1396">
        <f t="shared" si="2"/>
        <v>7</v>
      </c>
      <c r="E173" s="1397">
        <f>0</f>
        <v>0</v>
      </c>
      <c r="F173" s="1398">
        <f>0</f>
        <v>0</v>
      </c>
      <c r="G173" s="1398">
        <f>0</f>
        <v>0</v>
      </c>
      <c r="H173" s="1398">
        <f>0</f>
        <v>0</v>
      </c>
      <c r="I173" s="1398">
        <f>0</f>
        <v>0</v>
      </c>
      <c r="J173" s="1398">
        <f>0</f>
        <v>0</v>
      </c>
      <c r="K173" s="1398">
        <f>0</f>
        <v>0</v>
      </c>
      <c r="L173" s="1398">
        <f>0</f>
        <v>0</v>
      </c>
      <c r="M173" s="1398">
        <f>0</f>
        <v>0</v>
      </c>
      <c r="N173" s="1398">
        <f>0</f>
        <v>0</v>
      </c>
      <c r="O173" s="1398">
        <v>1</v>
      </c>
      <c r="P173" s="1398">
        <f>0</f>
        <v>0</v>
      </c>
      <c r="Q173" s="1398">
        <v>1</v>
      </c>
      <c r="R173" s="1398">
        <v>2</v>
      </c>
      <c r="S173" s="1398">
        <f>0</f>
        <v>0</v>
      </c>
      <c r="T173" s="1398">
        <v>1</v>
      </c>
      <c r="U173" s="1398">
        <v>2</v>
      </c>
      <c r="V173" s="1398">
        <f>0</f>
        <v>0</v>
      </c>
      <c r="W173" s="285" t="s">
        <v>180</v>
      </c>
      <c r="X173" s="1804" t="s">
        <v>1120</v>
      </c>
    </row>
    <row r="174" spans="1:24" s="340" customFormat="1" ht="13.5" thickBot="1" x14ac:dyDescent="0.25">
      <c r="A174" s="1791"/>
      <c r="B174" s="1793"/>
      <c r="C174" s="285" t="s">
        <v>1134</v>
      </c>
      <c r="D174" s="1396">
        <f t="shared" si="2"/>
        <v>1</v>
      </c>
      <c r="E174" s="1397">
        <f>0</f>
        <v>0</v>
      </c>
      <c r="F174" s="1398">
        <f>0</f>
        <v>0</v>
      </c>
      <c r="G174" s="1398">
        <f>0</f>
        <v>0</v>
      </c>
      <c r="H174" s="1398">
        <f>0</f>
        <v>0</v>
      </c>
      <c r="I174" s="1398">
        <f>0</f>
        <v>0</v>
      </c>
      <c r="J174" s="1398">
        <f>0</f>
        <v>0</v>
      </c>
      <c r="K174" s="1398">
        <f>0</f>
        <v>0</v>
      </c>
      <c r="L174" s="1398">
        <f>0</f>
        <v>0</v>
      </c>
      <c r="M174" s="1398">
        <f>0</f>
        <v>0</v>
      </c>
      <c r="N174" s="1398">
        <f>0</f>
        <v>0</v>
      </c>
      <c r="O174" s="1398">
        <f>0</f>
        <v>0</v>
      </c>
      <c r="P174" s="1398">
        <f>0</f>
        <v>0</v>
      </c>
      <c r="Q174" s="1398">
        <f>0</f>
        <v>0</v>
      </c>
      <c r="R174" s="1398">
        <f>0</f>
        <v>0</v>
      </c>
      <c r="S174" s="1398">
        <f>0</f>
        <v>0</v>
      </c>
      <c r="T174" s="1398">
        <v>1</v>
      </c>
      <c r="U174" s="1398">
        <f>0</f>
        <v>0</v>
      </c>
      <c r="V174" s="1398">
        <f>0</f>
        <v>0</v>
      </c>
      <c r="W174" s="285" t="s">
        <v>434</v>
      </c>
      <c r="X174" s="1805"/>
    </row>
    <row r="175" spans="1:24" s="339" customFormat="1" ht="13.5" thickBot="1" x14ac:dyDescent="0.25">
      <c r="A175" s="1794" t="s">
        <v>1180</v>
      </c>
      <c r="B175" s="1795" t="s">
        <v>1181</v>
      </c>
      <c r="C175" s="346" t="s">
        <v>1132</v>
      </c>
      <c r="D175" s="1390">
        <f t="shared" si="2"/>
        <v>5</v>
      </c>
      <c r="E175" s="1391">
        <f>0</f>
        <v>0</v>
      </c>
      <c r="F175" s="1392">
        <f>0</f>
        <v>0</v>
      </c>
      <c r="G175" s="1392">
        <f>0</f>
        <v>0</v>
      </c>
      <c r="H175" s="1392">
        <f>0</f>
        <v>0</v>
      </c>
      <c r="I175" s="1392">
        <f>0</f>
        <v>0</v>
      </c>
      <c r="J175" s="1392">
        <f>0</f>
        <v>0</v>
      </c>
      <c r="K175" s="1392">
        <f>0</f>
        <v>0</v>
      </c>
      <c r="L175" s="1392">
        <f>0</f>
        <v>0</v>
      </c>
      <c r="M175" s="1392">
        <f>0</f>
        <v>0</v>
      </c>
      <c r="N175" s="1392">
        <v>2</v>
      </c>
      <c r="O175" s="1392">
        <f>0</f>
        <v>0</v>
      </c>
      <c r="P175" s="1392">
        <v>2</v>
      </c>
      <c r="Q175" s="1392">
        <f>0</f>
        <v>0</v>
      </c>
      <c r="R175" s="1392">
        <v>1</v>
      </c>
      <c r="S175" s="1392">
        <f>0</f>
        <v>0</v>
      </c>
      <c r="T175" s="1392">
        <f>0</f>
        <v>0</v>
      </c>
      <c r="U175" s="1392">
        <f>0</f>
        <v>0</v>
      </c>
      <c r="V175" s="1392">
        <f>0</f>
        <v>0</v>
      </c>
      <c r="W175" s="346" t="s">
        <v>180</v>
      </c>
      <c r="X175" s="1806" t="s">
        <v>1182</v>
      </c>
    </row>
    <row r="176" spans="1:24" s="339" customFormat="1" ht="13.5" thickBot="1" x14ac:dyDescent="0.25">
      <c r="A176" s="1787"/>
      <c r="B176" s="1789"/>
      <c r="C176" s="286" t="s">
        <v>1134</v>
      </c>
      <c r="D176" s="1393">
        <f t="shared" si="2"/>
        <v>0</v>
      </c>
      <c r="E176" s="1394">
        <f>0</f>
        <v>0</v>
      </c>
      <c r="F176" s="1395">
        <f>0</f>
        <v>0</v>
      </c>
      <c r="G176" s="1395">
        <f>0</f>
        <v>0</v>
      </c>
      <c r="H176" s="1395">
        <f>0</f>
        <v>0</v>
      </c>
      <c r="I176" s="1395">
        <f>0</f>
        <v>0</v>
      </c>
      <c r="J176" s="1395">
        <f>0</f>
        <v>0</v>
      </c>
      <c r="K176" s="1395">
        <f>0</f>
        <v>0</v>
      </c>
      <c r="L176" s="1395">
        <f>0</f>
        <v>0</v>
      </c>
      <c r="M176" s="1395">
        <f>0</f>
        <v>0</v>
      </c>
      <c r="N176" s="1395">
        <f>0</f>
        <v>0</v>
      </c>
      <c r="O176" s="1395">
        <f>0</f>
        <v>0</v>
      </c>
      <c r="P176" s="1395">
        <f>0</f>
        <v>0</v>
      </c>
      <c r="Q176" s="1395">
        <f>0</f>
        <v>0</v>
      </c>
      <c r="R176" s="1395">
        <f>0</f>
        <v>0</v>
      </c>
      <c r="S176" s="1395">
        <f>0</f>
        <v>0</v>
      </c>
      <c r="T176" s="1395">
        <f>0</f>
        <v>0</v>
      </c>
      <c r="U176" s="1395">
        <f>0</f>
        <v>0</v>
      </c>
      <c r="V176" s="1395">
        <f>0</f>
        <v>0</v>
      </c>
      <c r="W176" s="286" t="s">
        <v>434</v>
      </c>
      <c r="X176" s="1803"/>
    </row>
    <row r="177" spans="1:24" s="340" customFormat="1" ht="18" customHeight="1" thickBot="1" x14ac:dyDescent="0.25">
      <c r="A177" s="1790" t="s">
        <v>1121</v>
      </c>
      <c r="B177" s="1792" t="s">
        <v>1122</v>
      </c>
      <c r="C177" s="285" t="s">
        <v>1132</v>
      </c>
      <c r="D177" s="1396">
        <f t="shared" si="2"/>
        <v>11</v>
      </c>
      <c r="E177" s="1397">
        <f>0</f>
        <v>0</v>
      </c>
      <c r="F177" s="1398">
        <f>0</f>
        <v>0</v>
      </c>
      <c r="G177" s="1398">
        <f>0</f>
        <v>0</v>
      </c>
      <c r="H177" s="1398">
        <f>0</f>
        <v>0</v>
      </c>
      <c r="I177" s="1398">
        <f>0</f>
        <v>0</v>
      </c>
      <c r="J177" s="1398">
        <v>1</v>
      </c>
      <c r="K177" s="1398">
        <f>0</f>
        <v>0</v>
      </c>
      <c r="L177" s="1398">
        <f>0</f>
        <v>0</v>
      </c>
      <c r="M177" s="1398">
        <f>0</f>
        <v>0</v>
      </c>
      <c r="N177" s="1398">
        <v>1</v>
      </c>
      <c r="O177" s="1398">
        <v>4</v>
      </c>
      <c r="P177" s="1398">
        <v>3</v>
      </c>
      <c r="Q177" s="1398">
        <v>1</v>
      </c>
      <c r="R177" s="1398">
        <v>1</v>
      </c>
      <c r="S177" s="1398">
        <f>0</f>
        <v>0</v>
      </c>
      <c r="T177" s="1398">
        <f>0</f>
        <v>0</v>
      </c>
      <c r="U177" s="1398">
        <f>0</f>
        <v>0</v>
      </c>
      <c r="V177" s="1398">
        <f>0</f>
        <v>0</v>
      </c>
      <c r="W177" s="285" t="s">
        <v>180</v>
      </c>
      <c r="X177" s="1804" t="s">
        <v>1123</v>
      </c>
    </row>
    <row r="178" spans="1:24" s="340" customFormat="1" ht="18" customHeight="1" thickBot="1" x14ac:dyDescent="0.25">
      <c r="A178" s="1791"/>
      <c r="B178" s="1793"/>
      <c r="C178" s="285" t="s">
        <v>1134</v>
      </c>
      <c r="D178" s="1396">
        <f t="shared" si="2"/>
        <v>0</v>
      </c>
      <c r="E178" s="1397">
        <f>0</f>
        <v>0</v>
      </c>
      <c r="F178" s="1398">
        <f>0</f>
        <v>0</v>
      </c>
      <c r="G178" s="1398">
        <f>0</f>
        <v>0</v>
      </c>
      <c r="H178" s="1398">
        <f>0</f>
        <v>0</v>
      </c>
      <c r="I178" s="1398">
        <f>0</f>
        <v>0</v>
      </c>
      <c r="J178" s="1398">
        <f>0</f>
        <v>0</v>
      </c>
      <c r="K178" s="1398">
        <f>0</f>
        <v>0</v>
      </c>
      <c r="L178" s="1398">
        <f>0</f>
        <v>0</v>
      </c>
      <c r="M178" s="1398">
        <f>0</f>
        <v>0</v>
      </c>
      <c r="N178" s="1398">
        <f>0</f>
        <v>0</v>
      </c>
      <c r="O178" s="1398">
        <f>0</f>
        <v>0</v>
      </c>
      <c r="P178" s="1398">
        <f>0</f>
        <v>0</v>
      </c>
      <c r="Q178" s="1398">
        <f>0</f>
        <v>0</v>
      </c>
      <c r="R178" s="1398">
        <f>0</f>
        <v>0</v>
      </c>
      <c r="S178" s="1398">
        <f>0</f>
        <v>0</v>
      </c>
      <c r="T178" s="1398">
        <f>0</f>
        <v>0</v>
      </c>
      <c r="U178" s="1398">
        <f>0</f>
        <v>0</v>
      </c>
      <c r="V178" s="1398">
        <f>0</f>
        <v>0</v>
      </c>
      <c r="W178" s="285" t="s">
        <v>434</v>
      </c>
      <c r="X178" s="1805"/>
    </row>
    <row r="179" spans="1:24" s="339" customFormat="1" ht="13.5" thickBot="1" x14ac:dyDescent="0.25">
      <c r="A179" s="1794" t="s">
        <v>1124</v>
      </c>
      <c r="B179" s="1795" t="s">
        <v>464</v>
      </c>
      <c r="C179" s="346" t="s">
        <v>1132</v>
      </c>
      <c r="D179" s="1390">
        <f t="shared" si="2"/>
        <v>3</v>
      </c>
      <c r="E179" s="1391">
        <f>0</f>
        <v>0</v>
      </c>
      <c r="F179" s="1392">
        <v>1</v>
      </c>
      <c r="G179" s="1392">
        <f>0</f>
        <v>0</v>
      </c>
      <c r="H179" s="1392">
        <f>0</f>
        <v>0</v>
      </c>
      <c r="I179" s="1392">
        <f>0</f>
        <v>0</v>
      </c>
      <c r="J179" s="1392">
        <f>0</f>
        <v>0</v>
      </c>
      <c r="K179" s="1392">
        <f>0</f>
        <v>0</v>
      </c>
      <c r="L179" s="1392">
        <f>0</f>
        <v>0</v>
      </c>
      <c r="M179" s="1392">
        <f>0</f>
        <v>0</v>
      </c>
      <c r="N179" s="1392">
        <v>1</v>
      </c>
      <c r="O179" s="1392">
        <v>1</v>
      </c>
      <c r="P179" s="1392">
        <f>0</f>
        <v>0</v>
      </c>
      <c r="Q179" s="1392">
        <f>0</f>
        <v>0</v>
      </c>
      <c r="R179" s="1392">
        <f>0</f>
        <v>0</v>
      </c>
      <c r="S179" s="1392">
        <f>0</f>
        <v>0</v>
      </c>
      <c r="T179" s="1392">
        <f>0</f>
        <v>0</v>
      </c>
      <c r="U179" s="1392">
        <f>0</f>
        <v>0</v>
      </c>
      <c r="V179" s="1392">
        <f>0</f>
        <v>0</v>
      </c>
      <c r="W179" s="346" t="s">
        <v>180</v>
      </c>
      <c r="X179" s="1806" t="s">
        <v>507</v>
      </c>
    </row>
    <row r="180" spans="1:24" s="339" customFormat="1" ht="13.5" thickBot="1" x14ac:dyDescent="0.25">
      <c r="A180" s="1787"/>
      <c r="B180" s="1789"/>
      <c r="C180" s="286" t="s">
        <v>1134</v>
      </c>
      <c r="D180" s="1393">
        <f t="shared" si="2"/>
        <v>1</v>
      </c>
      <c r="E180" s="1394">
        <f>0</f>
        <v>0</v>
      </c>
      <c r="F180" s="1395">
        <f>0</f>
        <v>0</v>
      </c>
      <c r="G180" s="1395">
        <f>0</f>
        <v>0</v>
      </c>
      <c r="H180" s="1395">
        <f>0</f>
        <v>0</v>
      </c>
      <c r="I180" s="1395">
        <f>0</f>
        <v>0</v>
      </c>
      <c r="J180" s="1395">
        <f>0</f>
        <v>0</v>
      </c>
      <c r="K180" s="1395">
        <f>0</f>
        <v>0</v>
      </c>
      <c r="L180" s="1395">
        <f>0</f>
        <v>0</v>
      </c>
      <c r="M180" s="1395">
        <f>0</f>
        <v>0</v>
      </c>
      <c r="N180" s="1395">
        <v>1</v>
      </c>
      <c r="O180" s="1395">
        <f>0</f>
        <v>0</v>
      </c>
      <c r="P180" s="1395">
        <f>0</f>
        <v>0</v>
      </c>
      <c r="Q180" s="1395">
        <f>0</f>
        <v>0</v>
      </c>
      <c r="R180" s="1395">
        <f>0</f>
        <v>0</v>
      </c>
      <c r="S180" s="1395">
        <f>0</f>
        <v>0</v>
      </c>
      <c r="T180" s="1395">
        <f>0</f>
        <v>0</v>
      </c>
      <c r="U180" s="1395">
        <f>0</f>
        <v>0</v>
      </c>
      <c r="V180" s="1395">
        <f>0</f>
        <v>0</v>
      </c>
      <c r="W180" s="286" t="s">
        <v>434</v>
      </c>
      <c r="X180" s="1803"/>
    </row>
    <row r="181" spans="1:24" s="340" customFormat="1" ht="13.5" thickBot="1" x14ac:dyDescent="0.25">
      <c r="A181" s="1790" t="s">
        <v>1183</v>
      </c>
      <c r="B181" s="1792" t="s">
        <v>1184</v>
      </c>
      <c r="C181" s="285" t="s">
        <v>1132</v>
      </c>
      <c r="D181" s="1396">
        <f t="shared" si="2"/>
        <v>3</v>
      </c>
      <c r="E181" s="1397">
        <f>0</f>
        <v>0</v>
      </c>
      <c r="F181" s="1398">
        <f>0</f>
        <v>0</v>
      </c>
      <c r="G181" s="1398">
        <f>0</f>
        <v>0</v>
      </c>
      <c r="H181" s="1398">
        <f>0</f>
        <v>0</v>
      </c>
      <c r="I181" s="1398">
        <f>0</f>
        <v>0</v>
      </c>
      <c r="J181" s="1398">
        <f>0</f>
        <v>0</v>
      </c>
      <c r="K181" s="1398">
        <f>0</f>
        <v>0</v>
      </c>
      <c r="L181" s="1398">
        <f>0</f>
        <v>0</v>
      </c>
      <c r="M181" s="1398">
        <f>0</f>
        <v>0</v>
      </c>
      <c r="N181" s="1398">
        <v>1</v>
      </c>
      <c r="O181" s="1398">
        <f>0</f>
        <v>0</v>
      </c>
      <c r="P181" s="1398">
        <f>0</f>
        <v>0</v>
      </c>
      <c r="Q181" s="1398">
        <f>0</f>
        <v>0</v>
      </c>
      <c r="R181" s="1398">
        <v>1</v>
      </c>
      <c r="S181" s="1398">
        <f>0</f>
        <v>0</v>
      </c>
      <c r="T181" s="1398">
        <f>0</f>
        <v>0</v>
      </c>
      <c r="U181" s="1398">
        <f>0</f>
        <v>0</v>
      </c>
      <c r="V181" s="1398">
        <v>1</v>
      </c>
      <c r="W181" s="285" t="s">
        <v>180</v>
      </c>
      <c r="X181" s="1804" t="s">
        <v>1185</v>
      </c>
    </row>
    <row r="182" spans="1:24" s="340" customFormat="1" ht="13.5" thickBot="1" x14ac:dyDescent="0.25">
      <c r="A182" s="1791"/>
      <c r="B182" s="1793"/>
      <c r="C182" s="285" t="s">
        <v>1134</v>
      </c>
      <c r="D182" s="1396">
        <f t="shared" si="2"/>
        <v>0</v>
      </c>
      <c r="E182" s="1397">
        <f>0</f>
        <v>0</v>
      </c>
      <c r="F182" s="1398">
        <f>0</f>
        <v>0</v>
      </c>
      <c r="G182" s="1398">
        <f>0</f>
        <v>0</v>
      </c>
      <c r="H182" s="1398">
        <f>0</f>
        <v>0</v>
      </c>
      <c r="I182" s="1398">
        <f>0</f>
        <v>0</v>
      </c>
      <c r="J182" s="1398">
        <f>0</f>
        <v>0</v>
      </c>
      <c r="K182" s="1398">
        <f>0</f>
        <v>0</v>
      </c>
      <c r="L182" s="1398">
        <f>0</f>
        <v>0</v>
      </c>
      <c r="M182" s="1398">
        <f>0</f>
        <v>0</v>
      </c>
      <c r="N182" s="1398">
        <f>0</f>
        <v>0</v>
      </c>
      <c r="O182" s="1398">
        <f>0</f>
        <v>0</v>
      </c>
      <c r="P182" s="1398">
        <f>0</f>
        <v>0</v>
      </c>
      <c r="Q182" s="1398">
        <f>0</f>
        <v>0</v>
      </c>
      <c r="R182" s="1398">
        <f>0</f>
        <v>0</v>
      </c>
      <c r="S182" s="1398">
        <f>0</f>
        <v>0</v>
      </c>
      <c r="T182" s="1398">
        <f>0</f>
        <v>0</v>
      </c>
      <c r="U182" s="1398">
        <f>0</f>
        <v>0</v>
      </c>
      <c r="V182" s="1398">
        <f>0</f>
        <v>0</v>
      </c>
      <c r="W182" s="285" t="s">
        <v>434</v>
      </c>
      <c r="X182" s="1805"/>
    </row>
    <row r="183" spans="1:24" s="339" customFormat="1" ht="13.5" thickBot="1" x14ac:dyDescent="0.25">
      <c r="A183" s="1794" t="s">
        <v>1125</v>
      </c>
      <c r="B183" s="1795" t="s">
        <v>465</v>
      </c>
      <c r="C183" s="346" t="s">
        <v>1132</v>
      </c>
      <c r="D183" s="1390">
        <f t="shared" si="2"/>
        <v>8</v>
      </c>
      <c r="E183" s="1391">
        <f>0</f>
        <v>0</v>
      </c>
      <c r="F183" s="1392">
        <f>0</f>
        <v>0</v>
      </c>
      <c r="G183" s="1392">
        <f>0</f>
        <v>0</v>
      </c>
      <c r="H183" s="1392">
        <f>0</f>
        <v>0</v>
      </c>
      <c r="I183" s="1392">
        <f>0</f>
        <v>0</v>
      </c>
      <c r="J183" s="1392">
        <f>0</f>
        <v>0</v>
      </c>
      <c r="K183" s="1392">
        <v>1</v>
      </c>
      <c r="L183" s="1392">
        <f>0</f>
        <v>0</v>
      </c>
      <c r="M183" s="1392">
        <f>0</f>
        <v>0</v>
      </c>
      <c r="N183" s="1392">
        <v>2</v>
      </c>
      <c r="O183" s="1392">
        <v>1</v>
      </c>
      <c r="P183" s="1392">
        <v>1</v>
      </c>
      <c r="Q183" s="1392">
        <v>2</v>
      </c>
      <c r="R183" s="1392">
        <f>0</f>
        <v>0</v>
      </c>
      <c r="S183" s="1392">
        <f>0</f>
        <v>0</v>
      </c>
      <c r="T183" s="1392">
        <f>0</f>
        <v>0</v>
      </c>
      <c r="U183" s="1392">
        <v>1</v>
      </c>
      <c r="V183" s="1392">
        <f>0</f>
        <v>0</v>
      </c>
      <c r="W183" s="346" t="s">
        <v>180</v>
      </c>
      <c r="X183" s="1806" t="s">
        <v>1126</v>
      </c>
    </row>
    <row r="184" spans="1:24" s="339" customFormat="1" ht="13.5" thickBot="1" x14ac:dyDescent="0.25">
      <c r="A184" s="1787"/>
      <c r="B184" s="1789"/>
      <c r="C184" s="286" t="s">
        <v>1134</v>
      </c>
      <c r="D184" s="1393">
        <f t="shared" si="2"/>
        <v>2</v>
      </c>
      <c r="E184" s="1394">
        <f>0</f>
        <v>0</v>
      </c>
      <c r="F184" s="1395">
        <f>0</f>
        <v>0</v>
      </c>
      <c r="G184" s="1395">
        <f>0</f>
        <v>0</v>
      </c>
      <c r="H184" s="1395">
        <f>0</f>
        <v>0</v>
      </c>
      <c r="I184" s="1395">
        <f>0</f>
        <v>0</v>
      </c>
      <c r="J184" s="1395">
        <f>0</f>
        <v>0</v>
      </c>
      <c r="K184" s="1395">
        <f>0</f>
        <v>0</v>
      </c>
      <c r="L184" s="1395">
        <f>0</f>
        <v>0</v>
      </c>
      <c r="M184" s="1395">
        <f>0</f>
        <v>0</v>
      </c>
      <c r="N184" s="1395">
        <v>1</v>
      </c>
      <c r="O184" s="1395">
        <f>0</f>
        <v>0</v>
      </c>
      <c r="P184" s="1395">
        <v>1</v>
      </c>
      <c r="Q184" s="1395">
        <f>0</f>
        <v>0</v>
      </c>
      <c r="R184" s="1395">
        <f>0</f>
        <v>0</v>
      </c>
      <c r="S184" s="1395">
        <f>0</f>
        <v>0</v>
      </c>
      <c r="T184" s="1395">
        <f>0</f>
        <v>0</v>
      </c>
      <c r="U184" s="1395">
        <f>0</f>
        <v>0</v>
      </c>
      <c r="V184" s="1395">
        <f>0</f>
        <v>0</v>
      </c>
      <c r="W184" s="286" t="s">
        <v>434</v>
      </c>
      <c r="X184" s="1803"/>
    </row>
    <row r="185" spans="1:24" s="340" customFormat="1" ht="13.5" thickBot="1" x14ac:dyDescent="0.25">
      <c r="A185" s="1790" t="s">
        <v>1261</v>
      </c>
      <c r="B185" s="1792" t="s">
        <v>1262</v>
      </c>
      <c r="C185" s="285" t="s">
        <v>1132</v>
      </c>
      <c r="D185" s="1396">
        <f t="shared" si="2"/>
        <v>1</v>
      </c>
      <c r="E185" s="1397">
        <f>0</f>
        <v>0</v>
      </c>
      <c r="F185" s="1398">
        <f>0</f>
        <v>0</v>
      </c>
      <c r="G185" s="1398">
        <f>0</f>
        <v>0</v>
      </c>
      <c r="H185" s="1398">
        <f>0</f>
        <v>0</v>
      </c>
      <c r="I185" s="1398">
        <f>0</f>
        <v>0</v>
      </c>
      <c r="J185" s="1398">
        <f>0</f>
        <v>0</v>
      </c>
      <c r="K185" s="1398">
        <f>0</f>
        <v>0</v>
      </c>
      <c r="L185" s="1398">
        <f>0</f>
        <v>0</v>
      </c>
      <c r="M185" s="1398">
        <f>0</f>
        <v>0</v>
      </c>
      <c r="N185" s="1398">
        <f>0</f>
        <v>0</v>
      </c>
      <c r="O185" s="1398">
        <f>0</f>
        <v>0</v>
      </c>
      <c r="P185" s="1398">
        <v>1</v>
      </c>
      <c r="Q185" s="1398">
        <f>0</f>
        <v>0</v>
      </c>
      <c r="R185" s="1398">
        <f>0</f>
        <v>0</v>
      </c>
      <c r="S185" s="1398">
        <f>0</f>
        <v>0</v>
      </c>
      <c r="T185" s="1398">
        <f>0</f>
        <v>0</v>
      </c>
      <c r="U185" s="1398">
        <f>0</f>
        <v>0</v>
      </c>
      <c r="V185" s="1398">
        <f>0</f>
        <v>0</v>
      </c>
      <c r="W185" s="285" t="s">
        <v>180</v>
      </c>
      <c r="X185" s="1804" t="s">
        <v>1284</v>
      </c>
    </row>
    <row r="186" spans="1:24" s="340" customFormat="1" ht="13.5" thickBot="1" x14ac:dyDescent="0.25">
      <c r="A186" s="1791"/>
      <c r="B186" s="1793"/>
      <c r="C186" s="285" t="s">
        <v>1134</v>
      </c>
      <c r="D186" s="1396">
        <f t="shared" si="2"/>
        <v>0</v>
      </c>
      <c r="E186" s="1397">
        <f>0</f>
        <v>0</v>
      </c>
      <c r="F186" s="1398">
        <f>0</f>
        <v>0</v>
      </c>
      <c r="G186" s="1398">
        <f>0</f>
        <v>0</v>
      </c>
      <c r="H186" s="1398">
        <f>0</f>
        <v>0</v>
      </c>
      <c r="I186" s="1398">
        <f>0</f>
        <v>0</v>
      </c>
      <c r="J186" s="1398">
        <f>0</f>
        <v>0</v>
      </c>
      <c r="K186" s="1398">
        <f>0</f>
        <v>0</v>
      </c>
      <c r="L186" s="1398">
        <f>0</f>
        <v>0</v>
      </c>
      <c r="M186" s="1398">
        <f>0</f>
        <v>0</v>
      </c>
      <c r="N186" s="1398">
        <f>0</f>
        <v>0</v>
      </c>
      <c r="O186" s="1398">
        <f>0</f>
        <v>0</v>
      </c>
      <c r="P186" s="1398">
        <f>0</f>
        <v>0</v>
      </c>
      <c r="Q186" s="1398">
        <f>0</f>
        <v>0</v>
      </c>
      <c r="R186" s="1398">
        <f>0</f>
        <v>0</v>
      </c>
      <c r="S186" s="1398">
        <f>0</f>
        <v>0</v>
      </c>
      <c r="T186" s="1398">
        <f>0</f>
        <v>0</v>
      </c>
      <c r="U186" s="1398">
        <f>0</f>
        <v>0</v>
      </c>
      <c r="V186" s="1398">
        <f>0</f>
        <v>0</v>
      </c>
      <c r="W186" s="285" t="s">
        <v>434</v>
      </c>
      <c r="X186" s="1805"/>
    </row>
    <row r="187" spans="1:24" s="339" customFormat="1" ht="13.5" thickBot="1" x14ac:dyDescent="0.25">
      <c r="A187" s="1794" t="s">
        <v>1186</v>
      </c>
      <c r="B187" s="1795" t="s">
        <v>1187</v>
      </c>
      <c r="C187" s="346" t="s">
        <v>1132</v>
      </c>
      <c r="D187" s="1390">
        <f t="shared" si="2"/>
        <v>64</v>
      </c>
      <c r="E187" s="1391">
        <f>0</f>
        <v>0</v>
      </c>
      <c r="F187" s="1392">
        <f>0</f>
        <v>0</v>
      </c>
      <c r="G187" s="1392">
        <f>0</f>
        <v>0</v>
      </c>
      <c r="H187" s="1392">
        <f>0</f>
        <v>0</v>
      </c>
      <c r="I187" s="1392">
        <f>0</f>
        <v>0</v>
      </c>
      <c r="J187" s="1392">
        <v>1</v>
      </c>
      <c r="K187" s="1392">
        <v>1</v>
      </c>
      <c r="L187" s="1392">
        <v>2</v>
      </c>
      <c r="M187" s="1392">
        <v>6</v>
      </c>
      <c r="N187" s="1392">
        <v>5</v>
      </c>
      <c r="O187" s="1392">
        <v>10</v>
      </c>
      <c r="P187" s="1392">
        <v>14</v>
      </c>
      <c r="Q187" s="1392">
        <v>13</v>
      </c>
      <c r="R187" s="1392">
        <v>12</v>
      </c>
      <c r="S187" s="1392">
        <f>0</f>
        <v>0</v>
      </c>
      <c r="T187" s="1392">
        <f>0</f>
        <v>0</v>
      </c>
      <c r="U187" s="1392">
        <f>0</f>
        <v>0</v>
      </c>
      <c r="V187" s="1392">
        <f>0</f>
        <v>0</v>
      </c>
      <c r="W187" s="346" t="s">
        <v>180</v>
      </c>
      <c r="X187" s="1806" t="s">
        <v>1188</v>
      </c>
    </row>
    <row r="188" spans="1:24" s="339" customFormat="1" ht="13.5" thickBot="1" x14ac:dyDescent="0.25">
      <c r="A188" s="1787"/>
      <c r="B188" s="1789"/>
      <c r="C188" s="286" t="s">
        <v>1134</v>
      </c>
      <c r="D188" s="1393">
        <f t="shared" si="2"/>
        <v>6</v>
      </c>
      <c r="E188" s="1394">
        <f>0</f>
        <v>0</v>
      </c>
      <c r="F188" s="1395">
        <f>0</f>
        <v>0</v>
      </c>
      <c r="G188" s="1395">
        <f>0</f>
        <v>0</v>
      </c>
      <c r="H188" s="1395">
        <f>0</f>
        <v>0</v>
      </c>
      <c r="I188" s="1395">
        <f>0</f>
        <v>0</v>
      </c>
      <c r="J188" s="1395">
        <f>0</f>
        <v>0</v>
      </c>
      <c r="K188" s="1395">
        <f>0</f>
        <v>0</v>
      </c>
      <c r="L188" s="1395">
        <f>0</f>
        <v>0</v>
      </c>
      <c r="M188" s="1395">
        <f>0</f>
        <v>0</v>
      </c>
      <c r="N188" s="1395">
        <v>1</v>
      </c>
      <c r="O188" s="1395">
        <v>3</v>
      </c>
      <c r="P188" s="1395">
        <f>0</f>
        <v>0</v>
      </c>
      <c r="Q188" s="1395">
        <v>1</v>
      </c>
      <c r="R188" s="1395">
        <f>0</f>
        <v>0</v>
      </c>
      <c r="S188" s="1395">
        <f>0</f>
        <v>0</v>
      </c>
      <c r="T188" s="1395">
        <v>1</v>
      </c>
      <c r="U188" s="1395">
        <f>0</f>
        <v>0</v>
      </c>
      <c r="V188" s="1395">
        <f>0</f>
        <v>0</v>
      </c>
      <c r="W188" s="286" t="s">
        <v>434</v>
      </c>
      <c r="X188" s="1803"/>
    </row>
    <row r="189" spans="1:24" s="340" customFormat="1" ht="13.5" thickBot="1" x14ac:dyDescent="0.25">
      <c r="A189" s="1790" t="s">
        <v>1189</v>
      </c>
      <c r="B189" s="1792" t="s">
        <v>817</v>
      </c>
      <c r="C189" s="285" t="s">
        <v>1132</v>
      </c>
      <c r="D189" s="1396">
        <f t="shared" si="2"/>
        <v>6</v>
      </c>
      <c r="E189" s="1397">
        <f>0</f>
        <v>0</v>
      </c>
      <c r="F189" s="1398">
        <f>0</f>
        <v>0</v>
      </c>
      <c r="G189" s="1398">
        <f>0</f>
        <v>0</v>
      </c>
      <c r="H189" s="1398">
        <f>0</f>
        <v>0</v>
      </c>
      <c r="I189" s="1398">
        <f>0</f>
        <v>0</v>
      </c>
      <c r="J189" s="1398">
        <f>0</f>
        <v>0</v>
      </c>
      <c r="K189" s="1398">
        <v>1</v>
      </c>
      <c r="L189" s="1398">
        <f>0</f>
        <v>0</v>
      </c>
      <c r="M189" s="1398">
        <v>1</v>
      </c>
      <c r="N189" s="1398">
        <v>1</v>
      </c>
      <c r="O189" s="1398">
        <f>0</f>
        <v>0</v>
      </c>
      <c r="P189" s="1398">
        <f>0</f>
        <v>0</v>
      </c>
      <c r="Q189" s="1398">
        <v>2</v>
      </c>
      <c r="R189" s="1398">
        <f>0</f>
        <v>0</v>
      </c>
      <c r="S189" s="1398">
        <f>0</f>
        <v>0</v>
      </c>
      <c r="T189" s="1398">
        <v>1</v>
      </c>
      <c r="U189" s="1398">
        <f>0</f>
        <v>0</v>
      </c>
      <c r="V189" s="1398">
        <f>0</f>
        <v>0</v>
      </c>
      <c r="W189" s="285" t="s">
        <v>180</v>
      </c>
      <c r="X189" s="1804" t="s">
        <v>1190</v>
      </c>
    </row>
    <row r="190" spans="1:24" s="340" customFormat="1" ht="13.5" thickBot="1" x14ac:dyDescent="0.25">
      <c r="A190" s="1791"/>
      <c r="B190" s="1793"/>
      <c r="C190" s="285" t="s">
        <v>1134</v>
      </c>
      <c r="D190" s="1396">
        <f t="shared" si="2"/>
        <v>0</v>
      </c>
      <c r="E190" s="1397">
        <f>0</f>
        <v>0</v>
      </c>
      <c r="F190" s="1398">
        <f>0</f>
        <v>0</v>
      </c>
      <c r="G190" s="1398">
        <f>0</f>
        <v>0</v>
      </c>
      <c r="H190" s="1398">
        <f>0</f>
        <v>0</v>
      </c>
      <c r="I190" s="1398">
        <f>0</f>
        <v>0</v>
      </c>
      <c r="J190" s="1398">
        <f>0</f>
        <v>0</v>
      </c>
      <c r="K190" s="1398">
        <f>0</f>
        <v>0</v>
      </c>
      <c r="L190" s="1398">
        <f>0</f>
        <v>0</v>
      </c>
      <c r="M190" s="1398">
        <f>0</f>
        <v>0</v>
      </c>
      <c r="N190" s="1398">
        <f>0</f>
        <v>0</v>
      </c>
      <c r="O190" s="1398">
        <f>0</f>
        <v>0</v>
      </c>
      <c r="P190" s="1398">
        <f>0</f>
        <v>0</v>
      </c>
      <c r="Q190" s="1398">
        <f>0</f>
        <v>0</v>
      </c>
      <c r="R190" s="1398">
        <f>0</f>
        <v>0</v>
      </c>
      <c r="S190" s="1398">
        <f>0</f>
        <v>0</v>
      </c>
      <c r="T190" s="1398">
        <f>0</f>
        <v>0</v>
      </c>
      <c r="U190" s="1398">
        <f>0</f>
        <v>0</v>
      </c>
      <c r="V190" s="1398">
        <f>0</f>
        <v>0</v>
      </c>
      <c r="W190" s="285" t="s">
        <v>434</v>
      </c>
      <c r="X190" s="1805"/>
    </row>
    <row r="191" spans="1:24" s="339" customFormat="1" ht="13.5" thickBot="1" x14ac:dyDescent="0.25">
      <c r="A191" s="1794" t="s">
        <v>1127</v>
      </c>
      <c r="B191" s="1795" t="s">
        <v>1128</v>
      </c>
      <c r="C191" s="346" t="s">
        <v>1132</v>
      </c>
      <c r="D191" s="1390">
        <f t="shared" si="2"/>
        <v>2</v>
      </c>
      <c r="E191" s="1391">
        <f>0</f>
        <v>0</v>
      </c>
      <c r="F191" s="1392">
        <f>0</f>
        <v>0</v>
      </c>
      <c r="G191" s="1392">
        <f>0</f>
        <v>0</v>
      </c>
      <c r="H191" s="1392">
        <f>0</f>
        <v>0</v>
      </c>
      <c r="I191" s="1392">
        <f>0</f>
        <v>0</v>
      </c>
      <c r="J191" s="1392">
        <f>0</f>
        <v>0</v>
      </c>
      <c r="K191" s="1392">
        <f>0</f>
        <v>0</v>
      </c>
      <c r="L191" s="1392">
        <f>0</f>
        <v>0</v>
      </c>
      <c r="M191" s="1392">
        <f>0</f>
        <v>0</v>
      </c>
      <c r="N191" s="1392">
        <f>0</f>
        <v>0</v>
      </c>
      <c r="O191" s="1392">
        <v>1</v>
      </c>
      <c r="P191" s="1392">
        <f>0</f>
        <v>0</v>
      </c>
      <c r="Q191" s="1392">
        <f>0</f>
        <v>0</v>
      </c>
      <c r="R191" s="1392">
        <v>1</v>
      </c>
      <c r="S191" s="1392">
        <f>0</f>
        <v>0</v>
      </c>
      <c r="T191" s="1392">
        <f>0</f>
        <v>0</v>
      </c>
      <c r="U191" s="1392">
        <f>0</f>
        <v>0</v>
      </c>
      <c r="V191" s="1392">
        <f>0</f>
        <v>0</v>
      </c>
      <c r="W191" s="346" t="s">
        <v>180</v>
      </c>
      <c r="X191" s="1806" t="s">
        <v>1129</v>
      </c>
    </row>
    <row r="192" spans="1:24" s="339" customFormat="1" ht="13.5" thickBot="1" x14ac:dyDescent="0.25">
      <c r="A192" s="1787"/>
      <c r="B192" s="1789"/>
      <c r="C192" s="286" t="s">
        <v>1134</v>
      </c>
      <c r="D192" s="1393">
        <f t="shared" si="2"/>
        <v>0</v>
      </c>
      <c r="E192" s="1394">
        <f>0</f>
        <v>0</v>
      </c>
      <c r="F192" s="1395">
        <f>0</f>
        <v>0</v>
      </c>
      <c r="G192" s="1395">
        <f>0</f>
        <v>0</v>
      </c>
      <c r="H192" s="1395">
        <f>0</f>
        <v>0</v>
      </c>
      <c r="I192" s="1395">
        <f>0</f>
        <v>0</v>
      </c>
      <c r="J192" s="1395">
        <f>0</f>
        <v>0</v>
      </c>
      <c r="K192" s="1395">
        <f>0</f>
        <v>0</v>
      </c>
      <c r="L192" s="1395">
        <f>0</f>
        <v>0</v>
      </c>
      <c r="M192" s="1395">
        <f>0</f>
        <v>0</v>
      </c>
      <c r="N192" s="1395">
        <f>0</f>
        <v>0</v>
      </c>
      <c r="O192" s="1395">
        <f>0</f>
        <v>0</v>
      </c>
      <c r="P192" s="1395">
        <f>0</f>
        <v>0</v>
      </c>
      <c r="Q192" s="1395">
        <f>0</f>
        <v>0</v>
      </c>
      <c r="R192" s="1395">
        <f>0</f>
        <v>0</v>
      </c>
      <c r="S192" s="1395">
        <f>0</f>
        <v>0</v>
      </c>
      <c r="T192" s="1395">
        <f>0</f>
        <v>0</v>
      </c>
      <c r="U192" s="1395">
        <f>0</f>
        <v>0</v>
      </c>
      <c r="V192" s="1395">
        <f>0</f>
        <v>0</v>
      </c>
      <c r="W192" s="286" t="s">
        <v>434</v>
      </c>
      <c r="X192" s="1803"/>
    </row>
    <row r="193" spans="1:24" s="340" customFormat="1" ht="13.5" thickBot="1" x14ac:dyDescent="0.25">
      <c r="A193" s="1790" t="s">
        <v>1191</v>
      </c>
      <c r="B193" s="1792" t="s">
        <v>1192</v>
      </c>
      <c r="C193" s="285" t="s">
        <v>1132</v>
      </c>
      <c r="D193" s="1396">
        <f t="shared" si="2"/>
        <v>1</v>
      </c>
      <c r="E193" s="1397">
        <f>0</f>
        <v>0</v>
      </c>
      <c r="F193" s="1398">
        <f>0</f>
        <v>0</v>
      </c>
      <c r="G193" s="1398">
        <f>0</f>
        <v>0</v>
      </c>
      <c r="H193" s="1398">
        <f>0</f>
        <v>0</v>
      </c>
      <c r="I193" s="1398">
        <f>0</f>
        <v>0</v>
      </c>
      <c r="J193" s="1398">
        <f>0</f>
        <v>0</v>
      </c>
      <c r="K193" s="1398">
        <f>0</f>
        <v>0</v>
      </c>
      <c r="L193" s="1398">
        <f>0</f>
        <v>0</v>
      </c>
      <c r="M193" s="1398">
        <f>0</f>
        <v>0</v>
      </c>
      <c r="N193" s="1398">
        <f>0</f>
        <v>0</v>
      </c>
      <c r="O193" s="1398">
        <v>1</v>
      </c>
      <c r="P193" s="1398">
        <f>0</f>
        <v>0</v>
      </c>
      <c r="Q193" s="1398">
        <f>0</f>
        <v>0</v>
      </c>
      <c r="R193" s="1398">
        <f>0</f>
        <v>0</v>
      </c>
      <c r="S193" s="1398">
        <f>0</f>
        <v>0</v>
      </c>
      <c r="T193" s="1398">
        <f>0</f>
        <v>0</v>
      </c>
      <c r="U193" s="1398">
        <f>0</f>
        <v>0</v>
      </c>
      <c r="V193" s="1398">
        <f>0</f>
        <v>0</v>
      </c>
      <c r="W193" s="285" t="s">
        <v>180</v>
      </c>
      <c r="X193" s="1804" t="s">
        <v>1285</v>
      </c>
    </row>
    <row r="194" spans="1:24" s="340" customFormat="1" ht="13.5" thickBot="1" x14ac:dyDescent="0.25">
      <c r="A194" s="1791"/>
      <c r="B194" s="1793"/>
      <c r="C194" s="285" t="s">
        <v>1134</v>
      </c>
      <c r="D194" s="1396">
        <f t="shared" si="2"/>
        <v>0</v>
      </c>
      <c r="E194" s="1397">
        <f>0</f>
        <v>0</v>
      </c>
      <c r="F194" s="1398">
        <f>0</f>
        <v>0</v>
      </c>
      <c r="G194" s="1398">
        <f>0</f>
        <v>0</v>
      </c>
      <c r="H194" s="1398">
        <f>0</f>
        <v>0</v>
      </c>
      <c r="I194" s="1398">
        <f>0</f>
        <v>0</v>
      </c>
      <c r="J194" s="1398">
        <f>0</f>
        <v>0</v>
      </c>
      <c r="K194" s="1398">
        <f>0</f>
        <v>0</v>
      </c>
      <c r="L194" s="1398">
        <f>0</f>
        <v>0</v>
      </c>
      <c r="M194" s="1398">
        <f>0</f>
        <v>0</v>
      </c>
      <c r="N194" s="1398">
        <f>0</f>
        <v>0</v>
      </c>
      <c r="O194" s="1398">
        <f>0</f>
        <v>0</v>
      </c>
      <c r="P194" s="1398">
        <f>0</f>
        <v>0</v>
      </c>
      <c r="Q194" s="1398">
        <f>0</f>
        <v>0</v>
      </c>
      <c r="R194" s="1398">
        <f>0</f>
        <v>0</v>
      </c>
      <c r="S194" s="1398">
        <f>0</f>
        <v>0</v>
      </c>
      <c r="T194" s="1398">
        <f>0</f>
        <v>0</v>
      </c>
      <c r="U194" s="1398">
        <f>0</f>
        <v>0</v>
      </c>
      <c r="V194" s="1398">
        <f>0</f>
        <v>0</v>
      </c>
      <c r="W194" s="285" t="s">
        <v>434</v>
      </c>
      <c r="X194" s="1805"/>
    </row>
    <row r="195" spans="1:24" s="339" customFormat="1" ht="13.5" thickBot="1" x14ac:dyDescent="0.25">
      <c r="A195" s="1794" t="s">
        <v>1263</v>
      </c>
      <c r="B195" s="1795" t="s">
        <v>1264</v>
      </c>
      <c r="C195" s="346" t="s">
        <v>1132</v>
      </c>
      <c r="D195" s="1390">
        <f t="shared" si="2"/>
        <v>1</v>
      </c>
      <c r="E195" s="1391">
        <f>0</f>
        <v>0</v>
      </c>
      <c r="F195" s="1392">
        <f>0</f>
        <v>0</v>
      </c>
      <c r="G195" s="1392">
        <f>0</f>
        <v>0</v>
      </c>
      <c r="H195" s="1392">
        <f>0</f>
        <v>0</v>
      </c>
      <c r="I195" s="1392">
        <f>0</f>
        <v>0</v>
      </c>
      <c r="J195" s="1392">
        <f>0</f>
        <v>0</v>
      </c>
      <c r="K195" s="1392">
        <f>0</f>
        <v>0</v>
      </c>
      <c r="L195" s="1392">
        <f>0</f>
        <v>0</v>
      </c>
      <c r="M195" s="1392">
        <f>0</f>
        <v>0</v>
      </c>
      <c r="N195" s="1392">
        <f>0</f>
        <v>0</v>
      </c>
      <c r="O195" s="1392">
        <v>1</v>
      </c>
      <c r="P195" s="1392">
        <f>0</f>
        <v>0</v>
      </c>
      <c r="Q195" s="1392">
        <f>0</f>
        <v>0</v>
      </c>
      <c r="R195" s="1392">
        <f>0</f>
        <v>0</v>
      </c>
      <c r="S195" s="1392">
        <f>0</f>
        <v>0</v>
      </c>
      <c r="T195" s="1392">
        <f>0</f>
        <v>0</v>
      </c>
      <c r="U195" s="1392">
        <f>0</f>
        <v>0</v>
      </c>
      <c r="V195" s="1392">
        <f>0</f>
        <v>0</v>
      </c>
      <c r="W195" s="346" t="s">
        <v>180</v>
      </c>
      <c r="X195" s="1806" t="s">
        <v>1193</v>
      </c>
    </row>
    <row r="196" spans="1:24" s="339" customFormat="1" ht="12.75" x14ac:dyDescent="0.2">
      <c r="A196" s="1800"/>
      <c r="B196" s="1801"/>
      <c r="C196" s="941" t="s">
        <v>1134</v>
      </c>
      <c r="D196" s="1408">
        <f t="shared" si="2"/>
        <v>0</v>
      </c>
      <c r="E196" s="1409">
        <f>0</f>
        <v>0</v>
      </c>
      <c r="F196" s="1410">
        <f>0</f>
        <v>0</v>
      </c>
      <c r="G196" s="1410">
        <f>0</f>
        <v>0</v>
      </c>
      <c r="H196" s="1410">
        <f>0</f>
        <v>0</v>
      </c>
      <c r="I196" s="1410">
        <f>0</f>
        <v>0</v>
      </c>
      <c r="J196" s="1410">
        <f>0</f>
        <v>0</v>
      </c>
      <c r="K196" s="1410">
        <f>0</f>
        <v>0</v>
      </c>
      <c r="L196" s="1410">
        <f>0</f>
        <v>0</v>
      </c>
      <c r="M196" s="1410">
        <f>0</f>
        <v>0</v>
      </c>
      <c r="N196" s="1410">
        <f>0</f>
        <v>0</v>
      </c>
      <c r="O196" s="1410">
        <f>0</f>
        <v>0</v>
      </c>
      <c r="P196" s="1410">
        <f>0</f>
        <v>0</v>
      </c>
      <c r="Q196" s="1410">
        <f>0</f>
        <v>0</v>
      </c>
      <c r="R196" s="1410">
        <f>0</f>
        <v>0</v>
      </c>
      <c r="S196" s="1410">
        <f>0</f>
        <v>0</v>
      </c>
      <c r="T196" s="1410">
        <f>0</f>
        <v>0</v>
      </c>
      <c r="U196" s="1410">
        <f>0</f>
        <v>0</v>
      </c>
      <c r="V196" s="1410">
        <f>0</f>
        <v>0</v>
      </c>
      <c r="W196" s="941" t="s">
        <v>434</v>
      </c>
      <c r="X196" s="1809"/>
    </row>
    <row r="197" spans="1:24" ht="13.5" thickBot="1" x14ac:dyDescent="0.25">
      <c r="A197" s="1773" t="s">
        <v>289</v>
      </c>
      <c r="B197" s="1774"/>
      <c r="C197" s="942" t="s">
        <v>592</v>
      </c>
      <c r="D197" s="1411">
        <f t="shared" ref="D197:U197" si="3">SUMIF($C$7:$C$196,"M",D7:D196)</f>
        <v>1569</v>
      </c>
      <c r="E197" s="1411">
        <f t="shared" si="3"/>
        <v>51</v>
      </c>
      <c r="F197" s="1411">
        <f t="shared" si="3"/>
        <v>53</v>
      </c>
      <c r="G197" s="1411">
        <f t="shared" si="3"/>
        <v>53</v>
      </c>
      <c r="H197" s="1411">
        <f t="shared" si="3"/>
        <v>64</v>
      </c>
      <c r="I197" s="1411">
        <f t="shared" si="3"/>
        <v>92</v>
      </c>
      <c r="J197" s="1411">
        <f t="shared" si="3"/>
        <v>126</v>
      </c>
      <c r="K197" s="1411">
        <f t="shared" si="3"/>
        <v>156</v>
      </c>
      <c r="L197" s="1411">
        <f t="shared" si="3"/>
        <v>158</v>
      </c>
      <c r="M197" s="1411">
        <f t="shared" si="3"/>
        <v>179</v>
      </c>
      <c r="N197" s="1411">
        <f t="shared" si="3"/>
        <v>168</v>
      </c>
      <c r="O197" s="1411">
        <f t="shared" si="3"/>
        <v>140</v>
      </c>
      <c r="P197" s="1411">
        <f t="shared" si="3"/>
        <v>111</v>
      </c>
      <c r="Q197" s="1411">
        <f t="shared" si="3"/>
        <v>84</v>
      </c>
      <c r="R197" s="1411">
        <f t="shared" si="3"/>
        <v>55</v>
      </c>
      <c r="S197" s="1411">
        <f t="shared" si="3"/>
        <v>8</v>
      </c>
      <c r="T197" s="1411">
        <f t="shared" si="3"/>
        <v>4</v>
      </c>
      <c r="U197" s="1411">
        <f t="shared" si="3"/>
        <v>12</v>
      </c>
      <c r="V197" s="1411">
        <f>SUMIF($C$7:$C$196,"M",V7:V196)</f>
        <v>55</v>
      </c>
      <c r="W197" s="943" t="s">
        <v>180</v>
      </c>
      <c r="X197" s="1779" t="s">
        <v>470</v>
      </c>
    </row>
    <row r="198" spans="1:24" ht="13.5" thickBot="1" x14ac:dyDescent="0.25">
      <c r="A198" s="1775"/>
      <c r="B198" s="1776"/>
      <c r="C198" s="944" t="s">
        <v>593</v>
      </c>
      <c r="D198" s="1412">
        <f t="shared" ref="D198:U198" si="4">SUMIF($C$7:$C$196,"F",D7:D196)</f>
        <v>432</v>
      </c>
      <c r="E198" s="1412">
        <f t="shared" si="4"/>
        <v>25</v>
      </c>
      <c r="F198" s="1412">
        <f t="shared" si="4"/>
        <v>24</v>
      </c>
      <c r="G198" s="1412">
        <f t="shared" si="4"/>
        <v>43</v>
      </c>
      <c r="H198" s="1412">
        <f t="shared" si="4"/>
        <v>37</v>
      </c>
      <c r="I198" s="1412">
        <f t="shared" si="4"/>
        <v>32</v>
      </c>
      <c r="J198" s="1412">
        <f t="shared" si="4"/>
        <v>39</v>
      </c>
      <c r="K198" s="1412">
        <f t="shared" si="4"/>
        <v>35</v>
      </c>
      <c r="L198" s="1412">
        <f t="shared" si="4"/>
        <v>29</v>
      </c>
      <c r="M198" s="1412">
        <f t="shared" si="4"/>
        <v>27</v>
      </c>
      <c r="N198" s="1412">
        <f t="shared" si="4"/>
        <v>26</v>
      </c>
      <c r="O198" s="1412">
        <f t="shared" si="4"/>
        <v>20</v>
      </c>
      <c r="P198" s="1412">
        <f t="shared" si="4"/>
        <v>17</v>
      </c>
      <c r="Q198" s="1412">
        <f t="shared" si="4"/>
        <v>10</v>
      </c>
      <c r="R198" s="1412">
        <f t="shared" si="4"/>
        <v>3</v>
      </c>
      <c r="S198" s="1412">
        <f t="shared" si="4"/>
        <v>1</v>
      </c>
      <c r="T198" s="1412">
        <f t="shared" si="4"/>
        <v>8</v>
      </c>
      <c r="U198" s="1412">
        <f t="shared" si="4"/>
        <v>6</v>
      </c>
      <c r="V198" s="1412">
        <f>SUMIF($C$7:$C$196,"F",V7:V196)</f>
        <v>50</v>
      </c>
      <c r="W198" s="945" t="s">
        <v>434</v>
      </c>
      <c r="X198" s="1780"/>
    </row>
    <row r="199" spans="1:24" ht="12.75" x14ac:dyDescent="0.2">
      <c r="A199" s="1777"/>
      <c r="B199" s="1778"/>
      <c r="C199" s="946" t="s">
        <v>44</v>
      </c>
      <c r="D199" s="1413">
        <f t="shared" ref="D199:U199" si="5">SUM(D197:D198)</f>
        <v>2001</v>
      </c>
      <c r="E199" s="1413">
        <f t="shared" si="5"/>
        <v>76</v>
      </c>
      <c r="F199" s="1413">
        <f t="shared" si="5"/>
        <v>77</v>
      </c>
      <c r="G199" s="1413">
        <f t="shared" si="5"/>
        <v>96</v>
      </c>
      <c r="H199" s="1413">
        <f t="shared" si="5"/>
        <v>101</v>
      </c>
      <c r="I199" s="1413">
        <f t="shared" si="5"/>
        <v>124</v>
      </c>
      <c r="J199" s="1413">
        <f t="shared" si="5"/>
        <v>165</v>
      </c>
      <c r="K199" s="1413">
        <f t="shared" si="5"/>
        <v>191</v>
      </c>
      <c r="L199" s="1413">
        <f t="shared" si="5"/>
        <v>187</v>
      </c>
      <c r="M199" s="1413">
        <f t="shared" si="5"/>
        <v>206</v>
      </c>
      <c r="N199" s="1413">
        <f t="shared" si="5"/>
        <v>194</v>
      </c>
      <c r="O199" s="1413">
        <f t="shared" si="5"/>
        <v>160</v>
      </c>
      <c r="P199" s="1413">
        <f t="shared" si="5"/>
        <v>128</v>
      </c>
      <c r="Q199" s="1413">
        <f t="shared" si="5"/>
        <v>94</v>
      </c>
      <c r="R199" s="1413">
        <f t="shared" si="5"/>
        <v>58</v>
      </c>
      <c r="S199" s="1413">
        <f t="shared" si="5"/>
        <v>9</v>
      </c>
      <c r="T199" s="1413">
        <f t="shared" si="5"/>
        <v>12</v>
      </c>
      <c r="U199" s="1413">
        <f t="shared" si="5"/>
        <v>18</v>
      </c>
      <c r="V199" s="1413">
        <f>SUM(V197:V198)</f>
        <v>105</v>
      </c>
      <c r="W199" s="947" t="s">
        <v>45</v>
      </c>
      <c r="X199" s="1781"/>
    </row>
    <row r="200" spans="1:24" ht="12.75" x14ac:dyDescent="0.2">
      <c r="A200" s="1782" t="s">
        <v>970</v>
      </c>
      <c r="B200" s="1782"/>
      <c r="C200" s="1782"/>
      <c r="D200" s="1782"/>
      <c r="T200" s="1783" t="s">
        <v>969</v>
      </c>
      <c r="U200" s="1783"/>
      <c r="V200" s="1783"/>
      <c r="W200" s="1783"/>
      <c r="X200" s="1783"/>
    </row>
  </sheetData>
  <mergeCells count="293">
    <mergeCell ref="A187:A188"/>
    <mergeCell ref="B187:B188"/>
    <mergeCell ref="X187:X188"/>
    <mergeCell ref="A181:A182"/>
    <mergeCell ref="B181:B182"/>
    <mergeCell ref="X181:X182"/>
    <mergeCell ref="A183:A184"/>
    <mergeCell ref="B183:B184"/>
    <mergeCell ref="X183:X184"/>
    <mergeCell ref="A185:A186"/>
    <mergeCell ref="B185:B186"/>
    <mergeCell ref="X185:X186"/>
    <mergeCell ref="A197:B199"/>
    <mergeCell ref="X197:X199"/>
    <mergeCell ref="A200:D200"/>
    <mergeCell ref="T200:X200"/>
    <mergeCell ref="A193:A194"/>
    <mergeCell ref="B193:B194"/>
    <mergeCell ref="X193:X194"/>
    <mergeCell ref="A195:A196"/>
    <mergeCell ref="B195:B196"/>
    <mergeCell ref="X195:X196"/>
    <mergeCell ref="A189:A190"/>
    <mergeCell ref="B189:B190"/>
    <mergeCell ref="X189:X190"/>
    <mergeCell ref="A191:A192"/>
    <mergeCell ref="B191:B192"/>
    <mergeCell ref="X191:X192"/>
    <mergeCell ref="A169:A170"/>
    <mergeCell ref="B169:B170"/>
    <mergeCell ref="X169:X170"/>
    <mergeCell ref="A171:A172"/>
    <mergeCell ref="B171:B172"/>
    <mergeCell ref="X171:X172"/>
    <mergeCell ref="A177:A178"/>
    <mergeCell ref="B177:B178"/>
    <mergeCell ref="X177:X178"/>
    <mergeCell ref="A173:A174"/>
    <mergeCell ref="B173:B174"/>
    <mergeCell ref="X173:X174"/>
    <mergeCell ref="A175:A176"/>
    <mergeCell ref="B175:B176"/>
    <mergeCell ref="X175:X176"/>
    <mergeCell ref="A179:A180"/>
    <mergeCell ref="B179:B180"/>
    <mergeCell ref="X179:X180"/>
    <mergeCell ref="A165:A166"/>
    <mergeCell ref="B165:B166"/>
    <mergeCell ref="X165:X166"/>
    <mergeCell ref="A167:A168"/>
    <mergeCell ref="B167:B168"/>
    <mergeCell ref="X167:X168"/>
    <mergeCell ref="A161:A162"/>
    <mergeCell ref="B161:B162"/>
    <mergeCell ref="X161:X162"/>
    <mergeCell ref="A163:A164"/>
    <mergeCell ref="B163:B164"/>
    <mergeCell ref="X163:X164"/>
    <mergeCell ref="A157:A158"/>
    <mergeCell ref="B157:B158"/>
    <mergeCell ref="X157:X158"/>
    <mergeCell ref="A159:A160"/>
    <mergeCell ref="B159:B160"/>
    <mergeCell ref="X159:X160"/>
    <mergeCell ref="A153:A154"/>
    <mergeCell ref="B153:B154"/>
    <mergeCell ref="X153:X154"/>
    <mergeCell ref="A155:A156"/>
    <mergeCell ref="B155:B156"/>
    <mergeCell ref="X155:X156"/>
    <mergeCell ref="A149:A150"/>
    <mergeCell ref="B149:B150"/>
    <mergeCell ref="X149:X150"/>
    <mergeCell ref="A151:A152"/>
    <mergeCell ref="B151:B152"/>
    <mergeCell ref="X151:X152"/>
    <mergeCell ref="A145:A146"/>
    <mergeCell ref="B145:B146"/>
    <mergeCell ref="X145:X146"/>
    <mergeCell ref="A147:A148"/>
    <mergeCell ref="B147:B148"/>
    <mergeCell ref="X147:X148"/>
    <mergeCell ref="A141:A142"/>
    <mergeCell ref="B141:B142"/>
    <mergeCell ref="X141:X142"/>
    <mergeCell ref="A143:A144"/>
    <mergeCell ref="B143:B144"/>
    <mergeCell ref="X143:X144"/>
    <mergeCell ref="A137:A138"/>
    <mergeCell ref="B137:B138"/>
    <mergeCell ref="X137:X138"/>
    <mergeCell ref="A139:A140"/>
    <mergeCell ref="B139:B140"/>
    <mergeCell ref="X139:X140"/>
    <mergeCell ref="A133:A134"/>
    <mergeCell ref="B133:B134"/>
    <mergeCell ref="X133:X134"/>
    <mergeCell ref="A135:A136"/>
    <mergeCell ref="B135:B136"/>
    <mergeCell ref="X135:X136"/>
    <mergeCell ref="A129:A130"/>
    <mergeCell ref="B129:B130"/>
    <mergeCell ref="X129:X130"/>
    <mergeCell ref="A131:A132"/>
    <mergeCell ref="B131:B132"/>
    <mergeCell ref="X131:X132"/>
    <mergeCell ref="A125:A126"/>
    <mergeCell ref="B125:B126"/>
    <mergeCell ref="X125:X126"/>
    <mergeCell ref="A127:A128"/>
    <mergeCell ref="B127:B128"/>
    <mergeCell ref="X127:X128"/>
    <mergeCell ref="A121:A122"/>
    <mergeCell ref="B121:B122"/>
    <mergeCell ref="X121:X122"/>
    <mergeCell ref="A123:A124"/>
    <mergeCell ref="B123:B124"/>
    <mergeCell ref="X123:X124"/>
    <mergeCell ref="A117:A118"/>
    <mergeCell ref="B117:B118"/>
    <mergeCell ref="X117:X118"/>
    <mergeCell ref="A119:A120"/>
    <mergeCell ref="B119:B120"/>
    <mergeCell ref="X119:X120"/>
    <mergeCell ref="A113:A114"/>
    <mergeCell ref="B113:B114"/>
    <mergeCell ref="X113:X114"/>
    <mergeCell ref="A115:A116"/>
    <mergeCell ref="B115:B116"/>
    <mergeCell ref="X115:X116"/>
    <mergeCell ref="A109:A110"/>
    <mergeCell ref="B109:B110"/>
    <mergeCell ref="X109:X110"/>
    <mergeCell ref="A111:A112"/>
    <mergeCell ref="B111:B112"/>
    <mergeCell ref="X111:X112"/>
    <mergeCell ref="A105:A106"/>
    <mergeCell ref="B105:B106"/>
    <mergeCell ref="X105:X106"/>
    <mergeCell ref="A107:A108"/>
    <mergeCell ref="B107:B108"/>
    <mergeCell ref="X107:X108"/>
    <mergeCell ref="A101:A102"/>
    <mergeCell ref="B101:B102"/>
    <mergeCell ref="X101:X102"/>
    <mergeCell ref="A103:A104"/>
    <mergeCell ref="B103:B104"/>
    <mergeCell ref="X103:X104"/>
    <mergeCell ref="A97:A98"/>
    <mergeCell ref="B97:B98"/>
    <mergeCell ref="X97:X98"/>
    <mergeCell ref="A99:A100"/>
    <mergeCell ref="B99:B100"/>
    <mergeCell ref="X99:X100"/>
    <mergeCell ref="A93:A94"/>
    <mergeCell ref="B93:B94"/>
    <mergeCell ref="X93:X94"/>
    <mergeCell ref="A95:A96"/>
    <mergeCell ref="B95:B96"/>
    <mergeCell ref="X95:X96"/>
    <mergeCell ref="A89:A90"/>
    <mergeCell ref="B89:B90"/>
    <mergeCell ref="X89:X90"/>
    <mergeCell ref="A91:A92"/>
    <mergeCell ref="B91:B92"/>
    <mergeCell ref="X91:X92"/>
    <mergeCell ref="A85:A86"/>
    <mergeCell ref="B85:B86"/>
    <mergeCell ref="X85:X86"/>
    <mergeCell ref="A87:A88"/>
    <mergeCell ref="B87:B88"/>
    <mergeCell ref="X87:X88"/>
    <mergeCell ref="A81:A82"/>
    <mergeCell ref="B81:B82"/>
    <mergeCell ref="X81:X82"/>
    <mergeCell ref="A83:A84"/>
    <mergeCell ref="B83:B84"/>
    <mergeCell ref="X83:X84"/>
    <mergeCell ref="A77:A78"/>
    <mergeCell ref="B77:B78"/>
    <mergeCell ref="X77:X78"/>
    <mergeCell ref="A79:A80"/>
    <mergeCell ref="B79:B80"/>
    <mergeCell ref="X79:X80"/>
    <mergeCell ref="A73:A74"/>
    <mergeCell ref="B73:B74"/>
    <mergeCell ref="X73:X74"/>
    <mergeCell ref="A75:A76"/>
    <mergeCell ref="B75:B76"/>
    <mergeCell ref="X75:X76"/>
    <mergeCell ref="A69:A70"/>
    <mergeCell ref="B69:B70"/>
    <mergeCell ref="X69:X70"/>
    <mergeCell ref="A71:A72"/>
    <mergeCell ref="B71:B72"/>
    <mergeCell ref="X71:X72"/>
    <mergeCell ref="A65:A66"/>
    <mergeCell ref="B65:B66"/>
    <mergeCell ref="X65:X66"/>
    <mergeCell ref="A67:A68"/>
    <mergeCell ref="B67:B68"/>
    <mergeCell ref="X67:X68"/>
    <mergeCell ref="A61:A62"/>
    <mergeCell ref="B61:B62"/>
    <mergeCell ref="X61:X62"/>
    <mergeCell ref="A63:A64"/>
    <mergeCell ref="B63:B64"/>
    <mergeCell ref="X63:X64"/>
    <mergeCell ref="A57:A58"/>
    <mergeCell ref="B57:B58"/>
    <mergeCell ref="X57:X58"/>
    <mergeCell ref="A59:A60"/>
    <mergeCell ref="B59:B60"/>
    <mergeCell ref="X59:X60"/>
    <mergeCell ref="A53:A54"/>
    <mergeCell ref="B53:B54"/>
    <mergeCell ref="X53:X54"/>
    <mergeCell ref="A55:A56"/>
    <mergeCell ref="B55:B56"/>
    <mergeCell ref="X55:X56"/>
    <mergeCell ref="A49:A50"/>
    <mergeCell ref="B49:B50"/>
    <mergeCell ref="X49:X50"/>
    <mergeCell ref="A51:A52"/>
    <mergeCell ref="B51:B52"/>
    <mergeCell ref="X51:X52"/>
    <mergeCell ref="A45:A46"/>
    <mergeCell ref="B45:B46"/>
    <mergeCell ref="X45:X46"/>
    <mergeCell ref="A47:A48"/>
    <mergeCell ref="B47:B48"/>
    <mergeCell ref="X47:X48"/>
    <mergeCell ref="A41:A42"/>
    <mergeCell ref="B41:B42"/>
    <mergeCell ref="X41:X42"/>
    <mergeCell ref="A43:A44"/>
    <mergeCell ref="B43:B44"/>
    <mergeCell ref="X43:X44"/>
    <mergeCell ref="A37:A38"/>
    <mergeCell ref="B37:B38"/>
    <mergeCell ref="X37:X38"/>
    <mergeCell ref="A39:A40"/>
    <mergeCell ref="B39:B40"/>
    <mergeCell ref="X39:X40"/>
    <mergeCell ref="A33:A34"/>
    <mergeCell ref="B33:B34"/>
    <mergeCell ref="X33:X34"/>
    <mergeCell ref="A35:A36"/>
    <mergeCell ref="B35:B36"/>
    <mergeCell ref="X35:X36"/>
    <mergeCell ref="A29:A30"/>
    <mergeCell ref="B29:B30"/>
    <mergeCell ref="X29:X30"/>
    <mergeCell ref="A31:A32"/>
    <mergeCell ref="B31:B32"/>
    <mergeCell ref="X31:X32"/>
    <mergeCell ref="A25:A26"/>
    <mergeCell ref="B25:B26"/>
    <mergeCell ref="X25:X26"/>
    <mergeCell ref="A27:A28"/>
    <mergeCell ref="B27:B28"/>
    <mergeCell ref="X27:X28"/>
    <mergeCell ref="A21:A22"/>
    <mergeCell ref="B21:B22"/>
    <mergeCell ref="X21:X22"/>
    <mergeCell ref="A23:A24"/>
    <mergeCell ref="B23:B24"/>
    <mergeCell ref="X23:X24"/>
    <mergeCell ref="A17:A18"/>
    <mergeCell ref="B17:B18"/>
    <mergeCell ref="X17:X18"/>
    <mergeCell ref="A19:A20"/>
    <mergeCell ref="B19:B20"/>
    <mergeCell ref="X19:X20"/>
    <mergeCell ref="A15:A16"/>
    <mergeCell ref="B15:B16"/>
    <mergeCell ref="X15:X16"/>
    <mergeCell ref="A9:A10"/>
    <mergeCell ref="B9:B10"/>
    <mergeCell ref="X9:X10"/>
    <mergeCell ref="A11:A12"/>
    <mergeCell ref="B11:B12"/>
    <mergeCell ref="X11:X12"/>
    <mergeCell ref="A1:X1"/>
    <mergeCell ref="A2:X2"/>
    <mergeCell ref="A3:X3"/>
    <mergeCell ref="A4:X4"/>
    <mergeCell ref="A7:A8"/>
    <mergeCell ref="B7:B8"/>
    <mergeCell ref="X7:X8"/>
    <mergeCell ref="A13:A14"/>
    <mergeCell ref="B13:B14"/>
    <mergeCell ref="X13:X14"/>
  </mergeCells>
  <printOptions horizontalCentered="1" verticalCentered="1"/>
  <pageMargins left="0" right="0" top="0.39370078740157483" bottom="0" header="0" footer="0"/>
  <pageSetup paperSize="9" scale="75" orientation="landscape" r:id="rId1"/>
  <rowBreaks count="4" manualBreakCount="4">
    <brk id="46" max="23" man="1"/>
    <brk id="82" max="23" man="1"/>
    <brk id="122" max="23" man="1"/>
    <brk id="158" max="23" man="1"/>
  </rowBreak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X200"/>
  <sheetViews>
    <sheetView view="pageBreakPreview" topLeftCell="A154" zoomScale="85" zoomScaleNormal="100" zoomScaleSheetLayoutView="85" workbookViewId="0">
      <selection activeCell="N194" sqref="N194"/>
    </sheetView>
  </sheetViews>
  <sheetFormatPr defaultColWidth="9.140625" defaultRowHeight="14.25" x14ac:dyDescent="0.2"/>
  <cols>
    <col min="1" max="1" width="10.7109375" style="281" customWidth="1"/>
    <col min="2" max="2" width="29.28515625" style="281" customWidth="1"/>
    <col min="3" max="3" width="7.42578125" style="281" customWidth="1"/>
    <col min="4" max="4" width="7.85546875" style="287" bestFit="1" customWidth="1"/>
    <col min="5" max="20" width="5.42578125" style="281" customWidth="1"/>
    <col min="21" max="22" width="4.42578125" style="281" customWidth="1"/>
    <col min="23" max="23" width="6" style="281" customWidth="1"/>
    <col min="24" max="24" width="32" style="290" customWidth="1"/>
    <col min="25" max="16384" width="9.140625" style="281"/>
  </cols>
  <sheetData>
    <row r="1" spans="1:24" ht="23.25" x14ac:dyDescent="0.2">
      <c r="A1" s="1784" t="s">
        <v>525</v>
      </c>
      <c r="B1" s="1784"/>
      <c r="C1" s="1784"/>
      <c r="D1" s="1784"/>
      <c r="E1" s="1784"/>
      <c r="F1" s="1784"/>
      <c r="G1" s="1784"/>
      <c r="H1" s="1784"/>
      <c r="I1" s="1784"/>
      <c r="J1" s="1784"/>
      <c r="K1" s="1784"/>
      <c r="L1" s="1784"/>
      <c r="M1" s="1784"/>
      <c r="N1" s="1784"/>
      <c r="O1" s="1784"/>
      <c r="P1" s="1784"/>
      <c r="Q1" s="1784"/>
      <c r="R1" s="1784"/>
      <c r="S1" s="1784"/>
      <c r="T1" s="1784"/>
      <c r="U1" s="1784"/>
      <c r="V1" s="1784"/>
      <c r="W1" s="1784"/>
      <c r="X1" s="1784"/>
    </row>
    <row r="2" spans="1:24" ht="15.75" x14ac:dyDescent="0.2">
      <c r="A2" s="1785" t="s">
        <v>534</v>
      </c>
      <c r="B2" s="1785"/>
      <c r="C2" s="1785"/>
      <c r="D2" s="1785"/>
      <c r="E2" s="1785"/>
      <c r="F2" s="1785"/>
      <c r="G2" s="1785"/>
      <c r="H2" s="1785"/>
      <c r="I2" s="1785"/>
      <c r="J2" s="1785"/>
      <c r="K2" s="1785"/>
      <c r="L2" s="1785"/>
      <c r="M2" s="1785"/>
      <c r="N2" s="1785"/>
      <c r="O2" s="1785"/>
      <c r="P2" s="1785"/>
      <c r="Q2" s="1785"/>
      <c r="R2" s="1785"/>
      <c r="S2" s="1785"/>
      <c r="T2" s="1785"/>
      <c r="U2" s="1785"/>
      <c r="V2" s="1785"/>
      <c r="W2" s="1785"/>
      <c r="X2" s="1785"/>
    </row>
    <row r="3" spans="1:24" ht="15.75" x14ac:dyDescent="0.2">
      <c r="A3" s="1785" t="s">
        <v>853</v>
      </c>
      <c r="B3" s="1785"/>
      <c r="C3" s="1785"/>
      <c r="D3" s="1785"/>
      <c r="E3" s="1785"/>
      <c r="F3" s="1785"/>
      <c r="G3" s="1785"/>
      <c r="H3" s="1785"/>
      <c r="I3" s="1785"/>
      <c r="J3" s="1785"/>
      <c r="K3" s="1785"/>
      <c r="L3" s="1785"/>
      <c r="M3" s="1785"/>
      <c r="N3" s="1785"/>
      <c r="O3" s="1785"/>
      <c r="P3" s="1785"/>
      <c r="Q3" s="1785"/>
      <c r="R3" s="1785"/>
      <c r="S3" s="1785"/>
      <c r="T3" s="1785"/>
      <c r="U3" s="1785"/>
      <c r="V3" s="1785"/>
      <c r="W3" s="1785"/>
      <c r="X3" s="1785"/>
    </row>
    <row r="4" spans="1:24" ht="15.75" x14ac:dyDescent="0.2">
      <c r="A4" s="1785">
        <v>2021</v>
      </c>
      <c r="B4" s="1785"/>
      <c r="C4" s="1785"/>
      <c r="D4" s="1785"/>
      <c r="E4" s="1785"/>
      <c r="F4" s="1785"/>
      <c r="G4" s="1785"/>
      <c r="H4" s="1785"/>
      <c r="I4" s="1785"/>
      <c r="J4" s="1785"/>
      <c r="K4" s="1785"/>
      <c r="L4" s="1785"/>
      <c r="M4" s="1785"/>
      <c r="N4" s="1785"/>
      <c r="O4" s="1785"/>
      <c r="P4" s="1785"/>
      <c r="Q4" s="1785"/>
      <c r="R4" s="1785"/>
      <c r="S4" s="1785"/>
      <c r="T4" s="1785"/>
      <c r="U4" s="1785"/>
      <c r="V4" s="1785"/>
      <c r="W4" s="1785"/>
      <c r="X4" s="1785"/>
    </row>
    <row r="5" spans="1:24" ht="15.75" x14ac:dyDescent="0.2">
      <c r="A5" s="289" t="s">
        <v>743</v>
      </c>
      <c r="B5" s="1057"/>
      <c r="C5" s="1057"/>
      <c r="D5" s="1057"/>
      <c r="E5" s="1057"/>
      <c r="F5" s="1057"/>
      <c r="G5" s="1057"/>
      <c r="H5" s="1057"/>
      <c r="I5" s="1057"/>
      <c r="J5" s="1057"/>
      <c r="K5" s="1057"/>
      <c r="L5" s="1057"/>
      <c r="M5" s="1057"/>
      <c r="N5" s="1057"/>
      <c r="O5" s="1057"/>
      <c r="P5" s="1057"/>
      <c r="Q5" s="1057"/>
      <c r="R5" s="1057"/>
      <c r="S5" s="1057"/>
      <c r="T5" s="1057"/>
      <c r="U5" s="1057"/>
      <c r="V5" s="1057"/>
      <c r="W5" s="1057"/>
      <c r="X5" s="294" t="s">
        <v>203</v>
      </c>
    </row>
    <row r="6" spans="1:24" ht="49.5" x14ac:dyDescent="0.2">
      <c r="A6" s="282" t="s">
        <v>859</v>
      </c>
      <c r="B6" s="737" t="s">
        <v>111</v>
      </c>
      <c r="C6" s="738" t="s">
        <v>414</v>
      </c>
      <c r="D6" s="284" t="s">
        <v>394</v>
      </c>
      <c r="E6" s="380" t="s">
        <v>858</v>
      </c>
      <c r="F6" s="381" t="s">
        <v>269</v>
      </c>
      <c r="G6" s="381" t="s">
        <v>173</v>
      </c>
      <c r="H6" s="381" t="s">
        <v>171</v>
      </c>
      <c r="I6" s="381" t="s">
        <v>169</v>
      </c>
      <c r="J6" s="381" t="s">
        <v>167</v>
      </c>
      <c r="K6" s="381" t="s">
        <v>165</v>
      </c>
      <c r="L6" s="381" t="s">
        <v>163</v>
      </c>
      <c r="M6" s="381" t="s">
        <v>161</v>
      </c>
      <c r="N6" s="381" t="s">
        <v>69</v>
      </c>
      <c r="O6" s="381" t="s">
        <v>67</v>
      </c>
      <c r="P6" s="381" t="s">
        <v>65</v>
      </c>
      <c r="Q6" s="381" t="s">
        <v>63</v>
      </c>
      <c r="R6" s="381" t="s">
        <v>61</v>
      </c>
      <c r="S6" s="381" t="s">
        <v>59</v>
      </c>
      <c r="T6" s="381" t="s">
        <v>153</v>
      </c>
      <c r="U6" s="381" t="s">
        <v>151</v>
      </c>
      <c r="V6" s="382" t="s">
        <v>453</v>
      </c>
      <c r="W6" s="284" t="s">
        <v>413</v>
      </c>
      <c r="X6" s="283" t="s">
        <v>815</v>
      </c>
    </row>
    <row r="7" spans="1:24" s="339" customFormat="1" ht="13.5" thickBot="1" x14ac:dyDescent="0.25">
      <c r="A7" s="1786" t="s">
        <v>1130</v>
      </c>
      <c r="B7" s="1788" t="s">
        <v>1131</v>
      </c>
      <c r="C7" s="346" t="s">
        <v>1132</v>
      </c>
      <c r="D7" s="1390">
        <f>SUM(E7:V7)</f>
        <v>1</v>
      </c>
      <c r="E7" s="1391">
        <f>'D-12-1'!E7+'D-12-2'!E7</f>
        <v>0</v>
      </c>
      <c r="F7" s="1392">
        <f>'D-12-1'!F7+'D-12-2'!F7</f>
        <v>0</v>
      </c>
      <c r="G7" s="1392">
        <f>'D-12-1'!G7+'D-12-2'!G7</f>
        <v>0</v>
      </c>
      <c r="H7" s="1392">
        <f>'D-12-1'!H7+'D-12-2'!H7</f>
        <v>1</v>
      </c>
      <c r="I7" s="1392">
        <f>'D-12-1'!I7+'D-12-2'!I7</f>
        <v>0</v>
      </c>
      <c r="J7" s="1392">
        <f>'D-12-1'!J7+'D-12-2'!J7</f>
        <v>0</v>
      </c>
      <c r="K7" s="1392">
        <f>'D-12-1'!K7+'D-12-2'!K7</f>
        <v>0</v>
      </c>
      <c r="L7" s="1392">
        <f>'D-12-1'!L7+'D-12-2'!L7</f>
        <v>0</v>
      </c>
      <c r="M7" s="1392">
        <f>'D-12-1'!M7+'D-12-2'!M7</f>
        <v>0</v>
      </c>
      <c r="N7" s="1392">
        <f>'D-12-1'!N7+'D-12-2'!N7</f>
        <v>0</v>
      </c>
      <c r="O7" s="1392">
        <f>'D-12-1'!O7+'D-12-2'!O7</f>
        <v>0</v>
      </c>
      <c r="P7" s="1392">
        <f>'D-12-1'!P7+'D-12-2'!P7</f>
        <v>0</v>
      </c>
      <c r="Q7" s="1392">
        <f>'D-12-1'!Q7+'D-12-2'!Q7</f>
        <v>0</v>
      </c>
      <c r="R7" s="1392">
        <f>'D-12-1'!R7+'D-12-2'!R7</f>
        <v>0</v>
      </c>
      <c r="S7" s="1392">
        <f>'D-12-1'!S7+'D-12-2'!S7</f>
        <v>0</v>
      </c>
      <c r="T7" s="1392">
        <f>'D-12-1'!T7+'D-12-2'!T7</f>
        <v>0</v>
      </c>
      <c r="U7" s="1392">
        <f>'D-12-1'!U7+'D-12-2'!U7</f>
        <v>0</v>
      </c>
      <c r="V7" s="1392">
        <f>'D-12-1'!V7+'D-12-2'!V7</f>
        <v>0</v>
      </c>
      <c r="W7" s="346" t="s">
        <v>180</v>
      </c>
      <c r="X7" s="1802" t="s">
        <v>1133</v>
      </c>
    </row>
    <row r="8" spans="1:24" s="339" customFormat="1" ht="13.5" thickBot="1" x14ac:dyDescent="0.25">
      <c r="A8" s="1787"/>
      <c r="B8" s="1789"/>
      <c r="C8" s="286" t="s">
        <v>1134</v>
      </c>
      <c r="D8" s="1393">
        <f t="shared" ref="D8:D71" si="0">SUM(E8:V8)</f>
        <v>1</v>
      </c>
      <c r="E8" s="1394">
        <f>'D-12-1'!E8+'D-12-2'!E8</f>
        <v>1</v>
      </c>
      <c r="F8" s="1395">
        <f>'D-12-1'!F8+'D-12-2'!F8</f>
        <v>0</v>
      </c>
      <c r="G8" s="1395">
        <f>'D-12-1'!G8+'D-12-2'!G8</f>
        <v>0</v>
      </c>
      <c r="H8" s="1395">
        <f>'D-12-1'!H8+'D-12-2'!H8</f>
        <v>0</v>
      </c>
      <c r="I8" s="1395">
        <f>'D-12-1'!I8+'D-12-2'!I8</f>
        <v>0</v>
      </c>
      <c r="J8" s="1395">
        <f>'D-12-1'!J8+'D-12-2'!J8</f>
        <v>0</v>
      </c>
      <c r="K8" s="1395">
        <f>'D-12-1'!K8+'D-12-2'!K8</f>
        <v>0</v>
      </c>
      <c r="L8" s="1395">
        <f>'D-12-1'!L8+'D-12-2'!L8</f>
        <v>0</v>
      </c>
      <c r="M8" s="1395">
        <f>'D-12-1'!M8+'D-12-2'!M8</f>
        <v>0</v>
      </c>
      <c r="N8" s="1395">
        <f>'D-12-1'!N8+'D-12-2'!N8</f>
        <v>0</v>
      </c>
      <c r="O8" s="1395">
        <f>'D-12-1'!O8+'D-12-2'!O8</f>
        <v>0</v>
      </c>
      <c r="P8" s="1395">
        <f>'D-12-1'!P8+'D-12-2'!P8</f>
        <v>0</v>
      </c>
      <c r="Q8" s="1395">
        <f>'D-12-1'!Q8+'D-12-2'!Q8</f>
        <v>0</v>
      </c>
      <c r="R8" s="1395">
        <f>'D-12-1'!R8+'D-12-2'!R8</f>
        <v>0</v>
      </c>
      <c r="S8" s="1395">
        <f>'D-12-1'!S8+'D-12-2'!S8</f>
        <v>0</v>
      </c>
      <c r="T8" s="1395">
        <f>'D-12-1'!T8+'D-12-2'!T8</f>
        <v>0</v>
      </c>
      <c r="U8" s="1395">
        <f>'D-12-1'!U8+'D-12-2'!U8</f>
        <v>0</v>
      </c>
      <c r="V8" s="1395">
        <f>'D-12-1'!V8+'D-12-2'!V8</f>
        <v>0</v>
      </c>
      <c r="W8" s="286" t="s">
        <v>434</v>
      </c>
      <c r="X8" s="1803"/>
    </row>
    <row r="9" spans="1:24" s="340" customFormat="1" ht="13.5" thickBot="1" x14ac:dyDescent="0.25">
      <c r="A9" s="1790" t="s">
        <v>1135</v>
      </c>
      <c r="B9" s="1792" t="s">
        <v>816</v>
      </c>
      <c r="C9" s="285" t="s">
        <v>1132</v>
      </c>
      <c r="D9" s="1396">
        <f t="shared" si="0"/>
        <v>6</v>
      </c>
      <c r="E9" s="1397">
        <f>'D-12-1'!E9+'D-12-2'!E9</f>
        <v>1</v>
      </c>
      <c r="F9" s="1398">
        <f>'D-12-1'!F9+'D-12-2'!F9</f>
        <v>0</v>
      </c>
      <c r="G9" s="1398">
        <f>'D-12-1'!G9+'D-12-2'!G9</f>
        <v>0</v>
      </c>
      <c r="H9" s="1398">
        <f>'D-12-1'!H9+'D-12-2'!H9</f>
        <v>0</v>
      </c>
      <c r="I9" s="1398">
        <f>'D-12-1'!I9+'D-12-2'!I9</f>
        <v>0</v>
      </c>
      <c r="J9" s="1398">
        <f>'D-12-1'!J9+'D-12-2'!J9</f>
        <v>0</v>
      </c>
      <c r="K9" s="1398">
        <f>'D-12-1'!K9+'D-12-2'!K9</f>
        <v>0</v>
      </c>
      <c r="L9" s="1398">
        <f>'D-12-1'!L9+'D-12-2'!L9</f>
        <v>1</v>
      </c>
      <c r="M9" s="1398">
        <f>'D-12-1'!M9+'D-12-2'!M9</f>
        <v>1</v>
      </c>
      <c r="N9" s="1398">
        <f>'D-12-1'!N9+'D-12-2'!N9</f>
        <v>0</v>
      </c>
      <c r="O9" s="1398">
        <f>'D-12-1'!O9+'D-12-2'!O9</f>
        <v>2</v>
      </c>
      <c r="P9" s="1398">
        <f>'D-12-1'!P9+'D-12-2'!P9</f>
        <v>1</v>
      </c>
      <c r="Q9" s="1398">
        <f>'D-12-1'!Q9+'D-12-2'!Q9</f>
        <v>0</v>
      </c>
      <c r="R9" s="1398">
        <f>'D-12-1'!R9+'D-12-2'!R9</f>
        <v>0</v>
      </c>
      <c r="S9" s="1398">
        <f>'D-12-1'!S9+'D-12-2'!S9</f>
        <v>0</v>
      </c>
      <c r="T9" s="1398">
        <f>'D-12-1'!T9+'D-12-2'!T9</f>
        <v>0</v>
      </c>
      <c r="U9" s="1398">
        <f>'D-12-1'!U9+'D-12-2'!U9</f>
        <v>0</v>
      </c>
      <c r="V9" s="1398">
        <f>'D-12-1'!V9+'D-12-2'!V9</f>
        <v>0</v>
      </c>
      <c r="W9" s="285" t="s">
        <v>180</v>
      </c>
      <c r="X9" s="1804" t="s">
        <v>1136</v>
      </c>
    </row>
    <row r="10" spans="1:24" s="340" customFormat="1" ht="13.5" thickBot="1" x14ac:dyDescent="0.25">
      <c r="A10" s="1791"/>
      <c r="B10" s="1793"/>
      <c r="C10" s="285" t="s">
        <v>1134</v>
      </c>
      <c r="D10" s="1396">
        <f t="shared" si="0"/>
        <v>1</v>
      </c>
      <c r="E10" s="1397">
        <f>'D-12-1'!E10+'D-12-2'!E10</f>
        <v>0</v>
      </c>
      <c r="F10" s="1398">
        <f>'D-12-1'!F10+'D-12-2'!F10</f>
        <v>0</v>
      </c>
      <c r="G10" s="1398">
        <f>'D-12-1'!G10+'D-12-2'!G10</f>
        <v>1</v>
      </c>
      <c r="H10" s="1398">
        <f>'D-12-1'!H10+'D-12-2'!H10</f>
        <v>0</v>
      </c>
      <c r="I10" s="1398">
        <f>'D-12-1'!I10+'D-12-2'!I10</f>
        <v>0</v>
      </c>
      <c r="J10" s="1398">
        <f>'D-12-1'!J10+'D-12-2'!J10</f>
        <v>0</v>
      </c>
      <c r="K10" s="1398">
        <f>'D-12-1'!K10+'D-12-2'!K10</f>
        <v>0</v>
      </c>
      <c r="L10" s="1398">
        <f>'D-12-1'!L10+'D-12-2'!L10</f>
        <v>0</v>
      </c>
      <c r="M10" s="1398">
        <f>'D-12-1'!M10+'D-12-2'!M10</f>
        <v>0</v>
      </c>
      <c r="N10" s="1398">
        <f>'D-12-1'!N10+'D-12-2'!N10</f>
        <v>0</v>
      </c>
      <c r="O10" s="1398">
        <f>'D-12-1'!O10+'D-12-2'!O10</f>
        <v>0</v>
      </c>
      <c r="P10" s="1398">
        <f>'D-12-1'!P10+'D-12-2'!P10</f>
        <v>0</v>
      </c>
      <c r="Q10" s="1398">
        <f>'D-12-1'!Q10+'D-12-2'!Q10</f>
        <v>0</v>
      </c>
      <c r="R10" s="1398">
        <f>'D-12-1'!R10+'D-12-2'!R10</f>
        <v>0</v>
      </c>
      <c r="S10" s="1398">
        <f>'D-12-1'!S10+'D-12-2'!S10</f>
        <v>0</v>
      </c>
      <c r="T10" s="1398">
        <f>'D-12-1'!T10+'D-12-2'!T10</f>
        <v>0</v>
      </c>
      <c r="U10" s="1398">
        <f>'D-12-1'!U10+'D-12-2'!U10</f>
        <v>0</v>
      </c>
      <c r="V10" s="1398">
        <f>'D-12-1'!V10+'D-12-2'!V10</f>
        <v>0</v>
      </c>
      <c r="W10" s="285" t="s">
        <v>434</v>
      </c>
      <c r="X10" s="1805"/>
    </row>
    <row r="11" spans="1:24" s="339" customFormat="1" ht="13.5" thickBot="1" x14ac:dyDescent="0.25">
      <c r="A11" s="1794" t="s">
        <v>1223</v>
      </c>
      <c r="B11" s="1795" t="s">
        <v>1224</v>
      </c>
      <c r="C11" s="346" t="s">
        <v>1132</v>
      </c>
      <c r="D11" s="1390">
        <f t="shared" si="0"/>
        <v>0</v>
      </c>
      <c r="E11" s="1391">
        <f>'D-12-1'!E11+'D-12-2'!E11</f>
        <v>0</v>
      </c>
      <c r="F11" s="1392">
        <f>'D-12-1'!F11+'D-12-2'!F11</f>
        <v>0</v>
      </c>
      <c r="G11" s="1392">
        <f>'D-12-1'!G11+'D-12-2'!G11</f>
        <v>0</v>
      </c>
      <c r="H11" s="1392">
        <f>'D-12-1'!H11+'D-12-2'!H11</f>
        <v>0</v>
      </c>
      <c r="I11" s="1392">
        <f>'D-12-1'!I11+'D-12-2'!I11</f>
        <v>0</v>
      </c>
      <c r="J11" s="1392">
        <f>'D-12-1'!J11+'D-12-2'!J11</f>
        <v>0</v>
      </c>
      <c r="K11" s="1392">
        <f>'D-12-1'!K11+'D-12-2'!K11</f>
        <v>0</v>
      </c>
      <c r="L11" s="1392">
        <f>'D-12-1'!L11+'D-12-2'!L11</f>
        <v>0</v>
      </c>
      <c r="M11" s="1392">
        <f>'D-12-1'!M11+'D-12-2'!M11</f>
        <v>0</v>
      </c>
      <c r="N11" s="1392">
        <f>'D-12-1'!N11+'D-12-2'!N11</f>
        <v>0</v>
      </c>
      <c r="O11" s="1392">
        <f>'D-12-1'!O11+'D-12-2'!O11</f>
        <v>0</v>
      </c>
      <c r="P11" s="1392">
        <f>'D-12-1'!P11+'D-12-2'!P11</f>
        <v>0</v>
      </c>
      <c r="Q11" s="1392">
        <f>'D-12-1'!Q11+'D-12-2'!Q11</f>
        <v>0</v>
      </c>
      <c r="R11" s="1392">
        <f>'D-12-1'!R11+'D-12-2'!R11</f>
        <v>0</v>
      </c>
      <c r="S11" s="1392">
        <f>'D-12-1'!S11+'D-12-2'!S11</f>
        <v>0</v>
      </c>
      <c r="T11" s="1392">
        <f>'D-12-1'!T11+'D-12-2'!T11</f>
        <v>0</v>
      </c>
      <c r="U11" s="1392">
        <f>'D-12-1'!U11+'D-12-2'!U11</f>
        <v>0</v>
      </c>
      <c r="V11" s="1392">
        <f>'D-12-1'!V11+'D-12-2'!V11</f>
        <v>0</v>
      </c>
      <c r="W11" s="346" t="s">
        <v>180</v>
      </c>
      <c r="X11" s="1806" t="s">
        <v>1265</v>
      </c>
    </row>
    <row r="12" spans="1:24" s="339" customFormat="1" ht="13.5" thickBot="1" x14ac:dyDescent="0.25">
      <c r="A12" s="1787"/>
      <c r="B12" s="1789"/>
      <c r="C12" s="286" t="s">
        <v>1134</v>
      </c>
      <c r="D12" s="1393">
        <f t="shared" si="0"/>
        <v>1</v>
      </c>
      <c r="E12" s="1394">
        <f>'D-12-1'!E12+'D-12-2'!E12</f>
        <v>1</v>
      </c>
      <c r="F12" s="1395">
        <f>'D-12-1'!F12+'D-12-2'!F12</f>
        <v>0</v>
      </c>
      <c r="G12" s="1395">
        <f>'D-12-1'!G12+'D-12-2'!G12</f>
        <v>0</v>
      </c>
      <c r="H12" s="1395">
        <f>'D-12-1'!H12+'D-12-2'!H12</f>
        <v>0</v>
      </c>
      <c r="I12" s="1395">
        <f>'D-12-1'!I12+'D-12-2'!I12</f>
        <v>0</v>
      </c>
      <c r="J12" s="1395">
        <f>'D-12-1'!J12+'D-12-2'!J12</f>
        <v>0</v>
      </c>
      <c r="K12" s="1395">
        <f>'D-12-1'!K12+'D-12-2'!K12</f>
        <v>0</v>
      </c>
      <c r="L12" s="1395">
        <f>'D-12-1'!L12+'D-12-2'!L12</f>
        <v>0</v>
      </c>
      <c r="M12" s="1395">
        <f>'D-12-1'!M12+'D-12-2'!M12</f>
        <v>0</v>
      </c>
      <c r="N12" s="1395">
        <f>'D-12-1'!N12+'D-12-2'!N12</f>
        <v>0</v>
      </c>
      <c r="O12" s="1395">
        <f>'D-12-1'!O12+'D-12-2'!O12</f>
        <v>0</v>
      </c>
      <c r="P12" s="1395">
        <f>'D-12-1'!P12+'D-12-2'!P12</f>
        <v>0</v>
      </c>
      <c r="Q12" s="1395">
        <f>'D-12-1'!Q12+'D-12-2'!Q12</f>
        <v>0</v>
      </c>
      <c r="R12" s="1395">
        <f>'D-12-1'!R12+'D-12-2'!R12</f>
        <v>0</v>
      </c>
      <c r="S12" s="1395">
        <f>'D-12-1'!S12+'D-12-2'!S12</f>
        <v>0</v>
      </c>
      <c r="T12" s="1395">
        <f>'D-12-1'!T12+'D-12-2'!T12</f>
        <v>0</v>
      </c>
      <c r="U12" s="1395">
        <f>'D-12-1'!U12+'D-12-2'!U12</f>
        <v>0</v>
      </c>
      <c r="V12" s="1395">
        <f>'D-12-1'!V12+'D-12-2'!V12</f>
        <v>0</v>
      </c>
      <c r="W12" s="286" t="s">
        <v>434</v>
      </c>
      <c r="X12" s="1803"/>
    </row>
    <row r="13" spans="1:24" s="340" customFormat="1" ht="13.5" thickBot="1" x14ac:dyDescent="0.25">
      <c r="A13" s="1790" t="s">
        <v>995</v>
      </c>
      <c r="B13" s="1792" t="s">
        <v>996</v>
      </c>
      <c r="C13" s="285" t="s">
        <v>1132</v>
      </c>
      <c r="D13" s="1396">
        <f t="shared" si="0"/>
        <v>41</v>
      </c>
      <c r="E13" s="1397">
        <f>'D-12-1'!E13+'D-12-2'!E13</f>
        <v>10</v>
      </c>
      <c r="F13" s="1398">
        <f>'D-12-1'!F13+'D-12-2'!F13</f>
        <v>2</v>
      </c>
      <c r="G13" s="1398">
        <f>'D-12-1'!G13+'D-12-2'!G13</f>
        <v>5</v>
      </c>
      <c r="H13" s="1398">
        <f>'D-12-1'!H13+'D-12-2'!H13</f>
        <v>3</v>
      </c>
      <c r="I13" s="1398">
        <f>'D-12-1'!I13+'D-12-2'!I13</f>
        <v>3</v>
      </c>
      <c r="J13" s="1398">
        <f>'D-12-1'!J13+'D-12-2'!J13</f>
        <v>1</v>
      </c>
      <c r="K13" s="1398">
        <f>'D-12-1'!K13+'D-12-2'!K13</f>
        <v>2</v>
      </c>
      <c r="L13" s="1398">
        <f>'D-12-1'!L13+'D-12-2'!L13</f>
        <v>4</v>
      </c>
      <c r="M13" s="1398">
        <f>'D-12-1'!M13+'D-12-2'!M13</f>
        <v>3</v>
      </c>
      <c r="N13" s="1398">
        <f>'D-12-1'!N13+'D-12-2'!N13</f>
        <v>2</v>
      </c>
      <c r="O13" s="1398">
        <f>'D-12-1'!O13+'D-12-2'!O13</f>
        <v>1</v>
      </c>
      <c r="P13" s="1398">
        <f>'D-12-1'!P13+'D-12-2'!P13</f>
        <v>1</v>
      </c>
      <c r="Q13" s="1398">
        <f>'D-12-1'!Q13+'D-12-2'!Q13</f>
        <v>0</v>
      </c>
      <c r="R13" s="1398">
        <f>'D-12-1'!R13+'D-12-2'!R13</f>
        <v>0</v>
      </c>
      <c r="S13" s="1398">
        <f>'D-12-1'!S13+'D-12-2'!S13</f>
        <v>1</v>
      </c>
      <c r="T13" s="1398">
        <f>'D-12-1'!T13+'D-12-2'!T13</f>
        <v>0</v>
      </c>
      <c r="U13" s="1398">
        <f>'D-12-1'!U13+'D-12-2'!U13</f>
        <v>1</v>
      </c>
      <c r="V13" s="1398">
        <f>'D-12-1'!V13+'D-12-2'!V13</f>
        <v>2</v>
      </c>
      <c r="W13" s="285" t="s">
        <v>180</v>
      </c>
      <c r="X13" s="1804" t="s">
        <v>997</v>
      </c>
    </row>
    <row r="14" spans="1:24" s="340" customFormat="1" ht="13.5" thickBot="1" x14ac:dyDescent="0.25">
      <c r="A14" s="1791"/>
      <c r="B14" s="1793"/>
      <c r="C14" s="285" t="s">
        <v>1134</v>
      </c>
      <c r="D14" s="1396">
        <f t="shared" si="0"/>
        <v>37</v>
      </c>
      <c r="E14" s="1397">
        <f>'D-12-1'!E14+'D-12-2'!E14</f>
        <v>7</v>
      </c>
      <c r="F14" s="1398">
        <f>'D-12-1'!F14+'D-12-2'!F14</f>
        <v>4</v>
      </c>
      <c r="G14" s="1398">
        <f>'D-12-1'!G14+'D-12-2'!G14</f>
        <v>5</v>
      </c>
      <c r="H14" s="1398">
        <f>'D-12-1'!H14+'D-12-2'!H14</f>
        <v>4</v>
      </c>
      <c r="I14" s="1398">
        <f>'D-12-1'!I14+'D-12-2'!I14</f>
        <v>4</v>
      </c>
      <c r="J14" s="1398">
        <f>'D-12-1'!J14+'D-12-2'!J14</f>
        <v>2</v>
      </c>
      <c r="K14" s="1398">
        <f>'D-12-1'!K14+'D-12-2'!K14</f>
        <v>3</v>
      </c>
      <c r="L14" s="1398">
        <f>'D-12-1'!L14+'D-12-2'!L14</f>
        <v>3</v>
      </c>
      <c r="M14" s="1398">
        <f>'D-12-1'!M14+'D-12-2'!M14</f>
        <v>0</v>
      </c>
      <c r="N14" s="1398">
        <f>'D-12-1'!N14+'D-12-2'!N14</f>
        <v>1</v>
      </c>
      <c r="O14" s="1398">
        <f>'D-12-1'!O14+'D-12-2'!O14</f>
        <v>1</v>
      </c>
      <c r="P14" s="1398">
        <f>'D-12-1'!P14+'D-12-2'!P14</f>
        <v>0</v>
      </c>
      <c r="Q14" s="1398">
        <f>'D-12-1'!Q14+'D-12-2'!Q14</f>
        <v>0</v>
      </c>
      <c r="R14" s="1398">
        <f>'D-12-1'!R14+'D-12-2'!R14</f>
        <v>0</v>
      </c>
      <c r="S14" s="1398">
        <f>'D-12-1'!S14+'D-12-2'!S14</f>
        <v>0</v>
      </c>
      <c r="T14" s="1398">
        <f>'D-12-1'!T14+'D-12-2'!T14</f>
        <v>0</v>
      </c>
      <c r="U14" s="1398">
        <f>'D-12-1'!U14+'D-12-2'!U14</f>
        <v>2</v>
      </c>
      <c r="V14" s="1398">
        <f>'D-12-1'!V14+'D-12-2'!V14</f>
        <v>1</v>
      </c>
      <c r="W14" s="285" t="s">
        <v>434</v>
      </c>
      <c r="X14" s="1805"/>
    </row>
    <row r="15" spans="1:24" s="339" customFormat="1" ht="13.5" thickBot="1" x14ac:dyDescent="0.25">
      <c r="A15" s="1794" t="s">
        <v>998</v>
      </c>
      <c r="B15" s="1795" t="s">
        <v>999</v>
      </c>
      <c r="C15" s="346" t="s">
        <v>1132</v>
      </c>
      <c r="D15" s="1390">
        <f t="shared" si="0"/>
        <v>1</v>
      </c>
      <c r="E15" s="1391">
        <f>'D-12-1'!E15+'D-12-2'!E15</f>
        <v>0</v>
      </c>
      <c r="F15" s="1392">
        <f>'D-12-1'!F15+'D-12-2'!F15</f>
        <v>0</v>
      </c>
      <c r="G15" s="1392">
        <f>'D-12-1'!G15+'D-12-2'!G15</f>
        <v>0</v>
      </c>
      <c r="H15" s="1392">
        <f>'D-12-1'!H15+'D-12-2'!H15</f>
        <v>0</v>
      </c>
      <c r="I15" s="1392">
        <f>'D-12-1'!I15+'D-12-2'!I15</f>
        <v>0</v>
      </c>
      <c r="J15" s="1392">
        <f>'D-12-1'!J15+'D-12-2'!J15</f>
        <v>0</v>
      </c>
      <c r="K15" s="1392">
        <f>'D-12-1'!K15+'D-12-2'!K15</f>
        <v>0</v>
      </c>
      <c r="L15" s="1392">
        <f>'D-12-1'!L15+'D-12-2'!L15</f>
        <v>0</v>
      </c>
      <c r="M15" s="1392">
        <f>'D-12-1'!M15+'D-12-2'!M15</f>
        <v>0</v>
      </c>
      <c r="N15" s="1392">
        <f>'D-12-1'!N15+'D-12-2'!N15</f>
        <v>0</v>
      </c>
      <c r="O15" s="1392">
        <f>'D-12-1'!O15+'D-12-2'!O15</f>
        <v>0</v>
      </c>
      <c r="P15" s="1392">
        <f>'D-12-1'!P15+'D-12-2'!P15</f>
        <v>0</v>
      </c>
      <c r="Q15" s="1392">
        <f>'D-12-1'!Q15+'D-12-2'!Q15</f>
        <v>1</v>
      </c>
      <c r="R15" s="1392">
        <f>'D-12-1'!R15+'D-12-2'!R15</f>
        <v>0</v>
      </c>
      <c r="S15" s="1392">
        <f>'D-12-1'!S15+'D-12-2'!S15</f>
        <v>0</v>
      </c>
      <c r="T15" s="1392">
        <f>'D-12-1'!T15+'D-12-2'!T15</f>
        <v>0</v>
      </c>
      <c r="U15" s="1392">
        <f>'D-12-1'!U15+'D-12-2'!U15</f>
        <v>0</v>
      </c>
      <c r="V15" s="1392">
        <f>'D-12-1'!V15+'D-12-2'!V15</f>
        <v>0</v>
      </c>
      <c r="W15" s="346" t="s">
        <v>180</v>
      </c>
      <c r="X15" s="1806" t="s">
        <v>1000</v>
      </c>
    </row>
    <row r="16" spans="1:24" s="339" customFormat="1" ht="13.5" thickBot="1" x14ac:dyDescent="0.25">
      <c r="A16" s="1787"/>
      <c r="B16" s="1789"/>
      <c r="C16" s="286" t="s">
        <v>1134</v>
      </c>
      <c r="D16" s="1393">
        <f t="shared" si="0"/>
        <v>0</v>
      </c>
      <c r="E16" s="1394">
        <f>'D-12-1'!E16+'D-12-2'!E16</f>
        <v>0</v>
      </c>
      <c r="F16" s="1395">
        <f>'D-12-1'!F16+'D-12-2'!F16</f>
        <v>0</v>
      </c>
      <c r="G16" s="1395">
        <f>'D-12-1'!G16+'D-12-2'!G16</f>
        <v>0</v>
      </c>
      <c r="H16" s="1395">
        <f>'D-12-1'!H16+'D-12-2'!H16</f>
        <v>0</v>
      </c>
      <c r="I16" s="1395">
        <f>'D-12-1'!I16+'D-12-2'!I16</f>
        <v>0</v>
      </c>
      <c r="J16" s="1395">
        <f>'D-12-1'!J16+'D-12-2'!J16</f>
        <v>0</v>
      </c>
      <c r="K16" s="1395">
        <f>'D-12-1'!K16+'D-12-2'!K16</f>
        <v>0</v>
      </c>
      <c r="L16" s="1395">
        <f>'D-12-1'!L16+'D-12-2'!L16</f>
        <v>0</v>
      </c>
      <c r="M16" s="1395">
        <f>'D-12-1'!M16+'D-12-2'!M16</f>
        <v>0</v>
      </c>
      <c r="N16" s="1395">
        <f>'D-12-1'!N16+'D-12-2'!N16</f>
        <v>0</v>
      </c>
      <c r="O16" s="1395">
        <f>'D-12-1'!O16+'D-12-2'!O16</f>
        <v>0</v>
      </c>
      <c r="P16" s="1395">
        <f>'D-12-1'!P16+'D-12-2'!P16</f>
        <v>0</v>
      </c>
      <c r="Q16" s="1395">
        <f>'D-12-1'!Q16+'D-12-2'!Q16</f>
        <v>0</v>
      </c>
      <c r="R16" s="1395">
        <f>'D-12-1'!R16+'D-12-2'!R16</f>
        <v>0</v>
      </c>
      <c r="S16" s="1395">
        <f>'D-12-1'!S16+'D-12-2'!S16</f>
        <v>0</v>
      </c>
      <c r="T16" s="1395">
        <f>'D-12-1'!T16+'D-12-2'!T16</f>
        <v>0</v>
      </c>
      <c r="U16" s="1395">
        <f>'D-12-1'!U16+'D-12-2'!U16</f>
        <v>0</v>
      </c>
      <c r="V16" s="1395">
        <f>'D-12-1'!V16+'D-12-2'!V16</f>
        <v>0</v>
      </c>
      <c r="W16" s="286" t="s">
        <v>434</v>
      </c>
      <c r="X16" s="1803"/>
    </row>
    <row r="17" spans="1:24" s="340" customFormat="1" ht="13.5" thickBot="1" x14ac:dyDescent="0.25">
      <c r="A17" s="1790" t="s">
        <v>454</v>
      </c>
      <c r="B17" s="1792" t="s">
        <v>455</v>
      </c>
      <c r="C17" s="285" t="s">
        <v>1132</v>
      </c>
      <c r="D17" s="1396">
        <f t="shared" si="0"/>
        <v>4</v>
      </c>
      <c r="E17" s="1397">
        <f>'D-12-1'!E17+'D-12-2'!E17</f>
        <v>0</v>
      </c>
      <c r="F17" s="1398">
        <f>'D-12-1'!F17+'D-12-2'!F17</f>
        <v>0</v>
      </c>
      <c r="G17" s="1398">
        <f>'D-12-1'!G17+'D-12-2'!G17</f>
        <v>0</v>
      </c>
      <c r="H17" s="1398">
        <f>'D-12-1'!H17+'D-12-2'!H17</f>
        <v>0</v>
      </c>
      <c r="I17" s="1398">
        <f>'D-12-1'!I17+'D-12-2'!I17</f>
        <v>0</v>
      </c>
      <c r="J17" s="1398">
        <f>'D-12-1'!J17+'D-12-2'!J17</f>
        <v>1</v>
      </c>
      <c r="K17" s="1398">
        <f>'D-12-1'!K17+'D-12-2'!K17</f>
        <v>0</v>
      </c>
      <c r="L17" s="1398">
        <f>'D-12-1'!L17+'D-12-2'!L17</f>
        <v>0</v>
      </c>
      <c r="M17" s="1398">
        <f>'D-12-1'!M17+'D-12-2'!M17</f>
        <v>3</v>
      </c>
      <c r="N17" s="1398">
        <f>'D-12-1'!N17+'D-12-2'!N17</f>
        <v>0</v>
      </c>
      <c r="O17" s="1398">
        <f>'D-12-1'!O17+'D-12-2'!O17</f>
        <v>0</v>
      </c>
      <c r="P17" s="1398">
        <f>'D-12-1'!P17+'D-12-2'!P17</f>
        <v>0</v>
      </c>
      <c r="Q17" s="1398">
        <f>'D-12-1'!Q17+'D-12-2'!Q17</f>
        <v>0</v>
      </c>
      <c r="R17" s="1398">
        <f>'D-12-1'!R17+'D-12-2'!R17</f>
        <v>0</v>
      </c>
      <c r="S17" s="1398">
        <f>'D-12-1'!S17+'D-12-2'!S17</f>
        <v>0</v>
      </c>
      <c r="T17" s="1398">
        <f>'D-12-1'!T17+'D-12-2'!T17</f>
        <v>0</v>
      </c>
      <c r="U17" s="1398">
        <f>'D-12-1'!U17+'D-12-2'!U17</f>
        <v>0</v>
      </c>
      <c r="V17" s="1398">
        <f>'D-12-1'!V17+'D-12-2'!V17</f>
        <v>0</v>
      </c>
      <c r="W17" s="285" t="s">
        <v>180</v>
      </c>
      <c r="X17" s="1804" t="s">
        <v>501</v>
      </c>
    </row>
    <row r="18" spans="1:24" s="340" customFormat="1" ht="13.5" thickBot="1" x14ac:dyDescent="0.25">
      <c r="A18" s="1791"/>
      <c r="B18" s="1793"/>
      <c r="C18" s="285" t="s">
        <v>1134</v>
      </c>
      <c r="D18" s="1396">
        <f t="shared" si="0"/>
        <v>0</v>
      </c>
      <c r="E18" s="1397">
        <f>'D-12-1'!E18+'D-12-2'!E18</f>
        <v>0</v>
      </c>
      <c r="F18" s="1398">
        <f>'D-12-1'!F18+'D-12-2'!F18</f>
        <v>0</v>
      </c>
      <c r="G18" s="1398">
        <f>'D-12-1'!G18+'D-12-2'!G18</f>
        <v>0</v>
      </c>
      <c r="H18" s="1398">
        <f>'D-12-1'!H18+'D-12-2'!H18</f>
        <v>0</v>
      </c>
      <c r="I18" s="1398">
        <f>'D-12-1'!I18+'D-12-2'!I18</f>
        <v>0</v>
      </c>
      <c r="J18" s="1398">
        <f>'D-12-1'!J18+'D-12-2'!J18</f>
        <v>0</v>
      </c>
      <c r="K18" s="1398">
        <f>'D-12-1'!K18+'D-12-2'!K18</f>
        <v>0</v>
      </c>
      <c r="L18" s="1398">
        <f>'D-12-1'!L18+'D-12-2'!L18</f>
        <v>0</v>
      </c>
      <c r="M18" s="1398">
        <f>'D-12-1'!M18+'D-12-2'!M18</f>
        <v>0</v>
      </c>
      <c r="N18" s="1398">
        <f>'D-12-1'!N18+'D-12-2'!N18</f>
        <v>0</v>
      </c>
      <c r="O18" s="1398">
        <f>'D-12-1'!O18+'D-12-2'!O18</f>
        <v>0</v>
      </c>
      <c r="P18" s="1398">
        <f>'D-12-1'!P18+'D-12-2'!P18</f>
        <v>0</v>
      </c>
      <c r="Q18" s="1398">
        <f>'D-12-1'!Q18+'D-12-2'!Q18</f>
        <v>0</v>
      </c>
      <c r="R18" s="1398">
        <f>'D-12-1'!R18+'D-12-2'!R18</f>
        <v>0</v>
      </c>
      <c r="S18" s="1398">
        <f>'D-12-1'!S18+'D-12-2'!S18</f>
        <v>0</v>
      </c>
      <c r="T18" s="1398">
        <f>'D-12-1'!T18+'D-12-2'!T18</f>
        <v>0</v>
      </c>
      <c r="U18" s="1398">
        <f>'D-12-1'!U18+'D-12-2'!U18</f>
        <v>0</v>
      </c>
      <c r="V18" s="1398">
        <f>'D-12-1'!V18+'D-12-2'!V18</f>
        <v>0</v>
      </c>
      <c r="W18" s="285" t="s">
        <v>434</v>
      </c>
      <c r="X18" s="1805"/>
    </row>
    <row r="19" spans="1:24" s="339" customFormat="1" ht="13.5" thickBot="1" x14ac:dyDescent="0.25">
      <c r="A19" s="1794" t="s">
        <v>1225</v>
      </c>
      <c r="B19" s="1795" t="s">
        <v>1226</v>
      </c>
      <c r="C19" s="346" t="s">
        <v>1132</v>
      </c>
      <c r="D19" s="1390">
        <f t="shared" si="0"/>
        <v>2</v>
      </c>
      <c r="E19" s="1391">
        <f>'D-12-1'!E19+'D-12-2'!E19</f>
        <v>0</v>
      </c>
      <c r="F19" s="1392">
        <f>'D-12-1'!F19+'D-12-2'!F19</f>
        <v>0</v>
      </c>
      <c r="G19" s="1392">
        <f>'D-12-1'!G19+'D-12-2'!G19</f>
        <v>0</v>
      </c>
      <c r="H19" s="1392">
        <f>'D-12-1'!H19+'D-12-2'!H19</f>
        <v>0</v>
      </c>
      <c r="I19" s="1392">
        <f>'D-12-1'!I19+'D-12-2'!I19</f>
        <v>0</v>
      </c>
      <c r="J19" s="1392">
        <f>'D-12-1'!J19+'D-12-2'!J19</f>
        <v>0</v>
      </c>
      <c r="K19" s="1392">
        <f>'D-12-1'!K19+'D-12-2'!K19</f>
        <v>0</v>
      </c>
      <c r="L19" s="1392">
        <f>'D-12-1'!L19+'D-12-2'!L19</f>
        <v>0</v>
      </c>
      <c r="M19" s="1392">
        <f>'D-12-1'!M19+'D-12-2'!M19</f>
        <v>2</v>
      </c>
      <c r="N19" s="1392">
        <f>'D-12-1'!N19+'D-12-2'!N19</f>
        <v>0</v>
      </c>
      <c r="O19" s="1392">
        <f>'D-12-1'!O19+'D-12-2'!O19</f>
        <v>0</v>
      </c>
      <c r="P19" s="1392">
        <f>'D-12-1'!P19+'D-12-2'!P19</f>
        <v>0</v>
      </c>
      <c r="Q19" s="1392">
        <f>'D-12-1'!Q19+'D-12-2'!Q19</f>
        <v>0</v>
      </c>
      <c r="R19" s="1392">
        <f>'D-12-1'!R19+'D-12-2'!R19</f>
        <v>0</v>
      </c>
      <c r="S19" s="1392">
        <f>'D-12-1'!S19+'D-12-2'!S19</f>
        <v>0</v>
      </c>
      <c r="T19" s="1392">
        <f>'D-12-1'!T19+'D-12-2'!T19</f>
        <v>0</v>
      </c>
      <c r="U19" s="1392">
        <f>'D-12-1'!U19+'D-12-2'!U19</f>
        <v>0</v>
      </c>
      <c r="V19" s="1392">
        <f>'D-12-1'!V19+'D-12-2'!V19</f>
        <v>0</v>
      </c>
      <c r="W19" s="346" t="s">
        <v>180</v>
      </c>
      <c r="X19" s="1806" t="s">
        <v>1266</v>
      </c>
    </row>
    <row r="20" spans="1:24" s="339" customFormat="1" ht="13.5" thickBot="1" x14ac:dyDescent="0.25">
      <c r="A20" s="1787"/>
      <c r="B20" s="1789"/>
      <c r="C20" s="286" t="s">
        <v>1134</v>
      </c>
      <c r="D20" s="1393">
        <f t="shared" si="0"/>
        <v>0</v>
      </c>
      <c r="E20" s="1394">
        <f>'D-12-1'!E20+'D-12-2'!E20</f>
        <v>0</v>
      </c>
      <c r="F20" s="1395">
        <f>'D-12-1'!F20+'D-12-2'!F20</f>
        <v>0</v>
      </c>
      <c r="G20" s="1395">
        <f>'D-12-1'!G20+'D-12-2'!G20</f>
        <v>0</v>
      </c>
      <c r="H20" s="1395">
        <f>'D-12-1'!H20+'D-12-2'!H20</f>
        <v>0</v>
      </c>
      <c r="I20" s="1395">
        <f>'D-12-1'!I20+'D-12-2'!I20</f>
        <v>0</v>
      </c>
      <c r="J20" s="1395">
        <f>'D-12-1'!J20+'D-12-2'!J20</f>
        <v>0</v>
      </c>
      <c r="K20" s="1395">
        <f>'D-12-1'!K20+'D-12-2'!K20</f>
        <v>0</v>
      </c>
      <c r="L20" s="1395">
        <f>'D-12-1'!L20+'D-12-2'!L20</f>
        <v>0</v>
      </c>
      <c r="M20" s="1395">
        <f>'D-12-1'!M20+'D-12-2'!M20</f>
        <v>0</v>
      </c>
      <c r="N20" s="1395">
        <f>'D-12-1'!N20+'D-12-2'!N20</f>
        <v>0</v>
      </c>
      <c r="O20" s="1395">
        <f>'D-12-1'!O20+'D-12-2'!O20</f>
        <v>0</v>
      </c>
      <c r="P20" s="1395">
        <f>'D-12-1'!P20+'D-12-2'!P20</f>
        <v>0</v>
      </c>
      <c r="Q20" s="1395">
        <f>'D-12-1'!Q20+'D-12-2'!Q20</f>
        <v>0</v>
      </c>
      <c r="R20" s="1395">
        <f>'D-12-1'!R20+'D-12-2'!R20</f>
        <v>0</v>
      </c>
      <c r="S20" s="1395">
        <f>'D-12-1'!S20+'D-12-2'!S20</f>
        <v>0</v>
      </c>
      <c r="T20" s="1395">
        <f>'D-12-1'!T20+'D-12-2'!T20</f>
        <v>0</v>
      </c>
      <c r="U20" s="1395">
        <f>'D-12-1'!U20+'D-12-2'!U20</f>
        <v>0</v>
      </c>
      <c r="V20" s="1395">
        <f>'D-12-1'!V20+'D-12-2'!V20</f>
        <v>0</v>
      </c>
      <c r="W20" s="286" t="s">
        <v>434</v>
      </c>
      <c r="X20" s="1803"/>
    </row>
    <row r="21" spans="1:24" s="340" customFormat="1" ht="13.5" thickBot="1" x14ac:dyDescent="0.25">
      <c r="A21" s="1790" t="s">
        <v>1137</v>
      </c>
      <c r="B21" s="1792" t="s">
        <v>1138</v>
      </c>
      <c r="C21" s="285" t="s">
        <v>1132</v>
      </c>
      <c r="D21" s="1396">
        <f t="shared" si="0"/>
        <v>0</v>
      </c>
      <c r="E21" s="1397">
        <f>'D-12-1'!E21+'D-12-2'!E21</f>
        <v>0</v>
      </c>
      <c r="F21" s="1398">
        <f>'D-12-1'!F21+'D-12-2'!F21</f>
        <v>0</v>
      </c>
      <c r="G21" s="1398">
        <f>'D-12-1'!G21+'D-12-2'!G21</f>
        <v>0</v>
      </c>
      <c r="H21" s="1398">
        <f>'D-12-1'!H21+'D-12-2'!H21</f>
        <v>0</v>
      </c>
      <c r="I21" s="1398">
        <f>'D-12-1'!I21+'D-12-2'!I21</f>
        <v>0</v>
      </c>
      <c r="J21" s="1398">
        <f>'D-12-1'!J21+'D-12-2'!J21</f>
        <v>0</v>
      </c>
      <c r="K21" s="1398">
        <f>'D-12-1'!K21+'D-12-2'!K21</f>
        <v>0</v>
      </c>
      <c r="L21" s="1398">
        <f>'D-12-1'!L21+'D-12-2'!L21</f>
        <v>0</v>
      </c>
      <c r="M21" s="1398">
        <f>'D-12-1'!M21+'D-12-2'!M21</f>
        <v>0</v>
      </c>
      <c r="N21" s="1398">
        <f>'D-12-1'!N21+'D-12-2'!N21</f>
        <v>0</v>
      </c>
      <c r="O21" s="1398">
        <f>'D-12-1'!O21+'D-12-2'!O21</f>
        <v>0</v>
      </c>
      <c r="P21" s="1398">
        <f>'D-12-1'!P21+'D-12-2'!P21</f>
        <v>0</v>
      </c>
      <c r="Q21" s="1398">
        <f>'D-12-1'!Q21+'D-12-2'!Q21</f>
        <v>0</v>
      </c>
      <c r="R21" s="1398">
        <f>'D-12-1'!R21+'D-12-2'!R21</f>
        <v>0</v>
      </c>
      <c r="S21" s="1398">
        <f>'D-12-1'!S21+'D-12-2'!S21</f>
        <v>0</v>
      </c>
      <c r="T21" s="1398">
        <f>'D-12-1'!T21+'D-12-2'!T21</f>
        <v>0</v>
      </c>
      <c r="U21" s="1398">
        <f>'D-12-1'!U21+'D-12-2'!U21</f>
        <v>0</v>
      </c>
      <c r="V21" s="1398">
        <f>'D-12-1'!V21+'D-12-2'!V21</f>
        <v>0</v>
      </c>
      <c r="W21" s="285" t="s">
        <v>180</v>
      </c>
      <c r="X21" s="1804" t="s">
        <v>1139</v>
      </c>
    </row>
    <row r="22" spans="1:24" s="340" customFormat="1" ht="13.5" thickBot="1" x14ac:dyDescent="0.25">
      <c r="A22" s="1791"/>
      <c r="B22" s="1793"/>
      <c r="C22" s="285" t="s">
        <v>1134</v>
      </c>
      <c r="D22" s="1396">
        <f t="shared" si="0"/>
        <v>1</v>
      </c>
      <c r="E22" s="1397">
        <f>'D-12-1'!E22+'D-12-2'!E22</f>
        <v>0</v>
      </c>
      <c r="F22" s="1398">
        <f>'D-12-1'!F22+'D-12-2'!F22</f>
        <v>0</v>
      </c>
      <c r="G22" s="1398">
        <f>'D-12-1'!G22+'D-12-2'!G22</f>
        <v>0</v>
      </c>
      <c r="H22" s="1398">
        <f>'D-12-1'!H22+'D-12-2'!H22</f>
        <v>0</v>
      </c>
      <c r="I22" s="1398">
        <f>'D-12-1'!I22+'D-12-2'!I22</f>
        <v>0</v>
      </c>
      <c r="J22" s="1398">
        <f>'D-12-1'!J22+'D-12-2'!J22</f>
        <v>0</v>
      </c>
      <c r="K22" s="1398">
        <f>'D-12-1'!K22+'D-12-2'!K22</f>
        <v>0</v>
      </c>
      <c r="L22" s="1398">
        <f>'D-12-1'!L22+'D-12-2'!L22</f>
        <v>0</v>
      </c>
      <c r="M22" s="1398">
        <f>'D-12-1'!M22+'D-12-2'!M22</f>
        <v>0</v>
      </c>
      <c r="N22" s="1398">
        <f>'D-12-1'!N22+'D-12-2'!N22</f>
        <v>0</v>
      </c>
      <c r="O22" s="1398">
        <f>'D-12-1'!O22+'D-12-2'!O22</f>
        <v>0</v>
      </c>
      <c r="P22" s="1398">
        <f>'D-12-1'!P22+'D-12-2'!P22</f>
        <v>0</v>
      </c>
      <c r="Q22" s="1398">
        <f>'D-12-1'!Q22+'D-12-2'!Q22</f>
        <v>0</v>
      </c>
      <c r="R22" s="1398">
        <f>'D-12-1'!R22+'D-12-2'!R22</f>
        <v>0</v>
      </c>
      <c r="S22" s="1398">
        <f>'D-12-1'!S22+'D-12-2'!S22</f>
        <v>0</v>
      </c>
      <c r="T22" s="1398">
        <f>'D-12-1'!T22+'D-12-2'!T22</f>
        <v>0</v>
      </c>
      <c r="U22" s="1398">
        <f>'D-12-1'!U22+'D-12-2'!U22</f>
        <v>0</v>
      </c>
      <c r="V22" s="1398">
        <f>'D-12-1'!V22+'D-12-2'!V22</f>
        <v>1</v>
      </c>
      <c r="W22" s="285" t="s">
        <v>434</v>
      </c>
      <c r="X22" s="1805"/>
    </row>
    <row r="23" spans="1:24" s="339" customFormat="1" ht="13.5" thickBot="1" x14ac:dyDescent="0.25">
      <c r="A23" s="1794" t="s">
        <v>1227</v>
      </c>
      <c r="B23" s="1795" t="s">
        <v>1228</v>
      </c>
      <c r="C23" s="346" t="s">
        <v>1132</v>
      </c>
      <c r="D23" s="1390">
        <f t="shared" si="0"/>
        <v>2</v>
      </c>
      <c r="E23" s="1391">
        <f>'D-12-1'!E23+'D-12-2'!E23</f>
        <v>0</v>
      </c>
      <c r="F23" s="1392">
        <f>'D-12-1'!F23+'D-12-2'!F23</f>
        <v>0</v>
      </c>
      <c r="G23" s="1392">
        <f>'D-12-1'!G23+'D-12-2'!G23</f>
        <v>0</v>
      </c>
      <c r="H23" s="1392">
        <f>'D-12-1'!H23+'D-12-2'!H23</f>
        <v>0</v>
      </c>
      <c r="I23" s="1392">
        <f>'D-12-1'!I23+'D-12-2'!I23</f>
        <v>1</v>
      </c>
      <c r="J23" s="1392">
        <f>'D-12-1'!J23+'D-12-2'!J23</f>
        <v>1</v>
      </c>
      <c r="K23" s="1392">
        <f>'D-12-1'!K23+'D-12-2'!K23</f>
        <v>0</v>
      </c>
      <c r="L23" s="1392">
        <f>'D-12-1'!L23+'D-12-2'!L23</f>
        <v>0</v>
      </c>
      <c r="M23" s="1392">
        <f>'D-12-1'!M23+'D-12-2'!M23</f>
        <v>0</v>
      </c>
      <c r="N23" s="1392">
        <f>'D-12-1'!N23+'D-12-2'!N23</f>
        <v>0</v>
      </c>
      <c r="O23" s="1392">
        <f>'D-12-1'!O23+'D-12-2'!O23</f>
        <v>0</v>
      </c>
      <c r="P23" s="1392">
        <f>'D-12-1'!P23+'D-12-2'!P23</f>
        <v>0</v>
      </c>
      <c r="Q23" s="1392">
        <f>'D-12-1'!Q23+'D-12-2'!Q23</f>
        <v>0</v>
      </c>
      <c r="R23" s="1392">
        <f>'D-12-1'!R23+'D-12-2'!R23</f>
        <v>0</v>
      </c>
      <c r="S23" s="1392">
        <f>'D-12-1'!S23+'D-12-2'!S23</f>
        <v>0</v>
      </c>
      <c r="T23" s="1392">
        <f>'D-12-1'!T23+'D-12-2'!T23</f>
        <v>0</v>
      </c>
      <c r="U23" s="1392">
        <f>'D-12-1'!U23+'D-12-2'!U23</f>
        <v>0</v>
      </c>
      <c r="V23" s="1392">
        <f>'D-12-1'!V23+'D-12-2'!V23</f>
        <v>0</v>
      </c>
      <c r="W23" s="346" t="s">
        <v>180</v>
      </c>
      <c r="X23" s="1806" t="s">
        <v>1267</v>
      </c>
    </row>
    <row r="24" spans="1:24" s="339" customFormat="1" ht="13.5" thickBot="1" x14ac:dyDescent="0.25">
      <c r="A24" s="1787"/>
      <c r="B24" s="1789"/>
      <c r="C24" s="286" t="s">
        <v>1134</v>
      </c>
      <c r="D24" s="1393">
        <f t="shared" si="0"/>
        <v>0</v>
      </c>
      <c r="E24" s="1394">
        <f>'D-12-1'!E24+'D-12-2'!E24</f>
        <v>0</v>
      </c>
      <c r="F24" s="1395">
        <f>'D-12-1'!F24+'D-12-2'!F24</f>
        <v>0</v>
      </c>
      <c r="G24" s="1395">
        <f>'D-12-1'!G24+'D-12-2'!G24</f>
        <v>0</v>
      </c>
      <c r="H24" s="1395">
        <f>'D-12-1'!H24+'D-12-2'!H24</f>
        <v>0</v>
      </c>
      <c r="I24" s="1395">
        <f>'D-12-1'!I24+'D-12-2'!I24</f>
        <v>0</v>
      </c>
      <c r="J24" s="1395">
        <f>'D-12-1'!J24+'D-12-2'!J24</f>
        <v>0</v>
      </c>
      <c r="K24" s="1395">
        <f>'D-12-1'!K24+'D-12-2'!K24</f>
        <v>0</v>
      </c>
      <c r="L24" s="1395">
        <f>'D-12-1'!L24+'D-12-2'!L24</f>
        <v>0</v>
      </c>
      <c r="M24" s="1395">
        <f>'D-12-1'!M24+'D-12-2'!M24</f>
        <v>0</v>
      </c>
      <c r="N24" s="1395">
        <f>'D-12-1'!N24+'D-12-2'!N24</f>
        <v>0</v>
      </c>
      <c r="O24" s="1395">
        <f>'D-12-1'!O24+'D-12-2'!O24</f>
        <v>0</v>
      </c>
      <c r="P24" s="1395">
        <f>'D-12-1'!P24+'D-12-2'!P24</f>
        <v>0</v>
      </c>
      <c r="Q24" s="1395">
        <f>'D-12-1'!Q24+'D-12-2'!Q24</f>
        <v>0</v>
      </c>
      <c r="R24" s="1395">
        <f>'D-12-1'!R24+'D-12-2'!R24</f>
        <v>0</v>
      </c>
      <c r="S24" s="1395">
        <f>'D-12-1'!S24+'D-12-2'!S24</f>
        <v>0</v>
      </c>
      <c r="T24" s="1395">
        <f>'D-12-1'!T24+'D-12-2'!T24</f>
        <v>0</v>
      </c>
      <c r="U24" s="1395">
        <f>'D-12-1'!U24+'D-12-2'!U24</f>
        <v>0</v>
      </c>
      <c r="V24" s="1395">
        <f>'D-12-1'!V24+'D-12-2'!V24</f>
        <v>0</v>
      </c>
      <c r="W24" s="286" t="s">
        <v>434</v>
      </c>
      <c r="X24" s="1803"/>
    </row>
    <row r="25" spans="1:24" s="340" customFormat="1" ht="13.5" thickBot="1" x14ac:dyDescent="0.25">
      <c r="A25" s="1790" t="s">
        <v>1001</v>
      </c>
      <c r="B25" s="1792" t="s">
        <v>1002</v>
      </c>
      <c r="C25" s="285" t="s">
        <v>1132</v>
      </c>
      <c r="D25" s="1396">
        <f t="shared" si="0"/>
        <v>190</v>
      </c>
      <c r="E25" s="1397">
        <f>'D-12-1'!E25+'D-12-2'!E25</f>
        <v>6</v>
      </c>
      <c r="F25" s="1398">
        <f>'D-12-1'!F25+'D-12-2'!F25</f>
        <v>17</v>
      </c>
      <c r="G25" s="1398">
        <f>'D-12-1'!G25+'D-12-2'!G25</f>
        <v>14</v>
      </c>
      <c r="H25" s="1398">
        <f>'D-12-1'!H25+'D-12-2'!H25</f>
        <v>14</v>
      </c>
      <c r="I25" s="1398">
        <f>'D-12-1'!I25+'D-12-2'!I25</f>
        <v>26</v>
      </c>
      <c r="J25" s="1398">
        <f>'D-12-1'!J25+'D-12-2'!J25</f>
        <v>24</v>
      </c>
      <c r="K25" s="1398">
        <f>'D-12-1'!K25+'D-12-2'!K25</f>
        <v>16</v>
      </c>
      <c r="L25" s="1398">
        <f>'D-12-1'!L25+'D-12-2'!L25</f>
        <v>17</v>
      </c>
      <c r="M25" s="1398">
        <f>'D-12-1'!M25+'D-12-2'!M25</f>
        <v>18</v>
      </c>
      <c r="N25" s="1398">
        <f>'D-12-1'!N25+'D-12-2'!N25</f>
        <v>12</v>
      </c>
      <c r="O25" s="1398">
        <f>'D-12-1'!O25+'D-12-2'!O25</f>
        <v>12</v>
      </c>
      <c r="P25" s="1398">
        <f>'D-12-1'!P25+'D-12-2'!P25</f>
        <v>6</v>
      </c>
      <c r="Q25" s="1398">
        <f>'D-12-1'!Q25+'D-12-2'!Q25</f>
        <v>3</v>
      </c>
      <c r="R25" s="1398">
        <f>'D-12-1'!R25+'D-12-2'!R25</f>
        <v>2</v>
      </c>
      <c r="S25" s="1398">
        <f>'D-12-1'!S25+'D-12-2'!S25</f>
        <v>0</v>
      </c>
      <c r="T25" s="1398">
        <f>'D-12-1'!T25+'D-12-2'!T25</f>
        <v>2</v>
      </c>
      <c r="U25" s="1398">
        <f>'D-12-1'!U25+'D-12-2'!U25</f>
        <v>1</v>
      </c>
      <c r="V25" s="1398">
        <f>'D-12-1'!V25+'D-12-2'!V25</f>
        <v>0</v>
      </c>
      <c r="W25" s="285" t="s">
        <v>180</v>
      </c>
      <c r="X25" s="1804" t="s">
        <v>1003</v>
      </c>
    </row>
    <row r="26" spans="1:24" s="340" customFormat="1" ht="13.5" thickBot="1" x14ac:dyDescent="0.25">
      <c r="A26" s="1791"/>
      <c r="B26" s="1793"/>
      <c r="C26" s="285" t="s">
        <v>1134</v>
      </c>
      <c r="D26" s="1396">
        <f t="shared" si="0"/>
        <v>144</v>
      </c>
      <c r="E26" s="1397">
        <f>'D-12-1'!E26+'D-12-2'!E26</f>
        <v>7</v>
      </c>
      <c r="F26" s="1398">
        <f>'D-12-1'!F26+'D-12-2'!F26</f>
        <v>3</v>
      </c>
      <c r="G26" s="1398">
        <f>'D-12-1'!G26+'D-12-2'!G26</f>
        <v>15</v>
      </c>
      <c r="H26" s="1398">
        <f>'D-12-1'!H26+'D-12-2'!H26</f>
        <v>14</v>
      </c>
      <c r="I26" s="1398">
        <f>'D-12-1'!I26+'D-12-2'!I26</f>
        <v>13</v>
      </c>
      <c r="J26" s="1398">
        <f>'D-12-1'!J26+'D-12-2'!J26</f>
        <v>18</v>
      </c>
      <c r="K26" s="1398">
        <f>'D-12-1'!K26+'D-12-2'!K26</f>
        <v>20</v>
      </c>
      <c r="L26" s="1398">
        <f>'D-12-1'!L26+'D-12-2'!L26</f>
        <v>15</v>
      </c>
      <c r="M26" s="1398">
        <f>'D-12-1'!M26+'D-12-2'!M26</f>
        <v>14</v>
      </c>
      <c r="N26" s="1398">
        <f>'D-12-1'!N26+'D-12-2'!N26</f>
        <v>12</v>
      </c>
      <c r="O26" s="1398">
        <f>'D-12-1'!O26+'D-12-2'!O26</f>
        <v>5</v>
      </c>
      <c r="P26" s="1398">
        <f>'D-12-1'!P26+'D-12-2'!P26</f>
        <v>3</v>
      </c>
      <c r="Q26" s="1398">
        <f>'D-12-1'!Q26+'D-12-2'!Q26</f>
        <v>2</v>
      </c>
      <c r="R26" s="1398">
        <f>'D-12-1'!R26+'D-12-2'!R26</f>
        <v>0</v>
      </c>
      <c r="S26" s="1398">
        <f>'D-12-1'!S26+'D-12-2'!S26</f>
        <v>0</v>
      </c>
      <c r="T26" s="1398">
        <f>'D-12-1'!T26+'D-12-2'!T26</f>
        <v>1</v>
      </c>
      <c r="U26" s="1398">
        <f>'D-12-1'!U26+'D-12-2'!U26</f>
        <v>1</v>
      </c>
      <c r="V26" s="1398">
        <f>'D-12-1'!V26+'D-12-2'!V26</f>
        <v>1</v>
      </c>
      <c r="W26" s="285" t="s">
        <v>434</v>
      </c>
      <c r="X26" s="1805"/>
    </row>
    <row r="27" spans="1:24" s="339" customFormat="1" ht="13.5" thickBot="1" x14ac:dyDescent="0.25">
      <c r="A27" s="1794" t="s">
        <v>1140</v>
      </c>
      <c r="B27" s="1795" t="s">
        <v>1141</v>
      </c>
      <c r="C27" s="346" t="s">
        <v>1132</v>
      </c>
      <c r="D27" s="1390">
        <f t="shared" si="0"/>
        <v>4</v>
      </c>
      <c r="E27" s="1391">
        <f>'D-12-1'!E27+'D-12-2'!E27</f>
        <v>0</v>
      </c>
      <c r="F27" s="1392">
        <f>'D-12-1'!F27+'D-12-2'!F27</f>
        <v>0</v>
      </c>
      <c r="G27" s="1392">
        <f>'D-12-1'!G27+'D-12-2'!G27</f>
        <v>0</v>
      </c>
      <c r="H27" s="1392">
        <f>'D-12-1'!H27+'D-12-2'!H27</f>
        <v>0</v>
      </c>
      <c r="I27" s="1392">
        <f>'D-12-1'!I27+'D-12-2'!I27</f>
        <v>0</v>
      </c>
      <c r="J27" s="1392">
        <f>'D-12-1'!J27+'D-12-2'!J27</f>
        <v>1</v>
      </c>
      <c r="K27" s="1392">
        <f>'D-12-1'!K27+'D-12-2'!K27</f>
        <v>1</v>
      </c>
      <c r="L27" s="1392">
        <f>'D-12-1'!L27+'D-12-2'!L27</f>
        <v>1</v>
      </c>
      <c r="M27" s="1392">
        <f>'D-12-1'!M27+'D-12-2'!M27</f>
        <v>1</v>
      </c>
      <c r="N27" s="1392">
        <f>'D-12-1'!N27+'D-12-2'!N27</f>
        <v>0</v>
      </c>
      <c r="O27" s="1392">
        <f>'D-12-1'!O27+'D-12-2'!O27</f>
        <v>0</v>
      </c>
      <c r="P27" s="1392">
        <f>'D-12-1'!P27+'D-12-2'!P27</f>
        <v>0</v>
      </c>
      <c r="Q27" s="1392">
        <f>'D-12-1'!Q27+'D-12-2'!Q27</f>
        <v>0</v>
      </c>
      <c r="R27" s="1392">
        <f>'D-12-1'!R27+'D-12-2'!R27</f>
        <v>0</v>
      </c>
      <c r="S27" s="1392">
        <f>'D-12-1'!S27+'D-12-2'!S27</f>
        <v>0</v>
      </c>
      <c r="T27" s="1392">
        <f>'D-12-1'!T27+'D-12-2'!T27</f>
        <v>0</v>
      </c>
      <c r="U27" s="1392">
        <f>'D-12-1'!U27+'D-12-2'!U27</f>
        <v>0</v>
      </c>
      <c r="V27" s="1392">
        <f>'D-12-1'!V27+'D-12-2'!V27</f>
        <v>0</v>
      </c>
      <c r="W27" s="346" t="s">
        <v>180</v>
      </c>
      <c r="X27" s="1806" t="s">
        <v>1142</v>
      </c>
    </row>
    <row r="28" spans="1:24" s="339" customFormat="1" ht="13.5" thickBot="1" x14ac:dyDescent="0.25">
      <c r="A28" s="1787"/>
      <c r="B28" s="1789"/>
      <c r="C28" s="286" t="s">
        <v>1134</v>
      </c>
      <c r="D28" s="1393">
        <f t="shared" si="0"/>
        <v>1</v>
      </c>
      <c r="E28" s="1394">
        <f>'D-12-1'!E28+'D-12-2'!E28</f>
        <v>1</v>
      </c>
      <c r="F28" s="1395">
        <f>'D-12-1'!F28+'D-12-2'!F28</f>
        <v>0</v>
      </c>
      <c r="G28" s="1395">
        <f>'D-12-1'!G28+'D-12-2'!G28</f>
        <v>0</v>
      </c>
      <c r="H28" s="1395">
        <f>'D-12-1'!H28+'D-12-2'!H28</f>
        <v>0</v>
      </c>
      <c r="I28" s="1395">
        <f>'D-12-1'!I28+'D-12-2'!I28</f>
        <v>0</v>
      </c>
      <c r="J28" s="1395">
        <f>'D-12-1'!J28+'D-12-2'!J28</f>
        <v>0</v>
      </c>
      <c r="K28" s="1395">
        <f>'D-12-1'!K28+'D-12-2'!K28</f>
        <v>0</v>
      </c>
      <c r="L28" s="1395">
        <f>'D-12-1'!L28+'D-12-2'!L28</f>
        <v>0</v>
      </c>
      <c r="M28" s="1395">
        <f>'D-12-1'!M28+'D-12-2'!M28</f>
        <v>0</v>
      </c>
      <c r="N28" s="1395">
        <f>'D-12-1'!N28+'D-12-2'!N28</f>
        <v>0</v>
      </c>
      <c r="O28" s="1395">
        <f>'D-12-1'!O28+'D-12-2'!O28</f>
        <v>0</v>
      </c>
      <c r="P28" s="1395">
        <f>'D-12-1'!P28+'D-12-2'!P28</f>
        <v>0</v>
      </c>
      <c r="Q28" s="1395">
        <f>'D-12-1'!Q28+'D-12-2'!Q28</f>
        <v>0</v>
      </c>
      <c r="R28" s="1395">
        <f>'D-12-1'!R28+'D-12-2'!R28</f>
        <v>0</v>
      </c>
      <c r="S28" s="1395">
        <f>'D-12-1'!S28+'D-12-2'!S28</f>
        <v>0</v>
      </c>
      <c r="T28" s="1395">
        <f>'D-12-1'!T28+'D-12-2'!T28</f>
        <v>0</v>
      </c>
      <c r="U28" s="1395">
        <f>'D-12-1'!U28+'D-12-2'!U28</f>
        <v>0</v>
      </c>
      <c r="V28" s="1395">
        <f>'D-12-1'!V28+'D-12-2'!V28</f>
        <v>0</v>
      </c>
      <c r="W28" s="286" t="s">
        <v>434</v>
      </c>
      <c r="X28" s="1803"/>
    </row>
    <row r="29" spans="1:24" s="340" customFormat="1" ht="13.5" thickBot="1" x14ac:dyDescent="0.25">
      <c r="A29" s="1790" t="s">
        <v>1229</v>
      </c>
      <c r="B29" s="1792" t="s">
        <v>1230</v>
      </c>
      <c r="C29" s="285" t="s">
        <v>1132</v>
      </c>
      <c r="D29" s="1396">
        <f t="shared" si="0"/>
        <v>1</v>
      </c>
      <c r="E29" s="1397">
        <f>'D-12-1'!E29+'D-12-2'!E29</f>
        <v>0</v>
      </c>
      <c r="F29" s="1398">
        <f>'D-12-1'!F29+'D-12-2'!F29</f>
        <v>0</v>
      </c>
      <c r="G29" s="1398">
        <f>'D-12-1'!G29+'D-12-2'!G29</f>
        <v>0</v>
      </c>
      <c r="H29" s="1398">
        <f>'D-12-1'!H29+'D-12-2'!H29</f>
        <v>0</v>
      </c>
      <c r="I29" s="1398">
        <f>'D-12-1'!I29+'D-12-2'!I29</f>
        <v>0</v>
      </c>
      <c r="J29" s="1398">
        <f>'D-12-1'!J29+'D-12-2'!J29</f>
        <v>0</v>
      </c>
      <c r="K29" s="1398">
        <f>'D-12-1'!K29+'D-12-2'!K29</f>
        <v>0</v>
      </c>
      <c r="L29" s="1398">
        <f>'D-12-1'!L29+'D-12-2'!L29</f>
        <v>0</v>
      </c>
      <c r="M29" s="1398">
        <f>'D-12-1'!M29+'D-12-2'!M29</f>
        <v>0</v>
      </c>
      <c r="N29" s="1398">
        <f>'D-12-1'!N29+'D-12-2'!N29</f>
        <v>0</v>
      </c>
      <c r="O29" s="1398">
        <f>'D-12-1'!O29+'D-12-2'!O29</f>
        <v>0</v>
      </c>
      <c r="P29" s="1398">
        <f>'D-12-1'!P29+'D-12-2'!P29</f>
        <v>0</v>
      </c>
      <c r="Q29" s="1398">
        <f>'D-12-1'!Q29+'D-12-2'!Q29</f>
        <v>0</v>
      </c>
      <c r="R29" s="1398">
        <f>'D-12-1'!R29+'D-12-2'!R29</f>
        <v>0</v>
      </c>
      <c r="S29" s="1398">
        <f>'D-12-1'!S29+'D-12-2'!S29</f>
        <v>0</v>
      </c>
      <c r="T29" s="1398">
        <f>'D-12-1'!T29+'D-12-2'!T29</f>
        <v>0</v>
      </c>
      <c r="U29" s="1398">
        <f>'D-12-1'!U29+'D-12-2'!U29</f>
        <v>1</v>
      </c>
      <c r="V29" s="1398">
        <f>'D-12-1'!V29+'D-12-2'!V29</f>
        <v>0</v>
      </c>
      <c r="W29" s="285" t="s">
        <v>180</v>
      </c>
      <c r="X29" s="1804" t="s">
        <v>1268</v>
      </c>
    </row>
    <row r="30" spans="1:24" s="340" customFormat="1" ht="13.5" thickBot="1" x14ac:dyDescent="0.25">
      <c r="A30" s="1791"/>
      <c r="B30" s="1793"/>
      <c r="C30" s="285" t="s">
        <v>1134</v>
      </c>
      <c r="D30" s="1396">
        <f t="shared" si="0"/>
        <v>2</v>
      </c>
      <c r="E30" s="1397">
        <f>'D-12-1'!E30+'D-12-2'!E30</f>
        <v>0</v>
      </c>
      <c r="F30" s="1398">
        <f>'D-12-1'!F30+'D-12-2'!F30</f>
        <v>0</v>
      </c>
      <c r="G30" s="1398">
        <f>'D-12-1'!G30+'D-12-2'!G30</f>
        <v>0</v>
      </c>
      <c r="H30" s="1398">
        <f>'D-12-1'!H30+'D-12-2'!H30</f>
        <v>0</v>
      </c>
      <c r="I30" s="1398">
        <f>'D-12-1'!I30+'D-12-2'!I30</f>
        <v>1</v>
      </c>
      <c r="J30" s="1398">
        <f>'D-12-1'!J30+'D-12-2'!J30</f>
        <v>0</v>
      </c>
      <c r="K30" s="1398">
        <f>'D-12-1'!K30+'D-12-2'!K30</f>
        <v>0</v>
      </c>
      <c r="L30" s="1398">
        <f>'D-12-1'!L30+'D-12-2'!L30</f>
        <v>0</v>
      </c>
      <c r="M30" s="1398">
        <f>'D-12-1'!M30+'D-12-2'!M30</f>
        <v>1</v>
      </c>
      <c r="N30" s="1398">
        <f>'D-12-1'!N30+'D-12-2'!N30</f>
        <v>0</v>
      </c>
      <c r="O30" s="1398">
        <f>'D-12-1'!O30+'D-12-2'!O30</f>
        <v>0</v>
      </c>
      <c r="P30" s="1398">
        <f>'D-12-1'!P30+'D-12-2'!P30</f>
        <v>0</v>
      </c>
      <c r="Q30" s="1398">
        <f>'D-12-1'!Q30+'D-12-2'!Q30</f>
        <v>0</v>
      </c>
      <c r="R30" s="1398">
        <f>'D-12-1'!R30+'D-12-2'!R30</f>
        <v>0</v>
      </c>
      <c r="S30" s="1398">
        <f>'D-12-1'!S30+'D-12-2'!S30</f>
        <v>0</v>
      </c>
      <c r="T30" s="1398">
        <f>'D-12-1'!T30+'D-12-2'!T30</f>
        <v>0</v>
      </c>
      <c r="U30" s="1398">
        <f>'D-12-1'!U30+'D-12-2'!U30</f>
        <v>0</v>
      </c>
      <c r="V30" s="1398">
        <f>'D-12-1'!V30+'D-12-2'!V30</f>
        <v>0</v>
      </c>
      <c r="W30" s="285" t="s">
        <v>434</v>
      </c>
      <c r="X30" s="1805"/>
    </row>
    <row r="31" spans="1:24" s="339" customFormat="1" ht="13.5" thickBot="1" x14ac:dyDescent="0.25">
      <c r="A31" s="1794" t="s">
        <v>1004</v>
      </c>
      <c r="B31" s="1795" t="s">
        <v>1005</v>
      </c>
      <c r="C31" s="346" t="s">
        <v>1132</v>
      </c>
      <c r="D31" s="1390">
        <f t="shared" si="0"/>
        <v>2</v>
      </c>
      <c r="E31" s="1391">
        <f>'D-12-1'!E31+'D-12-2'!E31</f>
        <v>0</v>
      </c>
      <c r="F31" s="1392">
        <f>'D-12-1'!F31+'D-12-2'!F31</f>
        <v>0</v>
      </c>
      <c r="G31" s="1392">
        <f>'D-12-1'!G31+'D-12-2'!G31</f>
        <v>0</v>
      </c>
      <c r="H31" s="1392">
        <f>'D-12-1'!H31+'D-12-2'!H31</f>
        <v>0</v>
      </c>
      <c r="I31" s="1392">
        <f>'D-12-1'!I31+'D-12-2'!I31</f>
        <v>0</v>
      </c>
      <c r="J31" s="1392">
        <f>'D-12-1'!J31+'D-12-2'!J31</f>
        <v>0</v>
      </c>
      <c r="K31" s="1392">
        <f>'D-12-1'!K31+'D-12-2'!K31</f>
        <v>0</v>
      </c>
      <c r="L31" s="1392">
        <f>'D-12-1'!L31+'D-12-2'!L31</f>
        <v>1</v>
      </c>
      <c r="M31" s="1392">
        <f>'D-12-1'!M31+'D-12-2'!M31</f>
        <v>0</v>
      </c>
      <c r="N31" s="1392">
        <f>'D-12-1'!N31+'D-12-2'!N31</f>
        <v>0</v>
      </c>
      <c r="O31" s="1392">
        <f>'D-12-1'!O31+'D-12-2'!O31</f>
        <v>0</v>
      </c>
      <c r="P31" s="1392">
        <f>'D-12-1'!P31+'D-12-2'!P31</f>
        <v>0</v>
      </c>
      <c r="Q31" s="1392">
        <f>'D-12-1'!Q31+'D-12-2'!Q31</f>
        <v>0</v>
      </c>
      <c r="R31" s="1392">
        <f>'D-12-1'!R31+'D-12-2'!R31</f>
        <v>0</v>
      </c>
      <c r="S31" s="1392">
        <f>'D-12-1'!S31+'D-12-2'!S31</f>
        <v>0</v>
      </c>
      <c r="T31" s="1392">
        <f>'D-12-1'!T31+'D-12-2'!T31</f>
        <v>0</v>
      </c>
      <c r="U31" s="1392">
        <f>'D-12-1'!U31+'D-12-2'!U31</f>
        <v>1</v>
      </c>
      <c r="V31" s="1392">
        <f>'D-12-1'!V31+'D-12-2'!V31</f>
        <v>0</v>
      </c>
      <c r="W31" s="346" t="s">
        <v>180</v>
      </c>
      <c r="X31" s="1806" t="s">
        <v>1143</v>
      </c>
    </row>
    <row r="32" spans="1:24" s="339" customFormat="1" ht="13.5" thickBot="1" x14ac:dyDescent="0.25">
      <c r="A32" s="1787"/>
      <c r="B32" s="1789"/>
      <c r="C32" s="286" t="s">
        <v>1134</v>
      </c>
      <c r="D32" s="1393">
        <f t="shared" si="0"/>
        <v>5</v>
      </c>
      <c r="E32" s="1394">
        <f>'D-12-1'!E32+'D-12-2'!E32</f>
        <v>0</v>
      </c>
      <c r="F32" s="1395">
        <f>'D-12-1'!F32+'D-12-2'!F32</f>
        <v>1</v>
      </c>
      <c r="G32" s="1395">
        <f>'D-12-1'!G32+'D-12-2'!G32</f>
        <v>1</v>
      </c>
      <c r="H32" s="1395">
        <f>'D-12-1'!H32+'D-12-2'!H32</f>
        <v>0</v>
      </c>
      <c r="I32" s="1395">
        <f>'D-12-1'!I32+'D-12-2'!I32</f>
        <v>2</v>
      </c>
      <c r="J32" s="1395">
        <f>'D-12-1'!J32+'D-12-2'!J32</f>
        <v>1</v>
      </c>
      <c r="K32" s="1395">
        <f>'D-12-1'!K32+'D-12-2'!K32</f>
        <v>0</v>
      </c>
      <c r="L32" s="1395">
        <f>'D-12-1'!L32+'D-12-2'!L32</f>
        <v>0</v>
      </c>
      <c r="M32" s="1395">
        <f>'D-12-1'!M32+'D-12-2'!M32</f>
        <v>0</v>
      </c>
      <c r="N32" s="1395">
        <f>'D-12-1'!N32+'D-12-2'!N32</f>
        <v>0</v>
      </c>
      <c r="O32" s="1395">
        <f>'D-12-1'!O32+'D-12-2'!O32</f>
        <v>0</v>
      </c>
      <c r="P32" s="1395">
        <f>'D-12-1'!P32+'D-12-2'!P32</f>
        <v>0</v>
      </c>
      <c r="Q32" s="1395">
        <f>'D-12-1'!Q32+'D-12-2'!Q32</f>
        <v>0</v>
      </c>
      <c r="R32" s="1395">
        <f>'D-12-1'!R32+'D-12-2'!R32</f>
        <v>0</v>
      </c>
      <c r="S32" s="1395">
        <f>'D-12-1'!S32+'D-12-2'!S32</f>
        <v>0</v>
      </c>
      <c r="T32" s="1395">
        <f>'D-12-1'!T32+'D-12-2'!T32</f>
        <v>0</v>
      </c>
      <c r="U32" s="1395">
        <f>'D-12-1'!U32+'D-12-2'!U32</f>
        <v>0</v>
      </c>
      <c r="V32" s="1395">
        <f>'D-12-1'!V32+'D-12-2'!V32</f>
        <v>0</v>
      </c>
      <c r="W32" s="286" t="s">
        <v>434</v>
      </c>
      <c r="X32" s="1803"/>
    </row>
    <row r="33" spans="1:24" s="340" customFormat="1" ht="13.5" thickBot="1" x14ac:dyDescent="0.25">
      <c r="A33" s="1790" t="s">
        <v>1231</v>
      </c>
      <c r="B33" s="1792" t="s">
        <v>1232</v>
      </c>
      <c r="C33" s="285" t="s">
        <v>1132</v>
      </c>
      <c r="D33" s="1396">
        <f t="shared" si="0"/>
        <v>1</v>
      </c>
      <c r="E33" s="1397">
        <f>'D-12-1'!E33+'D-12-2'!E33</f>
        <v>0</v>
      </c>
      <c r="F33" s="1398">
        <f>'D-12-1'!F33+'D-12-2'!F33</f>
        <v>0</v>
      </c>
      <c r="G33" s="1398">
        <f>'D-12-1'!G33+'D-12-2'!G33</f>
        <v>0</v>
      </c>
      <c r="H33" s="1398">
        <f>'D-12-1'!H33+'D-12-2'!H33</f>
        <v>0</v>
      </c>
      <c r="I33" s="1398">
        <f>'D-12-1'!I33+'D-12-2'!I33</f>
        <v>0</v>
      </c>
      <c r="J33" s="1398">
        <f>'D-12-1'!J33+'D-12-2'!J33</f>
        <v>0</v>
      </c>
      <c r="K33" s="1398">
        <f>'D-12-1'!K33+'D-12-2'!K33</f>
        <v>0</v>
      </c>
      <c r="L33" s="1398">
        <f>'D-12-1'!L33+'D-12-2'!L33</f>
        <v>0</v>
      </c>
      <c r="M33" s="1398">
        <f>'D-12-1'!M33+'D-12-2'!M33</f>
        <v>0</v>
      </c>
      <c r="N33" s="1398">
        <f>'D-12-1'!N33+'D-12-2'!N33</f>
        <v>0</v>
      </c>
      <c r="O33" s="1398">
        <f>'D-12-1'!O33+'D-12-2'!O33</f>
        <v>0</v>
      </c>
      <c r="P33" s="1398">
        <f>'D-12-1'!P33+'D-12-2'!P33</f>
        <v>0</v>
      </c>
      <c r="Q33" s="1398">
        <f>'D-12-1'!Q33+'D-12-2'!Q33</f>
        <v>0</v>
      </c>
      <c r="R33" s="1398">
        <f>'D-12-1'!R33+'D-12-2'!R33</f>
        <v>0</v>
      </c>
      <c r="S33" s="1398">
        <f>'D-12-1'!S33+'D-12-2'!S33</f>
        <v>0</v>
      </c>
      <c r="T33" s="1398">
        <f>'D-12-1'!T33+'D-12-2'!T33</f>
        <v>0</v>
      </c>
      <c r="U33" s="1398">
        <f>'D-12-1'!U33+'D-12-2'!U33</f>
        <v>1</v>
      </c>
      <c r="V33" s="1398">
        <f>'D-12-1'!V33+'D-12-2'!V33</f>
        <v>0</v>
      </c>
      <c r="W33" s="285" t="s">
        <v>180</v>
      </c>
      <c r="X33" s="1804" t="s">
        <v>1269</v>
      </c>
    </row>
    <row r="34" spans="1:24" s="340" customFormat="1" ht="13.5" thickBot="1" x14ac:dyDescent="0.25">
      <c r="A34" s="1791"/>
      <c r="B34" s="1793"/>
      <c r="C34" s="285" t="s">
        <v>1134</v>
      </c>
      <c r="D34" s="1396">
        <f t="shared" si="0"/>
        <v>0</v>
      </c>
      <c r="E34" s="1397">
        <f>'D-12-1'!E34+'D-12-2'!E34</f>
        <v>0</v>
      </c>
      <c r="F34" s="1398">
        <f>'D-12-1'!F34+'D-12-2'!F34</f>
        <v>0</v>
      </c>
      <c r="G34" s="1398">
        <f>'D-12-1'!G34+'D-12-2'!G34</f>
        <v>0</v>
      </c>
      <c r="H34" s="1398">
        <f>'D-12-1'!H34+'D-12-2'!H34</f>
        <v>0</v>
      </c>
      <c r="I34" s="1398">
        <f>'D-12-1'!I34+'D-12-2'!I34</f>
        <v>0</v>
      </c>
      <c r="J34" s="1398">
        <f>'D-12-1'!J34+'D-12-2'!J34</f>
        <v>0</v>
      </c>
      <c r="K34" s="1398">
        <f>'D-12-1'!K34+'D-12-2'!K34</f>
        <v>0</v>
      </c>
      <c r="L34" s="1398">
        <f>'D-12-1'!L34+'D-12-2'!L34</f>
        <v>0</v>
      </c>
      <c r="M34" s="1398">
        <f>'D-12-1'!M34+'D-12-2'!M34</f>
        <v>0</v>
      </c>
      <c r="N34" s="1398">
        <f>'D-12-1'!N34+'D-12-2'!N34</f>
        <v>0</v>
      </c>
      <c r="O34" s="1398">
        <f>'D-12-1'!O34+'D-12-2'!O34</f>
        <v>0</v>
      </c>
      <c r="P34" s="1398">
        <f>'D-12-1'!P34+'D-12-2'!P34</f>
        <v>0</v>
      </c>
      <c r="Q34" s="1398">
        <f>'D-12-1'!Q34+'D-12-2'!Q34</f>
        <v>0</v>
      </c>
      <c r="R34" s="1398">
        <f>'D-12-1'!R34+'D-12-2'!R34</f>
        <v>0</v>
      </c>
      <c r="S34" s="1398">
        <f>'D-12-1'!S34+'D-12-2'!S34</f>
        <v>0</v>
      </c>
      <c r="T34" s="1398">
        <f>'D-12-1'!T34+'D-12-2'!T34</f>
        <v>0</v>
      </c>
      <c r="U34" s="1398">
        <f>'D-12-1'!U34+'D-12-2'!U34</f>
        <v>0</v>
      </c>
      <c r="V34" s="1398">
        <f>'D-12-1'!V34+'D-12-2'!V34</f>
        <v>0</v>
      </c>
      <c r="W34" s="285" t="s">
        <v>434</v>
      </c>
      <c r="X34" s="1805"/>
    </row>
    <row r="35" spans="1:24" s="339" customFormat="1" ht="13.5" thickBot="1" x14ac:dyDescent="0.25">
      <c r="A35" s="1794" t="s">
        <v>1006</v>
      </c>
      <c r="B35" s="1795" t="s">
        <v>1007</v>
      </c>
      <c r="C35" s="346" t="s">
        <v>1132</v>
      </c>
      <c r="D35" s="1390">
        <f t="shared" si="0"/>
        <v>0</v>
      </c>
      <c r="E35" s="1391">
        <f>'D-12-1'!E35+'D-12-2'!E35</f>
        <v>0</v>
      </c>
      <c r="F35" s="1392">
        <f>'D-12-1'!F35+'D-12-2'!F35</f>
        <v>0</v>
      </c>
      <c r="G35" s="1392">
        <f>'D-12-1'!G35+'D-12-2'!G35</f>
        <v>0</v>
      </c>
      <c r="H35" s="1392">
        <f>'D-12-1'!H35+'D-12-2'!H35</f>
        <v>0</v>
      </c>
      <c r="I35" s="1392">
        <f>'D-12-1'!I35+'D-12-2'!I35</f>
        <v>0</v>
      </c>
      <c r="J35" s="1392">
        <f>'D-12-1'!J35+'D-12-2'!J35</f>
        <v>0</v>
      </c>
      <c r="K35" s="1392">
        <f>'D-12-1'!K35+'D-12-2'!K35</f>
        <v>0</v>
      </c>
      <c r="L35" s="1392">
        <f>'D-12-1'!L35+'D-12-2'!L35</f>
        <v>0</v>
      </c>
      <c r="M35" s="1392">
        <f>'D-12-1'!M35+'D-12-2'!M35</f>
        <v>0</v>
      </c>
      <c r="N35" s="1392">
        <f>'D-12-1'!N35+'D-12-2'!N35</f>
        <v>0</v>
      </c>
      <c r="O35" s="1392">
        <f>'D-12-1'!O35+'D-12-2'!O35</f>
        <v>0</v>
      </c>
      <c r="P35" s="1392">
        <f>'D-12-1'!P35+'D-12-2'!P35</f>
        <v>0</v>
      </c>
      <c r="Q35" s="1392">
        <f>'D-12-1'!Q35+'D-12-2'!Q35</f>
        <v>0</v>
      </c>
      <c r="R35" s="1392">
        <f>'D-12-1'!R35+'D-12-2'!R35</f>
        <v>0</v>
      </c>
      <c r="S35" s="1392">
        <f>'D-12-1'!S35+'D-12-2'!S35</f>
        <v>0</v>
      </c>
      <c r="T35" s="1392">
        <f>'D-12-1'!T35+'D-12-2'!T35</f>
        <v>0</v>
      </c>
      <c r="U35" s="1392">
        <f>'D-12-1'!U35+'D-12-2'!U35</f>
        <v>0</v>
      </c>
      <c r="V35" s="1392">
        <f>'D-12-1'!V35+'D-12-2'!V35</f>
        <v>0</v>
      </c>
      <c r="W35" s="346" t="s">
        <v>180</v>
      </c>
      <c r="X35" s="1806" t="s">
        <v>1008</v>
      </c>
    </row>
    <row r="36" spans="1:24" s="339" customFormat="1" ht="13.5" thickBot="1" x14ac:dyDescent="0.25">
      <c r="A36" s="1787"/>
      <c r="B36" s="1789"/>
      <c r="C36" s="286" t="s">
        <v>1134</v>
      </c>
      <c r="D36" s="1393">
        <f t="shared" si="0"/>
        <v>1</v>
      </c>
      <c r="E36" s="1394">
        <f>'D-12-1'!E36+'D-12-2'!E36</f>
        <v>0</v>
      </c>
      <c r="F36" s="1395">
        <f>'D-12-1'!F36+'D-12-2'!F36</f>
        <v>0</v>
      </c>
      <c r="G36" s="1395">
        <f>'D-12-1'!G36+'D-12-2'!G36</f>
        <v>0</v>
      </c>
      <c r="H36" s="1395">
        <f>'D-12-1'!H36+'D-12-2'!H36</f>
        <v>0</v>
      </c>
      <c r="I36" s="1395">
        <f>'D-12-1'!I36+'D-12-2'!I36</f>
        <v>0</v>
      </c>
      <c r="J36" s="1395">
        <f>'D-12-1'!J36+'D-12-2'!J36</f>
        <v>0</v>
      </c>
      <c r="K36" s="1395">
        <f>'D-12-1'!K36+'D-12-2'!K36</f>
        <v>0</v>
      </c>
      <c r="L36" s="1395">
        <f>'D-12-1'!L36+'D-12-2'!L36</f>
        <v>0</v>
      </c>
      <c r="M36" s="1395">
        <f>'D-12-1'!M36+'D-12-2'!M36</f>
        <v>0</v>
      </c>
      <c r="N36" s="1395">
        <f>'D-12-1'!N36+'D-12-2'!N36</f>
        <v>0</v>
      </c>
      <c r="O36" s="1395">
        <f>'D-12-1'!O36+'D-12-2'!O36</f>
        <v>0</v>
      </c>
      <c r="P36" s="1395">
        <f>'D-12-1'!P36+'D-12-2'!P36</f>
        <v>1</v>
      </c>
      <c r="Q36" s="1395">
        <f>'D-12-1'!Q36+'D-12-2'!Q36</f>
        <v>0</v>
      </c>
      <c r="R36" s="1395">
        <f>'D-12-1'!R36+'D-12-2'!R36</f>
        <v>0</v>
      </c>
      <c r="S36" s="1395">
        <f>'D-12-1'!S36+'D-12-2'!S36</f>
        <v>0</v>
      </c>
      <c r="T36" s="1395">
        <f>'D-12-1'!T36+'D-12-2'!T36</f>
        <v>0</v>
      </c>
      <c r="U36" s="1395">
        <f>'D-12-1'!U36+'D-12-2'!U36</f>
        <v>0</v>
      </c>
      <c r="V36" s="1395">
        <f>'D-12-1'!V36+'D-12-2'!V36</f>
        <v>0</v>
      </c>
      <c r="W36" s="286" t="s">
        <v>434</v>
      </c>
      <c r="X36" s="1803"/>
    </row>
    <row r="37" spans="1:24" s="340" customFormat="1" ht="13.5" thickBot="1" x14ac:dyDescent="0.25">
      <c r="A37" s="1790" t="s">
        <v>1009</v>
      </c>
      <c r="B37" s="1792" t="s">
        <v>1010</v>
      </c>
      <c r="C37" s="285" t="s">
        <v>1132</v>
      </c>
      <c r="D37" s="1396">
        <f t="shared" si="0"/>
        <v>2</v>
      </c>
      <c r="E37" s="1397">
        <f>'D-12-1'!E37+'D-12-2'!E37</f>
        <v>0</v>
      </c>
      <c r="F37" s="1398">
        <f>'D-12-1'!F37+'D-12-2'!F37</f>
        <v>0</v>
      </c>
      <c r="G37" s="1398">
        <f>'D-12-1'!G37+'D-12-2'!G37</f>
        <v>0</v>
      </c>
      <c r="H37" s="1398">
        <f>'D-12-1'!H37+'D-12-2'!H37</f>
        <v>0</v>
      </c>
      <c r="I37" s="1398">
        <f>'D-12-1'!I37+'D-12-2'!I37</f>
        <v>0</v>
      </c>
      <c r="J37" s="1398">
        <f>'D-12-1'!J37+'D-12-2'!J37</f>
        <v>0</v>
      </c>
      <c r="K37" s="1398">
        <f>'D-12-1'!K37+'D-12-2'!K37</f>
        <v>0</v>
      </c>
      <c r="L37" s="1398">
        <f>'D-12-1'!L37+'D-12-2'!L37</f>
        <v>1</v>
      </c>
      <c r="M37" s="1398">
        <f>'D-12-1'!M37+'D-12-2'!M37</f>
        <v>0</v>
      </c>
      <c r="N37" s="1398">
        <f>'D-12-1'!N37+'D-12-2'!N37</f>
        <v>0</v>
      </c>
      <c r="O37" s="1398">
        <f>'D-12-1'!O37+'D-12-2'!O37</f>
        <v>0</v>
      </c>
      <c r="P37" s="1398">
        <f>'D-12-1'!P37+'D-12-2'!P37</f>
        <v>0</v>
      </c>
      <c r="Q37" s="1398">
        <f>'D-12-1'!Q37+'D-12-2'!Q37</f>
        <v>0</v>
      </c>
      <c r="R37" s="1398">
        <f>'D-12-1'!R37+'D-12-2'!R37</f>
        <v>0</v>
      </c>
      <c r="S37" s="1398">
        <f>'D-12-1'!S37+'D-12-2'!S37</f>
        <v>1</v>
      </c>
      <c r="T37" s="1398">
        <f>'D-12-1'!T37+'D-12-2'!T37</f>
        <v>0</v>
      </c>
      <c r="U37" s="1398">
        <f>'D-12-1'!U37+'D-12-2'!U37</f>
        <v>0</v>
      </c>
      <c r="V37" s="1398">
        <f>'D-12-1'!V37+'D-12-2'!V37</f>
        <v>0</v>
      </c>
      <c r="W37" s="285" t="s">
        <v>180</v>
      </c>
      <c r="X37" s="1804" t="s">
        <v>1011</v>
      </c>
    </row>
    <row r="38" spans="1:24" s="340" customFormat="1" ht="13.5" thickBot="1" x14ac:dyDescent="0.25">
      <c r="A38" s="1791"/>
      <c r="B38" s="1793"/>
      <c r="C38" s="285" t="s">
        <v>1134</v>
      </c>
      <c r="D38" s="1396">
        <f t="shared" si="0"/>
        <v>2</v>
      </c>
      <c r="E38" s="1397">
        <f>'D-12-1'!E38+'D-12-2'!E38</f>
        <v>0</v>
      </c>
      <c r="F38" s="1398">
        <f>'D-12-1'!F38+'D-12-2'!F38</f>
        <v>0</v>
      </c>
      <c r="G38" s="1398">
        <f>'D-12-1'!G38+'D-12-2'!G38</f>
        <v>0</v>
      </c>
      <c r="H38" s="1398">
        <f>'D-12-1'!H38+'D-12-2'!H38</f>
        <v>0</v>
      </c>
      <c r="I38" s="1398">
        <f>'D-12-1'!I38+'D-12-2'!I38</f>
        <v>0</v>
      </c>
      <c r="J38" s="1398">
        <f>'D-12-1'!J38+'D-12-2'!J38</f>
        <v>0</v>
      </c>
      <c r="K38" s="1398">
        <f>'D-12-1'!K38+'D-12-2'!K38</f>
        <v>1</v>
      </c>
      <c r="L38" s="1398">
        <f>'D-12-1'!L38+'D-12-2'!L38</f>
        <v>1</v>
      </c>
      <c r="M38" s="1398">
        <f>'D-12-1'!M38+'D-12-2'!M38</f>
        <v>0</v>
      </c>
      <c r="N38" s="1398">
        <f>'D-12-1'!N38+'D-12-2'!N38</f>
        <v>0</v>
      </c>
      <c r="O38" s="1398">
        <f>'D-12-1'!O38+'D-12-2'!O38</f>
        <v>0</v>
      </c>
      <c r="P38" s="1398">
        <f>'D-12-1'!P38+'D-12-2'!P38</f>
        <v>0</v>
      </c>
      <c r="Q38" s="1398">
        <f>'D-12-1'!Q38+'D-12-2'!Q38</f>
        <v>0</v>
      </c>
      <c r="R38" s="1398">
        <f>'D-12-1'!R38+'D-12-2'!R38</f>
        <v>0</v>
      </c>
      <c r="S38" s="1398">
        <f>'D-12-1'!S38+'D-12-2'!S38</f>
        <v>0</v>
      </c>
      <c r="T38" s="1398">
        <f>'D-12-1'!T38+'D-12-2'!T38</f>
        <v>0</v>
      </c>
      <c r="U38" s="1398">
        <f>'D-12-1'!U38+'D-12-2'!U38</f>
        <v>0</v>
      </c>
      <c r="V38" s="1398">
        <f>'D-12-1'!V38+'D-12-2'!V38</f>
        <v>0</v>
      </c>
      <c r="W38" s="285" t="s">
        <v>434</v>
      </c>
      <c r="X38" s="1805"/>
    </row>
    <row r="39" spans="1:24" s="339" customFormat="1" ht="13.5" thickBot="1" x14ac:dyDescent="0.25">
      <c r="A39" s="1794" t="s">
        <v>1144</v>
      </c>
      <c r="B39" s="1795" t="s">
        <v>1145</v>
      </c>
      <c r="C39" s="346" t="s">
        <v>1132</v>
      </c>
      <c r="D39" s="1390">
        <f t="shared" si="0"/>
        <v>0</v>
      </c>
      <c r="E39" s="1391">
        <f>'D-12-1'!E39+'D-12-2'!E39</f>
        <v>0</v>
      </c>
      <c r="F39" s="1392">
        <f>'D-12-1'!F39+'D-12-2'!F39</f>
        <v>0</v>
      </c>
      <c r="G39" s="1392">
        <f>'D-12-1'!G39+'D-12-2'!G39</f>
        <v>0</v>
      </c>
      <c r="H39" s="1392">
        <f>'D-12-1'!H39+'D-12-2'!H39</f>
        <v>0</v>
      </c>
      <c r="I39" s="1392">
        <f>'D-12-1'!I39+'D-12-2'!I39</f>
        <v>0</v>
      </c>
      <c r="J39" s="1392">
        <f>'D-12-1'!J39+'D-12-2'!J39</f>
        <v>0</v>
      </c>
      <c r="K39" s="1392">
        <f>'D-12-1'!K39+'D-12-2'!K39</f>
        <v>0</v>
      </c>
      <c r="L39" s="1392">
        <f>'D-12-1'!L39+'D-12-2'!L39</f>
        <v>0</v>
      </c>
      <c r="M39" s="1392">
        <f>'D-12-1'!M39+'D-12-2'!M39</f>
        <v>0</v>
      </c>
      <c r="N39" s="1392">
        <f>'D-12-1'!N39+'D-12-2'!N39</f>
        <v>0</v>
      </c>
      <c r="O39" s="1392">
        <f>'D-12-1'!O39+'D-12-2'!O39</f>
        <v>0</v>
      </c>
      <c r="P39" s="1392">
        <f>'D-12-1'!P39+'D-12-2'!P39</f>
        <v>0</v>
      </c>
      <c r="Q39" s="1392">
        <f>'D-12-1'!Q39+'D-12-2'!Q39</f>
        <v>0</v>
      </c>
      <c r="R39" s="1392">
        <f>'D-12-1'!R39+'D-12-2'!R39</f>
        <v>0</v>
      </c>
      <c r="S39" s="1392">
        <f>'D-12-1'!S39+'D-12-2'!S39</f>
        <v>0</v>
      </c>
      <c r="T39" s="1392">
        <f>'D-12-1'!T39+'D-12-2'!T39</f>
        <v>0</v>
      </c>
      <c r="U39" s="1392">
        <f>'D-12-1'!U39+'D-12-2'!U39</f>
        <v>0</v>
      </c>
      <c r="V39" s="1392">
        <f>'D-12-1'!V39+'D-12-2'!V39</f>
        <v>0</v>
      </c>
      <c r="W39" s="346" t="s">
        <v>180</v>
      </c>
      <c r="X39" s="1806" t="s">
        <v>1146</v>
      </c>
    </row>
    <row r="40" spans="1:24" s="339" customFormat="1" ht="13.5" thickBot="1" x14ac:dyDescent="0.25">
      <c r="A40" s="1787"/>
      <c r="B40" s="1789"/>
      <c r="C40" s="286" t="s">
        <v>1134</v>
      </c>
      <c r="D40" s="1393">
        <f t="shared" si="0"/>
        <v>3</v>
      </c>
      <c r="E40" s="1394">
        <f>'D-12-1'!E40+'D-12-2'!E40</f>
        <v>0</v>
      </c>
      <c r="F40" s="1395">
        <f>'D-12-1'!F40+'D-12-2'!F40</f>
        <v>1</v>
      </c>
      <c r="G40" s="1395">
        <f>'D-12-1'!G40+'D-12-2'!G40</f>
        <v>0</v>
      </c>
      <c r="H40" s="1395">
        <f>'D-12-1'!H40+'D-12-2'!H40</f>
        <v>0</v>
      </c>
      <c r="I40" s="1395">
        <f>'D-12-1'!I40+'D-12-2'!I40</f>
        <v>0</v>
      </c>
      <c r="J40" s="1395">
        <f>'D-12-1'!J40+'D-12-2'!J40</f>
        <v>0</v>
      </c>
      <c r="K40" s="1395">
        <f>'D-12-1'!K40+'D-12-2'!K40</f>
        <v>0</v>
      </c>
      <c r="L40" s="1395">
        <f>'D-12-1'!L40+'D-12-2'!L40</f>
        <v>0</v>
      </c>
      <c r="M40" s="1395">
        <f>'D-12-1'!M40+'D-12-2'!M40</f>
        <v>0</v>
      </c>
      <c r="N40" s="1395">
        <f>'D-12-1'!N40+'D-12-2'!N40</f>
        <v>0</v>
      </c>
      <c r="O40" s="1395">
        <f>'D-12-1'!O40+'D-12-2'!O40</f>
        <v>0</v>
      </c>
      <c r="P40" s="1395">
        <f>'D-12-1'!P40+'D-12-2'!P40</f>
        <v>0</v>
      </c>
      <c r="Q40" s="1395">
        <f>'D-12-1'!Q40+'D-12-2'!Q40</f>
        <v>0</v>
      </c>
      <c r="R40" s="1395">
        <f>'D-12-1'!R40+'D-12-2'!R40</f>
        <v>0</v>
      </c>
      <c r="S40" s="1395">
        <f>'D-12-1'!S40+'D-12-2'!S40</f>
        <v>0</v>
      </c>
      <c r="T40" s="1395">
        <f>'D-12-1'!T40+'D-12-2'!T40</f>
        <v>0</v>
      </c>
      <c r="U40" s="1395">
        <f>'D-12-1'!U40+'D-12-2'!U40</f>
        <v>0</v>
      </c>
      <c r="V40" s="1395">
        <f>'D-12-1'!V40+'D-12-2'!V40</f>
        <v>2</v>
      </c>
      <c r="W40" s="286" t="s">
        <v>434</v>
      </c>
      <c r="X40" s="1803"/>
    </row>
    <row r="41" spans="1:24" s="340" customFormat="1" ht="13.5" thickBot="1" x14ac:dyDescent="0.25">
      <c r="A41" s="1790" t="s">
        <v>1147</v>
      </c>
      <c r="B41" s="1792" t="s">
        <v>1148</v>
      </c>
      <c r="C41" s="285" t="s">
        <v>1132</v>
      </c>
      <c r="D41" s="1396">
        <f t="shared" si="0"/>
        <v>1</v>
      </c>
      <c r="E41" s="1397">
        <f>'D-12-1'!E41+'D-12-2'!E41</f>
        <v>0</v>
      </c>
      <c r="F41" s="1398">
        <f>'D-12-1'!F41+'D-12-2'!F41</f>
        <v>0</v>
      </c>
      <c r="G41" s="1398">
        <f>'D-12-1'!G41+'D-12-2'!G41</f>
        <v>0</v>
      </c>
      <c r="H41" s="1398">
        <f>'D-12-1'!H41+'D-12-2'!H41</f>
        <v>0</v>
      </c>
      <c r="I41" s="1398">
        <f>'D-12-1'!I41+'D-12-2'!I41</f>
        <v>0</v>
      </c>
      <c r="J41" s="1398">
        <f>'D-12-1'!J41+'D-12-2'!J41</f>
        <v>0</v>
      </c>
      <c r="K41" s="1398">
        <f>'D-12-1'!K41+'D-12-2'!K41</f>
        <v>0</v>
      </c>
      <c r="L41" s="1398">
        <f>'D-12-1'!L41+'D-12-2'!L41</f>
        <v>0</v>
      </c>
      <c r="M41" s="1398">
        <f>'D-12-1'!M41+'D-12-2'!M41</f>
        <v>0</v>
      </c>
      <c r="N41" s="1398">
        <f>'D-12-1'!N41+'D-12-2'!N41</f>
        <v>0</v>
      </c>
      <c r="O41" s="1398">
        <f>'D-12-1'!O41+'D-12-2'!O41</f>
        <v>0</v>
      </c>
      <c r="P41" s="1398">
        <f>'D-12-1'!P41+'D-12-2'!P41</f>
        <v>0</v>
      </c>
      <c r="Q41" s="1398">
        <f>'D-12-1'!Q41+'D-12-2'!Q41</f>
        <v>0</v>
      </c>
      <c r="R41" s="1398">
        <f>'D-12-1'!R41+'D-12-2'!R41</f>
        <v>0</v>
      </c>
      <c r="S41" s="1398">
        <f>'D-12-1'!S41+'D-12-2'!S41</f>
        <v>0</v>
      </c>
      <c r="T41" s="1398">
        <f>'D-12-1'!T41+'D-12-2'!T41</f>
        <v>0</v>
      </c>
      <c r="U41" s="1398">
        <f>'D-12-1'!U41+'D-12-2'!U41</f>
        <v>0</v>
      </c>
      <c r="V41" s="1398">
        <f>'D-12-1'!V41+'D-12-2'!V41</f>
        <v>1</v>
      </c>
      <c r="W41" s="285" t="s">
        <v>180</v>
      </c>
      <c r="X41" s="1804" t="s">
        <v>1149</v>
      </c>
    </row>
    <row r="42" spans="1:24" s="340" customFormat="1" ht="13.5" thickBot="1" x14ac:dyDescent="0.25">
      <c r="A42" s="1791"/>
      <c r="B42" s="1793"/>
      <c r="C42" s="285" t="s">
        <v>1134</v>
      </c>
      <c r="D42" s="1396">
        <f t="shared" si="0"/>
        <v>1</v>
      </c>
      <c r="E42" s="1397">
        <f>'D-12-1'!E42+'D-12-2'!E42</f>
        <v>0</v>
      </c>
      <c r="F42" s="1398">
        <f>'D-12-1'!F42+'D-12-2'!F42</f>
        <v>1</v>
      </c>
      <c r="G42" s="1398">
        <f>'D-12-1'!G42+'D-12-2'!G42</f>
        <v>0</v>
      </c>
      <c r="H42" s="1398">
        <f>'D-12-1'!H42+'D-12-2'!H42</f>
        <v>0</v>
      </c>
      <c r="I42" s="1398">
        <f>'D-12-1'!I42+'D-12-2'!I42</f>
        <v>0</v>
      </c>
      <c r="J42" s="1398">
        <f>'D-12-1'!J42+'D-12-2'!J42</f>
        <v>0</v>
      </c>
      <c r="K42" s="1398">
        <f>'D-12-1'!K42+'D-12-2'!K42</f>
        <v>0</v>
      </c>
      <c r="L42" s="1398">
        <f>'D-12-1'!L42+'D-12-2'!L42</f>
        <v>0</v>
      </c>
      <c r="M42" s="1398">
        <f>'D-12-1'!M42+'D-12-2'!M42</f>
        <v>0</v>
      </c>
      <c r="N42" s="1398">
        <f>'D-12-1'!N42+'D-12-2'!N42</f>
        <v>0</v>
      </c>
      <c r="O42" s="1398">
        <f>'D-12-1'!O42+'D-12-2'!O42</f>
        <v>0</v>
      </c>
      <c r="P42" s="1398">
        <f>'D-12-1'!P42+'D-12-2'!P42</f>
        <v>0</v>
      </c>
      <c r="Q42" s="1398">
        <f>'D-12-1'!Q42+'D-12-2'!Q42</f>
        <v>0</v>
      </c>
      <c r="R42" s="1398">
        <f>'D-12-1'!R42+'D-12-2'!R42</f>
        <v>0</v>
      </c>
      <c r="S42" s="1398">
        <f>'D-12-1'!S42+'D-12-2'!S42</f>
        <v>0</v>
      </c>
      <c r="T42" s="1398">
        <f>'D-12-1'!T42+'D-12-2'!T42</f>
        <v>0</v>
      </c>
      <c r="U42" s="1398">
        <f>'D-12-1'!U42+'D-12-2'!U42</f>
        <v>0</v>
      </c>
      <c r="V42" s="1398">
        <f>'D-12-1'!V42+'D-12-2'!V42</f>
        <v>0</v>
      </c>
      <c r="W42" s="285" t="s">
        <v>434</v>
      </c>
      <c r="X42" s="1805"/>
    </row>
    <row r="43" spans="1:24" s="339" customFormat="1" ht="13.5" thickBot="1" x14ac:dyDescent="0.25">
      <c r="A43" s="1794" t="s">
        <v>1012</v>
      </c>
      <c r="B43" s="1795" t="s">
        <v>456</v>
      </c>
      <c r="C43" s="346" t="s">
        <v>1132</v>
      </c>
      <c r="D43" s="1390">
        <f t="shared" si="0"/>
        <v>76</v>
      </c>
      <c r="E43" s="1391">
        <f>'D-12-1'!E43+'D-12-2'!E43</f>
        <v>12</v>
      </c>
      <c r="F43" s="1392">
        <f>'D-12-1'!F43+'D-12-2'!F43</f>
        <v>4</v>
      </c>
      <c r="G43" s="1392">
        <f>'D-12-1'!G43+'D-12-2'!G43</f>
        <v>7</v>
      </c>
      <c r="H43" s="1392">
        <f>'D-12-1'!H43+'D-12-2'!H43</f>
        <v>4</v>
      </c>
      <c r="I43" s="1392">
        <f>'D-12-1'!I43+'D-12-2'!I43</f>
        <v>6</v>
      </c>
      <c r="J43" s="1392">
        <f>'D-12-1'!J43+'D-12-2'!J43</f>
        <v>9</v>
      </c>
      <c r="K43" s="1392">
        <f>'D-12-1'!K43+'D-12-2'!K43</f>
        <v>10</v>
      </c>
      <c r="L43" s="1392">
        <f>'D-12-1'!L43+'D-12-2'!L43</f>
        <v>7</v>
      </c>
      <c r="M43" s="1392">
        <f>'D-12-1'!M43+'D-12-2'!M43</f>
        <v>9</v>
      </c>
      <c r="N43" s="1392">
        <f>'D-12-1'!N43+'D-12-2'!N43</f>
        <v>3</v>
      </c>
      <c r="O43" s="1392">
        <f>'D-12-1'!O43+'D-12-2'!O43</f>
        <v>4</v>
      </c>
      <c r="P43" s="1392">
        <f>'D-12-1'!P43+'D-12-2'!P43</f>
        <v>0</v>
      </c>
      <c r="Q43" s="1392">
        <f>'D-12-1'!Q43+'D-12-2'!Q43</f>
        <v>1</v>
      </c>
      <c r="R43" s="1392">
        <f>'D-12-1'!R43+'D-12-2'!R43</f>
        <v>0</v>
      </c>
      <c r="S43" s="1392">
        <f>'D-12-1'!S43+'D-12-2'!S43</f>
        <v>0</v>
      </c>
      <c r="T43" s="1392">
        <f>'D-12-1'!T43+'D-12-2'!T43</f>
        <v>0</v>
      </c>
      <c r="U43" s="1392">
        <f>'D-12-1'!U43+'D-12-2'!U43</f>
        <v>0</v>
      </c>
      <c r="V43" s="1392">
        <f>'D-12-1'!V43+'D-12-2'!V43</f>
        <v>0</v>
      </c>
      <c r="W43" s="346" t="s">
        <v>180</v>
      </c>
      <c r="X43" s="1806" t="s">
        <v>1013</v>
      </c>
    </row>
    <row r="44" spans="1:24" s="339" customFormat="1" ht="13.5" thickBot="1" x14ac:dyDescent="0.25">
      <c r="A44" s="1787"/>
      <c r="B44" s="1789"/>
      <c r="C44" s="286" t="s">
        <v>1134</v>
      </c>
      <c r="D44" s="1393">
        <f t="shared" si="0"/>
        <v>46</v>
      </c>
      <c r="E44" s="1394">
        <f>'D-12-1'!E44+'D-12-2'!E44</f>
        <v>9</v>
      </c>
      <c r="F44" s="1395">
        <f>'D-12-1'!F44+'D-12-2'!F44</f>
        <v>11</v>
      </c>
      <c r="G44" s="1395">
        <f>'D-12-1'!G44+'D-12-2'!G44</f>
        <v>2</v>
      </c>
      <c r="H44" s="1395">
        <f>'D-12-1'!H44+'D-12-2'!H44</f>
        <v>5</v>
      </c>
      <c r="I44" s="1395">
        <f>'D-12-1'!I44+'D-12-2'!I44</f>
        <v>6</v>
      </c>
      <c r="J44" s="1395">
        <f>'D-12-1'!J44+'D-12-2'!J44</f>
        <v>9</v>
      </c>
      <c r="K44" s="1395">
        <f>'D-12-1'!K44+'D-12-2'!K44</f>
        <v>1</v>
      </c>
      <c r="L44" s="1395">
        <f>'D-12-1'!L44+'D-12-2'!L44</f>
        <v>1</v>
      </c>
      <c r="M44" s="1395">
        <f>'D-12-1'!M44+'D-12-2'!M44</f>
        <v>0</v>
      </c>
      <c r="N44" s="1395">
        <f>'D-12-1'!N44+'D-12-2'!N44</f>
        <v>1</v>
      </c>
      <c r="O44" s="1395">
        <f>'D-12-1'!O44+'D-12-2'!O44</f>
        <v>0</v>
      </c>
      <c r="P44" s="1395">
        <f>'D-12-1'!P44+'D-12-2'!P44</f>
        <v>0</v>
      </c>
      <c r="Q44" s="1395">
        <f>'D-12-1'!Q44+'D-12-2'!Q44</f>
        <v>1</v>
      </c>
      <c r="R44" s="1395">
        <f>'D-12-1'!R44+'D-12-2'!R44</f>
        <v>0</v>
      </c>
      <c r="S44" s="1395">
        <f>'D-12-1'!S44+'D-12-2'!S44</f>
        <v>0</v>
      </c>
      <c r="T44" s="1395">
        <f>'D-12-1'!T44+'D-12-2'!T44</f>
        <v>0</v>
      </c>
      <c r="U44" s="1395">
        <f>'D-12-1'!U44+'D-12-2'!U44</f>
        <v>0</v>
      </c>
      <c r="V44" s="1395">
        <f>'D-12-1'!V44+'D-12-2'!V44</f>
        <v>0</v>
      </c>
      <c r="W44" s="286" t="s">
        <v>434</v>
      </c>
      <c r="X44" s="1803"/>
    </row>
    <row r="45" spans="1:24" s="340" customFormat="1" ht="13.5" thickBot="1" x14ac:dyDescent="0.25">
      <c r="A45" s="1790" t="s">
        <v>1150</v>
      </c>
      <c r="B45" s="1792" t="s">
        <v>1151</v>
      </c>
      <c r="C45" s="285" t="s">
        <v>1132</v>
      </c>
      <c r="D45" s="1396">
        <f t="shared" si="0"/>
        <v>0</v>
      </c>
      <c r="E45" s="1397">
        <f>'D-12-1'!E45+'D-12-2'!E45</f>
        <v>0</v>
      </c>
      <c r="F45" s="1398">
        <f>'D-12-1'!F45+'D-12-2'!F45</f>
        <v>0</v>
      </c>
      <c r="G45" s="1398">
        <f>'D-12-1'!G45+'D-12-2'!G45</f>
        <v>0</v>
      </c>
      <c r="H45" s="1398">
        <f>'D-12-1'!H45+'D-12-2'!H45</f>
        <v>0</v>
      </c>
      <c r="I45" s="1398">
        <f>'D-12-1'!I45+'D-12-2'!I45</f>
        <v>0</v>
      </c>
      <c r="J45" s="1398">
        <f>'D-12-1'!J45+'D-12-2'!J45</f>
        <v>0</v>
      </c>
      <c r="K45" s="1398">
        <f>'D-12-1'!K45+'D-12-2'!K45</f>
        <v>0</v>
      </c>
      <c r="L45" s="1398">
        <f>'D-12-1'!L45+'D-12-2'!L45</f>
        <v>0</v>
      </c>
      <c r="M45" s="1398">
        <f>'D-12-1'!M45+'D-12-2'!M45</f>
        <v>0</v>
      </c>
      <c r="N45" s="1398">
        <f>'D-12-1'!N45+'D-12-2'!N45</f>
        <v>0</v>
      </c>
      <c r="O45" s="1398">
        <f>'D-12-1'!O45+'D-12-2'!O45</f>
        <v>0</v>
      </c>
      <c r="P45" s="1398">
        <f>'D-12-1'!P45+'D-12-2'!P45</f>
        <v>0</v>
      </c>
      <c r="Q45" s="1398">
        <f>'D-12-1'!Q45+'D-12-2'!Q45</f>
        <v>0</v>
      </c>
      <c r="R45" s="1398">
        <f>'D-12-1'!R45+'D-12-2'!R45</f>
        <v>0</v>
      </c>
      <c r="S45" s="1398">
        <f>'D-12-1'!S45+'D-12-2'!S45</f>
        <v>0</v>
      </c>
      <c r="T45" s="1398">
        <f>'D-12-1'!T45+'D-12-2'!T45</f>
        <v>0</v>
      </c>
      <c r="U45" s="1398">
        <f>'D-12-1'!U45+'D-12-2'!U45</f>
        <v>0</v>
      </c>
      <c r="V45" s="1398">
        <f>'D-12-1'!V45+'D-12-2'!V45</f>
        <v>0</v>
      </c>
      <c r="W45" s="285" t="s">
        <v>180</v>
      </c>
      <c r="X45" s="1804" t="s">
        <v>1152</v>
      </c>
    </row>
    <row r="46" spans="1:24" s="340" customFormat="1" ht="12.75" x14ac:dyDescent="0.2">
      <c r="A46" s="1796"/>
      <c r="B46" s="1797"/>
      <c r="C46" s="1000" t="s">
        <v>1134</v>
      </c>
      <c r="D46" s="1399">
        <f t="shared" si="0"/>
        <v>1</v>
      </c>
      <c r="E46" s="1400">
        <f>'D-12-1'!E46+'D-12-2'!E46</f>
        <v>0</v>
      </c>
      <c r="F46" s="1401">
        <f>'D-12-1'!F46+'D-12-2'!F46</f>
        <v>0</v>
      </c>
      <c r="G46" s="1401">
        <f>'D-12-1'!G46+'D-12-2'!G46</f>
        <v>0</v>
      </c>
      <c r="H46" s="1401">
        <f>'D-12-1'!H46+'D-12-2'!H46</f>
        <v>0</v>
      </c>
      <c r="I46" s="1401">
        <f>'D-12-1'!I46+'D-12-2'!I46</f>
        <v>0</v>
      </c>
      <c r="J46" s="1401">
        <f>'D-12-1'!J46+'D-12-2'!J46</f>
        <v>0</v>
      </c>
      <c r="K46" s="1401">
        <f>'D-12-1'!K46+'D-12-2'!K46</f>
        <v>1</v>
      </c>
      <c r="L46" s="1401">
        <f>'D-12-1'!L46+'D-12-2'!L46</f>
        <v>0</v>
      </c>
      <c r="M46" s="1401">
        <f>'D-12-1'!M46+'D-12-2'!M46</f>
        <v>0</v>
      </c>
      <c r="N46" s="1401">
        <f>'D-12-1'!N46+'D-12-2'!N46</f>
        <v>0</v>
      </c>
      <c r="O46" s="1401">
        <f>'D-12-1'!O46+'D-12-2'!O46</f>
        <v>0</v>
      </c>
      <c r="P46" s="1401">
        <f>'D-12-1'!P46+'D-12-2'!P46</f>
        <v>0</v>
      </c>
      <c r="Q46" s="1401">
        <f>'D-12-1'!Q46+'D-12-2'!Q46</f>
        <v>0</v>
      </c>
      <c r="R46" s="1401">
        <f>'D-12-1'!R46+'D-12-2'!R46</f>
        <v>0</v>
      </c>
      <c r="S46" s="1401">
        <f>'D-12-1'!S46+'D-12-2'!S46</f>
        <v>0</v>
      </c>
      <c r="T46" s="1401">
        <f>'D-12-1'!T46+'D-12-2'!T46</f>
        <v>0</v>
      </c>
      <c r="U46" s="1401">
        <f>'D-12-1'!U46+'D-12-2'!U46</f>
        <v>0</v>
      </c>
      <c r="V46" s="1401">
        <f>'D-12-1'!V46+'D-12-2'!V46</f>
        <v>0</v>
      </c>
      <c r="W46" s="1000" t="s">
        <v>434</v>
      </c>
      <c r="X46" s="1807"/>
    </row>
    <row r="47" spans="1:24" s="339" customFormat="1" ht="13.5" thickBot="1" x14ac:dyDescent="0.25">
      <c r="A47" s="1798" t="s">
        <v>1233</v>
      </c>
      <c r="B47" s="1799" t="s">
        <v>1234</v>
      </c>
      <c r="C47" s="341" t="s">
        <v>1132</v>
      </c>
      <c r="D47" s="1402">
        <f t="shared" si="0"/>
        <v>0</v>
      </c>
      <c r="E47" s="1403">
        <f>'D-12-1'!E47+'D-12-2'!E47</f>
        <v>0</v>
      </c>
      <c r="F47" s="1404">
        <f>'D-12-1'!F47+'D-12-2'!F47</f>
        <v>0</v>
      </c>
      <c r="G47" s="1404">
        <f>'D-12-1'!G47+'D-12-2'!G47</f>
        <v>0</v>
      </c>
      <c r="H47" s="1404">
        <f>'D-12-1'!H47+'D-12-2'!H47</f>
        <v>0</v>
      </c>
      <c r="I47" s="1404">
        <f>'D-12-1'!I47+'D-12-2'!I47</f>
        <v>0</v>
      </c>
      <c r="J47" s="1404">
        <f>'D-12-1'!J47+'D-12-2'!J47</f>
        <v>0</v>
      </c>
      <c r="K47" s="1404">
        <f>'D-12-1'!K47+'D-12-2'!K47</f>
        <v>0</v>
      </c>
      <c r="L47" s="1404">
        <f>'D-12-1'!L47+'D-12-2'!L47</f>
        <v>0</v>
      </c>
      <c r="M47" s="1404">
        <f>'D-12-1'!M47+'D-12-2'!M47</f>
        <v>0</v>
      </c>
      <c r="N47" s="1404">
        <f>'D-12-1'!N47+'D-12-2'!N47</f>
        <v>0</v>
      </c>
      <c r="O47" s="1404">
        <f>'D-12-1'!O47+'D-12-2'!O47</f>
        <v>0</v>
      </c>
      <c r="P47" s="1404">
        <f>'D-12-1'!P47+'D-12-2'!P47</f>
        <v>0</v>
      </c>
      <c r="Q47" s="1404">
        <f>'D-12-1'!Q47+'D-12-2'!Q47</f>
        <v>0</v>
      </c>
      <c r="R47" s="1404">
        <f>'D-12-1'!R47+'D-12-2'!R47</f>
        <v>0</v>
      </c>
      <c r="S47" s="1404">
        <f>'D-12-1'!S47+'D-12-2'!S47</f>
        <v>0</v>
      </c>
      <c r="T47" s="1404">
        <f>'D-12-1'!T47+'D-12-2'!T47</f>
        <v>0</v>
      </c>
      <c r="U47" s="1404">
        <f>'D-12-1'!U47+'D-12-2'!U47</f>
        <v>0</v>
      </c>
      <c r="V47" s="1404">
        <f>'D-12-1'!V47+'D-12-2'!V47</f>
        <v>0</v>
      </c>
      <c r="W47" s="341" t="s">
        <v>180</v>
      </c>
      <c r="X47" s="1808" t="s">
        <v>1270</v>
      </c>
    </row>
    <row r="48" spans="1:24" s="339" customFormat="1" ht="13.5" thickBot="1" x14ac:dyDescent="0.25">
      <c r="A48" s="1787"/>
      <c r="B48" s="1789"/>
      <c r="C48" s="286" t="s">
        <v>1134</v>
      </c>
      <c r="D48" s="1393">
        <f t="shared" si="0"/>
        <v>1</v>
      </c>
      <c r="E48" s="1394">
        <f>'D-12-1'!E48+'D-12-2'!E48</f>
        <v>0</v>
      </c>
      <c r="F48" s="1395">
        <f>'D-12-1'!F48+'D-12-2'!F48</f>
        <v>1</v>
      </c>
      <c r="G48" s="1395">
        <f>'D-12-1'!G48+'D-12-2'!G48</f>
        <v>0</v>
      </c>
      <c r="H48" s="1395">
        <f>'D-12-1'!H48+'D-12-2'!H48</f>
        <v>0</v>
      </c>
      <c r="I48" s="1395">
        <f>'D-12-1'!I48+'D-12-2'!I48</f>
        <v>0</v>
      </c>
      <c r="J48" s="1395">
        <f>'D-12-1'!J48+'D-12-2'!J48</f>
        <v>0</v>
      </c>
      <c r="K48" s="1395">
        <f>'D-12-1'!K48+'D-12-2'!K48</f>
        <v>0</v>
      </c>
      <c r="L48" s="1395">
        <f>'D-12-1'!L48+'D-12-2'!L48</f>
        <v>0</v>
      </c>
      <c r="M48" s="1395">
        <f>'D-12-1'!M48+'D-12-2'!M48</f>
        <v>0</v>
      </c>
      <c r="N48" s="1395">
        <f>'D-12-1'!N48+'D-12-2'!N48</f>
        <v>0</v>
      </c>
      <c r="O48" s="1395">
        <f>'D-12-1'!O48+'D-12-2'!O48</f>
        <v>0</v>
      </c>
      <c r="P48" s="1395">
        <f>'D-12-1'!P48+'D-12-2'!P48</f>
        <v>0</v>
      </c>
      <c r="Q48" s="1395">
        <f>'D-12-1'!Q48+'D-12-2'!Q48</f>
        <v>0</v>
      </c>
      <c r="R48" s="1395">
        <f>'D-12-1'!R48+'D-12-2'!R48</f>
        <v>0</v>
      </c>
      <c r="S48" s="1395">
        <f>'D-12-1'!S48+'D-12-2'!S48</f>
        <v>0</v>
      </c>
      <c r="T48" s="1395">
        <f>'D-12-1'!T48+'D-12-2'!T48</f>
        <v>0</v>
      </c>
      <c r="U48" s="1395">
        <f>'D-12-1'!U48+'D-12-2'!U48</f>
        <v>0</v>
      </c>
      <c r="V48" s="1395">
        <f>'D-12-1'!V48+'D-12-2'!V48</f>
        <v>0</v>
      </c>
      <c r="W48" s="286" t="s">
        <v>434</v>
      </c>
      <c r="X48" s="1803"/>
    </row>
    <row r="49" spans="1:24" s="340" customFormat="1" ht="13.5" thickBot="1" x14ac:dyDescent="0.25">
      <c r="A49" s="1790" t="s">
        <v>1235</v>
      </c>
      <c r="B49" s="1792" t="s">
        <v>1236</v>
      </c>
      <c r="C49" s="285" t="s">
        <v>1132</v>
      </c>
      <c r="D49" s="1396">
        <f t="shared" si="0"/>
        <v>1</v>
      </c>
      <c r="E49" s="1397">
        <f>'D-12-1'!E49+'D-12-2'!E49</f>
        <v>0</v>
      </c>
      <c r="F49" s="1398">
        <f>'D-12-1'!F49+'D-12-2'!F49</f>
        <v>0</v>
      </c>
      <c r="G49" s="1398">
        <f>'D-12-1'!G49+'D-12-2'!G49</f>
        <v>0</v>
      </c>
      <c r="H49" s="1398">
        <f>'D-12-1'!H49+'D-12-2'!H49</f>
        <v>0</v>
      </c>
      <c r="I49" s="1398">
        <f>'D-12-1'!I49+'D-12-2'!I49</f>
        <v>0</v>
      </c>
      <c r="J49" s="1398">
        <f>'D-12-1'!J49+'D-12-2'!J49</f>
        <v>0</v>
      </c>
      <c r="K49" s="1398">
        <f>'D-12-1'!K49+'D-12-2'!K49</f>
        <v>0</v>
      </c>
      <c r="L49" s="1398">
        <f>'D-12-1'!L49+'D-12-2'!L49</f>
        <v>0</v>
      </c>
      <c r="M49" s="1398">
        <f>'D-12-1'!M49+'D-12-2'!M49</f>
        <v>0</v>
      </c>
      <c r="N49" s="1398">
        <f>'D-12-1'!N49+'D-12-2'!N49</f>
        <v>1</v>
      </c>
      <c r="O49" s="1398">
        <f>'D-12-1'!O49+'D-12-2'!O49</f>
        <v>0</v>
      </c>
      <c r="P49" s="1398">
        <f>'D-12-1'!P49+'D-12-2'!P49</f>
        <v>0</v>
      </c>
      <c r="Q49" s="1398">
        <f>'D-12-1'!Q49+'D-12-2'!Q49</f>
        <v>0</v>
      </c>
      <c r="R49" s="1398">
        <f>'D-12-1'!R49+'D-12-2'!R49</f>
        <v>0</v>
      </c>
      <c r="S49" s="1398">
        <f>'D-12-1'!S49+'D-12-2'!S49</f>
        <v>0</v>
      </c>
      <c r="T49" s="1398">
        <f>'D-12-1'!T49+'D-12-2'!T49</f>
        <v>0</v>
      </c>
      <c r="U49" s="1398">
        <f>'D-12-1'!U49+'D-12-2'!U49</f>
        <v>0</v>
      </c>
      <c r="V49" s="1398">
        <f>'D-12-1'!V49+'D-12-2'!V49</f>
        <v>0</v>
      </c>
      <c r="W49" s="285" t="s">
        <v>180</v>
      </c>
      <c r="X49" s="1804" t="s">
        <v>1271</v>
      </c>
    </row>
    <row r="50" spans="1:24" s="340" customFormat="1" ht="13.5" thickBot="1" x14ac:dyDescent="0.25">
      <c r="A50" s="1791"/>
      <c r="B50" s="1793"/>
      <c r="C50" s="285" t="s">
        <v>1134</v>
      </c>
      <c r="D50" s="1396">
        <f t="shared" si="0"/>
        <v>0</v>
      </c>
      <c r="E50" s="1397">
        <f>'D-12-1'!E50+'D-12-2'!E50</f>
        <v>0</v>
      </c>
      <c r="F50" s="1398">
        <f>'D-12-1'!F50+'D-12-2'!F50</f>
        <v>0</v>
      </c>
      <c r="G50" s="1398">
        <f>'D-12-1'!G50+'D-12-2'!G50</f>
        <v>0</v>
      </c>
      <c r="H50" s="1398">
        <f>'D-12-1'!H50+'D-12-2'!H50</f>
        <v>0</v>
      </c>
      <c r="I50" s="1398">
        <f>'D-12-1'!I50+'D-12-2'!I50</f>
        <v>0</v>
      </c>
      <c r="J50" s="1398">
        <f>'D-12-1'!J50+'D-12-2'!J50</f>
        <v>0</v>
      </c>
      <c r="K50" s="1398">
        <f>'D-12-1'!K50+'D-12-2'!K50</f>
        <v>0</v>
      </c>
      <c r="L50" s="1398">
        <f>'D-12-1'!L50+'D-12-2'!L50</f>
        <v>0</v>
      </c>
      <c r="M50" s="1398">
        <f>'D-12-1'!M50+'D-12-2'!M50</f>
        <v>0</v>
      </c>
      <c r="N50" s="1398">
        <f>'D-12-1'!N50+'D-12-2'!N50</f>
        <v>0</v>
      </c>
      <c r="O50" s="1398">
        <f>'D-12-1'!O50+'D-12-2'!O50</f>
        <v>0</v>
      </c>
      <c r="P50" s="1398">
        <f>'D-12-1'!P50+'D-12-2'!P50</f>
        <v>0</v>
      </c>
      <c r="Q50" s="1398">
        <f>'D-12-1'!Q50+'D-12-2'!Q50</f>
        <v>0</v>
      </c>
      <c r="R50" s="1398">
        <f>'D-12-1'!R50+'D-12-2'!R50</f>
        <v>0</v>
      </c>
      <c r="S50" s="1398">
        <f>'D-12-1'!S50+'D-12-2'!S50</f>
        <v>0</v>
      </c>
      <c r="T50" s="1398">
        <f>'D-12-1'!T50+'D-12-2'!T50</f>
        <v>0</v>
      </c>
      <c r="U50" s="1398">
        <f>'D-12-1'!U50+'D-12-2'!U50</f>
        <v>0</v>
      </c>
      <c r="V50" s="1398">
        <f>'D-12-1'!V50+'D-12-2'!V50</f>
        <v>0</v>
      </c>
      <c r="W50" s="285" t="s">
        <v>434</v>
      </c>
      <c r="X50" s="1805"/>
    </row>
    <row r="51" spans="1:24" s="339" customFormat="1" ht="13.5" thickBot="1" x14ac:dyDescent="0.25">
      <c r="A51" s="1794" t="s">
        <v>1014</v>
      </c>
      <c r="B51" s="1795" t="s">
        <v>1015</v>
      </c>
      <c r="C51" s="346" t="s">
        <v>1132</v>
      </c>
      <c r="D51" s="1390">
        <f t="shared" si="0"/>
        <v>5</v>
      </c>
      <c r="E51" s="1391">
        <f>'D-12-1'!E51+'D-12-2'!E51</f>
        <v>0</v>
      </c>
      <c r="F51" s="1392">
        <f>'D-12-1'!F51+'D-12-2'!F51</f>
        <v>0</v>
      </c>
      <c r="G51" s="1392">
        <f>'D-12-1'!G51+'D-12-2'!G51</f>
        <v>0</v>
      </c>
      <c r="H51" s="1392">
        <f>'D-12-1'!H51+'D-12-2'!H51</f>
        <v>1</v>
      </c>
      <c r="I51" s="1392">
        <f>'D-12-1'!I51+'D-12-2'!I51</f>
        <v>0</v>
      </c>
      <c r="J51" s="1392">
        <f>'D-12-1'!J51+'D-12-2'!J51</f>
        <v>2</v>
      </c>
      <c r="K51" s="1392">
        <f>'D-12-1'!K51+'D-12-2'!K51</f>
        <v>0</v>
      </c>
      <c r="L51" s="1392">
        <f>'D-12-1'!L51+'D-12-2'!L51</f>
        <v>0</v>
      </c>
      <c r="M51" s="1392">
        <f>'D-12-1'!M51+'D-12-2'!M51</f>
        <v>0</v>
      </c>
      <c r="N51" s="1392">
        <f>'D-12-1'!N51+'D-12-2'!N51</f>
        <v>0</v>
      </c>
      <c r="O51" s="1392">
        <f>'D-12-1'!O51+'D-12-2'!O51</f>
        <v>0</v>
      </c>
      <c r="P51" s="1392">
        <f>'D-12-1'!P51+'D-12-2'!P51</f>
        <v>0</v>
      </c>
      <c r="Q51" s="1392">
        <f>'D-12-1'!Q51+'D-12-2'!Q51</f>
        <v>0</v>
      </c>
      <c r="R51" s="1392">
        <f>'D-12-1'!R51+'D-12-2'!R51</f>
        <v>0</v>
      </c>
      <c r="S51" s="1392">
        <f>'D-12-1'!S51+'D-12-2'!S51</f>
        <v>0</v>
      </c>
      <c r="T51" s="1392">
        <f>'D-12-1'!T51+'D-12-2'!T51</f>
        <v>0</v>
      </c>
      <c r="U51" s="1392">
        <f>'D-12-1'!U51+'D-12-2'!U51</f>
        <v>0</v>
      </c>
      <c r="V51" s="1392">
        <f>'D-12-1'!V51+'D-12-2'!V51</f>
        <v>2</v>
      </c>
      <c r="W51" s="346" t="s">
        <v>180</v>
      </c>
      <c r="X51" s="1806" t="s">
        <v>1016</v>
      </c>
    </row>
    <row r="52" spans="1:24" s="339" customFormat="1" ht="13.5" thickBot="1" x14ac:dyDescent="0.25">
      <c r="A52" s="1787"/>
      <c r="B52" s="1789"/>
      <c r="C52" s="286" t="s">
        <v>1134</v>
      </c>
      <c r="D52" s="1393">
        <f t="shared" si="0"/>
        <v>7</v>
      </c>
      <c r="E52" s="1394">
        <f>'D-12-1'!E52+'D-12-2'!E52</f>
        <v>1</v>
      </c>
      <c r="F52" s="1395">
        <f>'D-12-1'!F52+'D-12-2'!F52</f>
        <v>0</v>
      </c>
      <c r="G52" s="1395">
        <f>'D-12-1'!G52+'D-12-2'!G52</f>
        <v>1</v>
      </c>
      <c r="H52" s="1395">
        <f>'D-12-1'!H52+'D-12-2'!H52</f>
        <v>0</v>
      </c>
      <c r="I52" s="1395">
        <f>'D-12-1'!I52+'D-12-2'!I52</f>
        <v>0</v>
      </c>
      <c r="J52" s="1395">
        <f>'D-12-1'!J52+'D-12-2'!J52</f>
        <v>0</v>
      </c>
      <c r="K52" s="1395">
        <f>'D-12-1'!K52+'D-12-2'!K52</f>
        <v>0</v>
      </c>
      <c r="L52" s="1395">
        <f>'D-12-1'!L52+'D-12-2'!L52</f>
        <v>1</v>
      </c>
      <c r="M52" s="1395">
        <f>'D-12-1'!M52+'D-12-2'!M52</f>
        <v>2</v>
      </c>
      <c r="N52" s="1395">
        <f>'D-12-1'!N52+'D-12-2'!N52</f>
        <v>1</v>
      </c>
      <c r="O52" s="1395">
        <f>'D-12-1'!O52+'D-12-2'!O52</f>
        <v>0</v>
      </c>
      <c r="P52" s="1395">
        <f>'D-12-1'!P52+'D-12-2'!P52</f>
        <v>0</v>
      </c>
      <c r="Q52" s="1395">
        <f>'D-12-1'!Q52+'D-12-2'!Q52</f>
        <v>0</v>
      </c>
      <c r="R52" s="1395">
        <f>'D-12-1'!R52+'D-12-2'!R52</f>
        <v>0</v>
      </c>
      <c r="S52" s="1395">
        <f>'D-12-1'!S52+'D-12-2'!S52</f>
        <v>0</v>
      </c>
      <c r="T52" s="1395">
        <f>'D-12-1'!T52+'D-12-2'!T52</f>
        <v>1</v>
      </c>
      <c r="U52" s="1395">
        <f>'D-12-1'!U52+'D-12-2'!U52</f>
        <v>0</v>
      </c>
      <c r="V52" s="1395">
        <f>'D-12-1'!V52+'D-12-2'!V52</f>
        <v>0</v>
      </c>
      <c r="W52" s="286" t="s">
        <v>434</v>
      </c>
      <c r="X52" s="1803"/>
    </row>
    <row r="53" spans="1:24" s="340" customFormat="1" ht="13.5" thickBot="1" x14ac:dyDescent="0.25">
      <c r="A53" s="1790" t="s">
        <v>1153</v>
      </c>
      <c r="B53" s="1792" t="s">
        <v>1154</v>
      </c>
      <c r="C53" s="285" t="s">
        <v>1132</v>
      </c>
      <c r="D53" s="1396">
        <f t="shared" si="0"/>
        <v>4</v>
      </c>
      <c r="E53" s="1397">
        <f>'D-12-1'!E53+'D-12-2'!E53</f>
        <v>0</v>
      </c>
      <c r="F53" s="1398">
        <f>'D-12-1'!F53+'D-12-2'!F53</f>
        <v>0</v>
      </c>
      <c r="G53" s="1398">
        <f>'D-12-1'!G53+'D-12-2'!G53</f>
        <v>0</v>
      </c>
      <c r="H53" s="1398">
        <f>'D-12-1'!H53+'D-12-2'!H53</f>
        <v>0</v>
      </c>
      <c r="I53" s="1398">
        <f>'D-12-1'!I53+'D-12-2'!I53</f>
        <v>0</v>
      </c>
      <c r="J53" s="1398">
        <f>'D-12-1'!J53+'D-12-2'!J53</f>
        <v>0</v>
      </c>
      <c r="K53" s="1398">
        <f>'D-12-1'!K53+'D-12-2'!K53</f>
        <v>1</v>
      </c>
      <c r="L53" s="1398">
        <f>'D-12-1'!L53+'D-12-2'!L53</f>
        <v>0</v>
      </c>
      <c r="M53" s="1398">
        <f>'D-12-1'!M53+'D-12-2'!M53</f>
        <v>0</v>
      </c>
      <c r="N53" s="1398">
        <f>'D-12-1'!N53+'D-12-2'!N53</f>
        <v>0</v>
      </c>
      <c r="O53" s="1398">
        <f>'D-12-1'!O53+'D-12-2'!O53</f>
        <v>0</v>
      </c>
      <c r="P53" s="1398">
        <f>'D-12-1'!P53+'D-12-2'!P53</f>
        <v>0</v>
      </c>
      <c r="Q53" s="1398">
        <f>'D-12-1'!Q53+'D-12-2'!Q53</f>
        <v>0</v>
      </c>
      <c r="R53" s="1398">
        <f>'D-12-1'!R53+'D-12-2'!R53</f>
        <v>1</v>
      </c>
      <c r="S53" s="1398">
        <f>'D-12-1'!S53+'D-12-2'!S53</f>
        <v>0</v>
      </c>
      <c r="T53" s="1398">
        <f>'D-12-1'!T53+'D-12-2'!T53</f>
        <v>0</v>
      </c>
      <c r="U53" s="1398">
        <f>'D-12-1'!U53+'D-12-2'!U53</f>
        <v>1</v>
      </c>
      <c r="V53" s="1398">
        <f>'D-12-1'!V53+'D-12-2'!V53</f>
        <v>1</v>
      </c>
      <c r="W53" s="285" t="s">
        <v>180</v>
      </c>
      <c r="X53" s="1804" t="s">
        <v>1155</v>
      </c>
    </row>
    <row r="54" spans="1:24" s="340" customFormat="1" ht="13.5" thickBot="1" x14ac:dyDescent="0.25">
      <c r="A54" s="1791"/>
      <c r="B54" s="1793"/>
      <c r="C54" s="285" t="s">
        <v>1134</v>
      </c>
      <c r="D54" s="1396">
        <f t="shared" si="0"/>
        <v>1</v>
      </c>
      <c r="E54" s="1397">
        <f>'D-12-1'!E54+'D-12-2'!E54</f>
        <v>0</v>
      </c>
      <c r="F54" s="1398">
        <f>'D-12-1'!F54+'D-12-2'!F54</f>
        <v>0</v>
      </c>
      <c r="G54" s="1398">
        <f>'D-12-1'!G54+'D-12-2'!G54</f>
        <v>0</v>
      </c>
      <c r="H54" s="1398">
        <f>'D-12-1'!H54+'D-12-2'!H54</f>
        <v>0</v>
      </c>
      <c r="I54" s="1398">
        <f>'D-12-1'!I54+'D-12-2'!I54</f>
        <v>0</v>
      </c>
      <c r="J54" s="1398">
        <f>'D-12-1'!J54+'D-12-2'!J54</f>
        <v>0</v>
      </c>
      <c r="K54" s="1398">
        <f>'D-12-1'!K54+'D-12-2'!K54</f>
        <v>0</v>
      </c>
      <c r="L54" s="1398">
        <f>'D-12-1'!L54+'D-12-2'!L54</f>
        <v>0</v>
      </c>
      <c r="M54" s="1398">
        <f>'D-12-1'!M54+'D-12-2'!M54</f>
        <v>0</v>
      </c>
      <c r="N54" s="1398">
        <f>'D-12-1'!N54+'D-12-2'!N54</f>
        <v>0</v>
      </c>
      <c r="O54" s="1398">
        <f>'D-12-1'!O54+'D-12-2'!O54</f>
        <v>0</v>
      </c>
      <c r="P54" s="1398">
        <f>'D-12-1'!P54+'D-12-2'!P54</f>
        <v>0</v>
      </c>
      <c r="Q54" s="1398">
        <f>'D-12-1'!Q54+'D-12-2'!Q54</f>
        <v>0</v>
      </c>
      <c r="R54" s="1398">
        <f>'D-12-1'!R54+'D-12-2'!R54</f>
        <v>0</v>
      </c>
      <c r="S54" s="1398">
        <f>'D-12-1'!S54+'D-12-2'!S54</f>
        <v>0</v>
      </c>
      <c r="T54" s="1398">
        <f>'D-12-1'!T54+'D-12-2'!T54</f>
        <v>0</v>
      </c>
      <c r="U54" s="1398">
        <f>'D-12-1'!U54+'D-12-2'!U54</f>
        <v>0</v>
      </c>
      <c r="V54" s="1398">
        <f>'D-12-1'!V54+'D-12-2'!V54</f>
        <v>1</v>
      </c>
      <c r="W54" s="285" t="s">
        <v>434</v>
      </c>
      <c r="X54" s="1805"/>
    </row>
    <row r="55" spans="1:24" s="339" customFormat="1" ht="13.5" thickBot="1" x14ac:dyDescent="0.25">
      <c r="A55" s="1794" t="s">
        <v>1237</v>
      </c>
      <c r="B55" s="1795" t="s">
        <v>1238</v>
      </c>
      <c r="C55" s="346" t="s">
        <v>1132</v>
      </c>
      <c r="D55" s="1390">
        <f t="shared" si="0"/>
        <v>1</v>
      </c>
      <c r="E55" s="1391">
        <f>'D-12-1'!E55+'D-12-2'!E55</f>
        <v>0</v>
      </c>
      <c r="F55" s="1392">
        <f>'D-12-1'!F55+'D-12-2'!F55</f>
        <v>0</v>
      </c>
      <c r="G55" s="1392">
        <f>'D-12-1'!G55+'D-12-2'!G55</f>
        <v>0</v>
      </c>
      <c r="H55" s="1392">
        <f>'D-12-1'!H55+'D-12-2'!H55</f>
        <v>0</v>
      </c>
      <c r="I55" s="1392">
        <f>'D-12-1'!I55+'D-12-2'!I55</f>
        <v>0</v>
      </c>
      <c r="J55" s="1392">
        <f>'D-12-1'!J55+'D-12-2'!J55</f>
        <v>1</v>
      </c>
      <c r="K55" s="1392">
        <f>'D-12-1'!K55+'D-12-2'!K55</f>
        <v>0</v>
      </c>
      <c r="L55" s="1392">
        <f>'D-12-1'!L55+'D-12-2'!L55</f>
        <v>0</v>
      </c>
      <c r="M55" s="1392">
        <f>'D-12-1'!M55+'D-12-2'!M55</f>
        <v>0</v>
      </c>
      <c r="N55" s="1392">
        <f>'D-12-1'!N55+'D-12-2'!N55</f>
        <v>0</v>
      </c>
      <c r="O55" s="1392">
        <f>'D-12-1'!O55+'D-12-2'!O55</f>
        <v>0</v>
      </c>
      <c r="P55" s="1392">
        <f>'D-12-1'!P55+'D-12-2'!P55</f>
        <v>0</v>
      </c>
      <c r="Q55" s="1392">
        <f>'D-12-1'!Q55+'D-12-2'!Q55</f>
        <v>0</v>
      </c>
      <c r="R55" s="1392">
        <f>'D-12-1'!R55+'D-12-2'!R55</f>
        <v>0</v>
      </c>
      <c r="S55" s="1392">
        <f>'D-12-1'!S55+'D-12-2'!S55</f>
        <v>0</v>
      </c>
      <c r="T55" s="1392">
        <f>'D-12-1'!T55+'D-12-2'!T55</f>
        <v>0</v>
      </c>
      <c r="U55" s="1392">
        <f>'D-12-1'!U55+'D-12-2'!U55</f>
        <v>0</v>
      </c>
      <c r="V55" s="1392">
        <f>'D-12-1'!V55+'D-12-2'!V55</f>
        <v>0</v>
      </c>
      <c r="W55" s="346" t="s">
        <v>180</v>
      </c>
      <c r="X55" s="1806" t="s">
        <v>1272</v>
      </c>
    </row>
    <row r="56" spans="1:24" s="339" customFormat="1" ht="13.5" thickBot="1" x14ac:dyDescent="0.25">
      <c r="A56" s="1787"/>
      <c r="B56" s="1789"/>
      <c r="C56" s="286" t="s">
        <v>1134</v>
      </c>
      <c r="D56" s="1393">
        <f t="shared" si="0"/>
        <v>1</v>
      </c>
      <c r="E56" s="1394">
        <f>'D-12-1'!E56+'D-12-2'!E56</f>
        <v>0</v>
      </c>
      <c r="F56" s="1395">
        <f>'D-12-1'!F56+'D-12-2'!F56</f>
        <v>0</v>
      </c>
      <c r="G56" s="1395">
        <f>'D-12-1'!G56+'D-12-2'!G56</f>
        <v>0</v>
      </c>
      <c r="H56" s="1395">
        <f>'D-12-1'!H56+'D-12-2'!H56</f>
        <v>0</v>
      </c>
      <c r="I56" s="1395">
        <f>'D-12-1'!I56+'D-12-2'!I56</f>
        <v>0</v>
      </c>
      <c r="J56" s="1395">
        <f>'D-12-1'!J56+'D-12-2'!J56</f>
        <v>0</v>
      </c>
      <c r="K56" s="1395">
        <f>'D-12-1'!K56+'D-12-2'!K56</f>
        <v>0</v>
      </c>
      <c r="L56" s="1395">
        <f>'D-12-1'!L56+'D-12-2'!L56</f>
        <v>0</v>
      </c>
      <c r="M56" s="1395">
        <f>'D-12-1'!M56+'D-12-2'!M56</f>
        <v>0</v>
      </c>
      <c r="N56" s="1395">
        <f>'D-12-1'!N56+'D-12-2'!N56</f>
        <v>0</v>
      </c>
      <c r="O56" s="1395">
        <f>'D-12-1'!O56+'D-12-2'!O56</f>
        <v>0</v>
      </c>
      <c r="P56" s="1395">
        <f>'D-12-1'!P56+'D-12-2'!P56</f>
        <v>0</v>
      </c>
      <c r="Q56" s="1395">
        <f>'D-12-1'!Q56+'D-12-2'!Q56</f>
        <v>1</v>
      </c>
      <c r="R56" s="1395">
        <f>'D-12-1'!R56+'D-12-2'!R56</f>
        <v>0</v>
      </c>
      <c r="S56" s="1395">
        <f>'D-12-1'!S56+'D-12-2'!S56</f>
        <v>0</v>
      </c>
      <c r="T56" s="1395">
        <f>'D-12-1'!T56+'D-12-2'!T56</f>
        <v>0</v>
      </c>
      <c r="U56" s="1395">
        <f>'D-12-1'!U56+'D-12-2'!U56</f>
        <v>0</v>
      </c>
      <c r="V56" s="1395">
        <f>'D-12-1'!V56+'D-12-2'!V56</f>
        <v>0</v>
      </c>
      <c r="W56" s="286" t="s">
        <v>434</v>
      </c>
      <c r="X56" s="1803"/>
    </row>
    <row r="57" spans="1:24" s="340" customFormat="1" ht="13.5" thickBot="1" x14ac:dyDescent="0.25">
      <c r="A57" s="1790" t="s">
        <v>1239</v>
      </c>
      <c r="B57" s="1792" t="s">
        <v>1240</v>
      </c>
      <c r="C57" s="285" t="s">
        <v>1132</v>
      </c>
      <c r="D57" s="1396">
        <f t="shared" si="0"/>
        <v>2</v>
      </c>
      <c r="E57" s="1397">
        <f>'D-12-1'!E57+'D-12-2'!E57</f>
        <v>2</v>
      </c>
      <c r="F57" s="1398">
        <f>'D-12-1'!F57+'D-12-2'!F57</f>
        <v>0</v>
      </c>
      <c r="G57" s="1398">
        <f>'D-12-1'!G57+'D-12-2'!G57</f>
        <v>0</v>
      </c>
      <c r="H57" s="1398">
        <f>'D-12-1'!H57+'D-12-2'!H57</f>
        <v>0</v>
      </c>
      <c r="I57" s="1398">
        <f>'D-12-1'!I57+'D-12-2'!I57</f>
        <v>0</v>
      </c>
      <c r="J57" s="1398">
        <f>'D-12-1'!J57+'D-12-2'!J57</f>
        <v>0</v>
      </c>
      <c r="K57" s="1398">
        <f>'D-12-1'!K57+'D-12-2'!K57</f>
        <v>0</v>
      </c>
      <c r="L57" s="1398">
        <f>'D-12-1'!L57+'D-12-2'!L57</f>
        <v>0</v>
      </c>
      <c r="M57" s="1398">
        <f>'D-12-1'!M57+'D-12-2'!M57</f>
        <v>0</v>
      </c>
      <c r="N57" s="1398">
        <f>'D-12-1'!N57+'D-12-2'!N57</f>
        <v>0</v>
      </c>
      <c r="O57" s="1398">
        <f>'D-12-1'!O57+'D-12-2'!O57</f>
        <v>0</v>
      </c>
      <c r="P57" s="1398">
        <f>'D-12-1'!P57+'D-12-2'!P57</f>
        <v>0</v>
      </c>
      <c r="Q57" s="1398">
        <f>'D-12-1'!Q57+'D-12-2'!Q57</f>
        <v>0</v>
      </c>
      <c r="R57" s="1398">
        <f>'D-12-1'!R57+'D-12-2'!R57</f>
        <v>0</v>
      </c>
      <c r="S57" s="1398">
        <f>'D-12-1'!S57+'D-12-2'!S57</f>
        <v>0</v>
      </c>
      <c r="T57" s="1398">
        <f>'D-12-1'!T57+'D-12-2'!T57</f>
        <v>0</v>
      </c>
      <c r="U57" s="1398">
        <f>'D-12-1'!U57+'D-12-2'!U57</f>
        <v>0</v>
      </c>
      <c r="V57" s="1398">
        <f>'D-12-1'!V57+'D-12-2'!V57</f>
        <v>0</v>
      </c>
      <c r="W57" s="285" t="s">
        <v>180</v>
      </c>
      <c r="X57" s="1804" t="s">
        <v>1273</v>
      </c>
    </row>
    <row r="58" spans="1:24" s="340" customFormat="1" ht="13.5" thickBot="1" x14ac:dyDescent="0.25">
      <c r="A58" s="1791"/>
      <c r="B58" s="1793"/>
      <c r="C58" s="285" t="s">
        <v>1134</v>
      </c>
      <c r="D58" s="1396">
        <f t="shared" si="0"/>
        <v>0</v>
      </c>
      <c r="E58" s="1397">
        <f>'D-12-1'!E58+'D-12-2'!E58</f>
        <v>0</v>
      </c>
      <c r="F58" s="1398">
        <f>'D-12-1'!F58+'D-12-2'!F58</f>
        <v>0</v>
      </c>
      <c r="G58" s="1398">
        <f>'D-12-1'!G58+'D-12-2'!G58</f>
        <v>0</v>
      </c>
      <c r="H58" s="1398">
        <f>'D-12-1'!H58+'D-12-2'!H58</f>
        <v>0</v>
      </c>
      <c r="I58" s="1398">
        <f>'D-12-1'!I58+'D-12-2'!I58</f>
        <v>0</v>
      </c>
      <c r="J58" s="1398">
        <f>'D-12-1'!J58+'D-12-2'!J58</f>
        <v>0</v>
      </c>
      <c r="K58" s="1398">
        <f>'D-12-1'!K58+'D-12-2'!K58</f>
        <v>0</v>
      </c>
      <c r="L58" s="1398">
        <f>'D-12-1'!L58+'D-12-2'!L58</f>
        <v>0</v>
      </c>
      <c r="M58" s="1398">
        <f>'D-12-1'!M58+'D-12-2'!M58</f>
        <v>0</v>
      </c>
      <c r="N58" s="1398">
        <f>'D-12-1'!N58+'D-12-2'!N58</f>
        <v>0</v>
      </c>
      <c r="O58" s="1398">
        <f>'D-12-1'!O58+'D-12-2'!O58</f>
        <v>0</v>
      </c>
      <c r="P58" s="1398">
        <f>'D-12-1'!P58+'D-12-2'!P58</f>
        <v>0</v>
      </c>
      <c r="Q58" s="1398">
        <f>'D-12-1'!Q58+'D-12-2'!Q58</f>
        <v>0</v>
      </c>
      <c r="R58" s="1398">
        <f>'D-12-1'!R58+'D-12-2'!R58</f>
        <v>0</v>
      </c>
      <c r="S58" s="1398">
        <f>'D-12-1'!S58+'D-12-2'!S58</f>
        <v>0</v>
      </c>
      <c r="T58" s="1398">
        <f>'D-12-1'!T58+'D-12-2'!T58</f>
        <v>0</v>
      </c>
      <c r="U58" s="1398">
        <f>'D-12-1'!U58+'D-12-2'!U58</f>
        <v>0</v>
      </c>
      <c r="V58" s="1398">
        <f>'D-12-1'!V58+'D-12-2'!V58</f>
        <v>0</v>
      </c>
      <c r="W58" s="285" t="s">
        <v>434</v>
      </c>
      <c r="X58" s="1805"/>
    </row>
    <row r="59" spans="1:24" s="339" customFormat="1" ht="13.5" thickBot="1" x14ac:dyDescent="0.25">
      <c r="A59" s="1794" t="s">
        <v>1017</v>
      </c>
      <c r="B59" s="1795" t="s">
        <v>1018</v>
      </c>
      <c r="C59" s="346" t="s">
        <v>1132</v>
      </c>
      <c r="D59" s="1390">
        <f t="shared" si="0"/>
        <v>6</v>
      </c>
      <c r="E59" s="1391">
        <f>'D-12-1'!E59+'D-12-2'!E59</f>
        <v>1</v>
      </c>
      <c r="F59" s="1392">
        <f>'D-12-1'!F59+'D-12-2'!F59</f>
        <v>0</v>
      </c>
      <c r="G59" s="1392">
        <f>'D-12-1'!G59+'D-12-2'!G59</f>
        <v>0</v>
      </c>
      <c r="H59" s="1392">
        <f>'D-12-1'!H59+'D-12-2'!H59</f>
        <v>0</v>
      </c>
      <c r="I59" s="1392">
        <f>'D-12-1'!I59+'D-12-2'!I59</f>
        <v>0</v>
      </c>
      <c r="J59" s="1392">
        <f>'D-12-1'!J59+'D-12-2'!J59</f>
        <v>0</v>
      </c>
      <c r="K59" s="1392">
        <f>'D-12-1'!K59+'D-12-2'!K59</f>
        <v>0</v>
      </c>
      <c r="L59" s="1392">
        <f>'D-12-1'!L59+'D-12-2'!L59</f>
        <v>0</v>
      </c>
      <c r="M59" s="1392">
        <f>'D-12-1'!M59+'D-12-2'!M59</f>
        <v>0</v>
      </c>
      <c r="N59" s="1392">
        <f>'D-12-1'!N59+'D-12-2'!N59</f>
        <v>1</v>
      </c>
      <c r="O59" s="1392">
        <f>'D-12-1'!O59+'D-12-2'!O59</f>
        <v>0</v>
      </c>
      <c r="P59" s="1392">
        <f>'D-12-1'!P59+'D-12-2'!P59</f>
        <v>1</v>
      </c>
      <c r="Q59" s="1392">
        <f>'D-12-1'!Q59+'D-12-2'!Q59</f>
        <v>0</v>
      </c>
      <c r="R59" s="1392">
        <f>'D-12-1'!R59+'D-12-2'!R59</f>
        <v>0</v>
      </c>
      <c r="S59" s="1392">
        <f>'D-12-1'!S59+'D-12-2'!S59</f>
        <v>2</v>
      </c>
      <c r="T59" s="1392">
        <f>'D-12-1'!T59+'D-12-2'!T59</f>
        <v>0</v>
      </c>
      <c r="U59" s="1392">
        <f>'D-12-1'!U59+'D-12-2'!U59</f>
        <v>1</v>
      </c>
      <c r="V59" s="1392">
        <f>'D-12-1'!V59+'D-12-2'!V59</f>
        <v>0</v>
      </c>
      <c r="W59" s="346" t="s">
        <v>180</v>
      </c>
      <c r="X59" s="1806" t="s">
        <v>1019</v>
      </c>
    </row>
    <row r="60" spans="1:24" s="339" customFormat="1" ht="13.5" thickBot="1" x14ac:dyDescent="0.25">
      <c r="A60" s="1787"/>
      <c r="B60" s="1789"/>
      <c r="C60" s="286" t="s">
        <v>1134</v>
      </c>
      <c r="D60" s="1393">
        <f t="shared" si="0"/>
        <v>2</v>
      </c>
      <c r="E60" s="1394">
        <f>'D-12-1'!E60+'D-12-2'!E60</f>
        <v>0</v>
      </c>
      <c r="F60" s="1395">
        <f>'D-12-1'!F60+'D-12-2'!F60</f>
        <v>0</v>
      </c>
      <c r="G60" s="1395">
        <f>'D-12-1'!G60+'D-12-2'!G60</f>
        <v>0</v>
      </c>
      <c r="H60" s="1395">
        <f>'D-12-1'!H60+'D-12-2'!H60</f>
        <v>0</v>
      </c>
      <c r="I60" s="1395">
        <f>'D-12-1'!I60+'D-12-2'!I60</f>
        <v>0</v>
      </c>
      <c r="J60" s="1395">
        <f>'D-12-1'!J60+'D-12-2'!J60</f>
        <v>0</v>
      </c>
      <c r="K60" s="1395">
        <f>'D-12-1'!K60+'D-12-2'!K60</f>
        <v>0</v>
      </c>
      <c r="L60" s="1395">
        <f>'D-12-1'!L60+'D-12-2'!L60</f>
        <v>0</v>
      </c>
      <c r="M60" s="1395">
        <f>'D-12-1'!M60+'D-12-2'!M60</f>
        <v>0</v>
      </c>
      <c r="N60" s="1395">
        <f>'D-12-1'!N60+'D-12-2'!N60</f>
        <v>0</v>
      </c>
      <c r="O60" s="1395">
        <f>'D-12-1'!O60+'D-12-2'!O60</f>
        <v>0</v>
      </c>
      <c r="P60" s="1395">
        <f>'D-12-1'!P60+'D-12-2'!P60</f>
        <v>0</v>
      </c>
      <c r="Q60" s="1395">
        <f>'D-12-1'!Q60+'D-12-2'!Q60</f>
        <v>1</v>
      </c>
      <c r="R60" s="1395">
        <f>'D-12-1'!R60+'D-12-2'!R60</f>
        <v>0</v>
      </c>
      <c r="S60" s="1395">
        <f>'D-12-1'!S60+'D-12-2'!S60</f>
        <v>0</v>
      </c>
      <c r="T60" s="1395">
        <f>'D-12-1'!T60+'D-12-2'!T60</f>
        <v>0</v>
      </c>
      <c r="U60" s="1395">
        <f>'D-12-1'!U60+'D-12-2'!U60</f>
        <v>1</v>
      </c>
      <c r="V60" s="1395">
        <f>'D-12-1'!V60+'D-12-2'!V60</f>
        <v>0</v>
      </c>
      <c r="W60" s="286" t="s">
        <v>434</v>
      </c>
      <c r="X60" s="1803"/>
    </row>
    <row r="61" spans="1:24" s="340" customFormat="1" ht="13.5" thickBot="1" x14ac:dyDescent="0.25">
      <c r="A61" s="1790" t="s">
        <v>1020</v>
      </c>
      <c r="B61" s="1792" t="s">
        <v>1021</v>
      </c>
      <c r="C61" s="285" t="s">
        <v>1132</v>
      </c>
      <c r="D61" s="1396">
        <f t="shared" si="0"/>
        <v>1</v>
      </c>
      <c r="E61" s="1397">
        <f>'D-12-1'!E61+'D-12-2'!E61</f>
        <v>0</v>
      </c>
      <c r="F61" s="1398">
        <f>'D-12-1'!F61+'D-12-2'!F61</f>
        <v>0</v>
      </c>
      <c r="G61" s="1398">
        <f>'D-12-1'!G61+'D-12-2'!G61</f>
        <v>0</v>
      </c>
      <c r="H61" s="1398">
        <f>'D-12-1'!H61+'D-12-2'!H61</f>
        <v>0</v>
      </c>
      <c r="I61" s="1398">
        <f>'D-12-1'!I61+'D-12-2'!I61</f>
        <v>0</v>
      </c>
      <c r="J61" s="1398">
        <f>'D-12-1'!J61+'D-12-2'!J61</f>
        <v>0</v>
      </c>
      <c r="K61" s="1398">
        <f>'D-12-1'!K61+'D-12-2'!K61</f>
        <v>0</v>
      </c>
      <c r="L61" s="1398">
        <f>'D-12-1'!L61+'D-12-2'!L61</f>
        <v>0</v>
      </c>
      <c r="M61" s="1398">
        <f>'D-12-1'!M61+'D-12-2'!M61</f>
        <v>0</v>
      </c>
      <c r="N61" s="1398">
        <f>'D-12-1'!N61+'D-12-2'!N61</f>
        <v>0</v>
      </c>
      <c r="O61" s="1398">
        <f>'D-12-1'!O61+'D-12-2'!O61</f>
        <v>0</v>
      </c>
      <c r="P61" s="1398">
        <f>'D-12-1'!P61+'D-12-2'!P61</f>
        <v>0</v>
      </c>
      <c r="Q61" s="1398">
        <f>'D-12-1'!Q61+'D-12-2'!Q61</f>
        <v>0</v>
      </c>
      <c r="R61" s="1398">
        <f>'D-12-1'!R61+'D-12-2'!R61</f>
        <v>1</v>
      </c>
      <c r="S61" s="1398">
        <f>'D-12-1'!S61+'D-12-2'!S61</f>
        <v>0</v>
      </c>
      <c r="T61" s="1398">
        <f>'D-12-1'!T61+'D-12-2'!T61</f>
        <v>0</v>
      </c>
      <c r="U61" s="1398">
        <f>'D-12-1'!U61+'D-12-2'!U61</f>
        <v>0</v>
      </c>
      <c r="V61" s="1398">
        <f>'D-12-1'!V61+'D-12-2'!V61</f>
        <v>0</v>
      </c>
      <c r="W61" s="285" t="s">
        <v>180</v>
      </c>
      <c r="X61" s="1804" t="s">
        <v>1022</v>
      </c>
    </row>
    <row r="62" spans="1:24" s="340" customFormat="1" ht="13.5" thickBot="1" x14ac:dyDescent="0.25">
      <c r="A62" s="1791"/>
      <c r="B62" s="1793"/>
      <c r="C62" s="285" t="s">
        <v>1134</v>
      </c>
      <c r="D62" s="1396">
        <f t="shared" si="0"/>
        <v>1</v>
      </c>
      <c r="E62" s="1397">
        <f>'D-12-1'!E62+'D-12-2'!E62</f>
        <v>0</v>
      </c>
      <c r="F62" s="1398">
        <f>'D-12-1'!F62+'D-12-2'!F62</f>
        <v>0</v>
      </c>
      <c r="G62" s="1398">
        <f>'D-12-1'!G62+'D-12-2'!G62</f>
        <v>0</v>
      </c>
      <c r="H62" s="1398">
        <f>'D-12-1'!H62+'D-12-2'!H62</f>
        <v>0</v>
      </c>
      <c r="I62" s="1398">
        <f>'D-12-1'!I62+'D-12-2'!I62</f>
        <v>0</v>
      </c>
      <c r="J62" s="1398">
        <f>'D-12-1'!J62+'D-12-2'!J62</f>
        <v>0</v>
      </c>
      <c r="K62" s="1398">
        <f>'D-12-1'!K62+'D-12-2'!K62</f>
        <v>0</v>
      </c>
      <c r="L62" s="1398">
        <f>'D-12-1'!L62+'D-12-2'!L62</f>
        <v>0</v>
      </c>
      <c r="M62" s="1398">
        <f>'D-12-1'!M62+'D-12-2'!M62</f>
        <v>0</v>
      </c>
      <c r="N62" s="1398">
        <f>'D-12-1'!N62+'D-12-2'!N62</f>
        <v>0</v>
      </c>
      <c r="O62" s="1398">
        <f>'D-12-1'!O62+'D-12-2'!O62</f>
        <v>0</v>
      </c>
      <c r="P62" s="1398">
        <f>'D-12-1'!P62+'D-12-2'!P62</f>
        <v>0</v>
      </c>
      <c r="Q62" s="1398">
        <f>'D-12-1'!Q62+'D-12-2'!Q62</f>
        <v>0</v>
      </c>
      <c r="R62" s="1398">
        <f>'D-12-1'!R62+'D-12-2'!R62</f>
        <v>0</v>
      </c>
      <c r="S62" s="1398">
        <f>'D-12-1'!S62+'D-12-2'!S62</f>
        <v>0</v>
      </c>
      <c r="T62" s="1398">
        <f>'D-12-1'!T62+'D-12-2'!T62</f>
        <v>1</v>
      </c>
      <c r="U62" s="1398">
        <f>'D-12-1'!U62+'D-12-2'!U62</f>
        <v>0</v>
      </c>
      <c r="V62" s="1398">
        <f>'D-12-1'!V62+'D-12-2'!V62</f>
        <v>0</v>
      </c>
      <c r="W62" s="285" t="s">
        <v>434</v>
      </c>
      <c r="X62" s="1805"/>
    </row>
    <row r="63" spans="1:24" s="339" customFormat="1" ht="13.5" thickBot="1" x14ac:dyDescent="0.25">
      <c r="A63" s="1794" t="s">
        <v>1023</v>
      </c>
      <c r="B63" s="1795" t="s">
        <v>1024</v>
      </c>
      <c r="C63" s="346" t="s">
        <v>1132</v>
      </c>
      <c r="D63" s="1390">
        <f t="shared" si="0"/>
        <v>1</v>
      </c>
      <c r="E63" s="1391">
        <f>'D-12-1'!E63+'D-12-2'!E63</f>
        <v>0</v>
      </c>
      <c r="F63" s="1392">
        <f>'D-12-1'!F63+'D-12-2'!F63</f>
        <v>0</v>
      </c>
      <c r="G63" s="1392">
        <f>'D-12-1'!G63+'D-12-2'!G63</f>
        <v>0</v>
      </c>
      <c r="H63" s="1392">
        <f>'D-12-1'!H63+'D-12-2'!H63</f>
        <v>0</v>
      </c>
      <c r="I63" s="1392">
        <f>'D-12-1'!I63+'D-12-2'!I63</f>
        <v>0</v>
      </c>
      <c r="J63" s="1392">
        <f>'D-12-1'!J63+'D-12-2'!J63</f>
        <v>0</v>
      </c>
      <c r="K63" s="1392">
        <f>'D-12-1'!K63+'D-12-2'!K63</f>
        <v>0</v>
      </c>
      <c r="L63" s="1392">
        <f>'D-12-1'!L63+'D-12-2'!L63</f>
        <v>0</v>
      </c>
      <c r="M63" s="1392">
        <f>'D-12-1'!M63+'D-12-2'!M63</f>
        <v>0</v>
      </c>
      <c r="N63" s="1392">
        <f>'D-12-1'!N63+'D-12-2'!N63</f>
        <v>0</v>
      </c>
      <c r="O63" s="1392">
        <f>'D-12-1'!O63+'D-12-2'!O63</f>
        <v>0</v>
      </c>
      <c r="P63" s="1392">
        <f>'D-12-1'!P63+'D-12-2'!P63</f>
        <v>0</v>
      </c>
      <c r="Q63" s="1392">
        <f>'D-12-1'!Q63+'D-12-2'!Q63</f>
        <v>0</v>
      </c>
      <c r="R63" s="1392">
        <f>'D-12-1'!R63+'D-12-2'!R63</f>
        <v>0</v>
      </c>
      <c r="S63" s="1392">
        <f>'D-12-1'!S63+'D-12-2'!S63</f>
        <v>1</v>
      </c>
      <c r="T63" s="1392">
        <f>'D-12-1'!T63+'D-12-2'!T63</f>
        <v>0</v>
      </c>
      <c r="U63" s="1392">
        <f>'D-12-1'!U63+'D-12-2'!U63</f>
        <v>0</v>
      </c>
      <c r="V63" s="1392">
        <f>'D-12-1'!V63+'D-12-2'!V63</f>
        <v>0</v>
      </c>
      <c r="W63" s="346" t="s">
        <v>180</v>
      </c>
      <c r="X63" s="1806" t="s">
        <v>1025</v>
      </c>
    </row>
    <row r="64" spans="1:24" s="339" customFormat="1" ht="13.5" thickBot="1" x14ac:dyDescent="0.25">
      <c r="A64" s="1787"/>
      <c r="B64" s="1789"/>
      <c r="C64" s="286" t="s">
        <v>1134</v>
      </c>
      <c r="D64" s="1393">
        <f t="shared" si="0"/>
        <v>1</v>
      </c>
      <c r="E64" s="1394">
        <f>'D-12-1'!E64+'D-12-2'!E64</f>
        <v>0</v>
      </c>
      <c r="F64" s="1395">
        <f>'D-12-1'!F64+'D-12-2'!F64</f>
        <v>0</v>
      </c>
      <c r="G64" s="1395">
        <f>'D-12-1'!G64+'D-12-2'!G64</f>
        <v>0</v>
      </c>
      <c r="H64" s="1395">
        <f>'D-12-1'!H64+'D-12-2'!H64</f>
        <v>0</v>
      </c>
      <c r="I64" s="1395">
        <f>'D-12-1'!I64+'D-12-2'!I64</f>
        <v>0</v>
      </c>
      <c r="J64" s="1395">
        <f>'D-12-1'!J64+'D-12-2'!J64</f>
        <v>0</v>
      </c>
      <c r="K64" s="1395">
        <f>'D-12-1'!K64+'D-12-2'!K64</f>
        <v>0</v>
      </c>
      <c r="L64" s="1395">
        <f>'D-12-1'!L64+'D-12-2'!L64</f>
        <v>0</v>
      </c>
      <c r="M64" s="1395">
        <f>'D-12-1'!M64+'D-12-2'!M64</f>
        <v>0</v>
      </c>
      <c r="N64" s="1395">
        <f>'D-12-1'!N64+'D-12-2'!N64</f>
        <v>0</v>
      </c>
      <c r="O64" s="1395">
        <f>'D-12-1'!O64+'D-12-2'!O64</f>
        <v>0</v>
      </c>
      <c r="P64" s="1395">
        <f>'D-12-1'!P64+'D-12-2'!P64</f>
        <v>0</v>
      </c>
      <c r="Q64" s="1395">
        <f>'D-12-1'!Q64+'D-12-2'!Q64</f>
        <v>0</v>
      </c>
      <c r="R64" s="1395">
        <f>'D-12-1'!R64+'D-12-2'!R64</f>
        <v>0</v>
      </c>
      <c r="S64" s="1395">
        <f>'D-12-1'!S64+'D-12-2'!S64</f>
        <v>0</v>
      </c>
      <c r="T64" s="1395">
        <f>'D-12-1'!T64+'D-12-2'!T64</f>
        <v>0</v>
      </c>
      <c r="U64" s="1395">
        <f>'D-12-1'!U64+'D-12-2'!U64</f>
        <v>0</v>
      </c>
      <c r="V64" s="1395">
        <f>'D-12-1'!V64+'D-12-2'!V64</f>
        <v>1</v>
      </c>
      <c r="W64" s="286" t="s">
        <v>434</v>
      </c>
      <c r="X64" s="1803"/>
    </row>
    <row r="65" spans="1:24" s="340" customFormat="1" ht="13.5" thickBot="1" x14ac:dyDescent="0.25">
      <c r="A65" s="1790" t="s">
        <v>1026</v>
      </c>
      <c r="B65" s="1792" t="s">
        <v>1027</v>
      </c>
      <c r="C65" s="285" t="s">
        <v>1132</v>
      </c>
      <c r="D65" s="1396">
        <f t="shared" si="0"/>
        <v>4</v>
      </c>
      <c r="E65" s="1397">
        <f>'D-12-1'!E65+'D-12-2'!E65</f>
        <v>0</v>
      </c>
      <c r="F65" s="1398">
        <f>'D-12-1'!F65+'D-12-2'!F65</f>
        <v>0</v>
      </c>
      <c r="G65" s="1398">
        <f>'D-12-1'!G65+'D-12-2'!G65</f>
        <v>0</v>
      </c>
      <c r="H65" s="1398">
        <f>'D-12-1'!H65+'D-12-2'!H65</f>
        <v>0</v>
      </c>
      <c r="I65" s="1398">
        <f>'D-12-1'!I65+'D-12-2'!I65</f>
        <v>0</v>
      </c>
      <c r="J65" s="1398">
        <f>'D-12-1'!J65+'D-12-2'!J65</f>
        <v>0</v>
      </c>
      <c r="K65" s="1398">
        <f>'D-12-1'!K65+'D-12-2'!K65</f>
        <v>1</v>
      </c>
      <c r="L65" s="1398">
        <f>'D-12-1'!L65+'D-12-2'!L65</f>
        <v>0</v>
      </c>
      <c r="M65" s="1398">
        <f>'D-12-1'!M65+'D-12-2'!M65</f>
        <v>0</v>
      </c>
      <c r="N65" s="1398">
        <f>'D-12-1'!N65+'D-12-2'!N65</f>
        <v>1</v>
      </c>
      <c r="O65" s="1398">
        <f>'D-12-1'!O65+'D-12-2'!O65</f>
        <v>0</v>
      </c>
      <c r="P65" s="1398">
        <f>'D-12-1'!P65+'D-12-2'!P65</f>
        <v>0</v>
      </c>
      <c r="Q65" s="1398">
        <f>'D-12-1'!Q65+'D-12-2'!Q65</f>
        <v>0</v>
      </c>
      <c r="R65" s="1398">
        <f>'D-12-1'!R65+'D-12-2'!R65</f>
        <v>0</v>
      </c>
      <c r="S65" s="1398">
        <f>'D-12-1'!S65+'D-12-2'!S65</f>
        <v>0</v>
      </c>
      <c r="T65" s="1398">
        <f>'D-12-1'!T65+'D-12-2'!T65</f>
        <v>1</v>
      </c>
      <c r="U65" s="1398">
        <f>'D-12-1'!U65+'D-12-2'!U65</f>
        <v>0</v>
      </c>
      <c r="V65" s="1398">
        <f>'D-12-1'!V65+'D-12-2'!V65</f>
        <v>1</v>
      </c>
      <c r="W65" s="285" t="s">
        <v>180</v>
      </c>
      <c r="X65" s="1804" t="s">
        <v>1028</v>
      </c>
    </row>
    <row r="66" spans="1:24" s="340" customFormat="1" ht="13.5" thickBot="1" x14ac:dyDescent="0.25">
      <c r="A66" s="1791"/>
      <c r="B66" s="1793"/>
      <c r="C66" s="285" t="s">
        <v>1134</v>
      </c>
      <c r="D66" s="1396">
        <f t="shared" si="0"/>
        <v>9</v>
      </c>
      <c r="E66" s="1397">
        <f>'D-12-1'!E66+'D-12-2'!E66</f>
        <v>0</v>
      </c>
      <c r="F66" s="1398">
        <f>'D-12-1'!F66+'D-12-2'!F66</f>
        <v>0</v>
      </c>
      <c r="G66" s="1398">
        <f>'D-12-1'!G66+'D-12-2'!G66</f>
        <v>1</v>
      </c>
      <c r="H66" s="1398">
        <f>'D-12-1'!H66+'D-12-2'!H66</f>
        <v>2</v>
      </c>
      <c r="I66" s="1398">
        <f>'D-12-1'!I66+'D-12-2'!I66</f>
        <v>0</v>
      </c>
      <c r="J66" s="1398">
        <f>'D-12-1'!J66+'D-12-2'!J66</f>
        <v>0</v>
      </c>
      <c r="K66" s="1398">
        <f>'D-12-1'!K66+'D-12-2'!K66</f>
        <v>0</v>
      </c>
      <c r="L66" s="1398">
        <f>'D-12-1'!L66+'D-12-2'!L66</f>
        <v>0</v>
      </c>
      <c r="M66" s="1398">
        <f>'D-12-1'!M66+'D-12-2'!M66</f>
        <v>1</v>
      </c>
      <c r="N66" s="1398">
        <f>'D-12-1'!N66+'D-12-2'!N66</f>
        <v>0</v>
      </c>
      <c r="O66" s="1398">
        <f>'D-12-1'!O66+'D-12-2'!O66</f>
        <v>0</v>
      </c>
      <c r="P66" s="1398">
        <f>'D-12-1'!P66+'D-12-2'!P66</f>
        <v>0</v>
      </c>
      <c r="Q66" s="1398">
        <f>'D-12-1'!Q66+'D-12-2'!Q66</f>
        <v>0</v>
      </c>
      <c r="R66" s="1398">
        <f>'D-12-1'!R66+'D-12-2'!R66</f>
        <v>0</v>
      </c>
      <c r="S66" s="1398">
        <f>'D-12-1'!S66+'D-12-2'!S66</f>
        <v>0</v>
      </c>
      <c r="T66" s="1398">
        <f>'D-12-1'!T66+'D-12-2'!T66</f>
        <v>1</v>
      </c>
      <c r="U66" s="1398">
        <f>'D-12-1'!U66+'D-12-2'!U66</f>
        <v>1</v>
      </c>
      <c r="V66" s="1398">
        <f>'D-12-1'!V66+'D-12-2'!V66</f>
        <v>3</v>
      </c>
      <c r="W66" s="285" t="s">
        <v>434</v>
      </c>
      <c r="X66" s="1805"/>
    </row>
    <row r="67" spans="1:24" s="339" customFormat="1" ht="13.5" thickBot="1" x14ac:dyDescent="0.25">
      <c r="A67" s="1794" t="s">
        <v>1241</v>
      </c>
      <c r="B67" s="1795" t="s">
        <v>1242</v>
      </c>
      <c r="C67" s="346" t="s">
        <v>1132</v>
      </c>
      <c r="D67" s="1390">
        <f t="shared" si="0"/>
        <v>1</v>
      </c>
      <c r="E67" s="1391">
        <f>'D-12-1'!E67+'D-12-2'!E67</f>
        <v>0</v>
      </c>
      <c r="F67" s="1392">
        <f>'D-12-1'!F67+'D-12-2'!F67</f>
        <v>0</v>
      </c>
      <c r="G67" s="1392">
        <f>'D-12-1'!G67+'D-12-2'!G67</f>
        <v>0</v>
      </c>
      <c r="H67" s="1392">
        <f>'D-12-1'!H67+'D-12-2'!H67</f>
        <v>0</v>
      </c>
      <c r="I67" s="1392">
        <f>'D-12-1'!I67+'D-12-2'!I67</f>
        <v>0</v>
      </c>
      <c r="J67" s="1392">
        <f>'D-12-1'!J67+'D-12-2'!J67</f>
        <v>0</v>
      </c>
      <c r="K67" s="1392">
        <f>'D-12-1'!K67+'D-12-2'!K67</f>
        <v>0</v>
      </c>
      <c r="L67" s="1392">
        <f>'D-12-1'!L67+'D-12-2'!L67</f>
        <v>0</v>
      </c>
      <c r="M67" s="1392">
        <f>'D-12-1'!M67+'D-12-2'!M67</f>
        <v>0</v>
      </c>
      <c r="N67" s="1392">
        <f>'D-12-1'!N67+'D-12-2'!N67</f>
        <v>1</v>
      </c>
      <c r="O67" s="1392">
        <f>'D-12-1'!O67+'D-12-2'!O67</f>
        <v>0</v>
      </c>
      <c r="P67" s="1392">
        <f>'D-12-1'!P67+'D-12-2'!P67</f>
        <v>0</v>
      </c>
      <c r="Q67" s="1392">
        <f>'D-12-1'!Q67+'D-12-2'!Q67</f>
        <v>0</v>
      </c>
      <c r="R67" s="1392">
        <f>'D-12-1'!R67+'D-12-2'!R67</f>
        <v>0</v>
      </c>
      <c r="S67" s="1392">
        <f>'D-12-1'!S67+'D-12-2'!S67</f>
        <v>0</v>
      </c>
      <c r="T67" s="1392">
        <f>'D-12-1'!T67+'D-12-2'!T67</f>
        <v>0</v>
      </c>
      <c r="U67" s="1392">
        <f>'D-12-1'!U67+'D-12-2'!U67</f>
        <v>0</v>
      </c>
      <c r="V67" s="1392">
        <f>'D-12-1'!V67+'D-12-2'!V67</f>
        <v>0</v>
      </c>
      <c r="W67" s="346" t="s">
        <v>180</v>
      </c>
      <c r="X67" s="1806" t="s">
        <v>1274</v>
      </c>
    </row>
    <row r="68" spans="1:24" s="339" customFormat="1" ht="13.5" thickBot="1" x14ac:dyDescent="0.25">
      <c r="A68" s="1787"/>
      <c r="B68" s="1789"/>
      <c r="C68" s="286" t="s">
        <v>1134</v>
      </c>
      <c r="D68" s="1393">
        <f t="shared" si="0"/>
        <v>0</v>
      </c>
      <c r="E68" s="1394">
        <f>'D-12-1'!E68+'D-12-2'!E68</f>
        <v>0</v>
      </c>
      <c r="F68" s="1395">
        <f>'D-12-1'!F68+'D-12-2'!F68</f>
        <v>0</v>
      </c>
      <c r="G68" s="1395">
        <f>'D-12-1'!G68+'D-12-2'!G68</f>
        <v>0</v>
      </c>
      <c r="H68" s="1395">
        <f>'D-12-1'!H68+'D-12-2'!H68</f>
        <v>0</v>
      </c>
      <c r="I68" s="1395">
        <f>'D-12-1'!I68+'D-12-2'!I68</f>
        <v>0</v>
      </c>
      <c r="J68" s="1395">
        <f>'D-12-1'!J68+'D-12-2'!J68</f>
        <v>0</v>
      </c>
      <c r="K68" s="1395">
        <f>'D-12-1'!K68+'D-12-2'!K68</f>
        <v>0</v>
      </c>
      <c r="L68" s="1395">
        <f>'D-12-1'!L68+'D-12-2'!L68</f>
        <v>0</v>
      </c>
      <c r="M68" s="1395">
        <f>'D-12-1'!M68+'D-12-2'!M68</f>
        <v>0</v>
      </c>
      <c r="N68" s="1395">
        <f>'D-12-1'!N68+'D-12-2'!N68</f>
        <v>0</v>
      </c>
      <c r="O68" s="1395">
        <f>'D-12-1'!O68+'D-12-2'!O68</f>
        <v>0</v>
      </c>
      <c r="P68" s="1395">
        <f>'D-12-1'!P68+'D-12-2'!P68</f>
        <v>0</v>
      </c>
      <c r="Q68" s="1395">
        <f>'D-12-1'!Q68+'D-12-2'!Q68</f>
        <v>0</v>
      </c>
      <c r="R68" s="1395">
        <f>'D-12-1'!R68+'D-12-2'!R68</f>
        <v>0</v>
      </c>
      <c r="S68" s="1395">
        <f>'D-12-1'!S68+'D-12-2'!S68</f>
        <v>0</v>
      </c>
      <c r="T68" s="1395">
        <f>'D-12-1'!T68+'D-12-2'!T68</f>
        <v>0</v>
      </c>
      <c r="U68" s="1395">
        <f>'D-12-1'!U68+'D-12-2'!U68</f>
        <v>0</v>
      </c>
      <c r="V68" s="1395">
        <f>'D-12-1'!V68+'D-12-2'!V68</f>
        <v>0</v>
      </c>
      <c r="W68" s="286" t="s">
        <v>434</v>
      </c>
      <c r="X68" s="1803"/>
    </row>
    <row r="69" spans="1:24" s="340" customFormat="1" ht="13.5" thickBot="1" x14ac:dyDescent="0.25">
      <c r="A69" s="1790" t="s">
        <v>1029</v>
      </c>
      <c r="B69" s="1792" t="s">
        <v>1030</v>
      </c>
      <c r="C69" s="285" t="s">
        <v>1132</v>
      </c>
      <c r="D69" s="1396">
        <f t="shared" si="0"/>
        <v>2</v>
      </c>
      <c r="E69" s="1397">
        <f>'D-12-1'!E69+'D-12-2'!E69</f>
        <v>0</v>
      </c>
      <c r="F69" s="1398">
        <f>'D-12-1'!F69+'D-12-2'!F69</f>
        <v>0</v>
      </c>
      <c r="G69" s="1398">
        <f>'D-12-1'!G69+'D-12-2'!G69</f>
        <v>0</v>
      </c>
      <c r="H69" s="1398">
        <f>'D-12-1'!H69+'D-12-2'!H69</f>
        <v>1</v>
      </c>
      <c r="I69" s="1398">
        <f>'D-12-1'!I69+'D-12-2'!I69</f>
        <v>0</v>
      </c>
      <c r="J69" s="1398">
        <f>'D-12-1'!J69+'D-12-2'!J69</f>
        <v>0</v>
      </c>
      <c r="K69" s="1398">
        <f>'D-12-1'!K69+'D-12-2'!K69</f>
        <v>0</v>
      </c>
      <c r="L69" s="1398">
        <f>'D-12-1'!L69+'D-12-2'!L69</f>
        <v>0</v>
      </c>
      <c r="M69" s="1398">
        <f>'D-12-1'!M69+'D-12-2'!M69</f>
        <v>0</v>
      </c>
      <c r="N69" s="1398">
        <f>'D-12-1'!N69+'D-12-2'!N69</f>
        <v>1</v>
      </c>
      <c r="O69" s="1398">
        <f>'D-12-1'!O69+'D-12-2'!O69</f>
        <v>0</v>
      </c>
      <c r="P69" s="1398">
        <f>'D-12-1'!P69+'D-12-2'!P69</f>
        <v>0</v>
      </c>
      <c r="Q69" s="1398">
        <f>'D-12-1'!Q69+'D-12-2'!Q69</f>
        <v>0</v>
      </c>
      <c r="R69" s="1398">
        <f>'D-12-1'!R69+'D-12-2'!R69</f>
        <v>0</v>
      </c>
      <c r="S69" s="1398">
        <f>'D-12-1'!S69+'D-12-2'!S69</f>
        <v>0</v>
      </c>
      <c r="T69" s="1398">
        <f>'D-12-1'!T69+'D-12-2'!T69</f>
        <v>0</v>
      </c>
      <c r="U69" s="1398">
        <f>'D-12-1'!U69+'D-12-2'!U69</f>
        <v>0</v>
      </c>
      <c r="V69" s="1398">
        <f>'D-12-1'!V69+'D-12-2'!V69</f>
        <v>0</v>
      </c>
      <c r="W69" s="285" t="s">
        <v>180</v>
      </c>
      <c r="X69" s="1804" t="s">
        <v>541</v>
      </c>
    </row>
    <row r="70" spans="1:24" s="340" customFormat="1" ht="13.5" thickBot="1" x14ac:dyDescent="0.25">
      <c r="A70" s="1791"/>
      <c r="B70" s="1793"/>
      <c r="C70" s="285" t="s">
        <v>1134</v>
      </c>
      <c r="D70" s="1396">
        <f t="shared" si="0"/>
        <v>3</v>
      </c>
      <c r="E70" s="1397">
        <f>'D-12-1'!E70+'D-12-2'!E70</f>
        <v>0</v>
      </c>
      <c r="F70" s="1398">
        <f>'D-12-1'!F70+'D-12-2'!F70</f>
        <v>0</v>
      </c>
      <c r="G70" s="1398">
        <f>'D-12-1'!G70+'D-12-2'!G70</f>
        <v>0</v>
      </c>
      <c r="H70" s="1398">
        <f>'D-12-1'!H70+'D-12-2'!H70</f>
        <v>0</v>
      </c>
      <c r="I70" s="1398">
        <f>'D-12-1'!I70+'D-12-2'!I70</f>
        <v>1</v>
      </c>
      <c r="J70" s="1398">
        <f>'D-12-1'!J70+'D-12-2'!J70</f>
        <v>0</v>
      </c>
      <c r="K70" s="1398">
        <f>'D-12-1'!K70+'D-12-2'!K70</f>
        <v>1</v>
      </c>
      <c r="L70" s="1398">
        <f>'D-12-1'!L70+'D-12-2'!L70</f>
        <v>1</v>
      </c>
      <c r="M70" s="1398">
        <f>'D-12-1'!M70+'D-12-2'!M70</f>
        <v>0</v>
      </c>
      <c r="N70" s="1398">
        <f>'D-12-1'!N70+'D-12-2'!N70</f>
        <v>0</v>
      </c>
      <c r="O70" s="1398">
        <f>'D-12-1'!O70+'D-12-2'!O70</f>
        <v>0</v>
      </c>
      <c r="P70" s="1398">
        <f>'D-12-1'!P70+'D-12-2'!P70</f>
        <v>0</v>
      </c>
      <c r="Q70" s="1398">
        <f>'D-12-1'!Q70+'D-12-2'!Q70</f>
        <v>0</v>
      </c>
      <c r="R70" s="1398">
        <f>'D-12-1'!R70+'D-12-2'!R70</f>
        <v>0</v>
      </c>
      <c r="S70" s="1398">
        <f>'D-12-1'!S70+'D-12-2'!S70</f>
        <v>0</v>
      </c>
      <c r="T70" s="1398">
        <f>'D-12-1'!T70+'D-12-2'!T70</f>
        <v>0</v>
      </c>
      <c r="U70" s="1398">
        <f>'D-12-1'!U70+'D-12-2'!U70</f>
        <v>0</v>
      </c>
      <c r="V70" s="1398">
        <f>'D-12-1'!V70+'D-12-2'!V70</f>
        <v>0</v>
      </c>
      <c r="W70" s="285" t="s">
        <v>434</v>
      </c>
      <c r="X70" s="1805"/>
    </row>
    <row r="71" spans="1:24" s="339" customFormat="1" ht="13.5" thickBot="1" x14ac:dyDescent="0.25">
      <c r="A71" s="1794" t="s">
        <v>1031</v>
      </c>
      <c r="B71" s="1795" t="s">
        <v>457</v>
      </c>
      <c r="C71" s="346" t="s">
        <v>1132</v>
      </c>
      <c r="D71" s="1390">
        <f t="shared" si="0"/>
        <v>49</v>
      </c>
      <c r="E71" s="1391">
        <f>'D-12-1'!E71+'D-12-2'!E71</f>
        <v>7</v>
      </c>
      <c r="F71" s="1392">
        <f>'D-12-1'!F71+'D-12-2'!F71</f>
        <v>3</v>
      </c>
      <c r="G71" s="1392">
        <f>'D-12-1'!G71+'D-12-2'!G71</f>
        <v>8</v>
      </c>
      <c r="H71" s="1392">
        <f>'D-12-1'!H71+'D-12-2'!H71</f>
        <v>3</v>
      </c>
      <c r="I71" s="1392">
        <f>'D-12-1'!I71+'D-12-2'!I71</f>
        <v>4</v>
      </c>
      <c r="J71" s="1392">
        <f>'D-12-1'!J71+'D-12-2'!J71</f>
        <v>7</v>
      </c>
      <c r="K71" s="1392">
        <f>'D-12-1'!K71+'D-12-2'!K71</f>
        <v>4</v>
      </c>
      <c r="L71" s="1392">
        <f>'D-12-1'!L71+'D-12-2'!L71</f>
        <v>5</v>
      </c>
      <c r="M71" s="1392">
        <f>'D-12-1'!M71+'D-12-2'!M71</f>
        <v>1</v>
      </c>
      <c r="N71" s="1392">
        <f>'D-12-1'!N71+'D-12-2'!N71</f>
        <v>7</v>
      </c>
      <c r="O71" s="1392">
        <f>'D-12-1'!O71+'D-12-2'!O71</f>
        <v>0</v>
      </c>
      <c r="P71" s="1392">
        <f>'D-12-1'!P71+'D-12-2'!P71</f>
        <v>0</v>
      </c>
      <c r="Q71" s="1392">
        <f>'D-12-1'!Q71+'D-12-2'!Q71</f>
        <v>0</v>
      </c>
      <c r="R71" s="1392">
        <f>'D-12-1'!R71+'D-12-2'!R71</f>
        <v>0</v>
      </c>
      <c r="S71" s="1392">
        <f>'D-12-1'!S71+'D-12-2'!S71</f>
        <v>0</v>
      </c>
      <c r="T71" s="1392">
        <f>'D-12-1'!T71+'D-12-2'!T71</f>
        <v>0</v>
      </c>
      <c r="U71" s="1392">
        <f>'D-12-1'!U71+'D-12-2'!U71</f>
        <v>0</v>
      </c>
      <c r="V71" s="1392">
        <f>'D-12-1'!V71+'D-12-2'!V71</f>
        <v>0</v>
      </c>
      <c r="W71" s="346" t="s">
        <v>180</v>
      </c>
      <c r="X71" s="1806" t="s">
        <v>502</v>
      </c>
    </row>
    <row r="72" spans="1:24" s="339" customFormat="1" ht="13.5" thickBot="1" x14ac:dyDescent="0.25">
      <c r="A72" s="1787"/>
      <c r="B72" s="1789"/>
      <c r="C72" s="286" t="s">
        <v>1134</v>
      </c>
      <c r="D72" s="1393">
        <f t="shared" ref="D72:D135" si="1">SUM(E72:V72)</f>
        <v>27</v>
      </c>
      <c r="E72" s="1394">
        <f>'D-12-1'!E72+'D-12-2'!E72</f>
        <v>4</v>
      </c>
      <c r="F72" s="1395">
        <f>'D-12-1'!F72+'D-12-2'!F72</f>
        <v>4</v>
      </c>
      <c r="G72" s="1395">
        <f>'D-12-1'!G72+'D-12-2'!G72</f>
        <v>5</v>
      </c>
      <c r="H72" s="1395">
        <f>'D-12-1'!H72+'D-12-2'!H72</f>
        <v>7</v>
      </c>
      <c r="I72" s="1395">
        <f>'D-12-1'!I72+'D-12-2'!I72</f>
        <v>4</v>
      </c>
      <c r="J72" s="1395">
        <f>'D-12-1'!J72+'D-12-2'!J72</f>
        <v>1</v>
      </c>
      <c r="K72" s="1395">
        <f>'D-12-1'!K72+'D-12-2'!K72</f>
        <v>0</v>
      </c>
      <c r="L72" s="1395">
        <f>'D-12-1'!L72+'D-12-2'!L72</f>
        <v>2</v>
      </c>
      <c r="M72" s="1395">
        <f>'D-12-1'!M72+'D-12-2'!M72</f>
        <v>0</v>
      </c>
      <c r="N72" s="1395">
        <f>'D-12-1'!N72+'D-12-2'!N72</f>
        <v>0</v>
      </c>
      <c r="O72" s="1395">
        <f>'D-12-1'!O72+'D-12-2'!O72</f>
        <v>0</v>
      </c>
      <c r="P72" s="1395">
        <f>'D-12-1'!P72+'D-12-2'!P72</f>
        <v>0</v>
      </c>
      <c r="Q72" s="1395">
        <f>'D-12-1'!Q72+'D-12-2'!Q72</f>
        <v>0</v>
      </c>
      <c r="R72" s="1395">
        <f>'D-12-1'!R72+'D-12-2'!R72</f>
        <v>0</v>
      </c>
      <c r="S72" s="1395">
        <f>'D-12-1'!S72+'D-12-2'!S72</f>
        <v>0</v>
      </c>
      <c r="T72" s="1395">
        <f>'D-12-1'!T72+'D-12-2'!T72</f>
        <v>0</v>
      </c>
      <c r="U72" s="1395">
        <f>'D-12-1'!U72+'D-12-2'!U72</f>
        <v>0</v>
      </c>
      <c r="V72" s="1395">
        <f>'D-12-1'!V72+'D-12-2'!V72</f>
        <v>0</v>
      </c>
      <c r="W72" s="286" t="s">
        <v>434</v>
      </c>
      <c r="X72" s="1803"/>
    </row>
    <row r="73" spans="1:24" s="340" customFormat="1" ht="13.5" thickBot="1" x14ac:dyDescent="0.25">
      <c r="A73" s="1790" t="s">
        <v>458</v>
      </c>
      <c r="B73" s="1792" t="s">
        <v>459</v>
      </c>
      <c r="C73" s="285" t="s">
        <v>1132</v>
      </c>
      <c r="D73" s="1396">
        <f t="shared" si="1"/>
        <v>138</v>
      </c>
      <c r="E73" s="1397">
        <f>'D-12-1'!E73+'D-12-2'!E73</f>
        <v>8</v>
      </c>
      <c r="F73" s="1398">
        <f>'D-12-1'!F73+'D-12-2'!F73</f>
        <v>7</v>
      </c>
      <c r="G73" s="1398">
        <f>'D-12-1'!G73+'D-12-2'!G73</f>
        <v>12</v>
      </c>
      <c r="H73" s="1398">
        <f>'D-12-1'!H73+'D-12-2'!H73</f>
        <v>13</v>
      </c>
      <c r="I73" s="1398">
        <f>'D-12-1'!I73+'D-12-2'!I73</f>
        <v>14</v>
      </c>
      <c r="J73" s="1398">
        <f>'D-12-1'!J73+'D-12-2'!J73</f>
        <v>17</v>
      </c>
      <c r="K73" s="1398">
        <f>'D-12-1'!K73+'D-12-2'!K73</f>
        <v>25</v>
      </c>
      <c r="L73" s="1398">
        <f>'D-12-1'!L73+'D-12-2'!L73</f>
        <v>13</v>
      </c>
      <c r="M73" s="1398">
        <f>'D-12-1'!M73+'D-12-2'!M73</f>
        <v>12</v>
      </c>
      <c r="N73" s="1398">
        <f>'D-12-1'!N73+'D-12-2'!N73</f>
        <v>6</v>
      </c>
      <c r="O73" s="1398">
        <f>'D-12-1'!O73+'D-12-2'!O73</f>
        <v>8</v>
      </c>
      <c r="P73" s="1398">
        <f>'D-12-1'!P73+'D-12-2'!P73</f>
        <v>2</v>
      </c>
      <c r="Q73" s="1398">
        <f>'D-12-1'!Q73+'D-12-2'!Q73</f>
        <v>1</v>
      </c>
      <c r="R73" s="1398">
        <f>'D-12-1'!R73+'D-12-2'!R73</f>
        <v>0</v>
      </c>
      <c r="S73" s="1398">
        <f>'D-12-1'!S73+'D-12-2'!S73</f>
        <v>0</v>
      </c>
      <c r="T73" s="1398">
        <f>'D-12-1'!T73+'D-12-2'!T73</f>
        <v>0</v>
      </c>
      <c r="U73" s="1398">
        <f>'D-12-1'!U73+'D-12-2'!U73</f>
        <v>0</v>
      </c>
      <c r="V73" s="1398">
        <f>'D-12-1'!V73+'D-12-2'!V73</f>
        <v>0</v>
      </c>
      <c r="W73" s="285" t="s">
        <v>180</v>
      </c>
      <c r="X73" s="1804" t="s">
        <v>1032</v>
      </c>
    </row>
    <row r="74" spans="1:24" s="340" customFormat="1" ht="13.5" thickBot="1" x14ac:dyDescent="0.25">
      <c r="A74" s="1791"/>
      <c r="B74" s="1793"/>
      <c r="C74" s="285" t="s">
        <v>1134</v>
      </c>
      <c r="D74" s="1396">
        <f t="shared" si="1"/>
        <v>26</v>
      </c>
      <c r="E74" s="1397">
        <f>'D-12-1'!E74+'D-12-2'!E74</f>
        <v>4</v>
      </c>
      <c r="F74" s="1398">
        <f>'D-12-1'!F74+'D-12-2'!F74</f>
        <v>4</v>
      </c>
      <c r="G74" s="1398">
        <f>'D-12-1'!G74+'D-12-2'!G74</f>
        <v>2</v>
      </c>
      <c r="H74" s="1398">
        <f>'D-12-1'!H74+'D-12-2'!H74</f>
        <v>8</v>
      </c>
      <c r="I74" s="1398">
        <f>'D-12-1'!I74+'D-12-2'!I74</f>
        <v>1</v>
      </c>
      <c r="J74" s="1398">
        <f>'D-12-1'!J74+'D-12-2'!J74</f>
        <v>3</v>
      </c>
      <c r="K74" s="1398">
        <f>'D-12-1'!K74+'D-12-2'!K74</f>
        <v>1</v>
      </c>
      <c r="L74" s="1398">
        <f>'D-12-1'!L74+'D-12-2'!L74</f>
        <v>0</v>
      </c>
      <c r="M74" s="1398">
        <f>'D-12-1'!M74+'D-12-2'!M74</f>
        <v>0</v>
      </c>
      <c r="N74" s="1398">
        <f>'D-12-1'!N74+'D-12-2'!N74</f>
        <v>1</v>
      </c>
      <c r="O74" s="1398">
        <f>'D-12-1'!O74+'D-12-2'!O74</f>
        <v>0</v>
      </c>
      <c r="P74" s="1398">
        <f>'D-12-1'!P74+'D-12-2'!P74</f>
        <v>1</v>
      </c>
      <c r="Q74" s="1398">
        <f>'D-12-1'!Q74+'D-12-2'!Q74</f>
        <v>0</v>
      </c>
      <c r="R74" s="1398">
        <f>'D-12-1'!R74+'D-12-2'!R74</f>
        <v>1</v>
      </c>
      <c r="S74" s="1398">
        <f>'D-12-1'!S74+'D-12-2'!S74</f>
        <v>0</v>
      </c>
      <c r="T74" s="1398">
        <f>'D-12-1'!T74+'D-12-2'!T74</f>
        <v>0</v>
      </c>
      <c r="U74" s="1398">
        <f>'D-12-1'!U74+'D-12-2'!U74</f>
        <v>0</v>
      </c>
      <c r="V74" s="1398">
        <f>'D-12-1'!V74+'D-12-2'!V74</f>
        <v>0</v>
      </c>
      <c r="W74" s="285" t="s">
        <v>434</v>
      </c>
      <c r="X74" s="1805"/>
    </row>
    <row r="75" spans="1:24" s="339" customFormat="1" ht="13.5" thickBot="1" x14ac:dyDescent="0.25">
      <c r="A75" s="1794" t="s">
        <v>1033</v>
      </c>
      <c r="B75" s="1795" t="s">
        <v>1034</v>
      </c>
      <c r="C75" s="346" t="s">
        <v>1132</v>
      </c>
      <c r="D75" s="1390">
        <f t="shared" si="1"/>
        <v>13</v>
      </c>
      <c r="E75" s="1391">
        <f>'D-12-1'!E75+'D-12-2'!E75</f>
        <v>0</v>
      </c>
      <c r="F75" s="1392">
        <f>'D-12-1'!F75+'D-12-2'!F75</f>
        <v>2</v>
      </c>
      <c r="G75" s="1392">
        <f>'D-12-1'!G75+'D-12-2'!G75</f>
        <v>1</v>
      </c>
      <c r="H75" s="1392">
        <f>'D-12-1'!H75+'D-12-2'!H75</f>
        <v>1</v>
      </c>
      <c r="I75" s="1392">
        <f>'D-12-1'!I75+'D-12-2'!I75</f>
        <v>1</v>
      </c>
      <c r="J75" s="1392">
        <f>'D-12-1'!J75+'D-12-2'!J75</f>
        <v>1</v>
      </c>
      <c r="K75" s="1392">
        <f>'D-12-1'!K75+'D-12-2'!K75</f>
        <v>1</v>
      </c>
      <c r="L75" s="1392">
        <f>'D-12-1'!L75+'D-12-2'!L75</f>
        <v>1</v>
      </c>
      <c r="M75" s="1392">
        <f>'D-12-1'!M75+'D-12-2'!M75</f>
        <v>2</v>
      </c>
      <c r="N75" s="1392">
        <f>'D-12-1'!N75+'D-12-2'!N75</f>
        <v>1</v>
      </c>
      <c r="O75" s="1392">
        <f>'D-12-1'!O75+'D-12-2'!O75</f>
        <v>1</v>
      </c>
      <c r="P75" s="1392">
        <f>'D-12-1'!P75+'D-12-2'!P75</f>
        <v>0</v>
      </c>
      <c r="Q75" s="1392">
        <f>'D-12-1'!Q75+'D-12-2'!Q75</f>
        <v>0</v>
      </c>
      <c r="R75" s="1392">
        <f>'D-12-1'!R75+'D-12-2'!R75</f>
        <v>1</v>
      </c>
      <c r="S75" s="1392">
        <f>'D-12-1'!S75+'D-12-2'!S75</f>
        <v>0</v>
      </c>
      <c r="T75" s="1392">
        <f>'D-12-1'!T75+'D-12-2'!T75</f>
        <v>0</v>
      </c>
      <c r="U75" s="1392">
        <f>'D-12-1'!U75+'D-12-2'!U75</f>
        <v>0</v>
      </c>
      <c r="V75" s="1392">
        <f>'D-12-1'!V75+'D-12-2'!V75</f>
        <v>0</v>
      </c>
      <c r="W75" s="346" t="s">
        <v>180</v>
      </c>
      <c r="X75" s="1806" t="s">
        <v>1035</v>
      </c>
    </row>
    <row r="76" spans="1:24" s="339" customFormat="1" ht="13.5" thickBot="1" x14ac:dyDescent="0.25">
      <c r="A76" s="1787"/>
      <c r="B76" s="1789"/>
      <c r="C76" s="286" t="s">
        <v>1134</v>
      </c>
      <c r="D76" s="1393">
        <f t="shared" si="1"/>
        <v>9</v>
      </c>
      <c r="E76" s="1394">
        <f>'D-12-1'!E76+'D-12-2'!E76</f>
        <v>0</v>
      </c>
      <c r="F76" s="1395">
        <f>'D-12-1'!F76+'D-12-2'!F76</f>
        <v>2</v>
      </c>
      <c r="G76" s="1395">
        <f>'D-12-1'!G76+'D-12-2'!G76</f>
        <v>2</v>
      </c>
      <c r="H76" s="1395">
        <f>'D-12-1'!H76+'D-12-2'!H76</f>
        <v>1</v>
      </c>
      <c r="I76" s="1395">
        <f>'D-12-1'!I76+'D-12-2'!I76</f>
        <v>0</v>
      </c>
      <c r="J76" s="1395">
        <f>'D-12-1'!J76+'D-12-2'!J76</f>
        <v>1</v>
      </c>
      <c r="K76" s="1395">
        <f>'D-12-1'!K76+'D-12-2'!K76</f>
        <v>1</v>
      </c>
      <c r="L76" s="1395">
        <f>'D-12-1'!L76+'D-12-2'!L76</f>
        <v>0</v>
      </c>
      <c r="M76" s="1395">
        <f>'D-12-1'!M76+'D-12-2'!M76</f>
        <v>1</v>
      </c>
      <c r="N76" s="1395">
        <f>'D-12-1'!N76+'D-12-2'!N76</f>
        <v>0</v>
      </c>
      <c r="O76" s="1395">
        <f>'D-12-1'!O76+'D-12-2'!O76</f>
        <v>1</v>
      </c>
      <c r="P76" s="1395">
        <f>'D-12-1'!P76+'D-12-2'!P76</f>
        <v>0</v>
      </c>
      <c r="Q76" s="1395">
        <f>'D-12-1'!Q76+'D-12-2'!Q76</f>
        <v>0</v>
      </c>
      <c r="R76" s="1395">
        <f>'D-12-1'!R76+'D-12-2'!R76</f>
        <v>0</v>
      </c>
      <c r="S76" s="1395">
        <f>'D-12-1'!S76+'D-12-2'!S76</f>
        <v>0</v>
      </c>
      <c r="T76" s="1395">
        <f>'D-12-1'!T76+'D-12-2'!T76</f>
        <v>0</v>
      </c>
      <c r="U76" s="1395">
        <f>'D-12-1'!U76+'D-12-2'!U76</f>
        <v>0</v>
      </c>
      <c r="V76" s="1395">
        <f>'D-12-1'!V76+'D-12-2'!V76</f>
        <v>0</v>
      </c>
      <c r="W76" s="286" t="s">
        <v>434</v>
      </c>
      <c r="X76" s="1803"/>
    </row>
    <row r="77" spans="1:24" s="340" customFormat="1" ht="13.5" thickBot="1" x14ac:dyDescent="0.25">
      <c r="A77" s="1790" t="s">
        <v>1036</v>
      </c>
      <c r="B77" s="1792" t="s">
        <v>1037</v>
      </c>
      <c r="C77" s="285" t="s">
        <v>1132</v>
      </c>
      <c r="D77" s="1396">
        <f t="shared" si="1"/>
        <v>421</v>
      </c>
      <c r="E77" s="1397">
        <f>'D-12-1'!E77+'D-12-2'!E77</f>
        <v>17</v>
      </c>
      <c r="F77" s="1398">
        <f>'D-12-1'!F77+'D-12-2'!F77</f>
        <v>14</v>
      </c>
      <c r="G77" s="1398">
        <f>'D-12-1'!G77+'D-12-2'!G77</f>
        <v>15</v>
      </c>
      <c r="H77" s="1398">
        <f>'D-12-1'!H77+'D-12-2'!H77</f>
        <v>9</v>
      </c>
      <c r="I77" s="1398">
        <f>'D-12-1'!I77+'D-12-2'!I77</f>
        <v>24</v>
      </c>
      <c r="J77" s="1398">
        <f>'D-12-1'!J77+'D-12-2'!J77</f>
        <v>29</v>
      </c>
      <c r="K77" s="1398">
        <f>'D-12-1'!K77+'D-12-2'!K77</f>
        <v>40</v>
      </c>
      <c r="L77" s="1398">
        <f>'D-12-1'!L77+'D-12-2'!L77</f>
        <v>59</v>
      </c>
      <c r="M77" s="1398">
        <f>'D-12-1'!M77+'D-12-2'!M77</f>
        <v>50</v>
      </c>
      <c r="N77" s="1398">
        <f>'D-12-1'!N77+'D-12-2'!N77</f>
        <v>57</v>
      </c>
      <c r="O77" s="1398">
        <f>'D-12-1'!O77+'D-12-2'!O77</f>
        <v>39</v>
      </c>
      <c r="P77" s="1398">
        <f>'D-12-1'!P77+'D-12-2'!P77</f>
        <v>38</v>
      </c>
      <c r="Q77" s="1398">
        <f>'D-12-1'!Q77+'D-12-2'!Q77</f>
        <v>24</v>
      </c>
      <c r="R77" s="1398">
        <f>'D-12-1'!R77+'D-12-2'!R77</f>
        <v>6</v>
      </c>
      <c r="S77" s="1398">
        <f>'D-12-1'!S77+'D-12-2'!S77</f>
        <v>0</v>
      </c>
      <c r="T77" s="1398">
        <f>'D-12-1'!T77+'D-12-2'!T77</f>
        <v>0</v>
      </c>
      <c r="U77" s="1398">
        <f>'D-12-1'!U77+'D-12-2'!U77</f>
        <v>0</v>
      </c>
      <c r="V77" s="1398">
        <f>'D-12-1'!V77+'D-12-2'!V77</f>
        <v>0</v>
      </c>
      <c r="W77" s="285" t="s">
        <v>180</v>
      </c>
      <c r="X77" s="1804" t="s">
        <v>1038</v>
      </c>
    </row>
    <row r="78" spans="1:24" s="340" customFormat="1" ht="13.5" thickBot="1" x14ac:dyDescent="0.25">
      <c r="A78" s="1791"/>
      <c r="B78" s="1793"/>
      <c r="C78" s="285" t="s">
        <v>1134</v>
      </c>
      <c r="D78" s="1396">
        <f t="shared" si="1"/>
        <v>83</v>
      </c>
      <c r="E78" s="1397">
        <f>'D-12-1'!E78+'D-12-2'!E78</f>
        <v>13</v>
      </c>
      <c r="F78" s="1398">
        <f>'D-12-1'!F78+'D-12-2'!F78</f>
        <v>12</v>
      </c>
      <c r="G78" s="1398">
        <f>'D-12-1'!G78+'D-12-2'!G78</f>
        <v>9</v>
      </c>
      <c r="H78" s="1398">
        <f>'D-12-1'!H78+'D-12-2'!H78</f>
        <v>8</v>
      </c>
      <c r="I78" s="1398">
        <f>'D-12-1'!I78+'D-12-2'!I78</f>
        <v>9</v>
      </c>
      <c r="J78" s="1398">
        <f>'D-12-1'!J78+'D-12-2'!J78</f>
        <v>12</v>
      </c>
      <c r="K78" s="1398">
        <f>'D-12-1'!K78+'D-12-2'!K78</f>
        <v>3</v>
      </c>
      <c r="L78" s="1398">
        <f>'D-12-1'!L78+'D-12-2'!L78</f>
        <v>2</v>
      </c>
      <c r="M78" s="1398">
        <f>'D-12-1'!M78+'D-12-2'!M78</f>
        <v>1</v>
      </c>
      <c r="N78" s="1398">
        <f>'D-12-1'!N78+'D-12-2'!N78</f>
        <v>5</v>
      </c>
      <c r="O78" s="1398">
        <f>'D-12-1'!O78+'D-12-2'!O78</f>
        <v>5</v>
      </c>
      <c r="P78" s="1398">
        <f>'D-12-1'!P78+'D-12-2'!P78</f>
        <v>3</v>
      </c>
      <c r="Q78" s="1398">
        <f>'D-12-1'!Q78+'D-12-2'!Q78</f>
        <v>0</v>
      </c>
      <c r="R78" s="1398">
        <f>'D-12-1'!R78+'D-12-2'!R78</f>
        <v>0</v>
      </c>
      <c r="S78" s="1398">
        <f>'D-12-1'!S78+'D-12-2'!S78</f>
        <v>1</v>
      </c>
      <c r="T78" s="1398">
        <f>'D-12-1'!T78+'D-12-2'!T78</f>
        <v>0</v>
      </c>
      <c r="U78" s="1398">
        <f>'D-12-1'!U78+'D-12-2'!U78</f>
        <v>0</v>
      </c>
      <c r="V78" s="1398">
        <f>'D-12-1'!V78+'D-12-2'!V78</f>
        <v>0</v>
      </c>
      <c r="W78" s="285" t="s">
        <v>434</v>
      </c>
      <c r="X78" s="1805"/>
    </row>
    <row r="79" spans="1:24" s="339" customFormat="1" ht="13.5" thickBot="1" x14ac:dyDescent="0.25">
      <c r="A79" s="1794" t="s">
        <v>1039</v>
      </c>
      <c r="B79" s="1795" t="s">
        <v>460</v>
      </c>
      <c r="C79" s="346" t="s">
        <v>1132</v>
      </c>
      <c r="D79" s="1390">
        <f t="shared" si="1"/>
        <v>65</v>
      </c>
      <c r="E79" s="1391">
        <f>'D-12-1'!E79+'D-12-2'!E79</f>
        <v>1</v>
      </c>
      <c r="F79" s="1392">
        <f>'D-12-1'!F79+'D-12-2'!F79</f>
        <v>5</v>
      </c>
      <c r="G79" s="1392">
        <f>'D-12-1'!G79+'D-12-2'!G79</f>
        <v>8</v>
      </c>
      <c r="H79" s="1392">
        <f>'D-12-1'!H79+'D-12-2'!H79</f>
        <v>2</v>
      </c>
      <c r="I79" s="1392">
        <f>'D-12-1'!I79+'D-12-2'!I79</f>
        <v>3</v>
      </c>
      <c r="J79" s="1392">
        <f>'D-12-1'!J79+'D-12-2'!J79</f>
        <v>10</v>
      </c>
      <c r="K79" s="1392">
        <f>'D-12-1'!K79+'D-12-2'!K79</f>
        <v>4</v>
      </c>
      <c r="L79" s="1392">
        <f>'D-12-1'!L79+'D-12-2'!L79</f>
        <v>11</v>
      </c>
      <c r="M79" s="1392">
        <f>'D-12-1'!M79+'D-12-2'!M79</f>
        <v>6</v>
      </c>
      <c r="N79" s="1392">
        <f>'D-12-1'!N79+'D-12-2'!N79</f>
        <v>3</v>
      </c>
      <c r="O79" s="1392">
        <f>'D-12-1'!O79+'D-12-2'!O79</f>
        <v>4</v>
      </c>
      <c r="P79" s="1392">
        <f>'D-12-1'!P79+'D-12-2'!P79</f>
        <v>4</v>
      </c>
      <c r="Q79" s="1392">
        <f>'D-12-1'!Q79+'D-12-2'!Q79</f>
        <v>4</v>
      </c>
      <c r="R79" s="1392">
        <f>'D-12-1'!R79+'D-12-2'!R79</f>
        <v>0</v>
      </c>
      <c r="S79" s="1392">
        <f>'D-12-1'!S79+'D-12-2'!S79</f>
        <v>0</v>
      </c>
      <c r="T79" s="1392">
        <f>'D-12-1'!T79+'D-12-2'!T79</f>
        <v>0</v>
      </c>
      <c r="U79" s="1392">
        <f>'D-12-1'!U79+'D-12-2'!U79</f>
        <v>0</v>
      </c>
      <c r="V79" s="1392">
        <f>'D-12-1'!V79+'D-12-2'!V79</f>
        <v>0</v>
      </c>
      <c r="W79" s="346" t="s">
        <v>180</v>
      </c>
      <c r="X79" s="1806" t="s">
        <v>1040</v>
      </c>
    </row>
    <row r="80" spans="1:24" s="339" customFormat="1" ht="13.5" thickBot="1" x14ac:dyDescent="0.25">
      <c r="A80" s="1787"/>
      <c r="B80" s="1789"/>
      <c r="C80" s="286" t="s">
        <v>1134</v>
      </c>
      <c r="D80" s="1393">
        <f t="shared" si="1"/>
        <v>22</v>
      </c>
      <c r="E80" s="1394">
        <f>'D-12-1'!E80+'D-12-2'!E80</f>
        <v>3</v>
      </c>
      <c r="F80" s="1395">
        <f>'D-12-1'!F80+'D-12-2'!F80</f>
        <v>1</v>
      </c>
      <c r="G80" s="1395">
        <f>'D-12-1'!G80+'D-12-2'!G80</f>
        <v>1</v>
      </c>
      <c r="H80" s="1395">
        <f>'D-12-1'!H80+'D-12-2'!H80</f>
        <v>0</v>
      </c>
      <c r="I80" s="1395">
        <f>'D-12-1'!I80+'D-12-2'!I80</f>
        <v>4</v>
      </c>
      <c r="J80" s="1395">
        <f>'D-12-1'!J80+'D-12-2'!J80</f>
        <v>3</v>
      </c>
      <c r="K80" s="1395">
        <f>'D-12-1'!K80+'D-12-2'!K80</f>
        <v>3</v>
      </c>
      <c r="L80" s="1395">
        <f>'D-12-1'!L80+'D-12-2'!L80</f>
        <v>1</v>
      </c>
      <c r="M80" s="1395">
        <f>'D-12-1'!M80+'D-12-2'!M80</f>
        <v>1</v>
      </c>
      <c r="N80" s="1395">
        <f>'D-12-1'!N80+'D-12-2'!N80</f>
        <v>2</v>
      </c>
      <c r="O80" s="1395">
        <f>'D-12-1'!O80+'D-12-2'!O80</f>
        <v>1</v>
      </c>
      <c r="P80" s="1395">
        <f>'D-12-1'!P80+'D-12-2'!P80</f>
        <v>2</v>
      </c>
      <c r="Q80" s="1395">
        <f>'D-12-1'!Q80+'D-12-2'!Q80</f>
        <v>0</v>
      </c>
      <c r="R80" s="1395">
        <f>'D-12-1'!R80+'D-12-2'!R80</f>
        <v>0</v>
      </c>
      <c r="S80" s="1395">
        <f>'D-12-1'!S80+'D-12-2'!S80</f>
        <v>0</v>
      </c>
      <c r="T80" s="1395">
        <f>'D-12-1'!T80+'D-12-2'!T80</f>
        <v>0</v>
      </c>
      <c r="U80" s="1395">
        <f>'D-12-1'!U80+'D-12-2'!U80</f>
        <v>0</v>
      </c>
      <c r="V80" s="1395">
        <f>'D-12-1'!V80+'D-12-2'!V80</f>
        <v>0</v>
      </c>
      <c r="W80" s="286" t="s">
        <v>434</v>
      </c>
      <c r="X80" s="1803"/>
    </row>
    <row r="81" spans="1:24" s="340" customFormat="1" ht="13.5" thickBot="1" x14ac:dyDescent="0.25">
      <c r="A81" s="1790" t="s">
        <v>1156</v>
      </c>
      <c r="B81" s="1792" t="s">
        <v>1157</v>
      </c>
      <c r="C81" s="285" t="s">
        <v>1132</v>
      </c>
      <c r="D81" s="1396">
        <f t="shared" si="1"/>
        <v>7</v>
      </c>
      <c r="E81" s="1397">
        <f>'D-12-1'!E81+'D-12-2'!E81</f>
        <v>1</v>
      </c>
      <c r="F81" s="1398">
        <f>'D-12-1'!F81+'D-12-2'!F81</f>
        <v>1</v>
      </c>
      <c r="G81" s="1398">
        <f>'D-12-1'!G81+'D-12-2'!G81</f>
        <v>0</v>
      </c>
      <c r="H81" s="1398">
        <f>'D-12-1'!H81+'D-12-2'!H81</f>
        <v>0</v>
      </c>
      <c r="I81" s="1398">
        <f>'D-12-1'!I81+'D-12-2'!I81</f>
        <v>0</v>
      </c>
      <c r="J81" s="1398">
        <f>'D-12-1'!J81+'D-12-2'!J81</f>
        <v>0</v>
      </c>
      <c r="K81" s="1398">
        <f>'D-12-1'!K81+'D-12-2'!K81</f>
        <v>1</v>
      </c>
      <c r="L81" s="1398">
        <f>'D-12-1'!L81+'D-12-2'!L81</f>
        <v>0</v>
      </c>
      <c r="M81" s="1398">
        <f>'D-12-1'!M81+'D-12-2'!M81</f>
        <v>1</v>
      </c>
      <c r="N81" s="1398">
        <f>'D-12-1'!N81+'D-12-2'!N81</f>
        <v>0</v>
      </c>
      <c r="O81" s="1398">
        <f>'D-12-1'!O81+'D-12-2'!O81</f>
        <v>2</v>
      </c>
      <c r="P81" s="1398">
        <f>'D-12-1'!P81+'D-12-2'!P81</f>
        <v>1</v>
      </c>
      <c r="Q81" s="1398">
        <f>'D-12-1'!Q81+'D-12-2'!Q81</f>
        <v>0</v>
      </c>
      <c r="R81" s="1398">
        <f>'D-12-1'!R81+'D-12-2'!R81</f>
        <v>0</v>
      </c>
      <c r="S81" s="1398">
        <f>'D-12-1'!S81+'D-12-2'!S81</f>
        <v>0</v>
      </c>
      <c r="T81" s="1398">
        <f>'D-12-1'!T81+'D-12-2'!T81</f>
        <v>0</v>
      </c>
      <c r="U81" s="1398">
        <f>'D-12-1'!U81+'D-12-2'!U81</f>
        <v>0</v>
      </c>
      <c r="V81" s="1398">
        <f>'D-12-1'!V81+'D-12-2'!V81</f>
        <v>0</v>
      </c>
      <c r="W81" s="285" t="s">
        <v>180</v>
      </c>
      <c r="X81" s="1804" t="s">
        <v>1158</v>
      </c>
    </row>
    <row r="82" spans="1:24" s="340" customFormat="1" ht="12.75" x14ac:dyDescent="0.2">
      <c r="A82" s="1796"/>
      <c r="B82" s="1797"/>
      <c r="C82" s="1000" t="s">
        <v>1134</v>
      </c>
      <c r="D82" s="1399">
        <f t="shared" si="1"/>
        <v>1</v>
      </c>
      <c r="E82" s="1400">
        <f>'D-12-1'!E82+'D-12-2'!E82</f>
        <v>0</v>
      </c>
      <c r="F82" s="1401">
        <f>'D-12-1'!F82+'D-12-2'!F82</f>
        <v>1</v>
      </c>
      <c r="G82" s="1401">
        <f>'D-12-1'!G82+'D-12-2'!G82</f>
        <v>0</v>
      </c>
      <c r="H82" s="1401">
        <f>'D-12-1'!H82+'D-12-2'!H82</f>
        <v>0</v>
      </c>
      <c r="I82" s="1401">
        <f>'D-12-1'!I82+'D-12-2'!I82</f>
        <v>0</v>
      </c>
      <c r="J82" s="1401">
        <f>'D-12-1'!J82+'D-12-2'!J82</f>
        <v>0</v>
      </c>
      <c r="K82" s="1401">
        <f>'D-12-1'!K82+'D-12-2'!K82</f>
        <v>0</v>
      </c>
      <c r="L82" s="1401">
        <f>'D-12-1'!L82+'D-12-2'!L82</f>
        <v>0</v>
      </c>
      <c r="M82" s="1401">
        <f>'D-12-1'!M82+'D-12-2'!M82</f>
        <v>0</v>
      </c>
      <c r="N82" s="1401">
        <f>'D-12-1'!N82+'D-12-2'!N82</f>
        <v>0</v>
      </c>
      <c r="O82" s="1401">
        <f>'D-12-1'!O82+'D-12-2'!O82</f>
        <v>0</v>
      </c>
      <c r="P82" s="1401">
        <f>'D-12-1'!P82+'D-12-2'!P82</f>
        <v>0</v>
      </c>
      <c r="Q82" s="1401">
        <f>'D-12-1'!Q82+'D-12-2'!Q82</f>
        <v>0</v>
      </c>
      <c r="R82" s="1401">
        <f>'D-12-1'!R82+'D-12-2'!R82</f>
        <v>0</v>
      </c>
      <c r="S82" s="1401">
        <f>'D-12-1'!S82+'D-12-2'!S82</f>
        <v>0</v>
      </c>
      <c r="T82" s="1401">
        <f>'D-12-1'!T82+'D-12-2'!T82</f>
        <v>0</v>
      </c>
      <c r="U82" s="1401">
        <f>'D-12-1'!U82+'D-12-2'!U82</f>
        <v>0</v>
      </c>
      <c r="V82" s="1401">
        <f>'D-12-1'!V82+'D-12-2'!V82</f>
        <v>0</v>
      </c>
      <c r="W82" s="1000" t="s">
        <v>434</v>
      </c>
      <c r="X82" s="1807"/>
    </row>
    <row r="83" spans="1:24" s="339" customFormat="1" ht="18.75" customHeight="1" thickBot="1" x14ac:dyDescent="0.25">
      <c r="A83" s="1798" t="s">
        <v>1041</v>
      </c>
      <c r="B83" s="1799" t="s">
        <v>1042</v>
      </c>
      <c r="C83" s="341" t="s">
        <v>1132</v>
      </c>
      <c r="D83" s="1402">
        <f t="shared" si="1"/>
        <v>1</v>
      </c>
      <c r="E83" s="1403">
        <f>'D-12-1'!E83+'D-12-2'!E83</f>
        <v>0</v>
      </c>
      <c r="F83" s="1404">
        <f>'D-12-1'!F83+'D-12-2'!F83</f>
        <v>0</v>
      </c>
      <c r="G83" s="1404">
        <f>'D-12-1'!G83+'D-12-2'!G83</f>
        <v>0</v>
      </c>
      <c r="H83" s="1404">
        <f>'D-12-1'!H83+'D-12-2'!H83</f>
        <v>0</v>
      </c>
      <c r="I83" s="1404">
        <f>'D-12-1'!I83+'D-12-2'!I83</f>
        <v>0</v>
      </c>
      <c r="J83" s="1404">
        <f>'D-12-1'!J83+'D-12-2'!J83</f>
        <v>0</v>
      </c>
      <c r="K83" s="1404">
        <f>'D-12-1'!K83+'D-12-2'!K83</f>
        <v>0</v>
      </c>
      <c r="L83" s="1404">
        <f>'D-12-1'!L83+'D-12-2'!L83</f>
        <v>0</v>
      </c>
      <c r="M83" s="1404">
        <f>'D-12-1'!M83+'D-12-2'!M83</f>
        <v>0</v>
      </c>
      <c r="N83" s="1404">
        <f>'D-12-1'!N83+'D-12-2'!N83</f>
        <v>0</v>
      </c>
      <c r="O83" s="1404">
        <f>'D-12-1'!O83+'D-12-2'!O83</f>
        <v>1</v>
      </c>
      <c r="P83" s="1404">
        <f>'D-12-1'!P83+'D-12-2'!P83</f>
        <v>0</v>
      </c>
      <c r="Q83" s="1404">
        <f>'D-12-1'!Q83+'D-12-2'!Q83</f>
        <v>0</v>
      </c>
      <c r="R83" s="1404">
        <f>'D-12-1'!R83+'D-12-2'!R83</f>
        <v>0</v>
      </c>
      <c r="S83" s="1404">
        <f>'D-12-1'!S83+'D-12-2'!S83</f>
        <v>0</v>
      </c>
      <c r="T83" s="1404">
        <f>'D-12-1'!T83+'D-12-2'!T83</f>
        <v>0</v>
      </c>
      <c r="U83" s="1404">
        <f>'D-12-1'!U83+'D-12-2'!U83</f>
        <v>0</v>
      </c>
      <c r="V83" s="1404">
        <f>'D-12-1'!V83+'D-12-2'!V83</f>
        <v>0</v>
      </c>
      <c r="W83" s="341" t="s">
        <v>180</v>
      </c>
      <c r="X83" s="1808" t="s">
        <v>1043</v>
      </c>
    </row>
    <row r="84" spans="1:24" s="339" customFormat="1" ht="18.75" customHeight="1" thickBot="1" x14ac:dyDescent="0.25">
      <c r="A84" s="1787"/>
      <c r="B84" s="1789"/>
      <c r="C84" s="286" t="s">
        <v>1134</v>
      </c>
      <c r="D84" s="1393">
        <f t="shared" si="1"/>
        <v>1</v>
      </c>
      <c r="E84" s="1394">
        <f>'D-12-1'!E84+'D-12-2'!E84</f>
        <v>0</v>
      </c>
      <c r="F84" s="1395">
        <f>'D-12-1'!F84+'D-12-2'!F84</f>
        <v>0</v>
      </c>
      <c r="G84" s="1395">
        <f>'D-12-1'!G84+'D-12-2'!G84</f>
        <v>0</v>
      </c>
      <c r="H84" s="1395">
        <f>'D-12-1'!H84+'D-12-2'!H84</f>
        <v>0</v>
      </c>
      <c r="I84" s="1395">
        <f>'D-12-1'!I84+'D-12-2'!I84</f>
        <v>0</v>
      </c>
      <c r="J84" s="1395">
        <f>'D-12-1'!J84+'D-12-2'!J84</f>
        <v>1</v>
      </c>
      <c r="K84" s="1395">
        <f>'D-12-1'!K84+'D-12-2'!K84</f>
        <v>0</v>
      </c>
      <c r="L84" s="1395">
        <f>'D-12-1'!L84+'D-12-2'!L84</f>
        <v>0</v>
      </c>
      <c r="M84" s="1395">
        <f>'D-12-1'!M84+'D-12-2'!M84</f>
        <v>0</v>
      </c>
      <c r="N84" s="1395">
        <f>'D-12-1'!N84+'D-12-2'!N84</f>
        <v>0</v>
      </c>
      <c r="O84" s="1395">
        <f>'D-12-1'!O84+'D-12-2'!O84</f>
        <v>0</v>
      </c>
      <c r="P84" s="1395">
        <f>'D-12-1'!P84+'D-12-2'!P84</f>
        <v>0</v>
      </c>
      <c r="Q84" s="1395">
        <f>'D-12-1'!Q84+'D-12-2'!Q84</f>
        <v>0</v>
      </c>
      <c r="R84" s="1395">
        <f>'D-12-1'!R84+'D-12-2'!R84</f>
        <v>0</v>
      </c>
      <c r="S84" s="1395">
        <f>'D-12-1'!S84+'D-12-2'!S84</f>
        <v>0</v>
      </c>
      <c r="T84" s="1395">
        <f>'D-12-1'!T84+'D-12-2'!T84</f>
        <v>0</v>
      </c>
      <c r="U84" s="1395">
        <f>'D-12-1'!U84+'D-12-2'!U84</f>
        <v>0</v>
      </c>
      <c r="V84" s="1395">
        <f>'D-12-1'!V84+'D-12-2'!V84</f>
        <v>0</v>
      </c>
      <c r="W84" s="286" t="s">
        <v>434</v>
      </c>
      <c r="X84" s="1803"/>
    </row>
    <row r="85" spans="1:24" s="340" customFormat="1" ht="13.5" thickBot="1" x14ac:dyDescent="0.25">
      <c r="A85" s="1790" t="s">
        <v>1044</v>
      </c>
      <c r="B85" s="1792" t="s">
        <v>1045</v>
      </c>
      <c r="C85" s="285" t="s">
        <v>1132</v>
      </c>
      <c r="D85" s="1396">
        <f t="shared" si="1"/>
        <v>4</v>
      </c>
      <c r="E85" s="1397">
        <f>'D-12-1'!E85+'D-12-2'!E85</f>
        <v>1</v>
      </c>
      <c r="F85" s="1398">
        <f>'D-12-1'!F85+'D-12-2'!F85</f>
        <v>0</v>
      </c>
      <c r="G85" s="1398">
        <f>'D-12-1'!G85+'D-12-2'!G85</f>
        <v>0</v>
      </c>
      <c r="H85" s="1398">
        <f>'D-12-1'!H85+'D-12-2'!H85</f>
        <v>1</v>
      </c>
      <c r="I85" s="1398">
        <f>'D-12-1'!I85+'D-12-2'!I85</f>
        <v>1</v>
      </c>
      <c r="J85" s="1398">
        <f>'D-12-1'!J85+'D-12-2'!J85</f>
        <v>1</v>
      </c>
      <c r="K85" s="1398">
        <f>'D-12-1'!K85+'D-12-2'!K85</f>
        <v>0</v>
      </c>
      <c r="L85" s="1398">
        <f>'D-12-1'!L85+'D-12-2'!L85</f>
        <v>0</v>
      </c>
      <c r="M85" s="1398">
        <f>'D-12-1'!M85+'D-12-2'!M85</f>
        <v>0</v>
      </c>
      <c r="N85" s="1398">
        <f>'D-12-1'!N85+'D-12-2'!N85</f>
        <v>0</v>
      </c>
      <c r="O85" s="1398">
        <f>'D-12-1'!O85+'D-12-2'!O85</f>
        <v>0</v>
      </c>
      <c r="P85" s="1398">
        <f>'D-12-1'!P85+'D-12-2'!P85</f>
        <v>0</v>
      </c>
      <c r="Q85" s="1398">
        <f>'D-12-1'!Q85+'D-12-2'!Q85</f>
        <v>0</v>
      </c>
      <c r="R85" s="1398">
        <f>'D-12-1'!R85+'D-12-2'!R85</f>
        <v>0</v>
      </c>
      <c r="S85" s="1398">
        <f>'D-12-1'!S85+'D-12-2'!S85</f>
        <v>0</v>
      </c>
      <c r="T85" s="1398">
        <f>'D-12-1'!T85+'D-12-2'!T85</f>
        <v>0</v>
      </c>
      <c r="U85" s="1398">
        <f>'D-12-1'!U85+'D-12-2'!U85</f>
        <v>0</v>
      </c>
      <c r="V85" s="1398">
        <f>'D-12-1'!V85+'D-12-2'!V85</f>
        <v>0</v>
      </c>
      <c r="W85" s="285" t="s">
        <v>180</v>
      </c>
      <c r="X85" s="1804" t="s">
        <v>1046</v>
      </c>
    </row>
    <row r="86" spans="1:24" s="340" customFormat="1" ht="13.5" thickBot="1" x14ac:dyDescent="0.25">
      <c r="A86" s="1791"/>
      <c r="B86" s="1793"/>
      <c r="C86" s="285" t="s">
        <v>1134</v>
      </c>
      <c r="D86" s="1396">
        <f t="shared" si="1"/>
        <v>3</v>
      </c>
      <c r="E86" s="1397">
        <f>'D-12-1'!E86+'D-12-2'!E86</f>
        <v>1</v>
      </c>
      <c r="F86" s="1398">
        <f>'D-12-1'!F86+'D-12-2'!F86</f>
        <v>0</v>
      </c>
      <c r="G86" s="1398">
        <f>'D-12-1'!G86+'D-12-2'!G86</f>
        <v>2</v>
      </c>
      <c r="H86" s="1398">
        <f>'D-12-1'!H86+'D-12-2'!H86</f>
        <v>0</v>
      </c>
      <c r="I86" s="1398">
        <f>'D-12-1'!I86+'D-12-2'!I86</f>
        <v>0</v>
      </c>
      <c r="J86" s="1398">
        <f>'D-12-1'!J86+'D-12-2'!J86</f>
        <v>0</v>
      </c>
      <c r="K86" s="1398">
        <f>'D-12-1'!K86+'D-12-2'!K86</f>
        <v>0</v>
      </c>
      <c r="L86" s="1398">
        <f>'D-12-1'!L86+'D-12-2'!L86</f>
        <v>0</v>
      </c>
      <c r="M86" s="1398">
        <f>'D-12-1'!M86+'D-12-2'!M86</f>
        <v>0</v>
      </c>
      <c r="N86" s="1398">
        <f>'D-12-1'!N86+'D-12-2'!N86</f>
        <v>0</v>
      </c>
      <c r="O86" s="1398">
        <f>'D-12-1'!O86+'D-12-2'!O86</f>
        <v>0</v>
      </c>
      <c r="P86" s="1398">
        <f>'D-12-1'!P86+'D-12-2'!P86</f>
        <v>0</v>
      </c>
      <c r="Q86" s="1398">
        <f>'D-12-1'!Q86+'D-12-2'!Q86</f>
        <v>0</v>
      </c>
      <c r="R86" s="1398">
        <f>'D-12-1'!R86+'D-12-2'!R86</f>
        <v>0</v>
      </c>
      <c r="S86" s="1398">
        <f>'D-12-1'!S86+'D-12-2'!S86</f>
        <v>0</v>
      </c>
      <c r="T86" s="1398">
        <f>'D-12-1'!T86+'D-12-2'!T86</f>
        <v>0</v>
      </c>
      <c r="U86" s="1398">
        <f>'D-12-1'!U86+'D-12-2'!U86</f>
        <v>0</v>
      </c>
      <c r="V86" s="1398">
        <f>'D-12-1'!V86+'D-12-2'!V86</f>
        <v>0</v>
      </c>
      <c r="W86" s="285" t="s">
        <v>434</v>
      </c>
      <c r="X86" s="1805"/>
    </row>
    <row r="87" spans="1:24" s="339" customFormat="1" ht="13.5" thickBot="1" x14ac:dyDescent="0.25">
      <c r="A87" s="1794" t="s">
        <v>1159</v>
      </c>
      <c r="B87" s="1795" t="s">
        <v>1160</v>
      </c>
      <c r="C87" s="341" t="s">
        <v>1132</v>
      </c>
      <c r="D87" s="1402">
        <f t="shared" si="1"/>
        <v>3</v>
      </c>
      <c r="E87" s="1403">
        <f>'D-12-1'!E87+'D-12-2'!E87</f>
        <v>0</v>
      </c>
      <c r="F87" s="1404">
        <f>'D-12-1'!F87+'D-12-2'!F87</f>
        <v>0</v>
      </c>
      <c r="G87" s="1404">
        <f>'D-12-1'!G87+'D-12-2'!G87</f>
        <v>0</v>
      </c>
      <c r="H87" s="1404">
        <f>'D-12-1'!H87+'D-12-2'!H87</f>
        <v>0</v>
      </c>
      <c r="I87" s="1404">
        <f>'D-12-1'!I87+'D-12-2'!I87</f>
        <v>0</v>
      </c>
      <c r="J87" s="1404">
        <f>'D-12-1'!J87+'D-12-2'!J87</f>
        <v>1</v>
      </c>
      <c r="K87" s="1404">
        <f>'D-12-1'!K87+'D-12-2'!K87</f>
        <v>0</v>
      </c>
      <c r="L87" s="1404">
        <f>'D-12-1'!L87+'D-12-2'!L87</f>
        <v>1</v>
      </c>
      <c r="M87" s="1404">
        <f>'D-12-1'!M87+'D-12-2'!M87</f>
        <v>0</v>
      </c>
      <c r="N87" s="1404">
        <f>'D-12-1'!N87+'D-12-2'!N87</f>
        <v>1</v>
      </c>
      <c r="O87" s="1404">
        <f>'D-12-1'!O87+'D-12-2'!O87</f>
        <v>0</v>
      </c>
      <c r="P87" s="1404">
        <f>'D-12-1'!P87+'D-12-2'!P87</f>
        <v>0</v>
      </c>
      <c r="Q87" s="1404">
        <f>'D-12-1'!Q87+'D-12-2'!Q87</f>
        <v>0</v>
      </c>
      <c r="R87" s="1404">
        <f>'D-12-1'!R87+'D-12-2'!R87</f>
        <v>0</v>
      </c>
      <c r="S87" s="1404">
        <f>'D-12-1'!S87+'D-12-2'!S87</f>
        <v>0</v>
      </c>
      <c r="T87" s="1404">
        <f>'D-12-1'!T87+'D-12-2'!T87</f>
        <v>0</v>
      </c>
      <c r="U87" s="1404">
        <f>'D-12-1'!U87+'D-12-2'!U87</f>
        <v>0</v>
      </c>
      <c r="V87" s="1404">
        <f>'D-12-1'!V87+'D-12-2'!V87</f>
        <v>0</v>
      </c>
      <c r="W87" s="341" t="s">
        <v>180</v>
      </c>
      <c r="X87" s="1806" t="s">
        <v>1161</v>
      </c>
    </row>
    <row r="88" spans="1:24" s="339" customFormat="1" ht="13.5" thickBot="1" x14ac:dyDescent="0.25">
      <c r="A88" s="1787"/>
      <c r="B88" s="1789"/>
      <c r="C88" s="286" t="s">
        <v>1134</v>
      </c>
      <c r="D88" s="1393">
        <f t="shared" si="1"/>
        <v>0</v>
      </c>
      <c r="E88" s="1394">
        <f>'D-12-1'!E88+'D-12-2'!E88</f>
        <v>0</v>
      </c>
      <c r="F88" s="1395">
        <f>'D-12-1'!F88+'D-12-2'!F88</f>
        <v>0</v>
      </c>
      <c r="G88" s="1395">
        <f>'D-12-1'!G88+'D-12-2'!G88</f>
        <v>0</v>
      </c>
      <c r="H88" s="1395">
        <f>'D-12-1'!H88+'D-12-2'!H88</f>
        <v>0</v>
      </c>
      <c r="I88" s="1395">
        <f>'D-12-1'!I88+'D-12-2'!I88</f>
        <v>0</v>
      </c>
      <c r="J88" s="1395">
        <f>'D-12-1'!J88+'D-12-2'!J88</f>
        <v>0</v>
      </c>
      <c r="K88" s="1395">
        <f>'D-12-1'!K88+'D-12-2'!K88</f>
        <v>0</v>
      </c>
      <c r="L88" s="1395">
        <f>'D-12-1'!L88+'D-12-2'!L88</f>
        <v>0</v>
      </c>
      <c r="M88" s="1395">
        <f>'D-12-1'!M88+'D-12-2'!M88</f>
        <v>0</v>
      </c>
      <c r="N88" s="1395">
        <f>'D-12-1'!N88+'D-12-2'!N88</f>
        <v>0</v>
      </c>
      <c r="O88" s="1395">
        <f>'D-12-1'!O88+'D-12-2'!O88</f>
        <v>0</v>
      </c>
      <c r="P88" s="1395">
        <f>'D-12-1'!P88+'D-12-2'!P88</f>
        <v>0</v>
      </c>
      <c r="Q88" s="1395">
        <f>'D-12-1'!Q88+'D-12-2'!Q88</f>
        <v>0</v>
      </c>
      <c r="R88" s="1395">
        <f>'D-12-1'!R88+'D-12-2'!R88</f>
        <v>0</v>
      </c>
      <c r="S88" s="1395">
        <f>'D-12-1'!S88+'D-12-2'!S88</f>
        <v>0</v>
      </c>
      <c r="T88" s="1395">
        <f>'D-12-1'!T88+'D-12-2'!T88</f>
        <v>0</v>
      </c>
      <c r="U88" s="1395">
        <f>'D-12-1'!U88+'D-12-2'!U88</f>
        <v>0</v>
      </c>
      <c r="V88" s="1395">
        <f>'D-12-1'!V88+'D-12-2'!V88</f>
        <v>0</v>
      </c>
      <c r="W88" s="286" t="s">
        <v>434</v>
      </c>
      <c r="X88" s="1803"/>
    </row>
    <row r="89" spans="1:24" s="340" customFormat="1" ht="13.5" thickBot="1" x14ac:dyDescent="0.25">
      <c r="A89" s="1790" t="s">
        <v>1047</v>
      </c>
      <c r="B89" s="1792" t="s">
        <v>1048</v>
      </c>
      <c r="C89" s="285" t="s">
        <v>1132</v>
      </c>
      <c r="D89" s="1396">
        <f t="shared" si="1"/>
        <v>24</v>
      </c>
      <c r="E89" s="1397">
        <f>'D-12-1'!E89+'D-12-2'!E89</f>
        <v>4</v>
      </c>
      <c r="F89" s="1398">
        <f>'D-12-1'!F89+'D-12-2'!F89</f>
        <v>4</v>
      </c>
      <c r="G89" s="1398">
        <f>'D-12-1'!G89+'D-12-2'!G89</f>
        <v>4</v>
      </c>
      <c r="H89" s="1398">
        <f>'D-12-1'!H89+'D-12-2'!H89</f>
        <v>3</v>
      </c>
      <c r="I89" s="1398">
        <f>'D-12-1'!I89+'D-12-2'!I89</f>
        <v>1</v>
      </c>
      <c r="J89" s="1398">
        <f>'D-12-1'!J89+'D-12-2'!J89</f>
        <v>1</v>
      </c>
      <c r="K89" s="1398">
        <f>'D-12-1'!K89+'D-12-2'!K89</f>
        <v>2</v>
      </c>
      <c r="L89" s="1398">
        <f>'D-12-1'!L89+'D-12-2'!L89</f>
        <v>0</v>
      </c>
      <c r="M89" s="1398">
        <f>'D-12-1'!M89+'D-12-2'!M89</f>
        <v>0</v>
      </c>
      <c r="N89" s="1398">
        <f>'D-12-1'!N89+'D-12-2'!N89</f>
        <v>1</v>
      </c>
      <c r="O89" s="1398">
        <f>'D-12-1'!O89+'D-12-2'!O89</f>
        <v>1</v>
      </c>
      <c r="P89" s="1398">
        <f>'D-12-1'!P89+'D-12-2'!P89</f>
        <v>1</v>
      </c>
      <c r="Q89" s="1398">
        <f>'D-12-1'!Q89+'D-12-2'!Q89</f>
        <v>0</v>
      </c>
      <c r="R89" s="1398">
        <f>'D-12-1'!R89+'D-12-2'!R89</f>
        <v>0</v>
      </c>
      <c r="S89" s="1398">
        <f>'D-12-1'!S89+'D-12-2'!S89</f>
        <v>0</v>
      </c>
      <c r="T89" s="1398">
        <f>'D-12-1'!T89+'D-12-2'!T89</f>
        <v>0</v>
      </c>
      <c r="U89" s="1398">
        <f>'D-12-1'!U89+'D-12-2'!U89</f>
        <v>0</v>
      </c>
      <c r="V89" s="1398">
        <f>'D-12-1'!V89+'D-12-2'!V89</f>
        <v>2</v>
      </c>
      <c r="W89" s="285" t="s">
        <v>180</v>
      </c>
      <c r="X89" s="1804" t="s">
        <v>1049</v>
      </c>
    </row>
    <row r="90" spans="1:24" s="340" customFormat="1" ht="13.5" thickBot="1" x14ac:dyDescent="0.25">
      <c r="A90" s="1791"/>
      <c r="B90" s="1793"/>
      <c r="C90" s="285" t="s">
        <v>1134</v>
      </c>
      <c r="D90" s="1396">
        <f t="shared" si="1"/>
        <v>12</v>
      </c>
      <c r="E90" s="1397">
        <f>'D-12-1'!E90+'D-12-2'!E90</f>
        <v>4</v>
      </c>
      <c r="F90" s="1398">
        <f>'D-12-1'!F90+'D-12-2'!F90</f>
        <v>3</v>
      </c>
      <c r="G90" s="1398">
        <f>'D-12-1'!G90+'D-12-2'!G90</f>
        <v>1</v>
      </c>
      <c r="H90" s="1398">
        <f>'D-12-1'!H90+'D-12-2'!H90</f>
        <v>1</v>
      </c>
      <c r="I90" s="1398">
        <f>'D-12-1'!I90+'D-12-2'!I90</f>
        <v>0</v>
      </c>
      <c r="J90" s="1398">
        <f>'D-12-1'!J90+'D-12-2'!J90</f>
        <v>2</v>
      </c>
      <c r="K90" s="1398">
        <f>'D-12-1'!K90+'D-12-2'!K90</f>
        <v>0</v>
      </c>
      <c r="L90" s="1398">
        <f>'D-12-1'!L90+'D-12-2'!L90</f>
        <v>0</v>
      </c>
      <c r="M90" s="1398">
        <f>'D-12-1'!M90+'D-12-2'!M90</f>
        <v>0</v>
      </c>
      <c r="N90" s="1398">
        <f>'D-12-1'!N90+'D-12-2'!N90</f>
        <v>0</v>
      </c>
      <c r="O90" s="1398">
        <f>'D-12-1'!O90+'D-12-2'!O90</f>
        <v>0</v>
      </c>
      <c r="P90" s="1398">
        <f>'D-12-1'!P90+'D-12-2'!P90</f>
        <v>0</v>
      </c>
      <c r="Q90" s="1398">
        <f>'D-12-1'!Q90+'D-12-2'!Q90</f>
        <v>0</v>
      </c>
      <c r="R90" s="1398">
        <f>'D-12-1'!R90+'D-12-2'!R90</f>
        <v>0</v>
      </c>
      <c r="S90" s="1398">
        <f>'D-12-1'!S90+'D-12-2'!S90</f>
        <v>0</v>
      </c>
      <c r="T90" s="1398">
        <f>'D-12-1'!T90+'D-12-2'!T90</f>
        <v>1</v>
      </c>
      <c r="U90" s="1398">
        <f>'D-12-1'!U90+'D-12-2'!U90</f>
        <v>0</v>
      </c>
      <c r="V90" s="1398">
        <f>'D-12-1'!V90+'D-12-2'!V90</f>
        <v>0</v>
      </c>
      <c r="W90" s="285" t="s">
        <v>434</v>
      </c>
      <c r="X90" s="1805"/>
    </row>
    <row r="91" spans="1:24" s="339" customFormat="1" ht="13.5" thickBot="1" x14ac:dyDescent="0.25">
      <c r="A91" s="1794" t="s">
        <v>1162</v>
      </c>
      <c r="B91" s="1795" t="s">
        <v>461</v>
      </c>
      <c r="C91" s="346" t="s">
        <v>1132</v>
      </c>
      <c r="D91" s="1390">
        <f t="shared" si="1"/>
        <v>2</v>
      </c>
      <c r="E91" s="1391">
        <f>'D-12-1'!E91+'D-12-2'!E91</f>
        <v>0</v>
      </c>
      <c r="F91" s="1392">
        <f>'D-12-1'!F91+'D-12-2'!F91</f>
        <v>0</v>
      </c>
      <c r="G91" s="1392">
        <f>'D-12-1'!G91+'D-12-2'!G91</f>
        <v>0</v>
      </c>
      <c r="H91" s="1392">
        <f>'D-12-1'!H91+'D-12-2'!H91</f>
        <v>2</v>
      </c>
      <c r="I91" s="1392">
        <f>'D-12-1'!I91+'D-12-2'!I91</f>
        <v>0</v>
      </c>
      <c r="J91" s="1392">
        <f>'D-12-1'!J91+'D-12-2'!J91</f>
        <v>0</v>
      </c>
      <c r="K91" s="1392">
        <f>'D-12-1'!K91+'D-12-2'!K91</f>
        <v>0</v>
      </c>
      <c r="L91" s="1392">
        <f>'D-12-1'!L91+'D-12-2'!L91</f>
        <v>0</v>
      </c>
      <c r="M91" s="1392">
        <f>'D-12-1'!M91+'D-12-2'!M91</f>
        <v>0</v>
      </c>
      <c r="N91" s="1392">
        <f>'D-12-1'!N91+'D-12-2'!N91</f>
        <v>0</v>
      </c>
      <c r="O91" s="1392">
        <f>'D-12-1'!O91+'D-12-2'!O91</f>
        <v>0</v>
      </c>
      <c r="P91" s="1392">
        <f>'D-12-1'!P91+'D-12-2'!P91</f>
        <v>0</v>
      </c>
      <c r="Q91" s="1392">
        <f>'D-12-1'!Q91+'D-12-2'!Q91</f>
        <v>0</v>
      </c>
      <c r="R91" s="1392">
        <f>'D-12-1'!R91+'D-12-2'!R91</f>
        <v>0</v>
      </c>
      <c r="S91" s="1392">
        <f>'D-12-1'!S91+'D-12-2'!S91</f>
        <v>0</v>
      </c>
      <c r="T91" s="1392">
        <f>'D-12-1'!T91+'D-12-2'!T91</f>
        <v>0</v>
      </c>
      <c r="U91" s="1392">
        <f>'D-12-1'!U91+'D-12-2'!U91</f>
        <v>0</v>
      </c>
      <c r="V91" s="1392">
        <f>'D-12-1'!V91+'D-12-2'!V91</f>
        <v>0</v>
      </c>
      <c r="W91" s="346" t="s">
        <v>180</v>
      </c>
      <c r="X91" s="1806" t="s">
        <v>503</v>
      </c>
    </row>
    <row r="92" spans="1:24" s="339" customFormat="1" ht="13.5" thickBot="1" x14ac:dyDescent="0.25">
      <c r="A92" s="1787"/>
      <c r="B92" s="1789"/>
      <c r="C92" s="286" t="s">
        <v>1134</v>
      </c>
      <c r="D92" s="1393">
        <f t="shared" si="1"/>
        <v>0</v>
      </c>
      <c r="E92" s="1394">
        <f>'D-12-1'!E92+'D-12-2'!E92</f>
        <v>0</v>
      </c>
      <c r="F92" s="1395">
        <f>'D-12-1'!F92+'D-12-2'!F92</f>
        <v>0</v>
      </c>
      <c r="G92" s="1395">
        <f>'D-12-1'!G92+'D-12-2'!G92</f>
        <v>0</v>
      </c>
      <c r="H92" s="1395">
        <f>'D-12-1'!H92+'D-12-2'!H92</f>
        <v>0</v>
      </c>
      <c r="I92" s="1395">
        <f>'D-12-1'!I92+'D-12-2'!I92</f>
        <v>0</v>
      </c>
      <c r="J92" s="1395">
        <f>'D-12-1'!J92+'D-12-2'!J92</f>
        <v>0</v>
      </c>
      <c r="K92" s="1395">
        <f>'D-12-1'!K92+'D-12-2'!K92</f>
        <v>0</v>
      </c>
      <c r="L92" s="1395">
        <f>'D-12-1'!L92+'D-12-2'!L92</f>
        <v>0</v>
      </c>
      <c r="M92" s="1395">
        <f>'D-12-1'!M92+'D-12-2'!M92</f>
        <v>0</v>
      </c>
      <c r="N92" s="1395">
        <f>'D-12-1'!N92+'D-12-2'!N92</f>
        <v>0</v>
      </c>
      <c r="O92" s="1395">
        <f>'D-12-1'!O92+'D-12-2'!O92</f>
        <v>0</v>
      </c>
      <c r="P92" s="1395">
        <f>'D-12-1'!P92+'D-12-2'!P92</f>
        <v>0</v>
      </c>
      <c r="Q92" s="1395">
        <f>'D-12-1'!Q92+'D-12-2'!Q92</f>
        <v>0</v>
      </c>
      <c r="R92" s="1395">
        <f>'D-12-1'!R92+'D-12-2'!R92</f>
        <v>0</v>
      </c>
      <c r="S92" s="1395">
        <f>'D-12-1'!S92+'D-12-2'!S92</f>
        <v>0</v>
      </c>
      <c r="T92" s="1395">
        <f>'D-12-1'!T92+'D-12-2'!T92</f>
        <v>0</v>
      </c>
      <c r="U92" s="1395">
        <f>'D-12-1'!U92+'D-12-2'!U92</f>
        <v>0</v>
      </c>
      <c r="V92" s="1395">
        <f>'D-12-1'!V92+'D-12-2'!V92</f>
        <v>0</v>
      </c>
      <c r="W92" s="286" t="s">
        <v>434</v>
      </c>
      <c r="X92" s="1803"/>
    </row>
    <row r="93" spans="1:24" s="340" customFormat="1" ht="13.5" thickBot="1" x14ac:dyDescent="0.25">
      <c r="A93" s="1790" t="s">
        <v>1243</v>
      </c>
      <c r="B93" s="1792" t="s">
        <v>1244</v>
      </c>
      <c r="C93" s="285" t="s">
        <v>1132</v>
      </c>
      <c r="D93" s="1396">
        <f t="shared" si="1"/>
        <v>0</v>
      </c>
      <c r="E93" s="1397">
        <f>'D-12-1'!E93+'D-12-2'!E93</f>
        <v>0</v>
      </c>
      <c r="F93" s="1398">
        <f>'D-12-1'!F93+'D-12-2'!F93</f>
        <v>0</v>
      </c>
      <c r="G93" s="1398">
        <f>'D-12-1'!G93+'D-12-2'!G93</f>
        <v>0</v>
      </c>
      <c r="H93" s="1398">
        <f>'D-12-1'!H93+'D-12-2'!H93</f>
        <v>0</v>
      </c>
      <c r="I93" s="1398">
        <f>'D-12-1'!I93+'D-12-2'!I93</f>
        <v>0</v>
      </c>
      <c r="J93" s="1398">
        <f>'D-12-1'!J93+'D-12-2'!J93</f>
        <v>0</v>
      </c>
      <c r="K93" s="1398">
        <f>'D-12-1'!K93+'D-12-2'!K93</f>
        <v>0</v>
      </c>
      <c r="L93" s="1398">
        <f>'D-12-1'!L93+'D-12-2'!L93</f>
        <v>0</v>
      </c>
      <c r="M93" s="1398">
        <f>'D-12-1'!M93+'D-12-2'!M93</f>
        <v>0</v>
      </c>
      <c r="N93" s="1398">
        <f>'D-12-1'!N93+'D-12-2'!N93</f>
        <v>0</v>
      </c>
      <c r="O93" s="1398">
        <f>'D-12-1'!O93+'D-12-2'!O93</f>
        <v>0</v>
      </c>
      <c r="P93" s="1398">
        <f>'D-12-1'!P93+'D-12-2'!P93</f>
        <v>0</v>
      </c>
      <c r="Q93" s="1398">
        <f>'D-12-1'!Q93+'D-12-2'!Q93</f>
        <v>0</v>
      </c>
      <c r="R93" s="1398">
        <f>'D-12-1'!R93+'D-12-2'!R93</f>
        <v>0</v>
      </c>
      <c r="S93" s="1398">
        <f>'D-12-1'!S93+'D-12-2'!S93</f>
        <v>0</v>
      </c>
      <c r="T93" s="1398">
        <f>'D-12-1'!T93+'D-12-2'!T93</f>
        <v>0</v>
      </c>
      <c r="U93" s="1398">
        <f>'D-12-1'!U93+'D-12-2'!U93</f>
        <v>0</v>
      </c>
      <c r="V93" s="1398">
        <f>'D-12-1'!V93+'D-12-2'!V93</f>
        <v>0</v>
      </c>
      <c r="W93" s="285" t="s">
        <v>180</v>
      </c>
      <c r="X93" s="1804" t="s">
        <v>1275</v>
      </c>
    </row>
    <row r="94" spans="1:24" s="340" customFormat="1" ht="13.5" thickBot="1" x14ac:dyDescent="0.25">
      <c r="A94" s="1791"/>
      <c r="B94" s="1793"/>
      <c r="C94" s="285" t="s">
        <v>1134</v>
      </c>
      <c r="D94" s="1396">
        <f t="shared" si="1"/>
        <v>1</v>
      </c>
      <c r="E94" s="1397">
        <f>'D-12-1'!E94+'D-12-2'!E94</f>
        <v>0</v>
      </c>
      <c r="F94" s="1398">
        <f>'D-12-1'!F94+'D-12-2'!F94</f>
        <v>0</v>
      </c>
      <c r="G94" s="1398">
        <f>'D-12-1'!G94+'D-12-2'!G94</f>
        <v>1</v>
      </c>
      <c r="H94" s="1398">
        <f>'D-12-1'!H94+'D-12-2'!H94</f>
        <v>0</v>
      </c>
      <c r="I94" s="1398">
        <f>'D-12-1'!I94+'D-12-2'!I94</f>
        <v>0</v>
      </c>
      <c r="J94" s="1398">
        <f>'D-12-1'!J94+'D-12-2'!J94</f>
        <v>0</v>
      </c>
      <c r="K94" s="1398">
        <f>'D-12-1'!K94+'D-12-2'!K94</f>
        <v>0</v>
      </c>
      <c r="L94" s="1398">
        <f>'D-12-1'!L94+'D-12-2'!L94</f>
        <v>0</v>
      </c>
      <c r="M94" s="1398">
        <f>'D-12-1'!M94+'D-12-2'!M94</f>
        <v>0</v>
      </c>
      <c r="N94" s="1398">
        <f>'D-12-1'!N94+'D-12-2'!N94</f>
        <v>0</v>
      </c>
      <c r="O94" s="1398">
        <f>'D-12-1'!O94+'D-12-2'!O94</f>
        <v>0</v>
      </c>
      <c r="P94" s="1398">
        <f>'D-12-1'!P94+'D-12-2'!P94</f>
        <v>0</v>
      </c>
      <c r="Q94" s="1398">
        <f>'D-12-1'!Q94+'D-12-2'!Q94</f>
        <v>0</v>
      </c>
      <c r="R94" s="1398">
        <f>'D-12-1'!R94+'D-12-2'!R94</f>
        <v>0</v>
      </c>
      <c r="S94" s="1398">
        <f>'D-12-1'!S94+'D-12-2'!S94</f>
        <v>0</v>
      </c>
      <c r="T94" s="1398">
        <f>'D-12-1'!T94+'D-12-2'!T94</f>
        <v>0</v>
      </c>
      <c r="U94" s="1398">
        <f>'D-12-1'!U94+'D-12-2'!U94</f>
        <v>0</v>
      </c>
      <c r="V94" s="1398">
        <f>'D-12-1'!V94+'D-12-2'!V94</f>
        <v>0</v>
      </c>
      <c r="W94" s="285" t="s">
        <v>434</v>
      </c>
      <c r="X94" s="1805"/>
    </row>
    <row r="95" spans="1:24" s="339" customFormat="1" ht="13.5" thickBot="1" x14ac:dyDescent="0.25">
      <c r="A95" s="1794" t="s">
        <v>1163</v>
      </c>
      <c r="B95" s="1795" t="s">
        <v>1164</v>
      </c>
      <c r="C95" s="346" t="s">
        <v>1132</v>
      </c>
      <c r="D95" s="1390">
        <f t="shared" si="1"/>
        <v>9</v>
      </c>
      <c r="E95" s="1391">
        <f>'D-12-1'!E95+'D-12-2'!E95</f>
        <v>1</v>
      </c>
      <c r="F95" s="1392">
        <f>'D-12-1'!F95+'D-12-2'!F95</f>
        <v>0</v>
      </c>
      <c r="G95" s="1392">
        <f>'D-12-1'!G95+'D-12-2'!G95</f>
        <v>0</v>
      </c>
      <c r="H95" s="1392">
        <f>'D-12-1'!H95+'D-12-2'!H95</f>
        <v>1</v>
      </c>
      <c r="I95" s="1392">
        <f>'D-12-1'!I95+'D-12-2'!I95</f>
        <v>1</v>
      </c>
      <c r="J95" s="1392">
        <f>'D-12-1'!J95+'D-12-2'!J95</f>
        <v>0</v>
      </c>
      <c r="K95" s="1392">
        <f>'D-12-1'!K95+'D-12-2'!K95</f>
        <v>1</v>
      </c>
      <c r="L95" s="1392">
        <f>'D-12-1'!L95+'D-12-2'!L95</f>
        <v>2</v>
      </c>
      <c r="M95" s="1392">
        <f>'D-12-1'!M95+'D-12-2'!M95</f>
        <v>1</v>
      </c>
      <c r="N95" s="1392">
        <f>'D-12-1'!N95+'D-12-2'!N95</f>
        <v>0</v>
      </c>
      <c r="O95" s="1392">
        <f>'D-12-1'!O95+'D-12-2'!O95</f>
        <v>0</v>
      </c>
      <c r="P95" s="1392">
        <f>'D-12-1'!P95+'D-12-2'!P95</f>
        <v>2</v>
      </c>
      <c r="Q95" s="1392">
        <f>'D-12-1'!Q95+'D-12-2'!Q95</f>
        <v>0</v>
      </c>
      <c r="R95" s="1392">
        <f>'D-12-1'!R95+'D-12-2'!R95</f>
        <v>0</v>
      </c>
      <c r="S95" s="1392">
        <f>'D-12-1'!S95+'D-12-2'!S95</f>
        <v>0</v>
      </c>
      <c r="T95" s="1392">
        <f>'D-12-1'!T95+'D-12-2'!T95</f>
        <v>0</v>
      </c>
      <c r="U95" s="1392">
        <f>'D-12-1'!U95+'D-12-2'!U95</f>
        <v>0</v>
      </c>
      <c r="V95" s="1392">
        <f>'D-12-1'!V95+'D-12-2'!V95</f>
        <v>0</v>
      </c>
      <c r="W95" s="346" t="s">
        <v>180</v>
      </c>
      <c r="X95" s="1806" t="s">
        <v>504</v>
      </c>
    </row>
    <row r="96" spans="1:24" s="339" customFormat="1" ht="13.5" thickBot="1" x14ac:dyDescent="0.25">
      <c r="A96" s="1787"/>
      <c r="B96" s="1789"/>
      <c r="C96" s="286" t="s">
        <v>1134</v>
      </c>
      <c r="D96" s="1393">
        <f t="shared" si="1"/>
        <v>4</v>
      </c>
      <c r="E96" s="1394">
        <f>'D-12-1'!E96+'D-12-2'!E96</f>
        <v>0</v>
      </c>
      <c r="F96" s="1395">
        <f>'D-12-1'!F96+'D-12-2'!F96</f>
        <v>0</v>
      </c>
      <c r="G96" s="1395">
        <f>'D-12-1'!G96+'D-12-2'!G96</f>
        <v>1</v>
      </c>
      <c r="H96" s="1395">
        <f>'D-12-1'!H96+'D-12-2'!H96</f>
        <v>0</v>
      </c>
      <c r="I96" s="1395">
        <f>'D-12-1'!I96+'D-12-2'!I96</f>
        <v>0</v>
      </c>
      <c r="J96" s="1395">
        <f>'D-12-1'!J96+'D-12-2'!J96</f>
        <v>1</v>
      </c>
      <c r="K96" s="1395">
        <f>'D-12-1'!K96+'D-12-2'!K96</f>
        <v>0</v>
      </c>
      <c r="L96" s="1395">
        <f>'D-12-1'!L96+'D-12-2'!L96</f>
        <v>0</v>
      </c>
      <c r="M96" s="1395">
        <f>'D-12-1'!M96+'D-12-2'!M96</f>
        <v>0</v>
      </c>
      <c r="N96" s="1395">
        <f>'D-12-1'!N96+'D-12-2'!N96</f>
        <v>0</v>
      </c>
      <c r="O96" s="1395">
        <f>'D-12-1'!O96+'D-12-2'!O96</f>
        <v>0</v>
      </c>
      <c r="P96" s="1395">
        <f>'D-12-1'!P96+'D-12-2'!P96</f>
        <v>1</v>
      </c>
      <c r="Q96" s="1395">
        <f>'D-12-1'!Q96+'D-12-2'!Q96</f>
        <v>0</v>
      </c>
      <c r="R96" s="1395">
        <f>'D-12-1'!R96+'D-12-2'!R96</f>
        <v>0</v>
      </c>
      <c r="S96" s="1395">
        <f>'D-12-1'!S96+'D-12-2'!S96</f>
        <v>0</v>
      </c>
      <c r="T96" s="1395">
        <f>'D-12-1'!T96+'D-12-2'!T96</f>
        <v>0</v>
      </c>
      <c r="U96" s="1395">
        <f>'D-12-1'!U96+'D-12-2'!U96</f>
        <v>1</v>
      </c>
      <c r="V96" s="1395">
        <f>'D-12-1'!V96+'D-12-2'!V96</f>
        <v>0</v>
      </c>
      <c r="W96" s="286" t="s">
        <v>434</v>
      </c>
      <c r="X96" s="1803"/>
    </row>
    <row r="97" spans="1:24" s="340" customFormat="1" ht="13.5" thickBot="1" x14ac:dyDescent="0.25">
      <c r="A97" s="1790" t="s">
        <v>1050</v>
      </c>
      <c r="B97" s="1792" t="s">
        <v>1051</v>
      </c>
      <c r="C97" s="285" t="s">
        <v>1132</v>
      </c>
      <c r="D97" s="1396">
        <f t="shared" si="1"/>
        <v>6</v>
      </c>
      <c r="E97" s="1397">
        <f>'D-12-1'!E97+'D-12-2'!E97</f>
        <v>2</v>
      </c>
      <c r="F97" s="1398">
        <f>'D-12-1'!F97+'D-12-2'!F97</f>
        <v>1</v>
      </c>
      <c r="G97" s="1398">
        <f>'D-12-1'!G97+'D-12-2'!G97</f>
        <v>1</v>
      </c>
      <c r="H97" s="1398">
        <f>'D-12-1'!H97+'D-12-2'!H97</f>
        <v>0</v>
      </c>
      <c r="I97" s="1398">
        <f>'D-12-1'!I97+'D-12-2'!I97</f>
        <v>0</v>
      </c>
      <c r="J97" s="1398">
        <f>'D-12-1'!J97+'D-12-2'!J97</f>
        <v>0</v>
      </c>
      <c r="K97" s="1398">
        <f>'D-12-1'!K97+'D-12-2'!K97</f>
        <v>0</v>
      </c>
      <c r="L97" s="1398">
        <f>'D-12-1'!L97+'D-12-2'!L97</f>
        <v>0</v>
      </c>
      <c r="M97" s="1398">
        <f>'D-12-1'!M97+'D-12-2'!M97</f>
        <v>1</v>
      </c>
      <c r="N97" s="1398">
        <f>'D-12-1'!N97+'D-12-2'!N97</f>
        <v>1</v>
      </c>
      <c r="O97" s="1398">
        <f>'D-12-1'!O97+'D-12-2'!O97</f>
        <v>0</v>
      </c>
      <c r="P97" s="1398">
        <f>'D-12-1'!P97+'D-12-2'!P97</f>
        <v>0</v>
      </c>
      <c r="Q97" s="1398">
        <f>'D-12-1'!Q97+'D-12-2'!Q97</f>
        <v>0</v>
      </c>
      <c r="R97" s="1398">
        <f>'D-12-1'!R97+'D-12-2'!R97</f>
        <v>0</v>
      </c>
      <c r="S97" s="1398">
        <f>'D-12-1'!S97+'D-12-2'!S97</f>
        <v>0</v>
      </c>
      <c r="T97" s="1398">
        <f>'D-12-1'!T97+'D-12-2'!T97</f>
        <v>0</v>
      </c>
      <c r="U97" s="1398">
        <f>'D-12-1'!U97+'D-12-2'!U97</f>
        <v>0</v>
      </c>
      <c r="V97" s="1398">
        <f>'D-12-1'!V97+'D-12-2'!V97</f>
        <v>0</v>
      </c>
      <c r="W97" s="285" t="s">
        <v>180</v>
      </c>
      <c r="X97" s="1804" t="s">
        <v>1052</v>
      </c>
    </row>
    <row r="98" spans="1:24" s="340" customFormat="1" ht="13.5" thickBot="1" x14ac:dyDescent="0.25">
      <c r="A98" s="1791"/>
      <c r="B98" s="1793"/>
      <c r="C98" s="285" t="s">
        <v>1134</v>
      </c>
      <c r="D98" s="1396">
        <f t="shared" si="1"/>
        <v>8</v>
      </c>
      <c r="E98" s="1397">
        <f>'D-12-1'!E98+'D-12-2'!E98</f>
        <v>3</v>
      </c>
      <c r="F98" s="1398">
        <f>'D-12-1'!F98+'D-12-2'!F98</f>
        <v>0</v>
      </c>
      <c r="G98" s="1398">
        <f>'D-12-1'!G98+'D-12-2'!G98</f>
        <v>1</v>
      </c>
      <c r="H98" s="1398">
        <f>'D-12-1'!H98+'D-12-2'!H98</f>
        <v>0</v>
      </c>
      <c r="I98" s="1398">
        <f>'D-12-1'!I98+'D-12-2'!I98</f>
        <v>0</v>
      </c>
      <c r="J98" s="1398">
        <f>'D-12-1'!J98+'D-12-2'!J98</f>
        <v>1</v>
      </c>
      <c r="K98" s="1398">
        <f>'D-12-1'!K98+'D-12-2'!K98</f>
        <v>0</v>
      </c>
      <c r="L98" s="1398">
        <f>'D-12-1'!L98+'D-12-2'!L98</f>
        <v>0</v>
      </c>
      <c r="M98" s="1398">
        <f>'D-12-1'!M98+'D-12-2'!M98</f>
        <v>0</v>
      </c>
      <c r="N98" s="1398">
        <f>'D-12-1'!N98+'D-12-2'!N98</f>
        <v>1</v>
      </c>
      <c r="O98" s="1398">
        <f>'D-12-1'!O98+'D-12-2'!O98</f>
        <v>0</v>
      </c>
      <c r="P98" s="1398">
        <f>'D-12-1'!P98+'D-12-2'!P98</f>
        <v>0</v>
      </c>
      <c r="Q98" s="1398">
        <f>'D-12-1'!Q98+'D-12-2'!Q98</f>
        <v>0</v>
      </c>
      <c r="R98" s="1398">
        <f>'D-12-1'!R98+'D-12-2'!R98</f>
        <v>0</v>
      </c>
      <c r="S98" s="1398">
        <f>'D-12-1'!S98+'D-12-2'!S98</f>
        <v>0</v>
      </c>
      <c r="T98" s="1398">
        <f>'D-12-1'!T98+'D-12-2'!T98</f>
        <v>1</v>
      </c>
      <c r="U98" s="1398">
        <f>'D-12-1'!U98+'D-12-2'!U98</f>
        <v>0</v>
      </c>
      <c r="V98" s="1398">
        <f>'D-12-1'!V98+'D-12-2'!V98</f>
        <v>1</v>
      </c>
      <c r="W98" s="285" t="s">
        <v>434</v>
      </c>
      <c r="X98" s="1805"/>
    </row>
    <row r="99" spans="1:24" s="339" customFormat="1" ht="13.5" thickBot="1" x14ac:dyDescent="0.25">
      <c r="A99" s="1794" t="s">
        <v>1053</v>
      </c>
      <c r="B99" s="1795" t="s">
        <v>1054</v>
      </c>
      <c r="C99" s="346" t="s">
        <v>1132</v>
      </c>
      <c r="D99" s="1390">
        <f t="shared" si="1"/>
        <v>12</v>
      </c>
      <c r="E99" s="1391">
        <f>'D-12-1'!E99+'D-12-2'!E99</f>
        <v>0</v>
      </c>
      <c r="F99" s="1392">
        <f>'D-12-1'!F99+'D-12-2'!F99</f>
        <v>0</v>
      </c>
      <c r="G99" s="1392">
        <f>'D-12-1'!G99+'D-12-2'!G99</f>
        <v>2</v>
      </c>
      <c r="H99" s="1392">
        <f>'D-12-1'!H99+'D-12-2'!H99</f>
        <v>1</v>
      </c>
      <c r="I99" s="1392">
        <f>'D-12-1'!I99+'D-12-2'!I99</f>
        <v>2</v>
      </c>
      <c r="J99" s="1392">
        <f>'D-12-1'!J99+'D-12-2'!J99</f>
        <v>0</v>
      </c>
      <c r="K99" s="1392">
        <f>'D-12-1'!K99+'D-12-2'!K99</f>
        <v>1</v>
      </c>
      <c r="L99" s="1392">
        <f>'D-12-1'!L99+'D-12-2'!L99</f>
        <v>0</v>
      </c>
      <c r="M99" s="1392">
        <f>'D-12-1'!M99+'D-12-2'!M99</f>
        <v>2</v>
      </c>
      <c r="N99" s="1392">
        <f>'D-12-1'!N99+'D-12-2'!N99</f>
        <v>0</v>
      </c>
      <c r="O99" s="1392">
        <f>'D-12-1'!O99+'D-12-2'!O99</f>
        <v>1</v>
      </c>
      <c r="P99" s="1392">
        <f>'D-12-1'!P99+'D-12-2'!P99</f>
        <v>0</v>
      </c>
      <c r="Q99" s="1392">
        <f>'D-12-1'!Q99+'D-12-2'!Q99</f>
        <v>1</v>
      </c>
      <c r="R99" s="1392">
        <f>'D-12-1'!R99+'D-12-2'!R99</f>
        <v>0</v>
      </c>
      <c r="S99" s="1392">
        <f>'D-12-1'!S99+'D-12-2'!S99</f>
        <v>1</v>
      </c>
      <c r="T99" s="1392">
        <f>'D-12-1'!T99+'D-12-2'!T99</f>
        <v>0</v>
      </c>
      <c r="U99" s="1392">
        <f>'D-12-1'!U99+'D-12-2'!U99</f>
        <v>0</v>
      </c>
      <c r="V99" s="1392">
        <f>'D-12-1'!V99+'D-12-2'!V99</f>
        <v>1</v>
      </c>
      <c r="W99" s="346" t="s">
        <v>180</v>
      </c>
      <c r="X99" s="1806" t="s">
        <v>1055</v>
      </c>
    </row>
    <row r="100" spans="1:24" s="339" customFormat="1" ht="13.5" thickBot="1" x14ac:dyDescent="0.25">
      <c r="A100" s="1787"/>
      <c r="B100" s="1789"/>
      <c r="C100" s="286" t="s">
        <v>1134</v>
      </c>
      <c r="D100" s="1393">
        <f t="shared" si="1"/>
        <v>4</v>
      </c>
      <c r="E100" s="1394">
        <f>'D-12-1'!E100+'D-12-2'!E100</f>
        <v>1</v>
      </c>
      <c r="F100" s="1395">
        <f>'D-12-1'!F100+'D-12-2'!F100</f>
        <v>0</v>
      </c>
      <c r="G100" s="1395">
        <f>'D-12-1'!G100+'D-12-2'!G100</f>
        <v>0</v>
      </c>
      <c r="H100" s="1395">
        <f>'D-12-1'!H100+'D-12-2'!H100</f>
        <v>0</v>
      </c>
      <c r="I100" s="1395">
        <f>'D-12-1'!I100+'D-12-2'!I100</f>
        <v>1</v>
      </c>
      <c r="J100" s="1395">
        <f>'D-12-1'!J100+'D-12-2'!J100</f>
        <v>1</v>
      </c>
      <c r="K100" s="1395">
        <f>'D-12-1'!K100+'D-12-2'!K100</f>
        <v>0</v>
      </c>
      <c r="L100" s="1395">
        <f>'D-12-1'!L100+'D-12-2'!L100</f>
        <v>0</v>
      </c>
      <c r="M100" s="1395">
        <f>'D-12-1'!M100+'D-12-2'!M100</f>
        <v>1</v>
      </c>
      <c r="N100" s="1395">
        <f>'D-12-1'!N100+'D-12-2'!N100</f>
        <v>0</v>
      </c>
      <c r="O100" s="1395">
        <f>'D-12-1'!O100+'D-12-2'!O100</f>
        <v>0</v>
      </c>
      <c r="P100" s="1395">
        <f>'D-12-1'!P100+'D-12-2'!P100</f>
        <v>0</v>
      </c>
      <c r="Q100" s="1395">
        <f>'D-12-1'!Q100+'D-12-2'!Q100</f>
        <v>0</v>
      </c>
      <c r="R100" s="1395">
        <f>'D-12-1'!R100+'D-12-2'!R100</f>
        <v>0</v>
      </c>
      <c r="S100" s="1395">
        <f>'D-12-1'!S100+'D-12-2'!S100</f>
        <v>0</v>
      </c>
      <c r="T100" s="1395">
        <f>'D-12-1'!T100+'D-12-2'!T100</f>
        <v>0</v>
      </c>
      <c r="U100" s="1395">
        <f>'D-12-1'!U100+'D-12-2'!U100</f>
        <v>0</v>
      </c>
      <c r="V100" s="1395">
        <f>'D-12-1'!V100+'D-12-2'!V100</f>
        <v>0</v>
      </c>
      <c r="W100" s="286" t="s">
        <v>434</v>
      </c>
      <c r="X100" s="1803"/>
    </row>
    <row r="101" spans="1:24" s="340" customFormat="1" ht="13.5" thickBot="1" x14ac:dyDescent="0.25">
      <c r="A101" s="1790" t="s">
        <v>1245</v>
      </c>
      <c r="B101" s="1792" t="s">
        <v>1246</v>
      </c>
      <c r="C101" s="285" t="s">
        <v>1132</v>
      </c>
      <c r="D101" s="1396">
        <f t="shared" si="1"/>
        <v>1</v>
      </c>
      <c r="E101" s="1397">
        <f>'D-12-1'!E101+'D-12-2'!E101</f>
        <v>0</v>
      </c>
      <c r="F101" s="1398">
        <f>'D-12-1'!F101+'D-12-2'!F101</f>
        <v>0</v>
      </c>
      <c r="G101" s="1398">
        <f>'D-12-1'!G101+'D-12-2'!G101</f>
        <v>0</v>
      </c>
      <c r="H101" s="1398">
        <f>'D-12-1'!H101+'D-12-2'!H101</f>
        <v>0</v>
      </c>
      <c r="I101" s="1398">
        <f>'D-12-1'!I101+'D-12-2'!I101</f>
        <v>0</v>
      </c>
      <c r="J101" s="1398">
        <f>'D-12-1'!J101+'D-12-2'!J101</f>
        <v>1</v>
      </c>
      <c r="K101" s="1398">
        <f>'D-12-1'!K101+'D-12-2'!K101</f>
        <v>0</v>
      </c>
      <c r="L101" s="1398">
        <f>'D-12-1'!L101+'D-12-2'!L101</f>
        <v>0</v>
      </c>
      <c r="M101" s="1398">
        <f>'D-12-1'!M101+'D-12-2'!M101</f>
        <v>0</v>
      </c>
      <c r="N101" s="1398">
        <f>'D-12-1'!N101+'D-12-2'!N101</f>
        <v>0</v>
      </c>
      <c r="O101" s="1398">
        <f>'D-12-1'!O101+'D-12-2'!O101</f>
        <v>0</v>
      </c>
      <c r="P101" s="1398">
        <f>'D-12-1'!P101+'D-12-2'!P101</f>
        <v>0</v>
      </c>
      <c r="Q101" s="1398">
        <f>'D-12-1'!Q101+'D-12-2'!Q101</f>
        <v>0</v>
      </c>
      <c r="R101" s="1398">
        <f>'D-12-1'!R101+'D-12-2'!R101</f>
        <v>0</v>
      </c>
      <c r="S101" s="1398">
        <f>'D-12-1'!S101+'D-12-2'!S101</f>
        <v>0</v>
      </c>
      <c r="T101" s="1398">
        <f>'D-12-1'!T101+'D-12-2'!T101</f>
        <v>0</v>
      </c>
      <c r="U101" s="1398">
        <f>'D-12-1'!U101+'D-12-2'!U101</f>
        <v>0</v>
      </c>
      <c r="V101" s="1398">
        <f>'D-12-1'!V101+'D-12-2'!V101</f>
        <v>0</v>
      </c>
      <c r="W101" s="285" t="s">
        <v>180</v>
      </c>
      <c r="X101" s="1804" t="s">
        <v>1276</v>
      </c>
    </row>
    <row r="102" spans="1:24" s="340" customFormat="1" ht="13.5" thickBot="1" x14ac:dyDescent="0.25">
      <c r="A102" s="1791"/>
      <c r="B102" s="1793"/>
      <c r="C102" s="285" t="s">
        <v>1134</v>
      </c>
      <c r="D102" s="1396">
        <f t="shared" si="1"/>
        <v>1</v>
      </c>
      <c r="E102" s="1397">
        <f>'D-12-1'!E102+'D-12-2'!E102</f>
        <v>1</v>
      </c>
      <c r="F102" s="1398">
        <f>'D-12-1'!F102+'D-12-2'!F102</f>
        <v>0</v>
      </c>
      <c r="G102" s="1398">
        <f>'D-12-1'!G102+'D-12-2'!G102</f>
        <v>0</v>
      </c>
      <c r="H102" s="1398">
        <f>'D-12-1'!H102+'D-12-2'!H102</f>
        <v>0</v>
      </c>
      <c r="I102" s="1398">
        <f>'D-12-1'!I102+'D-12-2'!I102</f>
        <v>0</v>
      </c>
      <c r="J102" s="1398">
        <f>'D-12-1'!J102+'D-12-2'!J102</f>
        <v>0</v>
      </c>
      <c r="K102" s="1398">
        <f>'D-12-1'!K102+'D-12-2'!K102</f>
        <v>0</v>
      </c>
      <c r="L102" s="1398">
        <f>'D-12-1'!L102+'D-12-2'!L102</f>
        <v>0</v>
      </c>
      <c r="M102" s="1398">
        <f>'D-12-1'!M102+'D-12-2'!M102</f>
        <v>0</v>
      </c>
      <c r="N102" s="1398">
        <f>'D-12-1'!N102+'D-12-2'!N102</f>
        <v>0</v>
      </c>
      <c r="O102" s="1398">
        <f>'D-12-1'!O102+'D-12-2'!O102</f>
        <v>0</v>
      </c>
      <c r="P102" s="1398">
        <f>'D-12-1'!P102+'D-12-2'!P102</f>
        <v>0</v>
      </c>
      <c r="Q102" s="1398">
        <f>'D-12-1'!Q102+'D-12-2'!Q102</f>
        <v>0</v>
      </c>
      <c r="R102" s="1398">
        <f>'D-12-1'!R102+'D-12-2'!R102</f>
        <v>0</v>
      </c>
      <c r="S102" s="1398">
        <f>'D-12-1'!S102+'D-12-2'!S102</f>
        <v>0</v>
      </c>
      <c r="T102" s="1398">
        <f>'D-12-1'!T102+'D-12-2'!T102</f>
        <v>0</v>
      </c>
      <c r="U102" s="1398">
        <f>'D-12-1'!U102+'D-12-2'!U102</f>
        <v>0</v>
      </c>
      <c r="V102" s="1398">
        <f>'D-12-1'!V102+'D-12-2'!V102</f>
        <v>0</v>
      </c>
      <c r="W102" s="285" t="s">
        <v>434</v>
      </c>
      <c r="X102" s="1805"/>
    </row>
    <row r="103" spans="1:24" s="339" customFormat="1" ht="13.5" thickBot="1" x14ac:dyDescent="0.25">
      <c r="A103" s="1794" t="s">
        <v>1056</v>
      </c>
      <c r="B103" s="1795" t="s">
        <v>1057</v>
      </c>
      <c r="C103" s="346" t="s">
        <v>1132</v>
      </c>
      <c r="D103" s="1390">
        <f t="shared" si="1"/>
        <v>78</v>
      </c>
      <c r="E103" s="1391">
        <f>'D-12-1'!E103+'D-12-2'!E103</f>
        <v>7</v>
      </c>
      <c r="F103" s="1392">
        <f>'D-12-1'!F103+'D-12-2'!F103</f>
        <v>3</v>
      </c>
      <c r="G103" s="1392">
        <f>'D-12-1'!G103+'D-12-2'!G103</f>
        <v>0</v>
      </c>
      <c r="H103" s="1392">
        <f>'D-12-1'!H103+'D-12-2'!H103</f>
        <v>4</v>
      </c>
      <c r="I103" s="1392">
        <f>'D-12-1'!I103+'D-12-2'!I103</f>
        <v>2</v>
      </c>
      <c r="J103" s="1392">
        <f>'D-12-1'!J103+'D-12-2'!J103</f>
        <v>5</v>
      </c>
      <c r="K103" s="1392">
        <f>'D-12-1'!K103+'D-12-2'!K103</f>
        <v>4</v>
      </c>
      <c r="L103" s="1392">
        <f>'D-12-1'!L103+'D-12-2'!L103</f>
        <v>4</v>
      </c>
      <c r="M103" s="1392">
        <f>'D-12-1'!M103+'D-12-2'!M103</f>
        <v>9</v>
      </c>
      <c r="N103" s="1392">
        <f>'D-12-1'!N103+'D-12-2'!N103</f>
        <v>8</v>
      </c>
      <c r="O103" s="1392">
        <f>'D-12-1'!O103+'D-12-2'!O103</f>
        <v>10</v>
      </c>
      <c r="P103" s="1392">
        <f>'D-12-1'!P103+'D-12-2'!P103</f>
        <v>8</v>
      </c>
      <c r="Q103" s="1392">
        <f>'D-12-1'!Q103+'D-12-2'!Q103</f>
        <v>5</v>
      </c>
      <c r="R103" s="1392">
        <f>'D-12-1'!R103+'D-12-2'!R103</f>
        <v>0</v>
      </c>
      <c r="S103" s="1392">
        <f>'D-12-1'!S103+'D-12-2'!S103</f>
        <v>3</v>
      </c>
      <c r="T103" s="1392">
        <f>'D-12-1'!T103+'D-12-2'!T103</f>
        <v>0</v>
      </c>
      <c r="U103" s="1392">
        <f>'D-12-1'!U103+'D-12-2'!U103</f>
        <v>0</v>
      </c>
      <c r="V103" s="1392">
        <f>'D-12-1'!V103+'D-12-2'!V103</f>
        <v>6</v>
      </c>
      <c r="W103" s="346" t="s">
        <v>180</v>
      </c>
      <c r="X103" s="1806" t="s">
        <v>1058</v>
      </c>
    </row>
    <row r="104" spans="1:24" s="339" customFormat="1" ht="13.5" thickBot="1" x14ac:dyDescent="0.25">
      <c r="A104" s="1787"/>
      <c r="B104" s="1789"/>
      <c r="C104" s="286" t="s">
        <v>1134</v>
      </c>
      <c r="D104" s="1393">
        <f t="shared" si="1"/>
        <v>52</v>
      </c>
      <c r="E104" s="1394">
        <f>'D-12-1'!E104+'D-12-2'!E104</f>
        <v>11</v>
      </c>
      <c r="F104" s="1395">
        <f>'D-12-1'!F104+'D-12-2'!F104</f>
        <v>1</v>
      </c>
      <c r="G104" s="1395">
        <f>'D-12-1'!G104+'D-12-2'!G104</f>
        <v>7</v>
      </c>
      <c r="H104" s="1395">
        <f>'D-12-1'!H104+'D-12-2'!H104</f>
        <v>3</v>
      </c>
      <c r="I104" s="1395">
        <f>'D-12-1'!I104+'D-12-2'!I104</f>
        <v>3</v>
      </c>
      <c r="J104" s="1395">
        <f>'D-12-1'!J104+'D-12-2'!J104</f>
        <v>1</v>
      </c>
      <c r="K104" s="1395">
        <f>'D-12-1'!K104+'D-12-2'!K104</f>
        <v>2</v>
      </c>
      <c r="L104" s="1395">
        <f>'D-12-1'!L104+'D-12-2'!L104</f>
        <v>3</v>
      </c>
      <c r="M104" s="1395">
        <f>'D-12-1'!M104+'D-12-2'!M104</f>
        <v>3</v>
      </c>
      <c r="N104" s="1395">
        <f>'D-12-1'!N104+'D-12-2'!N104</f>
        <v>2</v>
      </c>
      <c r="O104" s="1395">
        <f>'D-12-1'!O104+'D-12-2'!O104</f>
        <v>1</v>
      </c>
      <c r="P104" s="1395">
        <f>'D-12-1'!P104+'D-12-2'!P104</f>
        <v>3</v>
      </c>
      <c r="Q104" s="1395">
        <f>'D-12-1'!Q104+'D-12-2'!Q104</f>
        <v>3</v>
      </c>
      <c r="R104" s="1395">
        <f>'D-12-1'!R104+'D-12-2'!R104</f>
        <v>0</v>
      </c>
      <c r="S104" s="1395">
        <f>'D-12-1'!S104+'D-12-2'!S104</f>
        <v>0</v>
      </c>
      <c r="T104" s="1395">
        <f>'D-12-1'!T104+'D-12-2'!T104</f>
        <v>0</v>
      </c>
      <c r="U104" s="1395">
        <f>'D-12-1'!U104+'D-12-2'!U104</f>
        <v>0</v>
      </c>
      <c r="V104" s="1395">
        <f>'D-12-1'!V104+'D-12-2'!V104</f>
        <v>9</v>
      </c>
      <c r="W104" s="286" t="s">
        <v>434</v>
      </c>
      <c r="X104" s="1803"/>
    </row>
    <row r="105" spans="1:24" s="340" customFormat="1" ht="13.5" thickBot="1" x14ac:dyDescent="0.25">
      <c r="A105" s="1790" t="s">
        <v>1165</v>
      </c>
      <c r="B105" s="1792" t="s">
        <v>1166</v>
      </c>
      <c r="C105" s="285" t="s">
        <v>1132</v>
      </c>
      <c r="D105" s="1396">
        <f t="shared" si="1"/>
        <v>2</v>
      </c>
      <c r="E105" s="1397">
        <f>'D-12-1'!E105+'D-12-2'!E105</f>
        <v>0</v>
      </c>
      <c r="F105" s="1398">
        <f>'D-12-1'!F105+'D-12-2'!F105</f>
        <v>0</v>
      </c>
      <c r="G105" s="1398">
        <f>'D-12-1'!G105+'D-12-2'!G105</f>
        <v>1</v>
      </c>
      <c r="H105" s="1398">
        <f>'D-12-1'!H105+'D-12-2'!H105</f>
        <v>0</v>
      </c>
      <c r="I105" s="1398">
        <f>'D-12-1'!I105+'D-12-2'!I105</f>
        <v>0</v>
      </c>
      <c r="J105" s="1398">
        <f>'D-12-1'!J105+'D-12-2'!J105</f>
        <v>0</v>
      </c>
      <c r="K105" s="1398">
        <f>'D-12-1'!K105+'D-12-2'!K105</f>
        <v>0</v>
      </c>
      <c r="L105" s="1398">
        <f>'D-12-1'!L105+'D-12-2'!L105</f>
        <v>0</v>
      </c>
      <c r="M105" s="1398">
        <f>'D-12-1'!M105+'D-12-2'!M105</f>
        <v>0</v>
      </c>
      <c r="N105" s="1398">
        <f>'D-12-1'!N105+'D-12-2'!N105</f>
        <v>0</v>
      </c>
      <c r="O105" s="1398">
        <f>'D-12-1'!O105+'D-12-2'!O105</f>
        <v>0</v>
      </c>
      <c r="P105" s="1398">
        <f>'D-12-1'!P105+'D-12-2'!P105</f>
        <v>0</v>
      </c>
      <c r="Q105" s="1398">
        <f>'D-12-1'!Q105+'D-12-2'!Q105</f>
        <v>0</v>
      </c>
      <c r="R105" s="1398">
        <f>'D-12-1'!R105+'D-12-2'!R105</f>
        <v>0</v>
      </c>
      <c r="S105" s="1398">
        <f>'D-12-1'!S105+'D-12-2'!S105</f>
        <v>0</v>
      </c>
      <c r="T105" s="1398">
        <f>'D-12-1'!T105+'D-12-2'!T105</f>
        <v>0</v>
      </c>
      <c r="U105" s="1398">
        <f>'D-12-1'!U105+'D-12-2'!U105</f>
        <v>0</v>
      </c>
      <c r="V105" s="1398">
        <f>'D-12-1'!V105+'D-12-2'!V105</f>
        <v>1</v>
      </c>
      <c r="W105" s="285" t="s">
        <v>180</v>
      </c>
      <c r="X105" s="1804" t="s">
        <v>1167</v>
      </c>
    </row>
    <row r="106" spans="1:24" s="340" customFormat="1" ht="13.5" thickBot="1" x14ac:dyDescent="0.25">
      <c r="A106" s="1791"/>
      <c r="B106" s="1793"/>
      <c r="C106" s="285" t="s">
        <v>1134</v>
      </c>
      <c r="D106" s="1396">
        <f t="shared" si="1"/>
        <v>0</v>
      </c>
      <c r="E106" s="1397">
        <f>'D-12-1'!E106+'D-12-2'!E106</f>
        <v>0</v>
      </c>
      <c r="F106" s="1398">
        <f>'D-12-1'!F106+'D-12-2'!F106</f>
        <v>0</v>
      </c>
      <c r="G106" s="1398">
        <f>'D-12-1'!G106+'D-12-2'!G106</f>
        <v>0</v>
      </c>
      <c r="H106" s="1398">
        <f>'D-12-1'!H106+'D-12-2'!H106</f>
        <v>0</v>
      </c>
      <c r="I106" s="1398">
        <f>'D-12-1'!I106+'D-12-2'!I106</f>
        <v>0</v>
      </c>
      <c r="J106" s="1398">
        <f>'D-12-1'!J106+'D-12-2'!J106</f>
        <v>0</v>
      </c>
      <c r="K106" s="1398">
        <f>'D-12-1'!K106+'D-12-2'!K106</f>
        <v>0</v>
      </c>
      <c r="L106" s="1398">
        <f>'D-12-1'!L106+'D-12-2'!L106</f>
        <v>0</v>
      </c>
      <c r="M106" s="1398">
        <f>'D-12-1'!M106+'D-12-2'!M106</f>
        <v>0</v>
      </c>
      <c r="N106" s="1398">
        <f>'D-12-1'!N106+'D-12-2'!N106</f>
        <v>0</v>
      </c>
      <c r="O106" s="1398">
        <f>'D-12-1'!O106+'D-12-2'!O106</f>
        <v>0</v>
      </c>
      <c r="P106" s="1398">
        <f>'D-12-1'!P106+'D-12-2'!P106</f>
        <v>0</v>
      </c>
      <c r="Q106" s="1398">
        <f>'D-12-1'!Q106+'D-12-2'!Q106</f>
        <v>0</v>
      </c>
      <c r="R106" s="1398">
        <f>'D-12-1'!R106+'D-12-2'!R106</f>
        <v>0</v>
      </c>
      <c r="S106" s="1398">
        <f>'D-12-1'!S106+'D-12-2'!S106</f>
        <v>0</v>
      </c>
      <c r="T106" s="1398">
        <f>'D-12-1'!T106+'D-12-2'!T106</f>
        <v>0</v>
      </c>
      <c r="U106" s="1398">
        <f>'D-12-1'!U106+'D-12-2'!U106</f>
        <v>0</v>
      </c>
      <c r="V106" s="1398">
        <f>'D-12-1'!V106+'D-12-2'!V106</f>
        <v>0</v>
      </c>
      <c r="W106" s="285" t="s">
        <v>434</v>
      </c>
      <c r="X106" s="1805"/>
    </row>
    <row r="107" spans="1:24" s="339" customFormat="1" ht="13.5" thickBot="1" x14ac:dyDescent="0.25">
      <c r="A107" s="1794" t="s">
        <v>1168</v>
      </c>
      <c r="B107" s="1795" t="s">
        <v>1169</v>
      </c>
      <c r="C107" s="346" t="s">
        <v>1132</v>
      </c>
      <c r="D107" s="1390">
        <f t="shared" si="1"/>
        <v>1</v>
      </c>
      <c r="E107" s="1391">
        <f>'D-12-1'!E107+'D-12-2'!E107</f>
        <v>0</v>
      </c>
      <c r="F107" s="1392">
        <f>'D-12-1'!F107+'D-12-2'!F107</f>
        <v>1</v>
      </c>
      <c r="G107" s="1392">
        <f>'D-12-1'!G107+'D-12-2'!G107</f>
        <v>0</v>
      </c>
      <c r="H107" s="1392">
        <f>'D-12-1'!H107+'D-12-2'!H107</f>
        <v>0</v>
      </c>
      <c r="I107" s="1392">
        <f>'D-12-1'!I107+'D-12-2'!I107</f>
        <v>0</v>
      </c>
      <c r="J107" s="1392">
        <f>'D-12-1'!J107+'D-12-2'!J107</f>
        <v>0</v>
      </c>
      <c r="K107" s="1392">
        <f>'D-12-1'!K107+'D-12-2'!K107</f>
        <v>0</v>
      </c>
      <c r="L107" s="1392">
        <f>'D-12-1'!L107+'D-12-2'!L107</f>
        <v>0</v>
      </c>
      <c r="M107" s="1392">
        <f>'D-12-1'!M107+'D-12-2'!M107</f>
        <v>0</v>
      </c>
      <c r="N107" s="1392">
        <f>'D-12-1'!N107+'D-12-2'!N107</f>
        <v>0</v>
      </c>
      <c r="O107" s="1392">
        <f>'D-12-1'!O107+'D-12-2'!O107</f>
        <v>0</v>
      </c>
      <c r="P107" s="1392">
        <f>'D-12-1'!P107+'D-12-2'!P107</f>
        <v>0</v>
      </c>
      <c r="Q107" s="1392">
        <f>'D-12-1'!Q107+'D-12-2'!Q107</f>
        <v>0</v>
      </c>
      <c r="R107" s="1392">
        <f>'D-12-1'!R107+'D-12-2'!R107</f>
        <v>0</v>
      </c>
      <c r="S107" s="1392">
        <f>'D-12-1'!S107+'D-12-2'!S107</f>
        <v>0</v>
      </c>
      <c r="T107" s="1392">
        <f>'D-12-1'!T107+'D-12-2'!T107</f>
        <v>0</v>
      </c>
      <c r="U107" s="1392">
        <f>'D-12-1'!U107+'D-12-2'!U107</f>
        <v>0</v>
      </c>
      <c r="V107" s="1392">
        <f>'D-12-1'!V107+'D-12-2'!V107</f>
        <v>0</v>
      </c>
      <c r="W107" s="346" t="s">
        <v>180</v>
      </c>
      <c r="X107" s="1806" t="s">
        <v>1170</v>
      </c>
    </row>
    <row r="108" spans="1:24" s="339" customFormat="1" ht="13.5" thickBot="1" x14ac:dyDescent="0.25">
      <c r="A108" s="1787"/>
      <c r="B108" s="1789"/>
      <c r="C108" s="286" t="s">
        <v>1134</v>
      </c>
      <c r="D108" s="1393">
        <f t="shared" si="1"/>
        <v>0</v>
      </c>
      <c r="E108" s="1394">
        <f>'D-12-1'!E108+'D-12-2'!E108</f>
        <v>0</v>
      </c>
      <c r="F108" s="1395">
        <f>'D-12-1'!F108+'D-12-2'!F108</f>
        <v>0</v>
      </c>
      <c r="G108" s="1395">
        <f>'D-12-1'!G108+'D-12-2'!G108</f>
        <v>0</v>
      </c>
      <c r="H108" s="1395">
        <f>'D-12-1'!H108+'D-12-2'!H108</f>
        <v>0</v>
      </c>
      <c r="I108" s="1395">
        <f>'D-12-1'!I108+'D-12-2'!I108</f>
        <v>0</v>
      </c>
      <c r="J108" s="1395">
        <f>'D-12-1'!J108+'D-12-2'!J108</f>
        <v>0</v>
      </c>
      <c r="K108" s="1395">
        <f>'D-12-1'!K108+'D-12-2'!K108</f>
        <v>0</v>
      </c>
      <c r="L108" s="1395">
        <f>'D-12-1'!L108+'D-12-2'!L108</f>
        <v>0</v>
      </c>
      <c r="M108" s="1395">
        <f>'D-12-1'!M108+'D-12-2'!M108</f>
        <v>0</v>
      </c>
      <c r="N108" s="1395">
        <f>'D-12-1'!N108+'D-12-2'!N108</f>
        <v>0</v>
      </c>
      <c r="O108" s="1395">
        <f>'D-12-1'!O108+'D-12-2'!O108</f>
        <v>0</v>
      </c>
      <c r="P108" s="1395">
        <f>'D-12-1'!P108+'D-12-2'!P108</f>
        <v>0</v>
      </c>
      <c r="Q108" s="1395">
        <f>'D-12-1'!Q108+'D-12-2'!Q108</f>
        <v>0</v>
      </c>
      <c r="R108" s="1395">
        <f>'D-12-1'!R108+'D-12-2'!R108</f>
        <v>0</v>
      </c>
      <c r="S108" s="1395">
        <f>'D-12-1'!S108+'D-12-2'!S108</f>
        <v>0</v>
      </c>
      <c r="T108" s="1395">
        <f>'D-12-1'!T108+'D-12-2'!T108</f>
        <v>0</v>
      </c>
      <c r="U108" s="1395">
        <f>'D-12-1'!U108+'D-12-2'!U108</f>
        <v>0</v>
      </c>
      <c r="V108" s="1395">
        <f>'D-12-1'!V108+'D-12-2'!V108</f>
        <v>0</v>
      </c>
      <c r="W108" s="286" t="s">
        <v>434</v>
      </c>
      <c r="X108" s="1803"/>
    </row>
    <row r="109" spans="1:24" s="340" customFormat="1" ht="13.5" thickBot="1" x14ac:dyDescent="0.25">
      <c r="A109" s="1790" t="s">
        <v>1171</v>
      </c>
      <c r="B109" s="1792" t="s">
        <v>1172</v>
      </c>
      <c r="C109" s="285" t="s">
        <v>1132</v>
      </c>
      <c r="D109" s="1396">
        <f t="shared" si="1"/>
        <v>3</v>
      </c>
      <c r="E109" s="1397">
        <f>'D-12-1'!E109+'D-12-2'!E109</f>
        <v>1</v>
      </c>
      <c r="F109" s="1398">
        <f>'D-12-1'!F109+'D-12-2'!F109</f>
        <v>0</v>
      </c>
      <c r="G109" s="1398">
        <f>'D-12-1'!G109+'D-12-2'!G109</f>
        <v>0</v>
      </c>
      <c r="H109" s="1398">
        <f>'D-12-1'!H109+'D-12-2'!H109</f>
        <v>1</v>
      </c>
      <c r="I109" s="1398">
        <f>'D-12-1'!I109+'D-12-2'!I109</f>
        <v>0</v>
      </c>
      <c r="J109" s="1398">
        <f>'D-12-1'!J109+'D-12-2'!J109</f>
        <v>0</v>
      </c>
      <c r="K109" s="1398">
        <f>'D-12-1'!K109+'D-12-2'!K109</f>
        <v>1</v>
      </c>
      <c r="L109" s="1398">
        <f>'D-12-1'!L109+'D-12-2'!L109</f>
        <v>0</v>
      </c>
      <c r="M109" s="1398">
        <f>'D-12-1'!M109+'D-12-2'!M109</f>
        <v>0</v>
      </c>
      <c r="N109" s="1398">
        <f>'D-12-1'!N109+'D-12-2'!N109</f>
        <v>0</v>
      </c>
      <c r="O109" s="1398">
        <f>'D-12-1'!O109+'D-12-2'!O109</f>
        <v>0</v>
      </c>
      <c r="P109" s="1398">
        <f>'D-12-1'!P109+'D-12-2'!P109</f>
        <v>0</v>
      </c>
      <c r="Q109" s="1398">
        <f>'D-12-1'!Q109+'D-12-2'!Q109</f>
        <v>0</v>
      </c>
      <c r="R109" s="1398">
        <f>'D-12-1'!R109+'D-12-2'!R109</f>
        <v>0</v>
      </c>
      <c r="S109" s="1398">
        <f>'D-12-1'!S109+'D-12-2'!S109</f>
        <v>0</v>
      </c>
      <c r="T109" s="1398">
        <f>'D-12-1'!T109+'D-12-2'!T109</f>
        <v>0</v>
      </c>
      <c r="U109" s="1398">
        <f>'D-12-1'!U109+'D-12-2'!U109</f>
        <v>0</v>
      </c>
      <c r="V109" s="1398">
        <f>'D-12-1'!V109+'D-12-2'!V109</f>
        <v>0</v>
      </c>
      <c r="W109" s="285" t="s">
        <v>180</v>
      </c>
      <c r="X109" s="1804" t="s">
        <v>1173</v>
      </c>
    </row>
    <row r="110" spans="1:24" s="340" customFormat="1" ht="13.5" thickBot="1" x14ac:dyDescent="0.25">
      <c r="A110" s="1791"/>
      <c r="B110" s="1793"/>
      <c r="C110" s="285" t="s">
        <v>1134</v>
      </c>
      <c r="D110" s="1396">
        <f t="shared" si="1"/>
        <v>2</v>
      </c>
      <c r="E110" s="1397">
        <f>'D-12-1'!E110+'D-12-2'!E110</f>
        <v>0</v>
      </c>
      <c r="F110" s="1398">
        <f>'D-12-1'!F110+'D-12-2'!F110</f>
        <v>0</v>
      </c>
      <c r="G110" s="1398">
        <f>'D-12-1'!G110+'D-12-2'!G110</f>
        <v>0</v>
      </c>
      <c r="H110" s="1398">
        <f>'D-12-1'!H110+'D-12-2'!H110</f>
        <v>0</v>
      </c>
      <c r="I110" s="1398">
        <f>'D-12-1'!I110+'D-12-2'!I110</f>
        <v>0</v>
      </c>
      <c r="J110" s="1398">
        <f>'D-12-1'!J110+'D-12-2'!J110</f>
        <v>0</v>
      </c>
      <c r="K110" s="1398">
        <f>'D-12-1'!K110+'D-12-2'!K110</f>
        <v>0</v>
      </c>
      <c r="L110" s="1398">
        <f>'D-12-1'!L110+'D-12-2'!L110</f>
        <v>0</v>
      </c>
      <c r="M110" s="1398">
        <f>'D-12-1'!M110+'D-12-2'!M110</f>
        <v>1</v>
      </c>
      <c r="N110" s="1398">
        <f>'D-12-1'!N110+'D-12-2'!N110</f>
        <v>0</v>
      </c>
      <c r="O110" s="1398">
        <f>'D-12-1'!O110+'D-12-2'!O110</f>
        <v>0</v>
      </c>
      <c r="P110" s="1398">
        <f>'D-12-1'!P110+'D-12-2'!P110</f>
        <v>0</v>
      </c>
      <c r="Q110" s="1398">
        <f>'D-12-1'!Q110+'D-12-2'!Q110</f>
        <v>0</v>
      </c>
      <c r="R110" s="1398">
        <f>'D-12-1'!R110+'D-12-2'!R110</f>
        <v>0</v>
      </c>
      <c r="S110" s="1398">
        <f>'D-12-1'!S110+'D-12-2'!S110</f>
        <v>0</v>
      </c>
      <c r="T110" s="1398">
        <f>'D-12-1'!T110+'D-12-2'!T110</f>
        <v>0</v>
      </c>
      <c r="U110" s="1398">
        <f>'D-12-1'!U110+'D-12-2'!U110</f>
        <v>0</v>
      </c>
      <c r="V110" s="1398">
        <f>'D-12-1'!V110+'D-12-2'!V110</f>
        <v>1</v>
      </c>
      <c r="W110" s="285" t="s">
        <v>434</v>
      </c>
      <c r="X110" s="1805"/>
    </row>
    <row r="111" spans="1:24" s="339" customFormat="1" ht="13.5" thickBot="1" x14ac:dyDescent="0.25">
      <c r="A111" s="1794" t="s">
        <v>1059</v>
      </c>
      <c r="B111" s="1795" t="s">
        <v>1060</v>
      </c>
      <c r="C111" s="346" t="s">
        <v>1132</v>
      </c>
      <c r="D111" s="1390">
        <f t="shared" si="1"/>
        <v>20</v>
      </c>
      <c r="E111" s="1391">
        <f>'D-12-1'!E111+'D-12-2'!E111</f>
        <v>1</v>
      </c>
      <c r="F111" s="1392">
        <f>'D-12-1'!F111+'D-12-2'!F111</f>
        <v>1</v>
      </c>
      <c r="G111" s="1392">
        <f>'D-12-1'!G111+'D-12-2'!G111</f>
        <v>1</v>
      </c>
      <c r="H111" s="1392">
        <f>'D-12-1'!H111+'D-12-2'!H111</f>
        <v>0</v>
      </c>
      <c r="I111" s="1392">
        <f>'D-12-1'!I111+'D-12-2'!I111</f>
        <v>2</v>
      </c>
      <c r="J111" s="1392">
        <f>'D-12-1'!J111+'D-12-2'!J111</f>
        <v>0</v>
      </c>
      <c r="K111" s="1392">
        <f>'D-12-1'!K111+'D-12-2'!K111</f>
        <v>2</v>
      </c>
      <c r="L111" s="1392">
        <f>'D-12-1'!L111+'D-12-2'!L111</f>
        <v>4</v>
      </c>
      <c r="M111" s="1392">
        <f>'D-12-1'!M111+'D-12-2'!M111</f>
        <v>2</v>
      </c>
      <c r="N111" s="1392">
        <f>'D-12-1'!N111+'D-12-2'!N111</f>
        <v>4</v>
      </c>
      <c r="O111" s="1392">
        <f>'D-12-1'!O111+'D-12-2'!O111</f>
        <v>1</v>
      </c>
      <c r="P111" s="1392">
        <f>'D-12-1'!P111+'D-12-2'!P111</f>
        <v>0</v>
      </c>
      <c r="Q111" s="1392">
        <f>'D-12-1'!Q111+'D-12-2'!Q111</f>
        <v>0</v>
      </c>
      <c r="R111" s="1392">
        <f>'D-12-1'!R111+'D-12-2'!R111</f>
        <v>1</v>
      </c>
      <c r="S111" s="1392">
        <f>'D-12-1'!S111+'D-12-2'!S111</f>
        <v>0</v>
      </c>
      <c r="T111" s="1392">
        <f>'D-12-1'!T111+'D-12-2'!T111</f>
        <v>0</v>
      </c>
      <c r="U111" s="1392">
        <f>'D-12-1'!U111+'D-12-2'!U111</f>
        <v>0</v>
      </c>
      <c r="V111" s="1392">
        <f>'D-12-1'!V111+'D-12-2'!V111</f>
        <v>1</v>
      </c>
      <c r="W111" s="346" t="s">
        <v>180</v>
      </c>
      <c r="X111" s="1806" t="s">
        <v>505</v>
      </c>
    </row>
    <row r="112" spans="1:24" s="339" customFormat="1" ht="13.5" thickBot="1" x14ac:dyDescent="0.25">
      <c r="A112" s="1787"/>
      <c r="B112" s="1789"/>
      <c r="C112" s="286" t="s">
        <v>1134</v>
      </c>
      <c r="D112" s="1393">
        <f t="shared" si="1"/>
        <v>11</v>
      </c>
      <c r="E112" s="1394">
        <f>'D-12-1'!E112+'D-12-2'!E112</f>
        <v>1</v>
      </c>
      <c r="F112" s="1395">
        <f>'D-12-1'!F112+'D-12-2'!F112</f>
        <v>1</v>
      </c>
      <c r="G112" s="1395">
        <f>'D-12-1'!G112+'D-12-2'!G112</f>
        <v>2</v>
      </c>
      <c r="H112" s="1395">
        <f>'D-12-1'!H112+'D-12-2'!H112</f>
        <v>0</v>
      </c>
      <c r="I112" s="1395">
        <f>'D-12-1'!I112+'D-12-2'!I112</f>
        <v>1</v>
      </c>
      <c r="J112" s="1395">
        <f>'D-12-1'!J112+'D-12-2'!J112</f>
        <v>2</v>
      </c>
      <c r="K112" s="1395">
        <f>'D-12-1'!K112+'D-12-2'!K112</f>
        <v>1</v>
      </c>
      <c r="L112" s="1395">
        <f>'D-12-1'!L112+'D-12-2'!L112</f>
        <v>1</v>
      </c>
      <c r="M112" s="1395">
        <f>'D-12-1'!M112+'D-12-2'!M112</f>
        <v>0</v>
      </c>
      <c r="N112" s="1395">
        <f>'D-12-1'!N112+'D-12-2'!N112</f>
        <v>0</v>
      </c>
      <c r="O112" s="1395">
        <f>'D-12-1'!O112+'D-12-2'!O112</f>
        <v>0</v>
      </c>
      <c r="P112" s="1395">
        <f>'D-12-1'!P112+'D-12-2'!P112</f>
        <v>0</v>
      </c>
      <c r="Q112" s="1395">
        <f>'D-12-1'!Q112+'D-12-2'!Q112</f>
        <v>0</v>
      </c>
      <c r="R112" s="1395">
        <f>'D-12-1'!R112+'D-12-2'!R112</f>
        <v>0</v>
      </c>
      <c r="S112" s="1395">
        <f>'D-12-1'!S112+'D-12-2'!S112</f>
        <v>1</v>
      </c>
      <c r="T112" s="1395">
        <f>'D-12-1'!T112+'D-12-2'!T112</f>
        <v>1</v>
      </c>
      <c r="U112" s="1395">
        <f>'D-12-1'!U112+'D-12-2'!U112</f>
        <v>0</v>
      </c>
      <c r="V112" s="1395">
        <f>'D-12-1'!V112+'D-12-2'!V112</f>
        <v>0</v>
      </c>
      <c r="W112" s="286" t="s">
        <v>434</v>
      </c>
      <c r="X112" s="1803"/>
    </row>
    <row r="113" spans="1:24" s="340" customFormat="1" ht="13.5" thickBot="1" x14ac:dyDescent="0.25">
      <c r="A113" s="1790" t="s">
        <v>1061</v>
      </c>
      <c r="B113" s="1792" t="s">
        <v>1062</v>
      </c>
      <c r="C113" s="285" t="s">
        <v>1132</v>
      </c>
      <c r="D113" s="1396">
        <f t="shared" si="1"/>
        <v>8</v>
      </c>
      <c r="E113" s="1397">
        <f>'D-12-1'!E113+'D-12-2'!E113</f>
        <v>0</v>
      </c>
      <c r="F113" s="1398">
        <f>'D-12-1'!F113+'D-12-2'!F113</f>
        <v>2</v>
      </c>
      <c r="G113" s="1398">
        <f>'D-12-1'!G113+'D-12-2'!G113</f>
        <v>1</v>
      </c>
      <c r="H113" s="1398">
        <f>'D-12-1'!H113+'D-12-2'!H113</f>
        <v>1</v>
      </c>
      <c r="I113" s="1398">
        <f>'D-12-1'!I113+'D-12-2'!I113</f>
        <v>1</v>
      </c>
      <c r="J113" s="1398">
        <f>'D-12-1'!J113+'D-12-2'!J113</f>
        <v>2</v>
      </c>
      <c r="K113" s="1398">
        <f>'D-12-1'!K113+'D-12-2'!K113</f>
        <v>0</v>
      </c>
      <c r="L113" s="1398">
        <f>'D-12-1'!L113+'D-12-2'!L113</f>
        <v>0</v>
      </c>
      <c r="M113" s="1398">
        <f>'D-12-1'!M113+'D-12-2'!M113</f>
        <v>1</v>
      </c>
      <c r="N113" s="1398">
        <f>'D-12-1'!N113+'D-12-2'!N113</f>
        <v>0</v>
      </c>
      <c r="O113" s="1398">
        <f>'D-12-1'!O113+'D-12-2'!O113</f>
        <v>0</v>
      </c>
      <c r="P113" s="1398">
        <f>'D-12-1'!P113+'D-12-2'!P113</f>
        <v>0</v>
      </c>
      <c r="Q113" s="1398">
        <f>'D-12-1'!Q113+'D-12-2'!Q113</f>
        <v>0</v>
      </c>
      <c r="R113" s="1398">
        <f>'D-12-1'!R113+'D-12-2'!R113</f>
        <v>0</v>
      </c>
      <c r="S113" s="1398">
        <f>'D-12-1'!S113+'D-12-2'!S113</f>
        <v>0</v>
      </c>
      <c r="T113" s="1398">
        <f>'D-12-1'!T113+'D-12-2'!T113</f>
        <v>0</v>
      </c>
      <c r="U113" s="1398">
        <f>'D-12-1'!U113+'D-12-2'!U113</f>
        <v>0</v>
      </c>
      <c r="V113" s="1398">
        <f>'D-12-1'!V113+'D-12-2'!V113</f>
        <v>0</v>
      </c>
      <c r="W113" s="285" t="s">
        <v>180</v>
      </c>
      <c r="X113" s="1804" t="s">
        <v>1063</v>
      </c>
    </row>
    <row r="114" spans="1:24" s="340" customFormat="1" ht="13.5" thickBot="1" x14ac:dyDescent="0.25">
      <c r="A114" s="1791"/>
      <c r="B114" s="1793"/>
      <c r="C114" s="285" t="s">
        <v>1134</v>
      </c>
      <c r="D114" s="1396">
        <f t="shared" si="1"/>
        <v>3</v>
      </c>
      <c r="E114" s="1397">
        <f>'D-12-1'!E114+'D-12-2'!E114</f>
        <v>0</v>
      </c>
      <c r="F114" s="1398">
        <f>'D-12-1'!F114+'D-12-2'!F114</f>
        <v>1</v>
      </c>
      <c r="G114" s="1398">
        <f>'D-12-1'!G114+'D-12-2'!G114</f>
        <v>0</v>
      </c>
      <c r="H114" s="1398">
        <f>'D-12-1'!H114+'D-12-2'!H114</f>
        <v>0</v>
      </c>
      <c r="I114" s="1398">
        <f>'D-12-1'!I114+'D-12-2'!I114</f>
        <v>1</v>
      </c>
      <c r="J114" s="1398">
        <f>'D-12-1'!J114+'D-12-2'!J114</f>
        <v>0</v>
      </c>
      <c r="K114" s="1398">
        <f>'D-12-1'!K114+'D-12-2'!K114</f>
        <v>0</v>
      </c>
      <c r="L114" s="1398">
        <f>'D-12-1'!L114+'D-12-2'!L114</f>
        <v>0</v>
      </c>
      <c r="M114" s="1398">
        <f>'D-12-1'!M114+'D-12-2'!M114</f>
        <v>0</v>
      </c>
      <c r="N114" s="1398">
        <f>'D-12-1'!N114+'D-12-2'!N114</f>
        <v>0</v>
      </c>
      <c r="O114" s="1398">
        <f>'D-12-1'!O114+'D-12-2'!O114</f>
        <v>0</v>
      </c>
      <c r="P114" s="1398">
        <f>'D-12-1'!P114+'D-12-2'!P114</f>
        <v>1</v>
      </c>
      <c r="Q114" s="1398">
        <f>'D-12-1'!Q114+'D-12-2'!Q114</f>
        <v>0</v>
      </c>
      <c r="R114" s="1398">
        <f>'D-12-1'!R114+'D-12-2'!R114</f>
        <v>0</v>
      </c>
      <c r="S114" s="1398">
        <f>'D-12-1'!S114+'D-12-2'!S114</f>
        <v>0</v>
      </c>
      <c r="T114" s="1398">
        <f>'D-12-1'!T114+'D-12-2'!T114</f>
        <v>0</v>
      </c>
      <c r="U114" s="1398">
        <f>'D-12-1'!U114+'D-12-2'!U114</f>
        <v>0</v>
      </c>
      <c r="V114" s="1398">
        <f>'D-12-1'!V114+'D-12-2'!V114</f>
        <v>0</v>
      </c>
      <c r="W114" s="285" t="s">
        <v>434</v>
      </c>
      <c r="X114" s="1805"/>
    </row>
    <row r="115" spans="1:24" s="339" customFormat="1" ht="13.5" thickBot="1" x14ac:dyDescent="0.25">
      <c r="A115" s="1794" t="s">
        <v>1064</v>
      </c>
      <c r="B115" s="1795" t="s">
        <v>1065</v>
      </c>
      <c r="C115" s="346" t="s">
        <v>1132</v>
      </c>
      <c r="D115" s="1390">
        <f t="shared" si="1"/>
        <v>4</v>
      </c>
      <c r="E115" s="1391">
        <f>'D-12-1'!E115+'D-12-2'!E115</f>
        <v>1</v>
      </c>
      <c r="F115" s="1392">
        <f>'D-12-1'!F115+'D-12-2'!F115</f>
        <v>0</v>
      </c>
      <c r="G115" s="1392">
        <f>'D-12-1'!G115+'D-12-2'!G115</f>
        <v>1</v>
      </c>
      <c r="H115" s="1392">
        <f>'D-12-1'!H115+'D-12-2'!H115</f>
        <v>1</v>
      </c>
      <c r="I115" s="1392">
        <f>'D-12-1'!I115+'D-12-2'!I115</f>
        <v>1</v>
      </c>
      <c r="J115" s="1392">
        <f>'D-12-1'!J115+'D-12-2'!J115</f>
        <v>0</v>
      </c>
      <c r="K115" s="1392">
        <f>'D-12-1'!K115+'D-12-2'!K115</f>
        <v>0</v>
      </c>
      <c r="L115" s="1392">
        <f>'D-12-1'!L115+'D-12-2'!L115</f>
        <v>0</v>
      </c>
      <c r="M115" s="1392">
        <f>'D-12-1'!M115+'D-12-2'!M115</f>
        <v>0</v>
      </c>
      <c r="N115" s="1392">
        <f>'D-12-1'!N115+'D-12-2'!N115</f>
        <v>0</v>
      </c>
      <c r="O115" s="1392">
        <f>'D-12-1'!O115+'D-12-2'!O115</f>
        <v>0</v>
      </c>
      <c r="P115" s="1392">
        <f>'D-12-1'!P115+'D-12-2'!P115</f>
        <v>0</v>
      </c>
      <c r="Q115" s="1392">
        <f>'D-12-1'!Q115+'D-12-2'!Q115</f>
        <v>0</v>
      </c>
      <c r="R115" s="1392">
        <f>'D-12-1'!R115+'D-12-2'!R115</f>
        <v>0</v>
      </c>
      <c r="S115" s="1392">
        <f>'D-12-1'!S115+'D-12-2'!S115</f>
        <v>0</v>
      </c>
      <c r="T115" s="1392">
        <f>'D-12-1'!T115+'D-12-2'!T115</f>
        <v>0</v>
      </c>
      <c r="U115" s="1392">
        <f>'D-12-1'!U115+'D-12-2'!U115</f>
        <v>0</v>
      </c>
      <c r="V115" s="1392">
        <f>'D-12-1'!V115+'D-12-2'!V115</f>
        <v>0</v>
      </c>
      <c r="W115" s="346" t="s">
        <v>180</v>
      </c>
      <c r="X115" s="1806" t="s">
        <v>1066</v>
      </c>
    </row>
    <row r="116" spans="1:24" s="339" customFormat="1" ht="13.5" thickBot="1" x14ac:dyDescent="0.25">
      <c r="A116" s="1787"/>
      <c r="B116" s="1789"/>
      <c r="C116" s="286" t="s">
        <v>1134</v>
      </c>
      <c r="D116" s="1393">
        <f t="shared" si="1"/>
        <v>1</v>
      </c>
      <c r="E116" s="1394">
        <f>'D-12-1'!E116+'D-12-2'!E116</f>
        <v>0</v>
      </c>
      <c r="F116" s="1395">
        <f>'D-12-1'!F116+'D-12-2'!F116</f>
        <v>1</v>
      </c>
      <c r="G116" s="1395">
        <f>'D-12-1'!G116+'D-12-2'!G116</f>
        <v>0</v>
      </c>
      <c r="H116" s="1395">
        <f>'D-12-1'!H116+'D-12-2'!H116</f>
        <v>0</v>
      </c>
      <c r="I116" s="1395">
        <f>'D-12-1'!I116+'D-12-2'!I116</f>
        <v>0</v>
      </c>
      <c r="J116" s="1395">
        <f>'D-12-1'!J116+'D-12-2'!J116</f>
        <v>0</v>
      </c>
      <c r="K116" s="1395">
        <f>'D-12-1'!K116+'D-12-2'!K116</f>
        <v>0</v>
      </c>
      <c r="L116" s="1395">
        <f>'D-12-1'!L116+'D-12-2'!L116</f>
        <v>0</v>
      </c>
      <c r="M116" s="1395">
        <f>'D-12-1'!M116+'D-12-2'!M116</f>
        <v>0</v>
      </c>
      <c r="N116" s="1395">
        <f>'D-12-1'!N116+'D-12-2'!N116</f>
        <v>0</v>
      </c>
      <c r="O116" s="1395">
        <f>'D-12-1'!O116+'D-12-2'!O116</f>
        <v>0</v>
      </c>
      <c r="P116" s="1395">
        <f>'D-12-1'!P116+'D-12-2'!P116</f>
        <v>0</v>
      </c>
      <c r="Q116" s="1395">
        <f>'D-12-1'!Q116+'D-12-2'!Q116</f>
        <v>0</v>
      </c>
      <c r="R116" s="1395">
        <f>'D-12-1'!R116+'D-12-2'!R116</f>
        <v>0</v>
      </c>
      <c r="S116" s="1395">
        <f>'D-12-1'!S116+'D-12-2'!S116</f>
        <v>0</v>
      </c>
      <c r="T116" s="1395">
        <f>'D-12-1'!T116+'D-12-2'!T116</f>
        <v>0</v>
      </c>
      <c r="U116" s="1395">
        <f>'D-12-1'!U116+'D-12-2'!U116</f>
        <v>0</v>
      </c>
      <c r="V116" s="1395">
        <f>'D-12-1'!V116+'D-12-2'!V116</f>
        <v>0</v>
      </c>
      <c r="W116" s="286" t="s">
        <v>434</v>
      </c>
      <c r="X116" s="1803"/>
    </row>
    <row r="117" spans="1:24" s="340" customFormat="1" ht="13.5" thickBot="1" x14ac:dyDescent="0.25">
      <c r="A117" s="1790" t="s">
        <v>1247</v>
      </c>
      <c r="B117" s="1792" t="s">
        <v>1248</v>
      </c>
      <c r="C117" s="285" t="s">
        <v>1132</v>
      </c>
      <c r="D117" s="1396">
        <f t="shared" si="1"/>
        <v>2</v>
      </c>
      <c r="E117" s="1397">
        <f>'D-12-1'!E117+'D-12-2'!E117</f>
        <v>0</v>
      </c>
      <c r="F117" s="1398">
        <f>'D-12-1'!F117+'D-12-2'!F117</f>
        <v>0</v>
      </c>
      <c r="G117" s="1398">
        <f>'D-12-1'!G117+'D-12-2'!G117</f>
        <v>0</v>
      </c>
      <c r="H117" s="1398">
        <f>'D-12-1'!H117+'D-12-2'!H117</f>
        <v>0</v>
      </c>
      <c r="I117" s="1398">
        <f>'D-12-1'!I117+'D-12-2'!I117</f>
        <v>0</v>
      </c>
      <c r="J117" s="1398">
        <f>'D-12-1'!J117+'D-12-2'!J117</f>
        <v>0</v>
      </c>
      <c r="K117" s="1398">
        <f>'D-12-1'!K117+'D-12-2'!K117</f>
        <v>0</v>
      </c>
      <c r="L117" s="1398">
        <f>'D-12-1'!L117+'D-12-2'!L117</f>
        <v>0</v>
      </c>
      <c r="M117" s="1398">
        <f>'D-12-1'!M117+'D-12-2'!M117</f>
        <v>1</v>
      </c>
      <c r="N117" s="1398">
        <f>'D-12-1'!N117+'D-12-2'!N117</f>
        <v>0</v>
      </c>
      <c r="O117" s="1398">
        <f>'D-12-1'!O117+'D-12-2'!O117</f>
        <v>0</v>
      </c>
      <c r="P117" s="1398">
        <f>'D-12-1'!P117+'D-12-2'!P117</f>
        <v>1</v>
      </c>
      <c r="Q117" s="1398">
        <f>'D-12-1'!Q117+'D-12-2'!Q117</f>
        <v>0</v>
      </c>
      <c r="R117" s="1398">
        <f>'D-12-1'!R117+'D-12-2'!R117</f>
        <v>0</v>
      </c>
      <c r="S117" s="1398">
        <f>'D-12-1'!S117+'D-12-2'!S117</f>
        <v>0</v>
      </c>
      <c r="T117" s="1398">
        <f>'D-12-1'!T117+'D-12-2'!T117</f>
        <v>0</v>
      </c>
      <c r="U117" s="1398">
        <f>'D-12-1'!U117+'D-12-2'!U117</f>
        <v>0</v>
      </c>
      <c r="V117" s="1398">
        <f>'D-12-1'!V117+'D-12-2'!V117</f>
        <v>0</v>
      </c>
      <c r="W117" s="285" t="s">
        <v>180</v>
      </c>
      <c r="X117" s="1804" t="s">
        <v>1277</v>
      </c>
    </row>
    <row r="118" spans="1:24" s="340" customFormat="1" ht="13.5" thickBot="1" x14ac:dyDescent="0.25">
      <c r="A118" s="1791"/>
      <c r="B118" s="1793"/>
      <c r="C118" s="285" t="s">
        <v>1134</v>
      </c>
      <c r="D118" s="1396">
        <f t="shared" si="1"/>
        <v>0</v>
      </c>
      <c r="E118" s="1397">
        <f>'D-12-1'!E118+'D-12-2'!E118</f>
        <v>0</v>
      </c>
      <c r="F118" s="1398">
        <f>'D-12-1'!F118+'D-12-2'!F118</f>
        <v>0</v>
      </c>
      <c r="G118" s="1398">
        <f>'D-12-1'!G118+'D-12-2'!G118</f>
        <v>0</v>
      </c>
      <c r="H118" s="1398">
        <f>'D-12-1'!H118+'D-12-2'!H118</f>
        <v>0</v>
      </c>
      <c r="I118" s="1398">
        <f>'D-12-1'!I118+'D-12-2'!I118</f>
        <v>0</v>
      </c>
      <c r="J118" s="1398">
        <f>'D-12-1'!J118+'D-12-2'!J118</f>
        <v>0</v>
      </c>
      <c r="K118" s="1398">
        <f>'D-12-1'!K118+'D-12-2'!K118</f>
        <v>0</v>
      </c>
      <c r="L118" s="1398">
        <f>'D-12-1'!L118+'D-12-2'!L118</f>
        <v>0</v>
      </c>
      <c r="M118" s="1398">
        <f>'D-12-1'!M118+'D-12-2'!M118</f>
        <v>0</v>
      </c>
      <c r="N118" s="1398">
        <f>'D-12-1'!N118+'D-12-2'!N118</f>
        <v>0</v>
      </c>
      <c r="O118" s="1398">
        <f>'D-12-1'!O118+'D-12-2'!O118</f>
        <v>0</v>
      </c>
      <c r="P118" s="1398">
        <f>'D-12-1'!P118+'D-12-2'!P118</f>
        <v>0</v>
      </c>
      <c r="Q118" s="1398">
        <f>'D-12-1'!Q118+'D-12-2'!Q118</f>
        <v>0</v>
      </c>
      <c r="R118" s="1398">
        <f>'D-12-1'!R118+'D-12-2'!R118</f>
        <v>0</v>
      </c>
      <c r="S118" s="1398">
        <f>'D-12-1'!S118+'D-12-2'!S118</f>
        <v>0</v>
      </c>
      <c r="T118" s="1398">
        <f>'D-12-1'!T118+'D-12-2'!T118</f>
        <v>0</v>
      </c>
      <c r="U118" s="1398">
        <f>'D-12-1'!U118+'D-12-2'!U118</f>
        <v>0</v>
      </c>
      <c r="V118" s="1398">
        <f>'D-12-1'!V118+'D-12-2'!V118</f>
        <v>0</v>
      </c>
      <c r="W118" s="285" t="s">
        <v>434</v>
      </c>
      <c r="X118" s="1805"/>
    </row>
    <row r="119" spans="1:24" s="339" customFormat="1" ht="13.5" thickBot="1" x14ac:dyDescent="0.25">
      <c r="A119" s="1794" t="s">
        <v>1249</v>
      </c>
      <c r="B119" s="1795" t="s">
        <v>1250</v>
      </c>
      <c r="C119" s="346" t="s">
        <v>1132</v>
      </c>
      <c r="D119" s="1390">
        <f t="shared" si="1"/>
        <v>1</v>
      </c>
      <c r="E119" s="1391">
        <f>'D-12-1'!E119+'D-12-2'!E119</f>
        <v>0</v>
      </c>
      <c r="F119" s="1392">
        <f>'D-12-1'!F119+'D-12-2'!F119</f>
        <v>0</v>
      </c>
      <c r="G119" s="1392">
        <f>'D-12-1'!G119+'D-12-2'!G119</f>
        <v>1</v>
      </c>
      <c r="H119" s="1392">
        <f>'D-12-1'!H119+'D-12-2'!H119</f>
        <v>0</v>
      </c>
      <c r="I119" s="1392">
        <f>'D-12-1'!I119+'D-12-2'!I119</f>
        <v>0</v>
      </c>
      <c r="J119" s="1392">
        <f>'D-12-1'!J119+'D-12-2'!J119</f>
        <v>0</v>
      </c>
      <c r="K119" s="1392">
        <f>'D-12-1'!K119+'D-12-2'!K119</f>
        <v>0</v>
      </c>
      <c r="L119" s="1392">
        <f>'D-12-1'!L119+'D-12-2'!L119</f>
        <v>0</v>
      </c>
      <c r="M119" s="1392">
        <f>'D-12-1'!M119+'D-12-2'!M119</f>
        <v>0</v>
      </c>
      <c r="N119" s="1392">
        <f>'D-12-1'!N119+'D-12-2'!N119</f>
        <v>0</v>
      </c>
      <c r="O119" s="1392">
        <f>'D-12-1'!O119+'D-12-2'!O119</f>
        <v>0</v>
      </c>
      <c r="P119" s="1392">
        <f>'D-12-1'!P119+'D-12-2'!P119</f>
        <v>0</v>
      </c>
      <c r="Q119" s="1392">
        <f>'D-12-1'!Q119+'D-12-2'!Q119</f>
        <v>0</v>
      </c>
      <c r="R119" s="1392">
        <f>'D-12-1'!R119+'D-12-2'!R119</f>
        <v>0</v>
      </c>
      <c r="S119" s="1392">
        <f>'D-12-1'!S119+'D-12-2'!S119</f>
        <v>0</v>
      </c>
      <c r="T119" s="1392">
        <f>'D-12-1'!T119+'D-12-2'!T119</f>
        <v>0</v>
      </c>
      <c r="U119" s="1392">
        <f>'D-12-1'!U119+'D-12-2'!U119</f>
        <v>0</v>
      </c>
      <c r="V119" s="1392">
        <f>'D-12-1'!V119+'D-12-2'!V119</f>
        <v>0</v>
      </c>
      <c r="W119" s="346" t="s">
        <v>180</v>
      </c>
      <c r="X119" s="1806" t="s">
        <v>1278</v>
      </c>
    </row>
    <row r="120" spans="1:24" s="339" customFormat="1" ht="13.5" thickBot="1" x14ac:dyDescent="0.25">
      <c r="A120" s="1787"/>
      <c r="B120" s="1789"/>
      <c r="C120" s="286" t="s">
        <v>1134</v>
      </c>
      <c r="D120" s="1393">
        <f t="shared" si="1"/>
        <v>0</v>
      </c>
      <c r="E120" s="1394">
        <f>'D-12-1'!E120+'D-12-2'!E120</f>
        <v>0</v>
      </c>
      <c r="F120" s="1395">
        <f>'D-12-1'!F120+'D-12-2'!F120</f>
        <v>0</v>
      </c>
      <c r="G120" s="1395">
        <f>'D-12-1'!G120+'D-12-2'!G120</f>
        <v>0</v>
      </c>
      <c r="H120" s="1395">
        <f>'D-12-1'!H120+'D-12-2'!H120</f>
        <v>0</v>
      </c>
      <c r="I120" s="1395">
        <f>'D-12-1'!I120+'D-12-2'!I120</f>
        <v>0</v>
      </c>
      <c r="J120" s="1395">
        <f>'D-12-1'!J120+'D-12-2'!J120</f>
        <v>0</v>
      </c>
      <c r="K120" s="1395">
        <f>'D-12-1'!K120+'D-12-2'!K120</f>
        <v>0</v>
      </c>
      <c r="L120" s="1395">
        <f>'D-12-1'!L120+'D-12-2'!L120</f>
        <v>0</v>
      </c>
      <c r="M120" s="1395">
        <f>'D-12-1'!M120+'D-12-2'!M120</f>
        <v>0</v>
      </c>
      <c r="N120" s="1395">
        <f>'D-12-1'!N120+'D-12-2'!N120</f>
        <v>0</v>
      </c>
      <c r="O120" s="1395">
        <f>'D-12-1'!O120+'D-12-2'!O120</f>
        <v>0</v>
      </c>
      <c r="P120" s="1395">
        <f>'D-12-1'!P120+'D-12-2'!P120</f>
        <v>0</v>
      </c>
      <c r="Q120" s="1395">
        <f>'D-12-1'!Q120+'D-12-2'!Q120</f>
        <v>0</v>
      </c>
      <c r="R120" s="1395">
        <f>'D-12-1'!R120+'D-12-2'!R120</f>
        <v>0</v>
      </c>
      <c r="S120" s="1395">
        <f>'D-12-1'!S120+'D-12-2'!S120</f>
        <v>0</v>
      </c>
      <c r="T120" s="1395">
        <f>'D-12-1'!T120+'D-12-2'!T120</f>
        <v>0</v>
      </c>
      <c r="U120" s="1395">
        <f>'D-12-1'!U120+'D-12-2'!U120</f>
        <v>0</v>
      </c>
      <c r="V120" s="1395">
        <f>'D-12-1'!V120+'D-12-2'!V120</f>
        <v>0</v>
      </c>
      <c r="W120" s="286" t="s">
        <v>434</v>
      </c>
      <c r="X120" s="1803"/>
    </row>
    <row r="121" spans="1:24" s="340" customFormat="1" ht="13.5" thickBot="1" x14ac:dyDescent="0.25">
      <c r="A121" s="1790" t="s">
        <v>1251</v>
      </c>
      <c r="B121" s="1792" t="s">
        <v>1252</v>
      </c>
      <c r="C121" s="285" t="s">
        <v>1132</v>
      </c>
      <c r="D121" s="1396">
        <f t="shared" si="1"/>
        <v>1</v>
      </c>
      <c r="E121" s="1397">
        <f>'D-12-1'!E121+'D-12-2'!E121</f>
        <v>0</v>
      </c>
      <c r="F121" s="1398">
        <f>'D-12-1'!F121+'D-12-2'!F121</f>
        <v>0</v>
      </c>
      <c r="G121" s="1398">
        <f>'D-12-1'!G121+'D-12-2'!G121</f>
        <v>0</v>
      </c>
      <c r="H121" s="1398">
        <f>'D-12-1'!H121+'D-12-2'!H121</f>
        <v>0</v>
      </c>
      <c r="I121" s="1398">
        <f>'D-12-1'!I121+'D-12-2'!I121</f>
        <v>0</v>
      </c>
      <c r="J121" s="1398">
        <f>'D-12-1'!J121+'D-12-2'!J121</f>
        <v>0</v>
      </c>
      <c r="K121" s="1398">
        <f>'D-12-1'!K121+'D-12-2'!K121</f>
        <v>0</v>
      </c>
      <c r="L121" s="1398">
        <f>'D-12-1'!L121+'D-12-2'!L121</f>
        <v>0</v>
      </c>
      <c r="M121" s="1398">
        <f>'D-12-1'!M121+'D-12-2'!M121</f>
        <v>0</v>
      </c>
      <c r="N121" s="1398">
        <f>'D-12-1'!N121+'D-12-2'!N121</f>
        <v>1</v>
      </c>
      <c r="O121" s="1398">
        <f>'D-12-1'!O121+'D-12-2'!O121</f>
        <v>0</v>
      </c>
      <c r="P121" s="1398">
        <f>'D-12-1'!P121+'D-12-2'!P121</f>
        <v>0</v>
      </c>
      <c r="Q121" s="1398">
        <f>'D-12-1'!Q121+'D-12-2'!Q121</f>
        <v>0</v>
      </c>
      <c r="R121" s="1398">
        <f>'D-12-1'!R121+'D-12-2'!R121</f>
        <v>0</v>
      </c>
      <c r="S121" s="1398">
        <f>'D-12-1'!S121+'D-12-2'!S121</f>
        <v>0</v>
      </c>
      <c r="T121" s="1398">
        <f>'D-12-1'!T121+'D-12-2'!T121</f>
        <v>0</v>
      </c>
      <c r="U121" s="1398">
        <f>'D-12-1'!U121+'D-12-2'!U121</f>
        <v>0</v>
      </c>
      <c r="V121" s="1398">
        <f>'D-12-1'!V121+'D-12-2'!V121</f>
        <v>0</v>
      </c>
      <c r="W121" s="285" t="s">
        <v>180</v>
      </c>
      <c r="X121" s="1804" t="s">
        <v>1279</v>
      </c>
    </row>
    <row r="122" spans="1:24" s="340" customFormat="1" ht="12.75" x14ac:dyDescent="0.2">
      <c r="A122" s="1796"/>
      <c r="B122" s="1797"/>
      <c r="C122" s="1000" t="s">
        <v>1134</v>
      </c>
      <c r="D122" s="1399">
        <f t="shared" si="1"/>
        <v>0</v>
      </c>
      <c r="E122" s="1400">
        <f>'D-12-1'!E122+'D-12-2'!E122</f>
        <v>0</v>
      </c>
      <c r="F122" s="1401">
        <f>'D-12-1'!F122+'D-12-2'!F122</f>
        <v>0</v>
      </c>
      <c r="G122" s="1401">
        <f>'D-12-1'!G122+'D-12-2'!G122</f>
        <v>0</v>
      </c>
      <c r="H122" s="1401">
        <f>'D-12-1'!H122+'D-12-2'!H122</f>
        <v>0</v>
      </c>
      <c r="I122" s="1401">
        <f>'D-12-1'!I122+'D-12-2'!I122</f>
        <v>0</v>
      </c>
      <c r="J122" s="1401">
        <f>'D-12-1'!J122+'D-12-2'!J122</f>
        <v>0</v>
      </c>
      <c r="K122" s="1401">
        <f>'D-12-1'!K122+'D-12-2'!K122</f>
        <v>0</v>
      </c>
      <c r="L122" s="1401">
        <f>'D-12-1'!L122+'D-12-2'!L122</f>
        <v>0</v>
      </c>
      <c r="M122" s="1401">
        <f>'D-12-1'!M122+'D-12-2'!M122</f>
        <v>0</v>
      </c>
      <c r="N122" s="1401">
        <f>'D-12-1'!N122+'D-12-2'!N122</f>
        <v>0</v>
      </c>
      <c r="O122" s="1401">
        <f>'D-12-1'!O122+'D-12-2'!O122</f>
        <v>0</v>
      </c>
      <c r="P122" s="1401">
        <f>'D-12-1'!P122+'D-12-2'!P122</f>
        <v>0</v>
      </c>
      <c r="Q122" s="1401">
        <f>'D-12-1'!Q122+'D-12-2'!Q122</f>
        <v>0</v>
      </c>
      <c r="R122" s="1401">
        <f>'D-12-1'!R122+'D-12-2'!R122</f>
        <v>0</v>
      </c>
      <c r="S122" s="1401">
        <f>'D-12-1'!S122+'D-12-2'!S122</f>
        <v>0</v>
      </c>
      <c r="T122" s="1401">
        <f>'D-12-1'!T122+'D-12-2'!T122</f>
        <v>0</v>
      </c>
      <c r="U122" s="1401">
        <f>'D-12-1'!U122+'D-12-2'!U122</f>
        <v>0</v>
      </c>
      <c r="V122" s="1401">
        <f>'D-12-1'!V122+'D-12-2'!V122</f>
        <v>0</v>
      </c>
      <c r="W122" s="1000" t="s">
        <v>434</v>
      </c>
      <c r="X122" s="1807"/>
    </row>
    <row r="123" spans="1:24" s="339" customFormat="1" ht="13.5" thickBot="1" x14ac:dyDescent="0.25">
      <c r="A123" s="1798" t="s">
        <v>1067</v>
      </c>
      <c r="B123" s="1799" t="s">
        <v>1068</v>
      </c>
      <c r="C123" s="1009" t="s">
        <v>1132</v>
      </c>
      <c r="D123" s="1405">
        <f t="shared" si="1"/>
        <v>46</v>
      </c>
      <c r="E123" s="1406">
        <f>'D-12-1'!E123+'D-12-2'!E123</f>
        <v>5</v>
      </c>
      <c r="F123" s="1407">
        <f>'D-12-1'!F123+'D-12-2'!F123</f>
        <v>4</v>
      </c>
      <c r="G123" s="1407">
        <f>'D-12-1'!G123+'D-12-2'!G123</f>
        <v>4</v>
      </c>
      <c r="H123" s="1407">
        <f>'D-12-1'!H123+'D-12-2'!H123</f>
        <v>7</v>
      </c>
      <c r="I123" s="1407">
        <f>'D-12-1'!I123+'D-12-2'!I123</f>
        <v>3</v>
      </c>
      <c r="J123" s="1407">
        <f>'D-12-1'!J123+'D-12-2'!J123</f>
        <v>5</v>
      </c>
      <c r="K123" s="1407">
        <f>'D-12-1'!K123+'D-12-2'!K123</f>
        <v>7</v>
      </c>
      <c r="L123" s="1407">
        <f>'D-12-1'!L123+'D-12-2'!L123</f>
        <v>3</v>
      </c>
      <c r="M123" s="1407">
        <f>'D-12-1'!M123+'D-12-2'!M123</f>
        <v>3</v>
      </c>
      <c r="N123" s="1407">
        <f>'D-12-1'!N123+'D-12-2'!N123</f>
        <v>2</v>
      </c>
      <c r="O123" s="1407">
        <f>'D-12-1'!O123+'D-12-2'!O123</f>
        <v>1</v>
      </c>
      <c r="P123" s="1407">
        <f>'D-12-1'!P123+'D-12-2'!P123</f>
        <v>1</v>
      </c>
      <c r="Q123" s="1407">
        <f>'D-12-1'!Q123+'D-12-2'!Q123</f>
        <v>0</v>
      </c>
      <c r="R123" s="1407">
        <f>'D-12-1'!R123+'D-12-2'!R123</f>
        <v>0</v>
      </c>
      <c r="S123" s="1407">
        <f>'D-12-1'!S123+'D-12-2'!S123</f>
        <v>0</v>
      </c>
      <c r="T123" s="1407">
        <f>'D-12-1'!T123+'D-12-2'!T123</f>
        <v>0</v>
      </c>
      <c r="U123" s="1407">
        <f>'D-12-1'!U123+'D-12-2'!U123</f>
        <v>1</v>
      </c>
      <c r="V123" s="1407">
        <f>'D-12-1'!V123+'D-12-2'!V123</f>
        <v>0</v>
      </c>
      <c r="W123" s="1009" t="s">
        <v>180</v>
      </c>
      <c r="X123" s="1808" t="s">
        <v>1069</v>
      </c>
    </row>
    <row r="124" spans="1:24" s="339" customFormat="1" ht="13.5" thickBot="1" x14ac:dyDescent="0.25">
      <c r="A124" s="1787"/>
      <c r="B124" s="1789"/>
      <c r="C124" s="286" t="s">
        <v>1134</v>
      </c>
      <c r="D124" s="1393">
        <f t="shared" si="1"/>
        <v>51</v>
      </c>
      <c r="E124" s="1394">
        <f>'D-12-1'!E124+'D-12-2'!E124</f>
        <v>9</v>
      </c>
      <c r="F124" s="1395">
        <f>'D-12-1'!F124+'D-12-2'!F124</f>
        <v>5</v>
      </c>
      <c r="G124" s="1395">
        <f>'D-12-1'!G124+'D-12-2'!G124</f>
        <v>12</v>
      </c>
      <c r="H124" s="1395">
        <f>'D-12-1'!H124+'D-12-2'!H124</f>
        <v>3</v>
      </c>
      <c r="I124" s="1395">
        <f>'D-12-1'!I124+'D-12-2'!I124</f>
        <v>5</v>
      </c>
      <c r="J124" s="1395">
        <f>'D-12-1'!J124+'D-12-2'!J124</f>
        <v>5</v>
      </c>
      <c r="K124" s="1395">
        <f>'D-12-1'!K124+'D-12-2'!K124</f>
        <v>4</v>
      </c>
      <c r="L124" s="1395">
        <f>'D-12-1'!L124+'D-12-2'!L124</f>
        <v>1</v>
      </c>
      <c r="M124" s="1395">
        <f>'D-12-1'!M124+'D-12-2'!M124</f>
        <v>0</v>
      </c>
      <c r="N124" s="1395">
        <f>'D-12-1'!N124+'D-12-2'!N124</f>
        <v>0</v>
      </c>
      <c r="O124" s="1395">
        <f>'D-12-1'!O124+'D-12-2'!O124</f>
        <v>2</v>
      </c>
      <c r="P124" s="1395">
        <f>'D-12-1'!P124+'D-12-2'!P124</f>
        <v>1</v>
      </c>
      <c r="Q124" s="1395">
        <f>'D-12-1'!Q124+'D-12-2'!Q124</f>
        <v>1</v>
      </c>
      <c r="R124" s="1395">
        <f>'D-12-1'!R124+'D-12-2'!R124</f>
        <v>0</v>
      </c>
      <c r="S124" s="1395">
        <f>'D-12-1'!S124+'D-12-2'!S124</f>
        <v>0</v>
      </c>
      <c r="T124" s="1395">
        <f>'D-12-1'!T124+'D-12-2'!T124</f>
        <v>0</v>
      </c>
      <c r="U124" s="1395">
        <f>'D-12-1'!U124+'D-12-2'!U124</f>
        <v>2</v>
      </c>
      <c r="V124" s="1395">
        <f>'D-12-1'!V124+'D-12-2'!V124</f>
        <v>1</v>
      </c>
      <c r="W124" s="286" t="s">
        <v>434</v>
      </c>
      <c r="X124" s="1803"/>
    </row>
    <row r="125" spans="1:24" s="340" customFormat="1" ht="13.5" thickBot="1" x14ac:dyDescent="0.25">
      <c r="A125" s="1790" t="s">
        <v>1174</v>
      </c>
      <c r="B125" s="1792" t="s">
        <v>1175</v>
      </c>
      <c r="C125" s="285" t="s">
        <v>1132</v>
      </c>
      <c r="D125" s="1396">
        <f t="shared" si="1"/>
        <v>2</v>
      </c>
      <c r="E125" s="1397">
        <f>'D-12-1'!E125+'D-12-2'!E125</f>
        <v>0</v>
      </c>
      <c r="F125" s="1398">
        <f>'D-12-1'!F125+'D-12-2'!F125</f>
        <v>1</v>
      </c>
      <c r="G125" s="1398">
        <f>'D-12-1'!G125+'D-12-2'!G125</f>
        <v>0</v>
      </c>
      <c r="H125" s="1398">
        <f>'D-12-1'!H125+'D-12-2'!H125</f>
        <v>0</v>
      </c>
      <c r="I125" s="1398">
        <f>'D-12-1'!I125+'D-12-2'!I125</f>
        <v>1</v>
      </c>
      <c r="J125" s="1398">
        <f>'D-12-1'!J125+'D-12-2'!J125</f>
        <v>0</v>
      </c>
      <c r="K125" s="1398">
        <f>'D-12-1'!K125+'D-12-2'!K125</f>
        <v>0</v>
      </c>
      <c r="L125" s="1398">
        <f>'D-12-1'!L125+'D-12-2'!L125</f>
        <v>0</v>
      </c>
      <c r="M125" s="1398">
        <f>'D-12-1'!M125+'D-12-2'!M125</f>
        <v>0</v>
      </c>
      <c r="N125" s="1398">
        <f>'D-12-1'!N125+'D-12-2'!N125</f>
        <v>0</v>
      </c>
      <c r="O125" s="1398">
        <f>'D-12-1'!O125+'D-12-2'!O125</f>
        <v>0</v>
      </c>
      <c r="P125" s="1398">
        <f>'D-12-1'!P125+'D-12-2'!P125</f>
        <v>0</v>
      </c>
      <c r="Q125" s="1398">
        <f>'D-12-1'!Q125+'D-12-2'!Q125</f>
        <v>0</v>
      </c>
      <c r="R125" s="1398">
        <f>'D-12-1'!R125+'D-12-2'!R125</f>
        <v>0</v>
      </c>
      <c r="S125" s="1398">
        <f>'D-12-1'!S125+'D-12-2'!S125</f>
        <v>0</v>
      </c>
      <c r="T125" s="1398">
        <f>'D-12-1'!T125+'D-12-2'!T125</f>
        <v>0</v>
      </c>
      <c r="U125" s="1398">
        <f>'D-12-1'!U125+'D-12-2'!U125</f>
        <v>0</v>
      </c>
      <c r="V125" s="1398">
        <f>'D-12-1'!V125+'D-12-2'!V125</f>
        <v>0</v>
      </c>
      <c r="W125" s="285" t="s">
        <v>180</v>
      </c>
      <c r="X125" s="1804" t="s">
        <v>1176</v>
      </c>
    </row>
    <row r="126" spans="1:24" s="340" customFormat="1" ht="13.5" thickBot="1" x14ac:dyDescent="0.25">
      <c r="A126" s="1791"/>
      <c r="B126" s="1793"/>
      <c r="C126" s="285" t="s">
        <v>1134</v>
      </c>
      <c r="D126" s="1396">
        <f t="shared" si="1"/>
        <v>0</v>
      </c>
      <c r="E126" s="1397">
        <f>'D-12-1'!E126+'D-12-2'!E126</f>
        <v>0</v>
      </c>
      <c r="F126" s="1398">
        <f>'D-12-1'!F126+'D-12-2'!F126</f>
        <v>0</v>
      </c>
      <c r="G126" s="1398">
        <f>'D-12-1'!G126+'D-12-2'!G126</f>
        <v>0</v>
      </c>
      <c r="H126" s="1398">
        <f>'D-12-1'!H126+'D-12-2'!H126</f>
        <v>0</v>
      </c>
      <c r="I126" s="1398">
        <f>'D-12-1'!I126+'D-12-2'!I126</f>
        <v>0</v>
      </c>
      <c r="J126" s="1398">
        <f>'D-12-1'!J126+'D-12-2'!J126</f>
        <v>0</v>
      </c>
      <c r="K126" s="1398">
        <f>'D-12-1'!K126+'D-12-2'!K126</f>
        <v>0</v>
      </c>
      <c r="L126" s="1398">
        <f>'D-12-1'!L126+'D-12-2'!L126</f>
        <v>0</v>
      </c>
      <c r="M126" s="1398">
        <f>'D-12-1'!M126+'D-12-2'!M126</f>
        <v>0</v>
      </c>
      <c r="N126" s="1398">
        <f>'D-12-1'!N126+'D-12-2'!N126</f>
        <v>0</v>
      </c>
      <c r="O126" s="1398">
        <f>'D-12-1'!O126+'D-12-2'!O126</f>
        <v>0</v>
      </c>
      <c r="P126" s="1398">
        <f>'D-12-1'!P126+'D-12-2'!P126</f>
        <v>0</v>
      </c>
      <c r="Q126" s="1398">
        <f>'D-12-1'!Q126+'D-12-2'!Q126</f>
        <v>0</v>
      </c>
      <c r="R126" s="1398">
        <f>'D-12-1'!R126+'D-12-2'!R126</f>
        <v>0</v>
      </c>
      <c r="S126" s="1398">
        <f>'D-12-1'!S126+'D-12-2'!S126</f>
        <v>0</v>
      </c>
      <c r="T126" s="1398">
        <f>'D-12-1'!T126+'D-12-2'!T126</f>
        <v>0</v>
      </c>
      <c r="U126" s="1398">
        <f>'D-12-1'!U126+'D-12-2'!U126</f>
        <v>0</v>
      </c>
      <c r="V126" s="1398">
        <f>'D-12-1'!V126+'D-12-2'!V126</f>
        <v>0</v>
      </c>
      <c r="W126" s="285" t="s">
        <v>434</v>
      </c>
      <c r="X126" s="1805"/>
    </row>
    <row r="127" spans="1:24" s="339" customFormat="1" ht="13.5" thickBot="1" x14ac:dyDescent="0.25">
      <c r="A127" s="1794" t="s">
        <v>1070</v>
      </c>
      <c r="B127" s="1795" t="s">
        <v>1071</v>
      </c>
      <c r="C127" s="346" t="s">
        <v>1132</v>
      </c>
      <c r="D127" s="1390">
        <f t="shared" si="1"/>
        <v>4</v>
      </c>
      <c r="E127" s="1391">
        <f>'D-12-1'!E127+'D-12-2'!E127</f>
        <v>3</v>
      </c>
      <c r="F127" s="1392">
        <f>'D-12-1'!F127+'D-12-2'!F127</f>
        <v>0</v>
      </c>
      <c r="G127" s="1392">
        <f>'D-12-1'!G127+'D-12-2'!G127</f>
        <v>0</v>
      </c>
      <c r="H127" s="1392">
        <f>'D-12-1'!H127+'D-12-2'!H127</f>
        <v>1</v>
      </c>
      <c r="I127" s="1392">
        <f>'D-12-1'!I127+'D-12-2'!I127</f>
        <v>0</v>
      </c>
      <c r="J127" s="1392">
        <f>'D-12-1'!J127+'D-12-2'!J127</f>
        <v>0</v>
      </c>
      <c r="K127" s="1392">
        <f>'D-12-1'!K127+'D-12-2'!K127</f>
        <v>0</v>
      </c>
      <c r="L127" s="1392">
        <f>'D-12-1'!L127+'D-12-2'!L127</f>
        <v>0</v>
      </c>
      <c r="M127" s="1392">
        <f>'D-12-1'!M127+'D-12-2'!M127</f>
        <v>0</v>
      </c>
      <c r="N127" s="1392">
        <f>'D-12-1'!N127+'D-12-2'!N127</f>
        <v>0</v>
      </c>
      <c r="O127" s="1392">
        <f>'D-12-1'!O127+'D-12-2'!O127</f>
        <v>0</v>
      </c>
      <c r="P127" s="1392">
        <f>'D-12-1'!P127+'D-12-2'!P127</f>
        <v>0</v>
      </c>
      <c r="Q127" s="1392">
        <f>'D-12-1'!Q127+'D-12-2'!Q127</f>
        <v>0</v>
      </c>
      <c r="R127" s="1392">
        <f>'D-12-1'!R127+'D-12-2'!R127</f>
        <v>0</v>
      </c>
      <c r="S127" s="1392">
        <f>'D-12-1'!S127+'D-12-2'!S127</f>
        <v>0</v>
      </c>
      <c r="T127" s="1392">
        <f>'D-12-1'!T127+'D-12-2'!T127</f>
        <v>0</v>
      </c>
      <c r="U127" s="1392">
        <f>'D-12-1'!U127+'D-12-2'!U127</f>
        <v>0</v>
      </c>
      <c r="V127" s="1392">
        <f>'D-12-1'!V127+'D-12-2'!V127</f>
        <v>0</v>
      </c>
      <c r="W127" s="346" t="s">
        <v>180</v>
      </c>
      <c r="X127" s="1806" t="s">
        <v>1072</v>
      </c>
    </row>
    <row r="128" spans="1:24" s="339" customFormat="1" ht="13.5" thickBot="1" x14ac:dyDescent="0.25">
      <c r="A128" s="1787"/>
      <c r="B128" s="1789"/>
      <c r="C128" s="286" t="s">
        <v>1134</v>
      </c>
      <c r="D128" s="1393">
        <f t="shared" si="1"/>
        <v>6</v>
      </c>
      <c r="E128" s="1394">
        <f>'D-12-1'!E128+'D-12-2'!E128</f>
        <v>0</v>
      </c>
      <c r="F128" s="1395">
        <f>'D-12-1'!F128+'D-12-2'!F128</f>
        <v>2</v>
      </c>
      <c r="G128" s="1395">
        <f>'D-12-1'!G128+'D-12-2'!G128</f>
        <v>2</v>
      </c>
      <c r="H128" s="1395">
        <f>'D-12-1'!H128+'D-12-2'!H128</f>
        <v>2</v>
      </c>
      <c r="I128" s="1395">
        <f>'D-12-1'!I128+'D-12-2'!I128</f>
        <v>0</v>
      </c>
      <c r="J128" s="1395">
        <f>'D-12-1'!J128+'D-12-2'!J128</f>
        <v>0</v>
      </c>
      <c r="K128" s="1395">
        <f>'D-12-1'!K128+'D-12-2'!K128</f>
        <v>0</v>
      </c>
      <c r="L128" s="1395">
        <f>'D-12-1'!L128+'D-12-2'!L128</f>
        <v>0</v>
      </c>
      <c r="M128" s="1395">
        <f>'D-12-1'!M128+'D-12-2'!M128</f>
        <v>0</v>
      </c>
      <c r="N128" s="1395">
        <f>'D-12-1'!N128+'D-12-2'!N128</f>
        <v>0</v>
      </c>
      <c r="O128" s="1395">
        <f>'D-12-1'!O128+'D-12-2'!O128</f>
        <v>0</v>
      </c>
      <c r="P128" s="1395">
        <f>'D-12-1'!P128+'D-12-2'!P128</f>
        <v>0</v>
      </c>
      <c r="Q128" s="1395">
        <f>'D-12-1'!Q128+'D-12-2'!Q128</f>
        <v>0</v>
      </c>
      <c r="R128" s="1395">
        <f>'D-12-1'!R128+'D-12-2'!R128</f>
        <v>0</v>
      </c>
      <c r="S128" s="1395">
        <f>'D-12-1'!S128+'D-12-2'!S128</f>
        <v>0</v>
      </c>
      <c r="T128" s="1395">
        <f>'D-12-1'!T128+'D-12-2'!T128</f>
        <v>0</v>
      </c>
      <c r="U128" s="1395">
        <f>'D-12-1'!U128+'D-12-2'!U128</f>
        <v>0</v>
      </c>
      <c r="V128" s="1395">
        <f>'D-12-1'!V128+'D-12-2'!V128</f>
        <v>0</v>
      </c>
      <c r="W128" s="286" t="s">
        <v>434</v>
      </c>
      <c r="X128" s="1803"/>
    </row>
    <row r="129" spans="1:24" s="340" customFormat="1" ht="13.5" thickBot="1" x14ac:dyDescent="0.25">
      <c r="A129" s="1790" t="s">
        <v>1253</v>
      </c>
      <c r="B129" s="1792" t="s">
        <v>1254</v>
      </c>
      <c r="C129" s="285" t="s">
        <v>1132</v>
      </c>
      <c r="D129" s="1396">
        <f t="shared" si="1"/>
        <v>2</v>
      </c>
      <c r="E129" s="1397">
        <f>'D-12-1'!E129+'D-12-2'!E129</f>
        <v>1</v>
      </c>
      <c r="F129" s="1398">
        <f>'D-12-1'!F129+'D-12-2'!F129</f>
        <v>1</v>
      </c>
      <c r="G129" s="1398">
        <f>'D-12-1'!G129+'D-12-2'!G129</f>
        <v>0</v>
      </c>
      <c r="H129" s="1398">
        <f>'D-12-1'!H129+'D-12-2'!H129</f>
        <v>0</v>
      </c>
      <c r="I129" s="1398">
        <f>'D-12-1'!I129+'D-12-2'!I129</f>
        <v>0</v>
      </c>
      <c r="J129" s="1398">
        <f>'D-12-1'!J129+'D-12-2'!J129</f>
        <v>0</v>
      </c>
      <c r="K129" s="1398">
        <f>'D-12-1'!K129+'D-12-2'!K129</f>
        <v>0</v>
      </c>
      <c r="L129" s="1398">
        <f>'D-12-1'!L129+'D-12-2'!L129</f>
        <v>0</v>
      </c>
      <c r="M129" s="1398">
        <f>'D-12-1'!M129+'D-12-2'!M129</f>
        <v>0</v>
      </c>
      <c r="N129" s="1398">
        <f>'D-12-1'!N129+'D-12-2'!N129</f>
        <v>0</v>
      </c>
      <c r="O129" s="1398">
        <f>'D-12-1'!O129+'D-12-2'!O129</f>
        <v>0</v>
      </c>
      <c r="P129" s="1398">
        <f>'D-12-1'!P129+'D-12-2'!P129</f>
        <v>0</v>
      </c>
      <c r="Q129" s="1398">
        <f>'D-12-1'!Q129+'D-12-2'!Q129</f>
        <v>0</v>
      </c>
      <c r="R129" s="1398">
        <f>'D-12-1'!R129+'D-12-2'!R129</f>
        <v>0</v>
      </c>
      <c r="S129" s="1398">
        <f>'D-12-1'!S129+'D-12-2'!S129</f>
        <v>0</v>
      </c>
      <c r="T129" s="1398">
        <f>'D-12-1'!T129+'D-12-2'!T129</f>
        <v>0</v>
      </c>
      <c r="U129" s="1398">
        <f>'D-12-1'!U129+'D-12-2'!U129</f>
        <v>0</v>
      </c>
      <c r="V129" s="1398">
        <f>'D-12-1'!V129+'D-12-2'!V129</f>
        <v>0</v>
      </c>
      <c r="W129" s="285" t="s">
        <v>180</v>
      </c>
      <c r="X129" s="1804" t="s">
        <v>1280</v>
      </c>
    </row>
    <row r="130" spans="1:24" s="340" customFormat="1" ht="13.5" thickBot="1" x14ac:dyDescent="0.25">
      <c r="A130" s="1791"/>
      <c r="B130" s="1793"/>
      <c r="C130" s="285" t="s">
        <v>1134</v>
      </c>
      <c r="D130" s="1396">
        <f t="shared" si="1"/>
        <v>1</v>
      </c>
      <c r="E130" s="1397">
        <f>'D-12-1'!E130+'D-12-2'!E130</f>
        <v>0</v>
      </c>
      <c r="F130" s="1398">
        <f>'D-12-1'!F130+'D-12-2'!F130</f>
        <v>0</v>
      </c>
      <c r="G130" s="1398">
        <f>'D-12-1'!G130+'D-12-2'!G130</f>
        <v>0</v>
      </c>
      <c r="H130" s="1398">
        <f>'D-12-1'!H130+'D-12-2'!H130</f>
        <v>0</v>
      </c>
      <c r="I130" s="1398">
        <f>'D-12-1'!I130+'D-12-2'!I130</f>
        <v>0</v>
      </c>
      <c r="J130" s="1398">
        <f>'D-12-1'!J130+'D-12-2'!J130</f>
        <v>0</v>
      </c>
      <c r="K130" s="1398">
        <f>'D-12-1'!K130+'D-12-2'!K130</f>
        <v>1</v>
      </c>
      <c r="L130" s="1398">
        <f>'D-12-1'!L130+'D-12-2'!L130</f>
        <v>0</v>
      </c>
      <c r="M130" s="1398">
        <f>'D-12-1'!M130+'D-12-2'!M130</f>
        <v>0</v>
      </c>
      <c r="N130" s="1398">
        <f>'D-12-1'!N130+'D-12-2'!N130</f>
        <v>0</v>
      </c>
      <c r="O130" s="1398">
        <f>'D-12-1'!O130+'D-12-2'!O130</f>
        <v>0</v>
      </c>
      <c r="P130" s="1398">
        <f>'D-12-1'!P130+'D-12-2'!P130</f>
        <v>0</v>
      </c>
      <c r="Q130" s="1398">
        <f>'D-12-1'!Q130+'D-12-2'!Q130</f>
        <v>0</v>
      </c>
      <c r="R130" s="1398">
        <f>'D-12-1'!R130+'D-12-2'!R130</f>
        <v>0</v>
      </c>
      <c r="S130" s="1398">
        <f>'D-12-1'!S130+'D-12-2'!S130</f>
        <v>0</v>
      </c>
      <c r="T130" s="1398">
        <f>'D-12-1'!T130+'D-12-2'!T130</f>
        <v>0</v>
      </c>
      <c r="U130" s="1398">
        <f>'D-12-1'!U130+'D-12-2'!U130</f>
        <v>0</v>
      </c>
      <c r="V130" s="1398">
        <f>'D-12-1'!V130+'D-12-2'!V130</f>
        <v>0</v>
      </c>
      <c r="W130" s="285" t="s">
        <v>434</v>
      </c>
      <c r="X130" s="1805"/>
    </row>
    <row r="131" spans="1:24" s="339" customFormat="1" ht="13.5" thickBot="1" x14ac:dyDescent="0.25">
      <c r="A131" s="1794" t="s">
        <v>1177</v>
      </c>
      <c r="B131" s="1795" t="s">
        <v>1178</v>
      </c>
      <c r="C131" s="341" t="s">
        <v>1132</v>
      </c>
      <c r="D131" s="1402">
        <f t="shared" si="1"/>
        <v>0</v>
      </c>
      <c r="E131" s="1403">
        <f>'D-12-1'!E131+'D-12-2'!E131</f>
        <v>0</v>
      </c>
      <c r="F131" s="1404">
        <f>'D-12-1'!F131+'D-12-2'!F131</f>
        <v>0</v>
      </c>
      <c r="G131" s="1404">
        <f>'D-12-1'!G131+'D-12-2'!G131</f>
        <v>0</v>
      </c>
      <c r="H131" s="1404">
        <f>'D-12-1'!H131+'D-12-2'!H131</f>
        <v>0</v>
      </c>
      <c r="I131" s="1404">
        <f>'D-12-1'!I131+'D-12-2'!I131</f>
        <v>0</v>
      </c>
      <c r="J131" s="1404">
        <f>'D-12-1'!J131+'D-12-2'!J131</f>
        <v>0</v>
      </c>
      <c r="K131" s="1404">
        <f>'D-12-1'!K131+'D-12-2'!K131</f>
        <v>0</v>
      </c>
      <c r="L131" s="1404">
        <f>'D-12-1'!L131+'D-12-2'!L131</f>
        <v>0</v>
      </c>
      <c r="M131" s="1404">
        <f>'D-12-1'!M131+'D-12-2'!M131</f>
        <v>0</v>
      </c>
      <c r="N131" s="1404">
        <f>'D-12-1'!N131+'D-12-2'!N131</f>
        <v>0</v>
      </c>
      <c r="O131" s="1404">
        <f>'D-12-1'!O131+'D-12-2'!O131</f>
        <v>0</v>
      </c>
      <c r="P131" s="1404">
        <f>'D-12-1'!P131+'D-12-2'!P131</f>
        <v>0</v>
      </c>
      <c r="Q131" s="1404">
        <f>'D-12-1'!Q131+'D-12-2'!Q131</f>
        <v>0</v>
      </c>
      <c r="R131" s="1404">
        <f>'D-12-1'!R131+'D-12-2'!R131</f>
        <v>0</v>
      </c>
      <c r="S131" s="1404">
        <f>'D-12-1'!S131+'D-12-2'!S131</f>
        <v>0</v>
      </c>
      <c r="T131" s="1404">
        <f>'D-12-1'!T131+'D-12-2'!T131</f>
        <v>0</v>
      </c>
      <c r="U131" s="1404">
        <f>'D-12-1'!U131+'D-12-2'!U131</f>
        <v>0</v>
      </c>
      <c r="V131" s="1404">
        <f>'D-12-1'!V131+'D-12-2'!V131</f>
        <v>0</v>
      </c>
      <c r="W131" s="341" t="s">
        <v>180</v>
      </c>
      <c r="X131" s="1806" t="s">
        <v>1179</v>
      </c>
    </row>
    <row r="132" spans="1:24" s="339" customFormat="1" ht="13.5" thickBot="1" x14ac:dyDescent="0.25">
      <c r="A132" s="1787"/>
      <c r="B132" s="1789"/>
      <c r="C132" s="286" t="s">
        <v>1134</v>
      </c>
      <c r="D132" s="1393">
        <f t="shared" si="1"/>
        <v>2</v>
      </c>
      <c r="E132" s="1394">
        <f>'D-12-1'!E132+'D-12-2'!E132</f>
        <v>0</v>
      </c>
      <c r="F132" s="1395">
        <f>'D-12-1'!F132+'D-12-2'!F132</f>
        <v>0</v>
      </c>
      <c r="G132" s="1395">
        <f>'D-12-1'!G132+'D-12-2'!G132</f>
        <v>0</v>
      </c>
      <c r="H132" s="1395">
        <f>'D-12-1'!H132+'D-12-2'!H132</f>
        <v>0</v>
      </c>
      <c r="I132" s="1395">
        <f>'D-12-1'!I132+'D-12-2'!I132</f>
        <v>0</v>
      </c>
      <c r="J132" s="1395">
        <f>'D-12-1'!J132+'D-12-2'!J132</f>
        <v>0</v>
      </c>
      <c r="K132" s="1395">
        <f>'D-12-1'!K132+'D-12-2'!K132</f>
        <v>0</v>
      </c>
      <c r="L132" s="1395">
        <f>'D-12-1'!L132+'D-12-2'!L132</f>
        <v>0</v>
      </c>
      <c r="M132" s="1395">
        <f>'D-12-1'!M132+'D-12-2'!M132</f>
        <v>0</v>
      </c>
      <c r="N132" s="1395">
        <f>'D-12-1'!N132+'D-12-2'!N132</f>
        <v>1</v>
      </c>
      <c r="O132" s="1395">
        <f>'D-12-1'!O132+'D-12-2'!O132</f>
        <v>0</v>
      </c>
      <c r="P132" s="1395">
        <f>'D-12-1'!P132+'D-12-2'!P132</f>
        <v>1</v>
      </c>
      <c r="Q132" s="1395">
        <f>'D-12-1'!Q132+'D-12-2'!Q132</f>
        <v>0</v>
      </c>
      <c r="R132" s="1395">
        <f>'D-12-1'!R132+'D-12-2'!R132</f>
        <v>0</v>
      </c>
      <c r="S132" s="1395">
        <f>'D-12-1'!S132+'D-12-2'!S132</f>
        <v>0</v>
      </c>
      <c r="T132" s="1395">
        <f>'D-12-1'!T132+'D-12-2'!T132</f>
        <v>0</v>
      </c>
      <c r="U132" s="1395">
        <f>'D-12-1'!U132+'D-12-2'!U132</f>
        <v>0</v>
      </c>
      <c r="V132" s="1395">
        <f>'D-12-1'!V132+'D-12-2'!V132</f>
        <v>0</v>
      </c>
      <c r="W132" s="286" t="s">
        <v>434</v>
      </c>
      <c r="X132" s="1803"/>
    </row>
    <row r="133" spans="1:24" s="340" customFormat="1" ht="18.75" customHeight="1" thickBot="1" x14ac:dyDescent="0.25">
      <c r="A133" s="1790" t="s">
        <v>967</v>
      </c>
      <c r="B133" s="1792" t="s">
        <v>1073</v>
      </c>
      <c r="C133" s="285" t="s">
        <v>1132</v>
      </c>
      <c r="D133" s="1396">
        <f t="shared" si="1"/>
        <v>1</v>
      </c>
      <c r="E133" s="1397">
        <f>'D-12-1'!E133+'D-12-2'!E133</f>
        <v>0</v>
      </c>
      <c r="F133" s="1398">
        <f>'D-12-1'!F133+'D-12-2'!F133</f>
        <v>0</v>
      </c>
      <c r="G133" s="1398">
        <f>'D-12-1'!G133+'D-12-2'!G133</f>
        <v>0</v>
      </c>
      <c r="H133" s="1398">
        <f>'D-12-1'!H133+'D-12-2'!H133</f>
        <v>0</v>
      </c>
      <c r="I133" s="1398">
        <f>'D-12-1'!I133+'D-12-2'!I133</f>
        <v>0</v>
      </c>
      <c r="J133" s="1398">
        <f>'D-12-1'!J133+'D-12-2'!J133</f>
        <v>0</v>
      </c>
      <c r="K133" s="1398">
        <f>'D-12-1'!K133+'D-12-2'!K133</f>
        <v>0</v>
      </c>
      <c r="L133" s="1398">
        <f>'D-12-1'!L133+'D-12-2'!L133</f>
        <v>0</v>
      </c>
      <c r="M133" s="1398">
        <f>'D-12-1'!M133+'D-12-2'!M133</f>
        <v>0</v>
      </c>
      <c r="N133" s="1398">
        <f>'D-12-1'!N133+'D-12-2'!N133</f>
        <v>0</v>
      </c>
      <c r="O133" s="1398">
        <f>'D-12-1'!O133+'D-12-2'!O133</f>
        <v>0</v>
      </c>
      <c r="P133" s="1398">
        <f>'D-12-1'!P133+'D-12-2'!P133</f>
        <v>0</v>
      </c>
      <c r="Q133" s="1398">
        <f>'D-12-1'!Q133+'D-12-2'!Q133</f>
        <v>0</v>
      </c>
      <c r="R133" s="1398">
        <f>'D-12-1'!R133+'D-12-2'!R133</f>
        <v>0</v>
      </c>
      <c r="S133" s="1398">
        <f>'D-12-1'!S133+'D-12-2'!S133</f>
        <v>0</v>
      </c>
      <c r="T133" s="1398">
        <f>'D-12-1'!T133+'D-12-2'!T133</f>
        <v>0</v>
      </c>
      <c r="U133" s="1398">
        <f>'D-12-1'!U133+'D-12-2'!U133</f>
        <v>0</v>
      </c>
      <c r="V133" s="1398">
        <f>'D-12-1'!V133+'D-12-2'!V133</f>
        <v>1</v>
      </c>
      <c r="W133" s="285" t="s">
        <v>180</v>
      </c>
      <c r="X133" s="1804" t="s">
        <v>1074</v>
      </c>
    </row>
    <row r="134" spans="1:24" s="340" customFormat="1" ht="18.75" customHeight="1" thickBot="1" x14ac:dyDescent="0.25">
      <c r="A134" s="1791"/>
      <c r="B134" s="1793"/>
      <c r="C134" s="285" t="s">
        <v>1134</v>
      </c>
      <c r="D134" s="1396">
        <f t="shared" si="1"/>
        <v>1</v>
      </c>
      <c r="E134" s="1397">
        <f>'D-12-1'!E134+'D-12-2'!E134</f>
        <v>0</v>
      </c>
      <c r="F134" s="1398">
        <f>'D-12-1'!F134+'D-12-2'!F134</f>
        <v>0</v>
      </c>
      <c r="G134" s="1398">
        <f>'D-12-1'!G134+'D-12-2'!G134</f>
        <v>0</v>
      </c>
      <c r="H134" s="1398">
        <f>'D-12-1'!H134+'D-12-2'!H134</f>
        <v>0</v>
      </c>
      <c r="I134" s="1398">
        <f>'D-12-1'!I134+'D-12-2'!I134</f>
        <v>0</v>
      </c>
      <c r="J134" s="1398">
        <f>'D-12-1'!J134+'D-12-2'!J134</f>
        <v>0</v>
      </c>
      <c r="K134" s="1398">
        <f>'D-12-1'!K134+'D-12-2'!K134</f>
        <v>0</v>
      </c>
      <c r="L134" s="1398">
        <f>'D-12-1'!L134+'D-12-2'!L134</f>
        <v>0</v>
      </c>
      <c r="M134" s="1398">
        <f>'D-12-1'!M134+'D-12-2'!M134</f>
        <v>0</v>
      </c>
      <c r="N134" s="1398">
        <f>'D-12-1'!N134+'D-12-2'!N134</f>
        <v>0</v>
      </c>
      <c r="O134" s="1398">
        <f>'D-12-1'!O134+'D-12-2'!O134</f>
        <v>0</v>
      </c>
      <c r="P134" s="1398">
        <f>'D-12-1'!P134+'D-12-2'!P134</f>
        <v>0</v>
      </c>
      <c r="Q134" s="1398">
        <f>'D-12-1'!Q134+'D-12-2'!Q134</f>
        <v>0</v>
      </c>
      <c r="R134" s="1398">
        <f>'D-12-1'!R134+'D-12-2'!R134</f>
        <v>0</v>
      </c>
      <c r="S134" s="1398">
        <f>'D-12-1'!S134+'D-12-2'!S134</f>
        <v>0</v>
      </c>
      <c r="T134" s="1398">
        <f>'D-12-1'!T134+'D-12-2'!T134</f>
        <v>0</v>
      </c>
      <c r="U134" s="1398">
        <f>'D-12-1'!U134+'D-12-2'!U134</f>
        <v>0</v>
      </c>
      <c r="V134" s="1398">
        <f>'D-12-1'!V134+'D-12-2'!V134</f>
        <v>1</v>
      </c>
      <c r="W134" s="285" t="s">
        <v>434</v>
      </c>
      <c r="X134" s="1805"/>
    </row>
    <row r="135" spans="1:24" s="339" customFormat="1" ht="13.5" thickBot="1" x14ac:dyDescent="0.25">
      <c r="A135" s="1794" t="s">
        <v>1075</v>
      </c>
      <c r="B135" s="1795" t="s">
        <v>1076</v>
      </c>
      <c r="C135" s="346" t="s">
        <v>1132</v>
      </c>
      <c r="D135" s="1390">
        <f t="shared" si="1"/>
        <v>35</v>
      </c>
      <c r="E135" s="1391">
        <f>'D-12-1'!E135+'D-12-2'!E135</f>
        <v>0</v>
      </c>
      <c r="F135" s="1392">
        <f>'D-12-1'!F135+'D-12-2'!F135</f>
        <v>0</v>
      </c>
      <c r="G135" s="1392">
        <f>'D-12-1'!G135+'D-12-2'!G135</f>
        <v>0</v>
      </c>
      <c r="H135" s="1392">
        <f>'D-12-1'!H135+'D-12-2'!H135</f>
        <v>0</v>
      </c>
      <c r="I135" s="1392">
        <f>'D-12-1'!I135+'D-12-2'!I135</f>
        <v>0</v>
      </c>
      <c r="J135" s="1392">
        <f>'D-12-1'!J135+'D-12-2'!J135</f>
        <v>0</v>
      </c>
      <c r="K135" s="1392">
        <f>'D-12-1'!K135+'D-12-2'!K135</f>
        <v>0</v>
      </c>
      <c r="L135" s="1392">
        <f>'D-12-1'!L135+'D-12-2'!L135</f>
        <v>0</v>
      </c>
      <c r="M135" s="1392">
        <f>'D-12-1'!M135+'D-12-2'!M135</f>
        <v>0</v>
      </c>
      <c r="N135" s="1392">
        <f>'D-12-1'!N135+'D-12-2'!N135</f>
        <v>0</v>
      </c>
      <c r="O135" s="1392">
        <f>'D-12-1'!O135+'D-12-2'!O135</f>
        <v>0</v>
      </c>
      <c r="P135" s="1392">
        <f>'D-12-1'!P135+'D-12-2'!P135</f>
        <v>0</v>
      </c>
      <c r="Q135" s="1392">
        <f>'D-12-1'!Q135+'D-12-2'!Q135</f>
        <v>0</v>
      </c>
      <c r="R135" s="1392">
        <f>'D-12-1'!R135+'D-12-2'!R135</f>
        <v>0</v>
      </c>
      <c r="S135" s="1392">
        <f>'D-12-1'!S135+'D-12-2'!S135</f>
        <v>0</v>
      </c>
      <c r="T135" s="1392">
        <f>'D-12-1'!T135+'D-12-2'!T135</f>
        <v>0</v>
      </c>
      <c r="U135" s="1392">
        <f>'D-12-1'!U135+'D-12-2'!U135</f>
        <v>0</v>
      </c>
      <c r="V135" s="1392">
        <f>'D-12-1'!V135+'D-12-2'!V135</f>
        <v>35</v>
      </c>
      <c r="W135" s="346" t="s">
        <v>180</v>
      </c>
      <c r="X135" s="1806" t="s">
        <v>1077</v>
      </c>
    </row>
    <row r="136" spans="1:24" s="339" customFormat="1" ht="13.5" thickBot="1" x14ac:dyDescent="0.25">
      <c r="A136" s="1787"/>
      <c r="B136" s="1789"/>
      <c r="C136" s="286" t="s">
        <v>1134</v>
      </c>
      <c r="D136" s="1393">
        <f t="shared" ref="D136:D196" si="2">SUM(E136:V136)</f>
        <v>16</v>
      </c>
      <c r="E136" s="1394">
        <f>'D-12-1'!E136+'D-12-2'!E136</f>
        <v>0</v>
      </c>
      <c r="F136" s="1395">
        <f>'D-12-1'!F136+'D-12-2'!F136</f>
        <v>0</v>
      </c>
      <c r="G136" s="1395">
        <f>'D-12-1'!G136+'D-12-2'!G136</f>
        <v>0</v>
      </c>
      <c r="H136" s="1395">
        <f>'D-12-1'!H136+'D-12-2'!H136</f>
        <v>0</v>
      </c>
      <c r="I136" s="1395">
        <f>'D-12-1'!I136+'D-12-2'!I136</f>
        <v>0</v>
      </c>
      <c r="J136" s="1395">
        <f>'D-12-1'!J136+'D-12-2'!J136</f>
        <v>0</v>
      </c>
      <c r="K136" s="1395">
        <f>'D-12-1'!K136+'D-12-2'!K136</f>
        <v>0</v>
      </c>
      <c r="L136" s="1395">
        <f>'D-12-1'!L136+'D-12-2'!L136</f>
        <v>0</v>
      </c>
      <c r="M136" s="1395">
        <f>'D-12-1'!M136+'D-12-2'!M136</f>
        <v>0</v>
      </c>
      <c r="N136" s="1395">
        <f>'D-12-1'!N136+'D-12-2'!N136</f>
        <v>0</v>
      </c>
      <c r="O136" s="1395">
        <f>'D-12-1'!O136+'D-12-2'!O136</f>
        <v>0</v>
      </c>
      <c r="P136" s="1395">
        <f>'D-12-1'!P136+'D-12-2'!P136</f>
        <v>0</v>
      </c>
      <c r="Q136" s="1395">
        <f>'D-12-1'!Q136+'D-12-2'!Q136</f>
        <v>0</v>
      </c>
      <c r="R136" s="1395">
        <f>'D-12-1'!R136+'D-12-2'!R136</f>
        <v>0</v>
      </c>
      <c r="S136" s="1395">
        <f>'D-12-1'!S136+'D-12-2'!S136</f>
        <v>0</v>
      </c>
      <c r="T136" s="1395">
        <f>'D-12-1'!T136+'D-12-2'!T136</f>
        <v>0</v>
      </c>
      <c r="U136" s="1395">
        <f>'D-12-1'!U136+'D-12-2'!U136</f>
        <v>0</v>
      </c>
      <c r="V136" s="1395">
        <f>'D-12-1'!V136+'D-12-2'!V136</f>
        <v>16</v>
      </c>
      <c r="W136" s="286" t="s">
        <v>434</v>
      </c>
      <c r="X136" s="1803"/>
    </row>
    <row r="137" spans="1:24" s="340" customFormat="1" ht="13.5" thickBot="1" x14ac:dyDescent="0.25">
      <c r="A137" s="1790" t="s">
        <v>1078</v>
      </c>
      <c r="B137" s="1792" t="s">
        <v>1079</v>
      </c>
      <c r="C137" s="285" t="s">
        <v>1132</v>
      </c>
      <c r="D137" s="1396">
        <f t="shared" si="2"/>
        <v>8</v>
      </c>
      <c r="E137" s="1397">
        <f>'D-12-1'!E137+'D-12-2'!E137</f>
        <v>0</v>
      </c>
      <c r="F137" s="1398">
        <f>'D-12-1'!F137+'D-12-2'!F137</f>
        <v>0</v>
      </c>
      <c r="G137" s="1398">
        <f>'D-12-1'!G137+'D-12-2'!G137</f>
        <v>0</v>
      </c>
      <c r="H137" s="1398">
        <f>'D-12-1'!H137+'D-12-2'!H137</f>
        <v>0</v>
      </c>
      <c r="I137" s="1398">
        <f>'D-12-1'!I137+'D-12-2'!I137</f>
        <v>0</v>
      </c>
      <c r="J137" s="1398">
        <f>'D-12-1'!J137+'D-12-2'!J137</f>
        <v>0</v>
      </c>
      <c r="K137" s="1398">
        <f>'D-12-1'!K137+'D-12-2'!K137</f>
        <v>0</v>
      </c>
      <c r="L137" s="1398">
        <f>'D-12-1'!L137+'D-12-2'!L137</f>
        <v>0</v>
      </c>
      <c r="M137" s="1398">
        <f>'D-12-1'!M137+'D-12-2'!M137</f>
        <v>0</v>
      </c>
      <c r="N137" s="1398">
        <f>'D-12-1'!N137+'D-12-2'!N137</f>
        <v>0</v>
      </c>
      <c r="O137" s="1398">
        <f>'D-12-1'!O137+'D-12-2'!O137</f>
        <v>0</v>
      </c>
      <c r="P137" s="1398">
        <f>'D-12-1'!P137+'D-12-2'!P137</f>
        <v>0</v>
      </c>
      <c r="Q137" s="1398">
        <f>'D-12-1'!Q137+'D-12-2'!Q137</f>
        <v>0</v>
      </c>
      <c r="R137" s="1398">
        <f>'D-12-1'!R137+'D-12-2'!R137</f>
        <v>0</v>
      </c>
      <c r="S137" s="1398">
        <f>'D-12-1'!S137+'D-12-2'!S137</f>
        <v>0</v>
      </c>
      <c r="T137" s="1398">
        <f>'D-12-1'!T137+'D-12-2'!T137</f>
        <v>0</v>
      </c>
      <c r="U137" s="1398">
        <f>'D-12-1'!U137+'D-12-2'!U137</f>
        <v>0</v>
      </c>
      <c r="V137" s="1398">
        <f>'D-12-1'!V137+'D-12-2'!V137</f>
        <v>8</v>
      </c>
      <c r="W137" s="285" t="s">
        <v>180</v>
      </c>
      <c r="X137" s="1804" t="s">
        <v>1080</v>
      </c>
    </row>
    <row r="138" spans="1:24" s="340" customFormat="1" ht="13.5" thickBot="1" x14ac:dyDescent="0.25">
      <c r="A138" s="1791"/>
      <c r="B138" s="1793"/>
      <c r="C138" s="285" t="s">
        <v>1134</v>
      </c>
      <c r="D138" s="1396">
        <f t="shared" si="2"/>
        <v>8</v>
      </c>
      <c r="E138" s="1397">
        <f>'D-12-1'!E138+'D-12-2'!E138</f>
        <v>0</v>
      </c>
      <c r="F138" s="1398">
        <f>'D-12-1'!F138+'D-12-2'!F138</f>
        <v>0</v>
      </c>
      <c r="G138" s="1398">
        <f>'D-12-1'!G138+'D-12-2'!G138</f>
        <v>0</v>
      </c>
      <c r="H138" s="1398">
        <f>'D-12-1'!H138+'D-12-2'!H138</f>
        <v>0</v>
      </c>
      <c r="I138" s="1398">
        <f>'D-12-1'!I138+'D-12-2'!I138</f>
        <v>0</v>
      </c>
      <c r="J138" s="1398">
        <f>'D-12-1'!J138+'D-12-2'!J138</f>
        <v>0</v>
      </c>
      <c r="K138" s="1398">
        <f>'D-12-1'!K138+'D-12-2'!K138</f>
        <v>0</v>
      </c>
      <c r="L138" s="1398">
        <f>'D-12-1'!L138+'D-12-2'!L138</f>
        <v>0</v>
      </c>
      <c r="M138" s="1398">
        <f>'D-12-1'!M138+'D-12-2'!M138</f>
        <v>0</v>
      </c>
      <c r="N138" s="1398">
        <f>'D-12-1'!N138+'D-12-2'!N138</f>
        <v>0</v>
      </c>
      <c r="O138" s="1398">
        <f>'D-12-1'!O138+'D-12-2'!O138</f>
        <v>0</v>
      </c>
      <c r="P138" s="1398">
        <f>'D-12-1'!P138+'D-12-2'!P138</f>
        <v>0</v>
      </c>
      <c r="Q138" s="1398">
        <f>'D-12-1'!Q138+'D-12-2'!Q138</f>
        <v>0</v>
      </c>
      <c r="R138" s="1398">
        <f>'D-12-1'!R138+'D-12-2'!R138</f>
        <v>0</v>
      </c>
      <c r="S138" s="1398">
        <f>'D-12-1'!S138+'D-12-2'!S138</f>
        <v>0</v>
      </c>
      <c r="T138" s="1398">
        <f>'D-12-1'!T138+'D-12-2'!T138</f>
        <v>0</v>
      </c>
      <c r="U138" s="1398">
        <f>'D-12-1'!U138+'D-12-2'!U138</f>
        <v>0</v>
      </c>
      <c r="V138" s="1398">
        <f>'D-12-1'!V138+'D-12-2'!V138</f>
        <v>8</v>
      </c>
      <c r="W138" s="285" t="s">
        <v>434</v>
      </c>
      <c r="X138" s="1805"/>
    </row>
    <row r="139" spans="1:24" s="339" customFormat="1" ht="13.5" thickBot="1" x14ac:dyDescent="0.25">
      <c r="A139" s="1794" t="s">
        <v>1255</v>
      </c>
      <c r="B139" s="1795" t="s">
        <v>1256</v>
      </c>
      <c r="C139" s="346" t="s">
        <v>1132</v>
      </c>
      <c r="D139" s="1390">
        <f t="shared" si="2"/>
        <v>1</v>
      </c>
      <c r="E139" s="1391">
        <f>'D-12-1'!E139+'D-12-2'!E139</f>
        <v>0</v>
      </c>
      <c r="F139" s="1392">
        <f>'D-12-1'!F139+'D-12-2'!F139</f>
        <v>0</v>
      </c>
      <c r="G139" s="1392">
        <f>'D-12-1'!G139+'D-12-2'!G139</f>
        <v>0</v>
      </c>
      <c r="H139" s="1392">
        <f>'D-12-1'!H139+'D-12-2'!H139</f>
        <v>0</v>
      </c>
      <c r="I139" s="1392">
        <f>'D-12-1'!I139+'D-12-2'!I139</f>
        <v>0</v>
      </c>
      <c r="J139" s="1392">
        <f>'D-12-1'!J139+'D-12-2'!J139</f>
        <v>0</v>
      </c>
      <c r="K139" s="1392">
        <f>'D-12-1'!K139+'D-12-2'!K139</f>
        <v>0</v>
      </c>
      <c r="L139" s="1392">
        <f>'D-12-1'!L139+'D-12-2'!L139</f>
        <v>0</v>
      </c>
      <c r="M139" s="1392">
        <f>'D-12-1'!M139+'D-12-2'!M139</f>
        <v>0</v>
      </c>
      <c r="N139" s="1392">
        <f>'D-12-1'!N139+'D-12-2'!N139</f>
        <v>0</v>
      </c>
      <c r="O139" s="1392">
        <f>'D-12-1'!O139+'D-12-2'!O139</f>
        <v>0</v>
      </c>
      <c r="P139" s="1392">
        <f>'D-12-1'!P139+'D-12-2'!P139</f>
        <v>0</v>
      </c>
      <c r="Q139" s="1392">
        <f>'D-12-1'!Q139+'D-12-2'!Q139</f>
        <v>0</v>
      </c>
      <c r="R139" s="1392">
        <f>'D-12-1'!R139+'D-12-2'!R139</f>
        <v>0</v>
      </c>
      <c r="S139" s="1392">
        <f>'D-12-1'!S139+'D-12-2'!S139</f>
        <v>0</v>
      </c>
      <c r="T139" s="1392">
        <f>'D-12-1'!T139+'D-12-2'!T139</f>
        <v>0</v>
      </c>
      <c r="U139" s="1392">
        <f>'D-12-1'!U139+'D-12-2'!U139</f>
        <v>0</v>
      </c>
      <c r="V139" s="1392">
        <f>'D-12-1'!V139+'D-12-2'!V139</f>
        <v>1</v>
      </c>
      <c r="W139" s="346" t="s">
        <v>180</v>
      </c>
      <c r="X139" s="1806" t="s">
        <v>1281</v>
      </c>
    </row>
    <row r="140" spans="1:24" s="339" customFormat="1" ht="13.5" thickBot="1" x14ac:dyDescent="0.25">
      <c r="A140" s="1787"/>
      <c r="B140" s="1789"/>
      <c r="C140" s="286" t="s">
        <v>1134</v>
      </c>
      <c r="D140" s="1393">
        <f t="shared" si="2"/>
        <v>0</v>
      </c>
      <c r="E140" s="1394">
        <f>'D-12-1'!E140+'D-12-2'!E140</f>
        <v>0</v>
      </c>
      <c r="F140" s="1395">
        <f>'D-12-1'!F140+'D-12-2'!F140</f>
        <v>0</v>
      </c>
      <c r="G140" s="1395">
        <f>'D-12-1'!G140+'D-12-2'!G140</f>
        <v>0</v>
      </c>
      <c r="H140" s="1395">
        <f>'D-12-1'!H140+'D-12-2'!H140</f>
        <v>0</v>
      </c>
      <c r="I140" s="1395">
        <f>'D-12-1'!I140+'D-12-2'!I140</f>
        <v>0</v>
      </c>
      <c r="J140" s="1395">
        <f>'D-12-1'!J140+'D-12-2'!J140</f>
        <v>0</v>
      </c>
      <c r="K140" s="1395">
        <f>'D-12-1'!K140+'D-12-2'!K140</f>
        <v>0</v>
      </c>
      <c r="L140" s="1395">
        <f>'D-12-1'!L140+'D-12-2'!L140</f>
        <v>0</v>
      </c>
      <c r="M140" s="1395">
        <f>'D-12-1'!M140+'D-12-2'!M140</f>
        <v>0</v>
      </c>
      <c r="N140" s="1395">
        <f>'D-12-1'!N140+'D-12-2'!N140</f>
        <v>0</v>
      </c>
      <c r="O140" s="1395">
        <f>'D-12-1'!O140+'D-12-2'!O140</f>
        <v>0</v>
      </c>
      <c r="P140" s="1395">
        <f>'D-12-1'!P140+'D-12-2'!P140</f>
        <v>0</v>
      </c>
      <c r="Q140" s="1395">
        <f>'D-12-1'!Q140+'D-12-2'!Q140</f>
        <v>0</v>
      </c>
      <c r="R140" s="1395">
        <f>'D-12-1'!R140+'D-12-2'!R140</f>
        <v>0</v>
      </c>
      <c r="S140" s="1395">
        <f>'D-12-1'!S140+'D-12-2'!S140</f>
        <v>0</v>
      </c>
      <c r="T140" s="1395">
        <f>'D-12-1'!T140+'D-12-2'!T140</f>
        <v>0</v>
      </c>
      <c r="U140" s="1395">
        <f>'D-12-1'!U140+'D-12-2'!U140</f>
        <v>0</v>
      </c>
      <c r="V140" s="1395">
        <f>'D-12-1'!V140+'D-12-2'!V140</f>
        <v>0</v>
      </c>
      <c r="W140" s="286" t="s">
        <v>434</v>
      </c>
      <c r="X140" s="1803"/>
    </row>
    <row r="141" spans="1:24" s="340" customFormat="1" ht="18.75" customHeight="1" thickBot="1" x14ac:dyDescent="0.25">
      <c r="A141" s="1790" t="s">
        <v>1257</v>
      </c>
      <c r="B141" s="1792" t="s">
        <v>1258</v>
      </c>
      <c r="C141" s="285" t="s">
        <v>1132</v>
      </c>
      <c r="D141" s="1396">
        <f t="shared" si="2"/>
        <v>1</v>
      </c>
      <c r="E141" s="1397">
        <f>'D-12-1'!E141+'D-12-2'!E141</f>
        <v>0</v>
      </c>
      <c r="F141" s="1398">
        <f>'D-12-1'!F141+'D-12-2'!F141</f>
        <v>0</v>
      </c>
      <c r="G141" s="1398">
        <f>'D-12-1'!G141+'D-12-2'!G141</f>
        <v>0</v>
      </c>
      <c r="H141" s="1398">
        <f>'D-12-1'!H141+'D-12-2'!H141</f>
        <v>0</v>
      </c>
      <c r="I141" s="1398">
        <f>'D-12-1'!I141+'D-12-2'!I141</f>
        <v>0</v>
      </c>
      <c r="J141" s="1398">
        <f>'D-12-1'!J141+'D-12-2'!J141</f>
        <v>0</v>
      </c>
      <c r="K141" s="1398">
        <f>'D-12-1'!K141+'D-12-2'!K141</f>
        <v>0</v>
      </c>
      <c r="L141" s="1398">
        <f>'D-12-1'!L141+'D-12-2'!L141</f>
        <v>0</v>
      </c>
      <c r="M141" s="1398">
        <f>'D-12-1'!M141+'D-12-2'!M141</f>
        <v>0</v>
      </c>
      <c r="N141" s="1398">
        <f>'D-12-1'!N141+'D-12-2'!N141</f>
        <v>0</v>
      </c>
      <c r="O141" s="1398">
        <f>'D-12-1'!O141+'D-12-2'!O141</f>
        <v>0</v>
      </c>
      <c r="P141" s="1398">
        <f>'D-12-1'!P141+'D-12-2'!P141</f>
        <v>0</v>
      </c>
      <c r="Q141" s="1398">
        <f>'D-12-1'!Q141+'D-12-2'!Q141</f>
        <v>0</v>
      </c>
      <c r="R141" s="1398">
        <f>'D-12-1'!R141+'D-12-2'!R141</f>
        <v>0</v>
      </c>
      <c r="S141" s="1398">
        <f>'D-12-1'!S141+'D-12-2'!S141</f>
        <v>0</v>
      </c>
      <c r="T141" s="1398">
        <f>'D-12-1'!T141+'D-12-2'!T141</f>
        <v>0</v>
      </c>
      <c r="U141" s="1398">
        <f>'D-12-1'!U141+'D-12-2'!U141</f>
        <v>0</v>
      </c>
      <c r="V141" s="1398">
        <f>'D-12-1'!V141+'D-12-2'!V141</f>
        <v>1</v>
      </c>
      <c r="W141" s="285" t="s">
        <v>180</v>
      </c>
      <c r="X141" s="1804" t="s">
        <v>1282</v>
      </c>
    </row>
    <row r="142" spans="1:24" s="340" customFormat="1" ht="18.75" customHeight="1" thickBot="1" x14ac:dyDescent="0.25">
      <c r="A142" s="1791"/>
      <c r="B142" s="1793"/>
      <c r="C142" s="285" t="s">
        <v>1134</v>
      </c>
      <c r="D142" s="1396">
        <f t="shared" si="2"/>
        <v>0</v>
      </c>
      <c r="E142" s="1397">
        <f>'D-12-1'!E142+'D-12-2'!E142</f>
        <v>0</v>
      </c>
      <c r="F142" s="1398">
        <f>'D-12-1'!F142+'D-12-2'!F142</f>
        <v>0</v>
      </c>
      <c r="G142" s="1398">
        <f>'D-12-1'!G142+'D-12-2'!G142</f>
        <v>0</v>
      </c>
      <c r="H142" s="1398">
        <f>'D-12-1'!H142+'D-12-2'!H142</f>
        <v>0</v>
      </c>
      <c r="I142" s="1398">
        <f>'D-12-1'!I142+'D-12-2'!I142</f>
        <v>0</v>
      </c>
      <c r="J142" s="1398">
        <f>'D-12-1'!J142+'D-12-2'!J142</f>
        <v>0</v>
      </c>
      <c r="K142" s="1398">
        <f>'D-12-1'!K142+'D-12-2'!K142</f>
        <v>0</v>
      </c>
      <c r="L142" s="1398">
        <f>'D-12-1'!L142+'D-12-2'!L142</f>
        <v>0</v>
      </c>
      <c r="M142" s="1398">
        <f>'D-12-1'!M142+'D-12-2'!M142</f>
        <v>0</v>
      </c>
      <c r="N142" s="1398">
        <f>'D-12-1'!N142+'D-12-2'!N142</f>
        <v>0</v>
      </c>
      <c r="O142" s="1398">
        <f>'D-12-1'!O142+'D-12-2'!O142</f>
        <v>0</v>
      </c>
      <c r="P142" s="1398">
        <f>'D-12-1'!P142+'D-12-2'!P142</f>
        <v>0</v>
      </c>
      <c r="Q142" s="1398">
        <f>'D-12-1'!Q142+'D-12-2'!Q142</f>
        <v>0</v>
      </c>
      <c r="R142" s="1398">
        <f>'D-12-1'!R142+'D-12-2'!R142</f>
        <v>0</v>
      </c>
      <c r="S142" s="1398">
        <f>'D-12-1'!S142+'D-12-2'!S142</f>
        <v>0</v>
      </c>
      <c r="T142" s="1398">
        <f>'D-12-1'!T142+'D-12-2'!T142</f>
        <v>0</v>
      </c>
      <c r="U142" s="1398">
        <f>'D-12-1'!U142+'D-12-2'!U142</f>
        <v>0</v>
      </c>
      <c r="V142" s="1398">
        <f>'D-12-1'!V142+'D-12-2'!V142</f>
        <v>0</v>
      </c>
      <c r="W142" s="285" t="s">
        <v>434</v>
      </c>
      <c r="X142" s="1805"/>
    </row>
    <row r="143" spans="1:24" s="339" customFormat="1" ht="13.5" thickBot="1" x14ac:dyDescent="0.25">
      <c r="A143" s="1794" t="s">
        <v>1081</v>
      </c>
      <c r="B143" s="1795" t="s">
        <v>1082</v>
      </c>
      <c r="C143" s="346" t="s">
        <v>1132</v>
      </c>
      <c r="D143" s="1390">
        <f t="shared" si="2"/>
        <v>0</v>
      </c>
      <c r="E143" s="1391">
        <f>'D-12-1'!E143+'D-12-2'!E143</f>
        <v>0</v>
      </c>
      <c r="F143" s="1392">
        <f>'D-12-1'!F143+'D-12-2'!F143</f>
        <v>0</v>
      </c>
      <c r="G143" s="1392">
        <f>'D-12-1'!G143+'D-12-2'!G143</f>
        <v>0</v>
      </c>
      <c r="H143" s="1392">
        <f>'D-12-1'!H143+'D-12-2'!H143</f>
        <v>0</v>
      </c>
      <c r="I143" s="1392">
        <f>'D-12-1'!I143+'D-12-2'!I143</f>
        <v>0</v>
      </c>
      <c r="J143" s="1392">
        <f>'D-12-1'!J143+'D-12-2'!J143</f>
        <v>0</v>
      </c>
      <c r="K143" s="1392">
        <f>'D-12-1'!K143+'D-12-2'!K143</f>
        <v>0</v>
      </c>
      <c r="L143" s="1392">
        <f>'D-12-1'!L143+'D-12-2'!L143</f>
        <v>0</v>
      </c>
      <c r="M143" s="1392">
        <f>'D-12-1'!M143+'D-12-2'!M143</f>
        <v>0</v>
      </c>
      <c r="N143" s="1392">
        <f>'D-12-1'!N143+'D-12-2'!N143</f>
        <v>0</v>
      </c>
      <c r="O143" s="1392">
        <f>'D-12-1'!O143+'D-12-2'!O143</f>
        <v>0</v>
      </c>
      <c r="P143" s="1392">
        <f>'D-12-1'!P143+'D-12-2'!P143</f>
        <v>0</v>
      </c>
      <c r="Q143" s="1392">
        <f>'D-12-1'!Q143+'D-12-2'!Q143</f>
        <v>0</v>
      </c>
      <c r="R143" s="1392">
        <f>'D-12-1'!R143+'D-12-2'!R143</f>
        <v>0</v>
      </c>
      <c r="S143" s="1392">
        <f>'D-12-1'!S143+'D-12-2'!S143</f>
        <v>0</v>
      </c>
      <c r="T143" s="1392">
        <f>'D-12-1'!T143+'D-12-2'!T143</f>
        <v>0</v>
      </c>
      <c r="U143" s="1392">
        <f>'D-12-1'!U143+'D-12-2'!U143</f>
        <v>0</v>
      </c>
      <c r="V143" s="1392">
        <f>'D-12-1'!V143+'D-12-2'!V143</f>
        <v>0</v>
      </c>
      <c r="W143" s="346" t="s">
        <v>180</v>
      </c>
      <c r="X143" s="1806" t="s">
        <v>1083</v>
      </c>
    </row>
    <row r="144" spans="1:24" s="339" customFormat="1" ht="13.5" thickBot="1" x14ac:dyDescent="0.25">
      <c r="A144" s="1787"/>
      <c r="B144" s="1789"/>
      <c r="C144" s="286" t="s">
        <v>1134</v>
      </c>
      <c r="D144" s="1393">
        <f t="shared" si="2"/>
        <v>3</v>
      </c>
      <c r="E144" s="1394">
        <f>'D-12-1'!E144+'D-12-2'!E144</f>
        <v>0</v>
      </c>
      <c r="F144" s="1395">
        <f>'D-12-1'!F144+'D-12-2'!F144</f>
        <v>0</v>
      </c>
      <c r="G144" s="1395">
        <f>'D-12-1'!G144+'D-12-2'!G144</f>
        <v>0</v>
      </c>
      <c r="H144" s="1395">
        <f>'D-12-1'!H144+'D-12-2'!H144</f>
        <v>0</v>
      </c>
      <c r="I144" s="1395">
        <f>'D-12-1'!I144+'D-12-2'!I144</f>
        <v>0</v>
      </c>
      <c r="J144" s="1395">
        <f>'D-12-1'!J144+'D-12-2'!J144</f>
        <v>0</v>
      </c>
      <c r="K144" s="1395">
        <f>'D-12-1'!K144+'D-12-2'!K144</f>
        <v>0</v>
      </c>
      <c r="L144" s="1395">
        <f>'D-12-1'!L144+'D-12-2'!L144</f>
        <v>0</v>
      </c>
      <c r="M144" s="1395">
        <f>'D-12-1'!M144+'D-12-2'!M144</f>
        <v>0</v>
      </c>
      <c r="N144" s="1395">
        <f>'D-12-1'!N144+'D-12-2'!N144</f>
        <v>0</v>
      </c>
      <c r="O144" s="1395">
        <f>'D-12-1'!O144+'D-12-2'!O144</f>
        <v>0</v>
      </c>
      <c r="P144" s="1395">
        <f>'D-12-1'!P144+'D-12-2'!P144</f>
        <v>0</v>
      </c>
      <c r="Q144" s="1395">
        <f>'D-12-1'!Q144+'D-12-2'!Q144</f>
        <v>0</v>
      </c>
      <c r="R144" s="1395">
        <f>'D-12-1'!R144+'D-12-2'!R144</f>
        <v>0</v>
      </c>
      <c r="S144" s="1395">
        <f>'D-12-1'!S144+'D-12-2'!S144</f>
        <v>0</v>
      </c>
      <c r="T144" s="1395">
        <f>'D-12-1'!T144+'D-12-2'!T144</f>
        <v>0</v>
      </c>
      <c r="U144" s="1395">
        <f>'D-12-1'!U144+'D-12-2'!U144</f>
        <v>0</v>
      </c>
      <c r="V144" s="1395">
        <f>'D-12-1'!V144+'D-12-2'!V144</f>
        <v>3</v>
      </c>
      <c r="W144" s="286" t="s">
        <v>434</v>
      </c>
      <c r="X144" s="1803"/>
    </row>
    <row r="145" spans="1:24" s="340" customFormat="1" ht="13.5" thickBot="1" x14ac:dyDescent="0.25">
      <c r="A145" s="1790" t="s">
        <v>1084</v>
      </c>
      <c r="B145" s="1792" t="s">
        <v>1085</v>
      </c>
      <c r="C145" s="285" t="s">
        <v>1132</v>
      </c>
      <c r="D145" s="1396">
        <f t="shared" si="2"/>
        <v>0</v>
      </c>
      <c r="E145" s="1397">
        <f>'D-12-1'!E145+'D-12-2'!E145</f>
        <v>0</v>
      </c>
      <c r="F145" s="1398">
        <f>'D-12-1'!F145+'D-12-2'!F145</f>
        <v>0</v>
      </c>
      <c r="G145" s="1398">
        <f>'D-12-1'!G145+'D-12-2'!G145</f>
        <v>0</v>
      </c>
      <c r="H145" s="1398">
        <f>'D-12-1'!H145+'D-12-2'!H145</f>
        <v>0</v>
      </c>
      <c r="I145" s="1398">
        <f>'D-12-1'!I145+'D-12-2'!I145</f>
        <v>0</v>
      </c>
      <c r="J145" s="1398">
        <f>'D-12-1'!J145+'D-12-2'!J145</f>
        <v>0</v>
      </c>
      <c r="K145" s="1398">
        <f>'D-12-1'!K145+'D-12-2'!K145</f>
        <v>0</v>
      </c>
      <c r="L145" s="1398">
        <f>'D-12-1'!L145+'D-12-2'!L145</f>
        <v>0</v>
      </c>
      <c r="M145" s="1398">
        <f>'D-12-1'!M145+'D-12-2'!M145</f>
        <v>0</v>
      </c>
      <c r="N145" s="1398">
        <f>'D-12-1'!N145+'D-12-2'!N145</f>
        <v>0</v>
      </c>
      <c r="O145" s="1398">
        <f>'D-12-1'!O145+'D-12-2'!O145</f>
        <v>0</v>
      </c>
      <c r="P145" s="1398">
        <f>'D-12-1'!P145+'D-12-2'!P145</f>
        <v>0</v>
      </c>
      <c r="Q145" s="1398">
        <f>'D-12-1'!Q145+'D-12-2'!Q145</f>
        <v>0</v>
      </c>
      <c r="R145" s="1398">
        <f>'D-12-1'!R145+'D-12-2'!R145</f>
        <v>0</v>
      </c>
      <c r="S145" s="1398">
        <f>'D-12-1'!S145+'D-12-2'!S145</f>
        <v>0</v>
      </c>
      <c r="T145" s="1398">
        <f>'D-12-1'!T145+'D-12-2'!T145</f>
        <v>0</v>
      </c>
      <c r="U145" s="1398">
        <f>'D-12-1'!U145+'D-12-2'!U145</f>
        <v>0</v>
      </c>
      <c r="V145" s="1398">
        <f>'D-12-1'!V145+'D-12-2'!V145</f>
        <v>0</v>
      </c>
      <c r="W145" s="285" t="s">
        <v>180</v>
      </c>
      <c r="X145" s="1804" t="s">
        <v>1086</v>
      </c>
    </row>
    <row r="146" spans="1:24" s="340" customFormat="1" ht="13.5" thickBot="1" x14ac:dyDescent="0.25">
      <c r="A146" s="1791"/>
      <c r="B146" s="1793"/>
      <c r="C146" s="285" t="s">
        <v>1134</v>
      </c>
      <c r="D146" s="1396">
        <f t="shared" si="2"/>
        <v>2</v>
      </c>
      <c r="E146" s="1397">
        <f>'D-12-1'!E146+'D-12-2'!E146</f>
        <v>0</v>
      </c>
      <c r="F146" s="1398">
        <f>'D-12-1'!F146+'D-12-2'!F146</f>
        <v>0</v>
      </c>
      <c r="G146" s="1398">
        <f>'D-12-1'!G146+'D-12-2'!G146</f>
        <v>0</v>
      </c>
      <c r="H146" s="1398">
        <f>'D-12-1'!H146+'D-12-2'!H146</f>
        <v>0</v>
      </c>
      <c r="I146" s="1398">
        <f>'D-12-1'!I146+'D-12-2'!I146</f>
        <v>0</v>
      </c>
      <c r="J146" s="1398">
        <f>'D-12-1'!J146+'D-12-2'!J146</f>
        <v>0</v>
      </c>
      <c r="K146" s="1398">
        <f>'D-12-1'!K146+'D-12-2'!K146</f>
        <v>0</v>
      </c>
      <c r="L146" s="1398">
        <f>'D-12-1'!L146+'D-12-2'!L146</f>
        <v>0</v>
      </c>
      <c r="M146" s="1398">
        <f>'D-12-1'!M146+'D-12-2'!M146</f>
        <v>0</v>
      </c>
      <c r="N146" s="1398">
        <f>'D-12-1'!N146+'D-12-2'!N146</f>
        <v>0</v>
      </c>
      <c r="O146" s="1398">
        <f>'D-12-1'!O146+'D-12-2'!O146</f>
        <v>0</v>
      </c>
      <c r="P146" s="1398">
        <f>'D-12-1'!P146+'D-12-2'!P146</f>
        <v>0</v>
      </c>
      <c r="Q146" s="1398">
        <f>'D-12-1'!Q146+'D-12-2'!Q146</f>
        <v>0</v>
      </c>
      <c r="R146" s="1398">
        <f>'D-12-1'!R146+'D-12-2'!R146</f>
        <v>0</v>
      </c>
      <c r="S146" s="1398">
        <f>'D-12-1'!S146+'D-12-2'!S146</f>
        <v>0</v>
      </c>
      <c r="T146" s="1398">
        <f>'D-12-1'!T146+'D-12-2'!T146</f>
        <v>0</v>
      </c>
      <c r="U146" s="1398">
        <f>'D-12-1'!U146+'D-12-2'!U146</f>
        <v>0</v>
      </c>
      <c r="V146" s="1398">
        <f>'D-12-1'!V146+'D-12-2'!V146</f>
        <v>2</v>
      </c>
      <c r="W146" s="285" t="s">
        <v>434</v>
      </c>
      <c r="X146" s="1805"/>
    </row>
    <row r="147" spans="1:24" s="339" customFormat="1" ht="13.5" thickBot="1" x14ac:dyDescent="0.25">
      <c r="A147" s="1794" t="s">
        <v>1087</v>
      </c>
      <c r="B147" s="1795" t="s">
        <v>1088</v>
      </c>
      <c r="C147" s="346" t="s">
        <v>1132</v>
      </c>
      <c r="D147" s="1390">
        <f t="shared" si="2"/>
        <v>18</v>
      </c>
      <c r="E147" s="1391">
        <f>'D-12-1'!E147+'D-12-2'!E147</f>
        <v>0</v>
      </c>
      <c r="F147" s="1392">
        <f>'D-12-1'!F147+'D-12-2'!F147</f>
        <v>0</v>
      </c>
      <c r="G147" s="1392">
        <f>'D-12-1'!G147+'D-12-2'!G147</f>
        <v>0</v>
      </c>
      <c r="H147" s="1392">
        <f>'D-12-1'!H147+'D-12-2'!H147</f>
        <v>0</v>
      </c>
      <c r="I147" s="1392">
        <f>'D-12-1'!I147+'D-12-2'!I147</f>
        <v>0</v>
      </c>
      <c r="J147" s="1392">
        <f>'D-12-1'!J147+'D-12-2'!J147</f>
        <v>0</v>
      </c>
      <c r="K147" s="1392">
        <f>'D-12-1'!K147+'D-12-2'!K147</f>
        <v>0</v>
      </c>
      <c r="L147" s="1392">
        <f>'D-12-1'!L147+'D-12-2'!L147</f>
        <v>0</v>
      </c>
      <c r="M147" s="1392">
        <f>'D-12-1'!M147+'D-12-2'!M147</f>
        <v>0</v>
      </c>
      <c r="N147" s="1392">
        <f>'D-12-1'!N147+'D-12-2'!N147</f>
        <v>0</v>
      </c>
      <c r="O147" s="1392">
        <f>'D-12-1'!O147+'D-12-2'!O147</f>
        <v>0</v>
      </c>
      <c r="P147" s="1392">
        <f>'D-12-1'!P147+'D-12-2'!P147</f>
        <v>0</v>
      </c>
      <c r="Q147" s="1392">
        <f>'D-12-1'!Q147+'D-12-2'!Q147</f>
        <v>0</v>
      </c>
      <c r="R147" s="1392">
        <f>'D-12-1'!R147+'D-12-2'!R147</f>
        <v>0</v>
      </c>
      <c r="S147" s="1392">
        <f>'D-12-1'!S147+'D-12-2'!S147</f>
        <v>0</v>
      </c>
      <c r="T147" s="1392">
        <f>'D-12-1'!T147+'D-12-2'!T147</f>
        <v>0</v>
      </c>
      <c r="U147" s="1392">
        <f>'D-12-1'!U147+'D-12-2'!U147</f>
        <v>2</v>
      </c>
      <c r="V147" s="1392">
        <f>'D-12-1'!V147+'D-12-2'!V147</f>
        <v>16</v>
      </c>
      <c r="W147" s="346" t="s">
        <v>180</v>
      </c>
      <c r="X147" s="1806" t="s">
        <v>1089</v>
      </c>
    </row>
    <row r="148" spans="1:24" s="339" customFormat="1" ht="13.5" thickBot="1" x14ac:dyDescent="0.25">
      <c r="A148" s="1787"/>
      <c r="B148" s="1789"/>
      <c r="C148" s="286" t="s">
        <v>1134</v>
      </c>
      <c r="D148" s="1393">
        <f t="shared" si="2"/>
        <v>9</v>
      </c>
      <c r="E148" s="1394">
        <f>'D-12-1'!E148+'D-12-2'!E148</f>
        <v>0</v>
      </c>
      <c r="F148" s="1395">
        <f>'D-12-1'!F148+'D-12-2'!F148</f>
        <v>0</v>
      </c>
      <c r="G148" s="1395">
        <f>'D-12-1'!G148+'D-12-2'!G148</f>
        <v>0</v>
      </c>
      <c r="H148" s="1395">
        <f>'D-12-1'!H148+'D-12-2'!H148</f>
        <v>0</v>
      </c>
      <c r="I148" s="1395">
        <f>'D-12-1'!I148+'D-12-2'!I148</f>
        <v>0</v>
      </c>
      <c r="J148" s="1395">
        <f>'D-12-1'!J148+'D-12-2'!J148</f>
        <v>0</v>
      </c>
      <c r="K148" s="1395">
        <f>'D-12-1'!K148+'D-12-2'!K148</f>
        <v>0</v>
      </c>
      <c r="L148" s="1395">
        <f>'D-12-1'!L148+'D-12-2'!L148</f>
        <v>0</v>
      </c>
      <c r="M148" s="1395">
        <f>'D-12-1'!M148+'D-12-2'!M148</f>
        <v>0</v>
      </c>
      <c r="N148" s="1395">
        <f>'D-12-1'!N148+'D-12-2'!N148</f>
        <v>0</v>
      </c>
      <c r="O148" s="1395">
        <f>'D-12-1'!O148+'D-12-2'!O148</f>
        <v>0</v>
      </c>
      <c r="P148" s="1395">
        <f>'D-12-1'!P148+'D-12-2'!P148</f>
        <v>0</v>
      </c>
      <c r="Q148" s="1395">
        <f>'D-12-1'!Q148+'D-12-2'!Q148</f>
        <v>0</v>
      </c>
      <c r="R148" s="1395">
        <f>'D-12-1'!R148+'D-12-2'!R148</f>
        <v>0</v>
      </c>
      <c r="S148" s="1395">
        <f>'D-12-1'!S148+'D-12-2'!S148</f>
        <v>0</v>
      </c>
      <c r="T148" s="1395">
        <f>'D-12-1'!T148+'D-12-2'!T148</f>
        <v>0</v>
      </c>
      <c r="U148" s="1395">
        <f>'D-12-1'!U148+'D-12-2'!U148</f>
        <v>0</v>
      </c>
      <c r="V148" s="1395">
        <f>'D-12-1'!V148+'D-12-2'!V148</f>
        <v>9</v>
      </c>
      <c r="W148" s="286" t="s">
        <v>434</v>
      </c>
      <c r="X148" s="1803"/>
    </row>
    <row r="149" spans="1:24" s="340" customFormat="1" ht="13.5" thickBot="1" x14ac:dyDescent="0.25">
      <c r="A149" s="1790" t="s">
        <v>1090</v>
      </c>
      <c r="B149" s="1792" t="s">
        <v>1091</v>
      </c>
      <c r="C149" s="285" t="s">
        <v>1132</v>
      </c>
      <c r="D149" s="1396">
        <f t="shared" si="2"/>
        <v>2</v>
      </c>
      <c r="E149" s="1397">
        <f>'D-12-1'!E149+'D-12-2'!E149</f>
        <v>0</v>
      </c>
      <c r="F149" s="1398">
        <f>'D-12-1'!F149+'D-12-2'!F149</f>
        <v>0</v>
      </c>
      <c r="G149" s="1398">
        <f>'D-12-1'!G149+'D-12-2'!G149</f>
        <v>0</v>
      </c>
      <c r="H149" s="1398">
        <f>'D-12-1'!H149+'D-12-2'!H149</f>
        <v>0</v>
      </c>
      <c r="I149" s="1398">
        <f>'D-12-1'!I149+'D-12-2'!I149</f>
        <v>0</v>
      </c>
      <c r="J149" s="1398">
        <f>'D-12-1'!J149+'D-12-2'!J149</f>
        <v>0</v>
      </c>
      <c r="K149" s="1398">
        <f>'D-12-1'!K149+'D-12-2'!K149</f>
        <v>0</v>
      </c>
      <c r="L149" s="1398">
        <f>'D-12-1'!L149+'D-12-2'!L149</f>
        <v>0</v>
      </c>
      <c r="M149" s="1398">
        <f>'D-12-1'!M149+'D-12-2'!M149</f>
        <v>0</v>
      </c>
      <c r="N149" s="1398">
        <f>'D-12-1'!N149+'D-12-2'!N149</f>
        <v>0</v>
      </c>
      <c r="O149" s="1398">
        <f>'D-12-1'!O149+'D-12-2'!O149</f>
        <v>0</v>
      </c>
      <c r="P149" s="1398">
        <f>'D-12-1'!P149+'D-12-2'!P149</f>
        <v>0</v>
      </c>
      <c r="Q149" s="1398">
        <f>'D-12-1'!Q149+'D-12-2'!Q149</f>
        <v>0</v>
      </c>
      <c r="R149" s="1398">
        <f>'D-12-1'!R149+'D-12-2'!R149</f>
        <v>0</v>
      </c>
      <c r="S149" s="1398">
        <f>'D-12-1'!S149+'D-12-2'!S149</f>
        <v>0</v>
      </c>
      <c r="T149" s="1398">
        <f>'D-12-1'!T149+'D-12-2'!T149</f>
        <v>0</v>
      </c>
      <c r="U149" s="1398">
        <f>'D-12-1'!U149+'D-12-2'!U149</f>
        <v>0</v>
      </c>
      <c r="V149" s="1398">
        <f>'D-12-1'!V149+'D-12-2'!V149</f>
        <v>2</v>
      </c>
      <c r="W149" s="285" t="s">
        <v>180</v>
      </c>
      <c r="X149" s="1804" t="s">
        <v>1092</v>
      </c>
    </row>
    <row r="150" spans="1:24" s="340" customFormat="1" ht="13.5" thickBot="1" x14ac:dyDescent="0.25">
      <c r="A150" s="1791"/>
      <c r="B150" s="1793"/>
      <c r="C150" s="285" t="s">
        <v>1134</v>
      </c>
      <c r="D150" s="1396">
        <f t="shared" si="2"/>
        <v>4</v>
      </c>
      <c r="E150" s="1397">
        <f>'D-12-1'!E150+'D-12-2'!E150</f>
        <v>0</v>
      </c>
      <c r="F150" s="1398">
        <f>'D-12-1'!F150+'D-12-2'!F150</f>
        <v>0</v>
      </c>
      <c r="G150" s="1398">
        <f>'D-12-1'!G150+'D-12-2'!G150</f>
        <v>0</v>
      </c>
      <c r="H150" s="1398">
        <f>'D-12-1'!H150+'D-12-2'!H150</f>
        <v>0</v>
      </c>
      <c r="I150" s="1398">
        <f>'D-12-1'!I150+'D-12-2'!I150</f>
        <v>0</v>
      </c>
      <c r="J150" s="1398">
        <f>'D-12-1'!J150+'D-12-2'!J150</f>
        <v>0</v>
      </c>
      <c r="K150" s="1398">
        <f>'D-12-1'!K150+'D-12-2'!K150</f>
        <v>0</v>
      </c>
      <c r="L150" s="1398">
        <f>'D-12-1'!L150+'D-12-2'!L150</f>
        <v>0</v>
      </c>
      <c r="M150" s="1398">
        <f>'D-12-1'!M150+'D-12-2'!M150</f>
        <v>0</v>
      </c>
      <c r="N150" s="1398">
        <f>'D-12-1'!N150+'D-12-2'!N150</f>
        <v>0</v>
      </c>
      <c r="O150" s="1398">
        <f>'D-12-1'!O150+'D-12-2'!O150</f>
        <v>0</v>
      </c>
      <c r="P150" s="1398">
        <f>'D-12-1'!P150+'D-12-2'!P150</f>
        <v>0</v>
      </c>
      <c r="Q150" s="1398">
        <f>'D-12-1'!Q150+'D-12-2'!Q150</f>
        <v>0</v>
      </c>
      <c r="R150" s="1398">
        <f>'D-12-1'!R150+'D-12-2'!R150</f>
        <v>0</v>
      </c>
      <c r="S150" s="1398">
        <f>'D-12-1'!S150+'D-12-2'!S150</f>
        <v>0</v>
      </c>
      <c r="T150" s="1398">
        <f>'D-12-1'!T150+'D-12-2'!T150</f>
        <v>0</v>
      </c>
      <c r="U150" s="1398">
        <f>'D-12-1'!U150+'D-12-2'!U150</f>
        <v>0</v>
      </c>
      <c r="V150" s="1398">
        <f>'D-12-1'!V150+'D-12-2'!V150</f>
        <v>4</v>
      </c>
      <c r="W150" s="285" t="s">
        <v>434</v>
      </c>
      <c r="X150" s="1805"/>
    </row>
    <row r="151" spans="1:24" s="339" customFormat="1" ht="13.5" thickBot="1" x14ac:dyDescent="0.25">
      <c r="A151" s="1794" t="s">
        <v>1093</v>
      </c>
      <c r="B151" s="1795" t="s">
        <v>1094</v>
      </c>
      <c r="C151" s="346" t="s">
        <v>1132</v>
      </c>
      <c r="D151" s="1390">
        <f t="shared" si="2"/>
        <v>2</v>
      </c>
      <c r="E151" s="1391">
        <f>'D-12-1'!E151+'D-12-2'!E151</f>
        <v>0</v>
      </c>
      <c r="F151" s="1392">
        <f>'D-12-1'!F151+'D-12-2'!F151</f>
        <v>0</v>
      </c>
      <c r="G151" s="1392">
        <f>'D-12-1'!G151+'D-12-2'!G151</f>
        <v>0</v>
      </c>
      <c r="H151" s="1392">
        <f>'D-12-1'!H151+'D-12-2'!H151</f>
        <v>0</v>
      </c>
      <c r="I151" s="1392">
        <f>'D-12-1'!I151+'D-12-2'!I151</f>
        <v>0</v>
      </c>
      <c r="J151" s="1392">
        <f>'D-12-1'!J151+'D-12-2'!J151</f>
        <v>0</v>
      </c>
      <c r="K151" s="1392">
        <f>'D-12-1'!K151+'D-12-2'!K151</f>
        <v>0</v>
      </c>
      <c r="L151" s="1392">
        <f>'D-12-1'!L151+'D-12-2'!L151</f>
        <v>0</v>
      </c>
      <c r="M151" s="1392">
        <f>'D-12-1'!M151+'D-12-2'!M151</f>
        <v>0</v>
      </c>
      <c r="N151" s="1392">
        <f>'D-12-1'!N151+'D-12-2'!N151</f>
        <v>0</v>
      </c>
      <c r="O151" s="1392">
        <f>'D-12-1'!O151+'D-12-2'!O151</f>
        <v>0</v>
      </c>
      <c r="P151" s="1392">
        <f>'D-12-1'!P151+'D-12-2'!P151</f>
        <v>0</v>
      </c>
      <c r="Q151" s="1392">
        <f>'D-12-1'!Q151+'D-12-2'!Q151</f>
        <v>0</v>
      </c>
      <c r="R151" s="1392">
        <f>'D-12-1'!R151+'D-12-2'!R151</f>
        <v>0</v>
      </c>
      <c r="S151" s="1392">
        <f>'D-12-1'!S151+'D-12-2'!S151</f>
        <v>0</v>
      </c>
      <c r="T151" s="1392">
        <f>'D-12-1'!T151+'D-12-2'!T151</f>
        <v>0</v>
      </c>
      <c r="U151" s="1392">
        <f>'D-12-1'!U151+'D-12-2'!U151</f>
        <v>0</v>
      </c>
      <c r="V151" s="1392">
        <f>'D-12-1'!V151+'D-12-2'!V151</f>
        <v>2</v>
      </c>
      <c r="W151" s="346" t="s">
        <v>180</v>
      </c>
      <c r="X151" s="1806" t="s">
        <v>1095</v>
      </c>
    </row>
    <row r="152" spans="1:24" s="339" customFormat="1" ht="13.5" thickBot="1" x14ac:dyDescent="0.25">
      <c r="A152" s="1787"/>
      <c r="B152" s="1789"/>
      <c r="C152" s="286" t="s">
        <v>1134</v>
      </c>
      <c r="D152" s="1393">
        <f t="shared" si="2"/>
        <v>1</v>
      </c>
      <c r="E152" s="1394">
        <f>'D-12-1'!E152+'D-12-2'!E152</f>
        <v>0</v>
      </c>
      <c r="F152" s="1395">
        <f>'D-12-1'!F152+'D-12-2'!F152</f>
        <v>0</v>
      </c>
      <c r="G152" s="1395">
        <f>'D-12-1'!G152+'D-12-2'!G152</f>
        <v>0</v>
      </c>
      <c r="H152" s="1395">
        <f>'D-12-1'!H152+'D-12-2'!H152</f>
        <v>0</v>
      </c>
      <c r="I152" s="1395">
        <f>'D-12-1'!I152+'D-12-2'!I152</f>
        <v>0</v>
      </c>
      <c r="J152" s="1395">
        <f>'D-12-1'!J152+'D-12-2'!J152</f>
        <v>0</v>
      </c>
      <c r="K152" s="1395">
        <f>'D-12-1'!K152+'D-12-2'!K152</f>
        <v>0</v>
      </c>
      <c r="L152" s="1395">
        <f>'D-12-1'!L152+'D-12-2'!L152</f>
        <v>0</v>
      </c>
      <c r="M152" s="1395">
        <f>'D-12-1'!M152+'D-12-2'!M152</f>
        <v>0</v>
      </c>
      <c r="N152" s="1395">
        <f>'D-12-1'!N152+'D-12-2'!N152</f>
        <v>0</v>
      </c>
      <c r="O152" s="1395">
        <f>'D-12-1'!O152+'D-12-2'!O152</f>
        <v>0</v>
      </c>
      <c r="P152" s="1395">
        <f>'D-12-1'!P152+'D-12-2'!P152</f>
        <v>0</v>
      </c>
      <c r="Q152" s="1395">
        <f>'D-12-1'!Q152+'D-12-2'!Q152</f>
        <v>0</v>
      </c>
      <c r="R152" s="1395">
        <f>'D-12-1'!R152+'D-12-2'!R152</f>
        <v>0</v>
      </c>
      <c r="S152" s="1395">
        <f>'D-12-1'!S152+'D-12-2'!S152</f>
        <v>0</v>
      </c>
      <c r="T152" s="1395">
        <f>'D-12-1'!T152+'D-12-2'!T152</f>
        <v>0</v>
      </c>
      <c r="U152" s="1395">
        <f>'D-12-1'!U152+'D-12-2'!U152</f>
        <v>0</v>
      </c>
      <c r="V152" s="1395">
        <f>'D-12-1'!V152+'D-12-2'!V152</f>
        <v>1</v>
      </c>
      <c r="W152" s="286" t="s">
        <v>434</v>
      </c>
      <c r="X152" s="1803"/>
    </row>
    <row r="153" spans="1:24" s="340" customFormat="1" ht="18.75" customHeight="1" thickBot="1" x14ac:dyDescent="0.25">
      <c r="A153" s="1790" t="s">
        <v>1096</v>
      </c>
      <c r="B153" s="1792" t="s">
        <v>1097</v>
      </c>
      <c r="C153" s="285" t="s">
        <v>1132</v>
      </c>
      <c r="D153" s="1396">
        <f t="shared" si="2"/>
        <v>1</v>
      </c>
      <c r="E153" s="1397">
        <f>'D-12-1'!E153+'D-12-2'!E153</f>
        <v>0</v>
      </c>
      <c r="F153" s="1398">
        <f>'D-12-1'!F153+'D-12-2'!F153</f>
        <v>0</v>
      </c>
      <c r="G153" s="1398">
        <f>'D-12-1'!G153+'D-12-2'!G153</f>
        <v>0</v>
      </c>
      <c r="H153" s="1398">
        <f>'D-12-1'!H153+'D-12-2'!H153</f>
        <v>0</v>
      </c>
      <c r="I153" s="1398">
        <f>'D-12-1'!I153+'D-12-2'!I153</f>
        <v>0</v>
      </c>
      <c r="J153" s="1398">
        <f>'D-12-1'!J153+'D-12-2'!J153</f>
        <v>0</v>
      </c>
      <c r="K153" s="1398">
        <f>'D-12-1'!K153+'D-12-2'!K153</f>
        <v>0</v>
      </c>
      <c r="L153" s="1398">
        <f>'D-12-1'!L153+'D-12-2'!L153</f>
        <v>0</v>
      </c>
      <c r="M153" s="1398">
        <f>'D-12-1'!M153+'D-12-2'!M153</f>
        <v>0</v>
      </c>
      <c r="N153" s="1398">
        <f>'D-12-1'!N153+'D-12-2'!N153</f>
        <v>0</v>
      </c>
      <c r="O153" s="1398">
        <f>'D-12-1'!O153+'D-12-2'!O153</f>
        <v>0</v>
      </c>
      <c r="P153" s="1398">
        <f>'D-12-1'!P153+'D-12-2'!P153</f>
        <v>0</v>
      </c>
      <c r="Q153" s="1398">
        <f>'D-12-1'!Q153+'D-12-2'!Q153</f>
        <v>0</v>
      </c>
      <c r="R153" s="1398">
        <f>'D-12-1'!R153+'D-12-2'!R153</f>
        <v>0</v>
      </c>
      <c r="S153" s="1398">
        <f>'D-12-1'!S153+'D-12-2'!S153</f>
        <v>0</v>
      </c>
      <c r="T153" s="1398">
        <f>'D-12-1'!T153+'D-12-2'!T153</f>
        <v>0</v>
      </c>
      <c r="U153" s="1398">
        <f>'D-12-1'!U153+'D-12-2'!U153</f>
        <v>0</v>
      </c>
      <c r="V153" s="1398">
        <f>'D-12-1'!V153+'D-12-2'!V153</f>
        <v>1</v>
      </c>
      <c r="W153" s="285" t="s">
        <v>180</v>
      </c>
      <c r="X153" s="1804" t="s">
        <v>1098</v>
      </c>
    </row>
    <row r="154" spans="1:24" s="340" customFormat="1" ht="18.75" customHeight="1" thickBot="1" x14ac:dyDescent="0.25">
      <c r="A154" s="1791"/>
      <c r="B154" s="1793"/>
      <c r="C154" s="285" t="s">
        <v>1134</v>
      </c>
      <c r="D154" s="1396">
        <f t="shared" si="2"/>
        <v>2</v>
      </c>
      <c r="E154" s="1397">
        <f>'D-12-1'!E154+'D-12-2'!E154</f>
        <v>0</v>
      </c>
      <c r="F154" s="1398">
        <f>'D-12-1'!F154+'D-12-2'!F154</f>
        <v>0</v>
      </c>
      <c r="G154" s="1398">
        <f>'D-12-1'!G154+'D-12-2'!G154</f>
        <v>0</v>
      </c>
      <c r="H154" s="1398">
        <f>'D-12-1'!H154+'D-12-2'!H154</f>
        <v>0</v>
      </c>
      <c r="I154" s="1398">
        <f>'D-12-1'!I154+'D-12-2'!I154</f>
        <v>0</v>
      </c>
      <c r="J154" s="1398">
        <f>'D-12-1'!J154+'D-12-2'!J154</f>
        <v>0</v>
      </c>
      <c r="K154" s="1398">
        <f>'D-12-1'!K154+'D-12-2'!K154</f>
        <v>0</v>
      </c>
      <c r="L154" s="1398">
        <f>'D-12-1'!L154+'D-12-2'!L154</f>
        <v>0</v>
      </c>
      <c r="M154" s="1398">
        <f>'D-12-1'!M154+'D-12-2'!M154</f>
        <v>0</v>
      </c>
      <c r="N154" s="1398">
        <f>'D-12-1'!N154+'D-12-2'!N154</f>
        <v>0</v>
      </c>
      <c r="O154" s="1398">
        <f>'D-12-1'!O154+'D-12-2'!O154</f>
        <v>0</v>
      </c>
      <c r="P154" s="1398">
        <f>'D-12-1'!P154+'D-12-2'!P154</f>
        <v>0</v>
      </c>
      <c r="Q154" s="1398">
        <f>'D-12-1'!Q154+'D-12-2'!Q154</f>
        <v>0</v>
      </c>
      <c r="R154" s="1398">
        <f>'D-12-1'!R154+'D-12-2'!R154</f>
        <v>0</v>
      </c>
      <c r="S154" s="1398">
        <f>'D-12-1'!S154+'D-12-2'!S154</f>
        <v>0</v>
      </c>
      <c r="T154" s="1398">
        <f>'D-12-1'!T154+'D-12-2'!T154</f>
        <v>1</v>
      </c>
      <c r="U154" s="1398">
        <f>'D-12-1'!U154+'D-12-2'!U154</f>
        <v>0</v>
      </c>
      <c r="V154" s="1398">
        <f>'D-12-1'!V154+'D-12-2'!V154</f>
        <v>1</v>
      </c>
      <c r="W154" s="285" t="s">
        <v>434</v>
      </c>
      <c r="X154" s="1805"/>
    </row>
    <row r="155" spans="1:24" s="339" customFormat="1" ht="13.5" thickBot="1" x14ac:dyDescent="0.25">
      <c r="A155" s="1794" t="s">
        <v>1099</v>
      </c>
      <c r="B155" s="1795" t="s">
        <v>466</v>
      </c>
      <c r="C155" s="346" t="s">
        <v>1132</v>
      </c>
      <c r="D155" s="1390">
        <f t="shared" si="2"/>
        <v>5</v>
      </c>
      <c r="E155" s="1391">
        <f>'D-12-1'!E155+'D-12-2'!E155</f>
        <v>0</v>
      </c>
      <c r="F155" s="1392">
        <f>'D-12-1'!F155+'D-12-2'!F155</f>
        <v>0</v>
      </c>
      <c r="G155" s="1392">
        <f>'D-12-1'!G155+'D-12-2'!G155</f>
        <v>0</v>
      </c>
      <c r="H155" s="1392">
        <f>'D-12-1'!H155+'D-12-2'!H155</f>
        <v>0</v>
      </c>
      <c r="I155" s="1392">
        <f>'D-12-1'!I155+'D-12-2'!I155</f>
        <v>0</v>
      </c>
      <c r="J155" s="1392">
        <f>'D-12-1'!J155+'D-12-2'!J155</f>
        <v>0</v>
      </c>
      <c r="K155" s="1392">
        <f>'D-12-1'!K155+'D-12-2'!K155</f>
        <v>0</v>
      </c>
      <c r="L155" s="1392">
        <f>'D-12-1'!L155+'D-12-2'!L155</f>
        <v>0</v>
      </c>
      <c r="M155" s="1392">
        <f>'D-12-1'!M155+'D-12-2'!M155</f>
        <v>0</v>
      </c>
      <c r="N155" s="1392">
        <f>'D-12-1'!N155+'D-12-2'!N155</f>
        <v>0</v>
      </c>
      <c r="O155" s="1392">
        <f>'D-12-1'!O155+'D-12-2'!O155</f>
        <v>0</v>
      </c>
      <c r="P155" s="1392">
        <f>'D-12-1'!P155+'D-12-2'!P155</f>
        <v>0</v>
      </c>
      <c r="Q155" s="1392">
        <f>'D-12-1'!Q155+'D-12-2'!Q155</f>
        <v>0</v>
      </c>
      <c r="R155" s="1392">
        <f>'D-12-1'!R155+'D-12-2'!R155</f>
        <v>0</v>
      </c>
      <c r="S155" s="1392">
        <f>'D-12-1'!S155+'D-12-2'!S155</f>
        <v>0</v>
      </c>
      <c r="T155" s="1392">
        <f>'D-12-1'!T155+'D-12-2'!T155</f>
        <v>1</v>
      </c>
      <c r="U155" s="1392">
        <f>'D-12-1'!U155+'D-12-2'!U155</f>
        <v>1</v>
      </c>
      <c r="V155" s="1392">
        <f>'D-12-1'!V155+'D-12-2'!V155</f>
        <v>3</v>
      </c>
      <c r="W155" s="346" t="s">
        <v>180</v>
      </c>
      <c r="X155" s="1806" t="s">
        <v>548</v>
      </c>
    </row>
    <row r="156" spans="1:24" s="339" customFormat="1" ht="13.5" thickBot="1" x14ac:dyDescent="0.25">
      <c r="A156" s="1787"/>
      <c r="B156" s="1789"/>
      <c r="C156" s="286" t="s">
        <v>1134</v>
      </c>
      <c r="D156" s="1393">
        <f t="shared" si="2"/>
        <v>3</v>
      </c>
      <c r="E156" s="1394">
        <f>'D-12-1'!E156+'D-12-2'!E156</f>
        <v>0</v>
      </c>
      <c r="F156" s="1395">
        <f>'D-12-1'!F156+'D-12-2'!F156</f>
        <v>0</v>
      </c>
      <c r="G156" s="1395">
        <f>'D-12-1'!G156+'D-12-2'!G156</f>
        <v>0</v>
      </c>
      <c r="H156" s="1395">
        <f>'D-12-1'!H156+'D-12-2'!H156</f>
        <v>0</v>
      </c>
      <c r="I156" s="1395">
        <f>'D-12-1'!I156+'D-12-2'!I156</f>
        <v>0</v>
      </c>
      <c r="J156" s="1395">
        <f>'D-12-1'!J156+'D-12-2'!J156</f>
        <v>0</v>
      </c>
      <c r="K156" s="1395">
        <f>'D-12-1'!K156+'D-12-2'!K156</f>
        <v>0</v>
      </c>
      <c r="L156" s="1395">
        <f>'D-12-1'!L156+'D-12-2'!L156</f>
        <v>0</v>
      </c>
      <c r="M156" s="1395">
        <f>'D-12-1'!M156+'D-12-2'!M156</f>
        <v>0</v>
      </c>
      <c r="N156" s="1395">
        <f>'D-12-1'!N156+'D-12-2'!N156</f>
        <v>0</v>
      </c>
      <c r="O156" s="1395">
        <f>'D-12-1'!O156+'D-12-2'!O156</f>
        <v>0</v>
      </c>
      <c r="P156" s="1395">
        <f>'D-12-1'!P156+'D-12-2'!P156</f>
        <v>0</v>
      </c>
      <c r="Q156" s="1395">
        <f>'D-12-1'!Q156+'D-12-2'!Q156</f>
        <v>0</v>
      </c>
      <c r="R156" s="1395">
        <f>'D-12-1'!R156+'D-12-2'!R156</f>
        <v>0</v>
      </c>
      <c r="S156" s="1395">
        <f>'D-12-1'!S156+'D-12-2'!S156</f>
        <v>0</v>
      </c>
      <c r="T156" s="1395">
        <f>'D-12-1'!T156+'D-12-2'!T156</f>
        <v>1</v>
      </c>
      <c r="U156" s="1395">
        <f>'D-12-1'!U156+'D-12-2'!U156</f>
        <v>0</v>
      </c>
      <c r="V156" s="1395">
        <f>'D-12-1'!V156+'D-12-2'!V156</f>
        <v>2</v>
      </c>
      <c r="W156" s="286" t="s">
        <v>434</v>
      </c>
      <c r="X156" s="1803"/>
    </row>
    <row r="157" spans="1:24" s="340" customFormat="1" ht="13.5" thickBot="1" x14ac:dyDescent="0.25">
      <c r="A157" s="1790" t="s">
        <v>1100</v>
      </c>
      <c r="B157" s="1792" t="s">
        <v>1101</v>
      </c>
      <c r="C157" s="285" t="s">
        <v>1132</v>
      </c>
      <c r="D157" s="1396">
        <f t="shared" si="2"/>
        <v>2</v>
      </c>
      <c r="E157" s="1397">
        <f>'D-12-1'!E157+'D-12-2'!E157</f>
        <v>0</v>
      </c>
      <c r="F157" s="1398">
        <f>'D-12-1'!F157+'D-12-2'!F157</f>
        <v>0</v>
      </c>
      <c r="G157" s="1398">
        <f>'D-12-1'!G157+'D-12-2'!G157</f>
        <v>0</v>
      </c>
      <c r="H157" s="1398">
        <f>'D-12-1'!H157+'D-12-2'!H157</f>
        <v>0</v>
      </c>
      <c r="I157" s="1398">
        <f>'D-12-1'!I157+'D-12-2'!I157</f>
        <v>0</v>
      </c>
      <c r="J157" s="1398">
        <f>'D-12-1'!J157+'D-12-2'!J157</f>
        <v>0</v>
      </c>
      <c r="K157" s="1398">
        <f>'D-12-1'!K157+'D-12-2'!K157</f>
        <v>0</v>
      </c>
      <c r="L157" s="1398">
        <f>'D-12-1'!L157+'D-12-2'!L157</f>
        <v>0</v>
      </c>
      <c r="M157" s="1398">
        <f>'D-12-1'!M157+'D-12-2'!M157</f>
        <v>0</v>
      </c>
      <c r="N157" s="1398">
        <f>'D-12-1'!N157+'D-12-2'!N157</f>
        <v>0</v>
      </c>
      <c r="O157" s="1398">
        <f>'D-12-1'!O157+'D-12-2'!O157</f>
        <v>0</v>
      </c>
      <c r="P157" s="1398">
        <f>'D-12-1'!P157+'D-12-2'!P157</f>
        <v>0</v>
      </c>
      <c r="Q157" s="1398">
        <f>'D-12-1'!Q157+'D-12-2'!Q157</f>
        <v>0</v>
      </c>
      <c r="R157" s="1398">
        <f>'D-12-1'!R157+'D-12-2'!R157</f>
        <v>0</v>
      </c>
      <c r="S157" s="1398">
        <f>'D-12-1'!S157+'D-12-2'!S157</f>
        <v>0</v>
      </c>
      <c r="T157" s="1398">
        <f>'D-12-1'!T157+'D-12-2'!T157</f>
        <v>0</v>
      </c>
      <c r="U157" s="1398">
        <f>'D-12-1'!U157+'D-12-2'!U157</f>
        <v>0</v>
      </c>
      <c r="V157" s="1398">
        <f>'D-12-1'!V157+'D-12-2'!V157</f>
        <v>2</v>
      </c>
      <c r="W157" s="285" t="s">
        <v>180</v>
      </c>
      <c r="X157" s="1804" t="s">
        <v>1102</v>
      </c>
    </row>
    <row r="158" spans="1:24" s="340" customFormat="1" ht="12.75" x14ac:dyDescent="0.2">
      <c r="A158" s="1796"/>
      <c r="B158" s="1797"/>
      <c r="C158" s="1000" t="s">
        <v>1134</v>
      </c>
      <c r="D158" s="1399">
        <f t="shared" si="2"/>
        <v>3</v>
      </c>
      <c r="E158" s="1400">
        <f>'D-12-1'!E158+'D-12-2'!E158</f>
        <v>0</v>
      </c>
      <c r="F158" s="1401">
        <f>'D-12-1'!F158+'D-12-2'!F158</f>
        <v>0</v>
      </c>
      <c r="G158" s="1401">
        <f>'D-12-1'!G158+'D-12-2'!G158</f>
        <v>0</v>
      </c>
      <c r="H158" s="1401">
        <f>'D-12-1'!H158+'D-12-2'!H158</f>
        <v>0</v>
      </c>
      <c r="I158" s="1401">
        <f>'D-12-1'!I158+'D-12-2'!I158</f>
        <v>0</v>
      </c>
      <c r="J158" s="1401">
        <f>'D-12-1'!J158+'D-12-2'!J158</f>
        <v>0</v>
      </c>
      <c r="K158" s="1401">
        <f>'D-12-1'!K158+'D-12-2'!K158</f>
        <v>0</v>
      </c>
      <c r="L158" s="1401">
        <f>'D-12-1'!L158+'D-12-2'!L158</f>
        <v>0</v>
      </c>
      <c r="M158" s="1401">
        <f>'D-12-1'!M158+'D-12-2'!M158</f>
        <v>0</v>
      </c>
      <c r="N158" s="1401">
        <f>'D-12-1'!N158+'D-12-2'!N158</f>
        <v>0</v>
      </c>
      <c r="O158" s="1401">
        <f>'D-12-1'!O158+'D-12-2'!O158</f>
        <v>0</v>
      </c>
      <c r="P158" s="1401">
        <f>'D-12-1'!P158+'D-12-2'!P158</f>
        <v>0</v>
      </c>
      <c r="Q158" s="1401">
        <f>'D-12-1'!Q158+'D-12-2'!Q158</f>
        <v>0</v>
      </c>
      <c r="R158" s="1401">
        <f>'D-12-1'!R158+'D-12-2'!R158</f>
        <v>0</v>
      </c>
      <c r="S158" s="1401">
        <f>'D-12-1'!S158+'D-12-2'!S158</f>
        <v>0</v>
      </c>
      <c r="T158" s="1401">
        <f>'D-12-1'!T158+'D-12-2'!T158</f>
        <v>0</v>
      </c>
      <c r="U158" s="1401">
        <f>'D-12-1'!U158+'D-12-2'!U158</f>
        <v>0</v>
      </c>
      <c r="V158" s="1401">
        <f>'D-12-1'!V158+'D-12-2'!V158</f>
        <v>3</v>
      </c>
      <c r="W158" s="1000" t="s">
        <v>434</v>
      </c>
      <c r="X158" s="1807"/>
    </row>
    <row r="159" spans="1:24" s="339" customFormat="1" ht="13.5" thickBot="1" x14ac:dyDescent="0.25">
      <c r="A159" s="1798" t="s">
        <v>1103</v>
      </c>
      <c r="B159" s="1799" t="s">
        <v>1104</v>
      </c>
      <c r="C159" s="341" t="s">
        <v>1132</v>
      </c>
      <c r="D159" s="1402">
        <f t="shared" si="2"/>
        <v>12</v>
      </c>
      <c r="E159" s="1403">
        <f>'D-12-1'!E159+'D-12-2'!E159</f>
        <v>2</v>
      </c>
      <c r="F159" s="1404">
        <f>'D-12-1'!F159+'D-12-2'!F159</f>
        <v>0</v>
      </c>
      <c r="G159" s="1404">
        <f>'D-12-1'!G159+'D-12-2'!G159</f>
        <v>2</v>
      </c>
      <c r="H159" s="1404">
        <f>'D-12-1'!H159+'D-12-2'!H159</f>
        <v>0</v>
      </c>
      <c r="I159" s="1404">
        <f>'D-12-1'!I159+'D-12-2'!I159</f>
        <v>0</v>
      </c>
      <c r="J159" s="1404">
        <f>'D-12-1'!J159+'D-12-2'!J159</f>
        <v>1</v>
      </c>
      <c r="K159" s="1404">
        <f>'D-12-1'!K159+'D-12-2'!K159</f>
        <v>2</v>
      </c>
      <c r="L159" s="1404">
        <f>'D-12-1'!L159+'D-12-2'!L159</f>
        <v>3</v>
      </c>
      <c r="M159" s="1404">
        <f>'D-12-1'!M159+'D-12-2'!M159</f>
        <v>2</v>
      </c>
      <c r="N159" s="1404">
        <f>'D-12-1'!N159+'D-12-2'!N159</f>
        <v>0</v>
      </c>
      <c r="O159" s="1404">
        <f>'D-12-1'!O159+'D-12-2'!O159</f>
        <v>0</v>
      </c>
      <c r="P159" s="1404">
        <f>'D-12-1'!P159+'D-12-2'!P159</f>
        <v>0</v>
      </c>
      <c r="Q159" s="1404">
        <f>'D-12-1'!Q159+'D-12-2'!Q159</f>
        <v>0</v>
      </c>
      <c r="R159" s="1404">
        <f>'D-12-1'!R159+'D-12-2'!R159</f>
        <v>0</v>
      </c>
      <c r="S159" s="1404">
        <f>'D-12-1'!S159+'D-12-2'!S159</f>
        <v>0</v>
      </c>
      <c r="T159" s="1404">
        <f>'D-12-1'!T159+'D-12-2'!T159</f>
        <v>0</v>
      </c>
      <c r="U159" s="1404">
        <f>'D-12-1'!U159+'D-12-2'!U159</f>
        <v>0</v>
      </c>
      <c r="V159" s="1404">
        <f>'D-12-1'!V159+'D-12-2'!V159</f>
        <v>0</v>
      </c>
      <c r="W159" s="341" t="s">
        <v>180</v>
      </c>
      <c r="X159" s="1808" t="s">
        <v>1105</v>
      </c>
    </row>
    <row r="160" spans="1:24" s="339" customFormat="1" ht="13.5" thickBot="1" x14ac:dyDescent="0.25">
      <c r="A160" s="1787"/>
      <c r="B160" s="1789"/>
      <c r="C160" s="286" t="s">
        <v>1134</v>
      </c>
      <c r="D160" s="1393">
        <f t="shared" si="2"/>
        <v>15</v>
      </c>
      <c r="E160" s="1394">
        <f>'D-12-1'!E160+'D-12-2'!E160</f>
        <v>5</v>
      </c>
      <c r="F160" s="1395">
        <f>'D-12-1'!F160+'D-12-2'!F160</f>
        <v>3</v>
      </c>
      <c r="G160" s="1395">
        <f>'D-12-1'!G160+'D-12-2'!G160</f>
        <v>5</v>
      </c>
      <c r="H160" s="1395">
        <f>'D-12-1'!H160+'D-12-2'!H160</f>
        <v>0</v>
      </c>
      <c r="I160" s="1395">
        <f>'D-12-1'!I160+'D-12-2'!I160</f>
        <v>0</v>
      </c>
      <c r="J160" s="1395">
        <f>'D-12-1'!J160+'D-12-2'!J160</f>
        <v>2</v>
      </c>
      <c r="K160" s="1395">
        <f>'D-12-1'!K160+'D-12-2'!K160</f>
        <v>0</v>
      </c>
      <c r="L160" s="1395">
        <f>'D-12-1'!L160+'D-12-2'!L160</f>
        <v>0</v>
      </c>
      <c r="M160" s="1395">
        <f>'D-12-1'!M160+'D-12-2'!M160</f>
        <v>0</v>
      </c>
      <c r="N160" s="1395">
        <f>'D-12-1'!N160+'D-12-2'!N160</f>
        <v>0</v>
      </c>
      <c r="O160" s="1395">
        <f>'D-12-1'!O160+'D-12-2'!O160</f>
        <v>0</v>
      </c>
      <c r="P160" s="1395">
        <f>'D-12-1'!P160+'D-12-2'!P160</f>
        <v>0</v>
      </c>
      <c r="Q160" s="1395">
        <f>'D-12-1'!Q160+'D-12-2'!Q160</f>
        <v>0</v>
      </c>
      <c r="R160" s="1395">
        <f>'D-12-1'!R160+'D-12-2'!R160</f>
        <v>0</v>
      </c>
      <c r="S160" s="1395">
        <f>'D-12-1'!S160+'D-12-2'!S160</f>
        <v>0</v>
      </c>
      <c r="T160" s="1395">
        <f>'D-12-1'!T160+'D-12-2'!T160</f>
        <v>0</v>
      </c>
      <c r="U160" s="1395">
        <f>'D-12-1'!U160+'D-12-2'!U160</f>
        <v>0</v>
      </c>
      <c r="V160" s="1395">
        <f>'D-12-1'!V160+'D-12-2'!V160</f>
        <v>0</v>
      </c>
      <c r="W160" s="286" t="s">
        <v>434</v>
      </c>
      <c r="X160" s="1803"/>
    </row>
    <row r="161" spans="1:24" s="340" customFormat="1" ht="13.5" thickBot="1" x14ac:dyDescent="0.25">
      <c r="A161" s="1790" t="s">
        <v>1107</v>
      </c>
      <c r="B161" s="1792" t="s">
        <v>1108</v>
      </c>
      <c r="C161" s="285" t="s">
        <v>1132</v>
      </c>
      <c r="D161" s="1396">
        <f t="shared" si="2"/>
        <v>8</v>
      </c>
      <c r="E161" s="1397">
        <f>'D-12-1'!E161+'D-12-2'!E161</f>
        <v>0</v>
      </c>
      <c r="F161" s="1398">
        <f>'D-12-1'!F161+'D-12-2'!F161</f>
        <v>1</v>
      </c>
      <c r="G161" s="1398">
        <f>'D-12-1'!G161+'D-12-2'!G161</f>
        <v>0</v>
      </c>
      <c r="H161" s="1398">
        <f>'D-12-1'!H161+'D-12-2'!H161</f>
        <v>0</v>
      </c>
      <c r="I161" s="1398">
        <f>'D-12-1'!I161+'D-12-2'!I161</f>
        <v>0</v>
      </c>
      <c r="J161" s="1398">
        <f>'D-12-1'!J161+'D-12-2'!J161</f>
        <v>2</v>
      </c>
      <c r="K161" s="1398">
        <f>'D-12-1'!K161+'D-12-2'!K161</f>
        <v>0</v>
      </c>
      <c r="L161" s="1398">
        <f>'D-12-1'!L161+'D-12-2'!L161</f>
        <v>1</v>
      </c>
      <c r="M161" s="1398">
        <f>'D-12-1'!M161+'D-12-2'!M161</f>
        <v>0</v>
      </c>
      <c r="N161" s="1398">
        <f>'D-12-1'!N161+'D-12-2'!N161</f>
        <v>1</v>
      </c>
      <c r="O161" s="1398">
        <f>'D-12-1'!O161+'D-12-2'!O161</f>
        <v>0</v>
      </c>
      <c r="P161" s="1398">
        <f>'D-12-1'!P161+'D-12-2'!P161</f>
        <v>1</v>
      </c>
      <c r="Q161" s="1398">
        <f>'D-12-1'!Q161+'D-12-2'!Q161</f>
        <v>0</v>
      </c>
      <c r="R161" s="1398">
        <f>'D-12-1'!R161+'D-12-2'!R161</f>
        <v>1</v>
      </c>
      <c r="S161" s="1398">
        <f>'D-12-1'!S161+'D-12-2'!S161</f>
        <v>0</v>
      </c>
      <c r="T161" s="1398">
        <f>'D-12-1'!T161+'D-12-2'!T161</f>
        <v>0</v>
      </c>
      <c r="U161" s="1398">
        <f>'D-12-1'!U161+'D-12-2'!U161</f>
        <v>0</v>
      </c>
      <c r="V161" s="1398">
        <f>'D-12-1'!V161+'D-12-2'!V161</f>
        <v>1</v>
      </c>
      <c r="W161" s="285" t="s">
        <v>180</v>
      </c>
      <c r="X161" s="1804" t="s">
        <v>1106</v>
      </c>
    </row>
    <row r="162" spans="1:24" s="340" customFormat="1" ht="13.5" thickBot="1" x14ac:dyDescent="0.25">
      <c r="A162" s="1791"/>
      <c r="B162" s="1793"/>
      <c r="C162" s="285" t="s">
        <v>1134</v>
      </c>
      <c r="D162" s="1396">
        <f t="shared" si="2"/>
        <v>10</v>
      </c>
      <c r="E162" s="1397">
        <f>'D-12-1'!E162+'D-12-2'!E162</f>
        <v>2</v>
      </c>
      <c r="F162" s="1398">
        <f>'D-12-1'!F162+'D-12-2'!F162</f>
        <v>0</v>
      </c>
      <c r="G162" s="1398">
        <f>'D-12-1'!G162+'D-12-2'!G162</f>
        <v>1</v>
      </c>
      <c r="H162" s="1398">
        <f>'D-12-1'!H162+'D-12-2'!H162</f>
        <v>1</v>
      </c>
      <c r="I162" s="1398">
        <f>'D-12-1'!I162+'D-12-2'!I162</f>
        <v>3</v>
      </c>
      <c r="J162" s="1398">
        <f>'D-12-1'!J162+'D-12-2'!J162</f>
        <v>1</v>
      </c>
      <c r="K162" s="1398">
        <f>'D-12-1'!K162+'D-12-2'!K162</f>
        <v>0</v>
      </c>
      <c r="L162" s="1398">
        <f>'D-12-1'!L162+'D-12-2'!L162</f>
        <v>1</v>
      </c>
      <c r="M162" s="1398">
        <f>'D-12-1'!M162+'D-12-2'!M162</f>
        <v>0</v>
      </c>
      <c r="N162" s="1398">
        <f>'D-12-1'!N162+'D-12-2'!N162</f>
        <v>1</v>
      </c>
      <c r="O162" s="1398">
        <f>'D-12-1'!O162+'D-12-2'!O162</f>
        <v>0</v>
      </c>
      <c r="P162" s="1398">
        <f>'D-12-1'!P162+'D-12-2'!P162</f>
        <v>0</v>
      </c>
      <c r="Q162" s="1398">
        <f>'D-12-1'!Q162+'D-12-2'!Q162</f>
        <v>0</v>
      </c>
      <c r="R162" s="1398">
        <f>'D-12-1'!R162+'D-12-2'!R162</f>
        <v>0</v>
      </c>
      <c r="S162" s="1398">
        <f>'D-12-1'!S162+'D-12-2'!S162</f>
        <v>0</v>
      </c>
      <c r="T162" s="1398">
        <f>'D-12-1'!T162+'D-12-2'!T162</f>
        <v>0</v>
      </c>
      <c r="U162" s="1398">
        <f>'D-12-1'!U162+'D-12-2'!U162</f>
        <v>0</v>
      </c>
      <c r="V162" s="1398">
        <f>'D-12-1'!V162+'D-12-2'!V162</f>
        <v>0</v>
      </c>
      <c r="W162" s="285" t="s">
        <v>434</v>
      </c>
      <c r="X162" s="1805"/>
    </row>
    <row r="163" spans="1:24" s="339" customFormat="1" ht="20.25" customHeight="1" thickBot="1" x14ac:dyDescent="0.25">
      <c r="A163" s="1794" t="s">
        <v>1109</v>
      </c>
      <c r="B163" s="1795" t="s">
        <v>1110</v>
      </c>
      <c r="C163" s="346" t="s">
        <v>1132</v>
      </c>
      <c r="D163" s="1390">
        <f t="shared" si="2"/>
        <v>288</v>
      </c>
      <c r="E163" s="1391">
        <f>'D-12-1'!E163+'D-12-2'!E163</f>
        <v>18</v>
      </c>
      <c r="F163" s="1392">
        <f>'D-12-1'!F163+'D-12-2'!F163</f>
        <v>13</v>
      </c>
      <c r="G163" s="1392">
        <f>'D-12-1'!G163+'D-12-2'!G163</f>
        <v>15</v>
      </c>
      <c r="H163" s="1392">
        <f>'D-12-1'!H163+'D-12-2'!H163</f>
        <v>22</v>
      </c>
      <c r="I163" s="1392">
        <f>'D-12-1'!I163+'D-12-2'!I163</f>
        <v>29</v>
      </c>
      <c r="J163" s="1392">
        <f>'D-12-1'!J163+'D-12-2'!J163</f>
        <v>28</v>
      </c>
      <c r="K163" s="1392">
        <f>'D-12-1'!K163+'D-12-2'!K163</f>
        <v>45</v>
      </c>
      <c r="L163" s="1392">
        <f>'D-12-1'!L163+'D-12-2'!L163</f>
        <v>36</v>
      </c>
      <c r="M163" s="1392">
        <f>'D-12-1'!M163+'D-12-2'!M163</f>
        <v>36</v>
      </c>
      <c r="N163" s="1392">
        <f>'D-12-1'!N163+'D-12-2'!N163</f>
        <v>28</v>
      </c>
      <c r="O163" s="1392">
        <f>'D-12-1'!O163+'D-12-2'!O163</f>
        <v>10</v>
      </c>
      <c r="P163" s="1392">
        <f>'D-12-1'!P163+'D-12-2'!P163</f>
        <v>7</v>
      </c>
      <c r="Q163" s="1392">
        <f>'D-12-1'!Q163+'D-12-2'!Q163</f>
        <v>0</v>
      </c>
      <c r="R163" s="1392">
        <f>'D-12-1'!R163+'D-12-2'!R163</f>
        <v>1</v>
      </c>
      <c r="S163" s="1392">
        <f>'D-12-1'!S163+'D-12-2'!S163</f>
        <v>0</v>
      </c>
      <c r="T163" s="1392">
        <f>'D-12-1'!T163+'D-12-2'!T163</f>
        <v>0</v>
      </c>
      <c r="U163" s="1392">
        <f>'D-12-1'!U163+'D-12-2'!U163</f>
        <v>0</v>
      </c>
      <c r="V163" s="1392">
        <f>'D-12-1'!V163+'D-12-2'!V163</f>
        <v>0</v>
      </c>
      <c r="W163" s="346" t="s">
        <v>180</v>
      </c>
      <c r="X163" s="1806" t="s">
        <v>1111</v>
      </c>
    </row>
    <row r="164" spans="1:24" s="339" customFormat="1" ht="20.25" customHeight="1" thickBot="1" x14ac:dyDescent="0.25">
      <c r="A164" s="1787"/>
      <c r="B164" s="1789"/>
      <c r="C164" s="286" t="s">
        <v>1134</v>
      </c>
      <c r="D164" s="1393">
        <f t="shared" si="2"/>
        <v>101</v>
      </c>
      <c r="E164" s="1394">
        <f>'D-12-1'!E164+'D-12-2'!E164</f>
        <v>8</v>
      </c>
      <c r="F164" s="1395">
        <f>'D-12-1'!F164+'D-12-2'!F164</f>
        <v>10</v>
      </c>
      <c r="G164" s="1395">
        <f>'D-12-1'!G164+'D-12-2'!G164</f>
        <v>11</v>
      </c>
      <c r="H164" s="1395">
        <f>'D-12-1'!H164+'D-12-2'!H164</f>
        <v>11</v>
      </c>
      <c r="I164" s="1395">
        <f>'D-12-1'!I164+'D-12-2'!I164</f>
        <v>11</v>
      </c>
      <c r="J164" s="1395">
        <f>'D-12-1'!J164+'D-12-2'!J164</f>
        <v>11</v>
      </c>
      <c r="K164" s="1395">
        <f>'D-12-1'!K164+'D-12-2'!K164</f>
        <v>16</v>
      </c>
      <c r="L164" s="1395">
        <f>'D-12-1'!L164+'D-12-2'!L164</f>
        <v>7</v>
      </c>
      <c r="M164" s="1395">
        <f>'D-12-1'!M164+'D-12-2'!M164</f>
        <v>6</v>
      </c>
      <c r="N164" s="1395">
        <f>'D-12-1'!N164+'D-12-2'!N164</f>
        <v>4</v>
      </c>
      <c r="O164" s="1395">
        <f>'D-12-1'!O164+'D-12-2'!O164</f>
        <v>3</v>
      </c>
      <c r="P164" s="1395">
        <f>'D-12-1'!P164+'D-12-2'!P164</f>
        <v>0</v>
      </c>
      <c r="Q164" s="1395">
        <f>'D-12-1'!Q164+'D-12-2'!Q164</f>
        <v>0</v>
      </c>
      <c r="R164" s="1395">
        <f>'D-12-1'!R164+'D-12-2'!R164</f>
        <v>1</v>
      </c>
      <c r="S164" s="1395">
        <f>'D-12-1'!S164+'D-12-2'!S164</f>
        <v>0</v>
      </c>
      <c r="T164" s="1395">
        <f>'D-12-1'!T164+'D-12-2'!T164</f>
        <v>1</v>
      </c>
      <c r="U164" s="1395">
        <f>'D-12-1'!U164+'D-12-2'!U164</f>
        <v>0</v>
      </c>
      <c r="V164" s="1395">
        <f>'D-12-1'!V164+'D-12-2'!V164</f>
        <v>1</v>
      </c>
      <c r="W164" s="286" t="s">
        <v>434</v>
      </c>
      <c r="X164" s="1803"/>
    </row>
    <row r="165" spans="1:24" s="340" customFormat="1" ht="13.5" thickBot="1" x14ac:dyDescent="0.25">
      <c r="A165" s="1790" t="s">
        <v>1259</v>
      </c>
      <c r="B165" s="1792" t="s">
        <v>1260</v>
      </c>
      <c r="C165" s="285" t="s">
        <v>1132</v>
      </c>
      <c r="D165" s="1396">
        <f t="shared" si="2"/>
        <v>0</v>
      </c>
      <c r="E165" s="1397">
        <f>'D-12-1'!E165+'D-12-2'!E165</f>
        <v>0</v>
      </c>
      <c r="F165" s="1398">
        <f>'D-12-1'!F165+'D-12-2'!F165</f>
        <v>0</v>
      </c>
      <c r="G165" s="1398">
        <f>'D-12-1'!G165+'D-12-2'!G165</f>
        <v>0</v>
      </c>
      <c r="H165" s="1398">
        <f>'D-12-1'!H165+'D-12-2'!H165</f>
        <v>0</v>
      </c>
      <c r="I165" s="1398">
        <f>'D-12-1'!I165+'D-12-2'!I165</f>
        <v>0</v>
      </c>
      <c r="J165" s="1398">
        <f>'D-12-1'!J165+'D-12-2'!J165</f>
        <v>0</v>
      </c>
      <c r="K165" s="1398">
        <f>'D-12-1'!K165+'D-12-2'!K165</f>
        <v>0</v>
      </c>
      <c r="L165" s="1398">
        <f>'D-12-1'!L165+'D-12-2'!L165</f>
        <v>0</v>
      </c>
      <c r="M165" s="1398">
        <f>'D-12-1'!M165+'D-12-2'!M165</f>
        <v>0</v>
      </c>
      <c r="N165" s="1398">
        <f>'D-12-1'!N165+'D-12-2'!N165</f>
        <v>0</v>
      </c>
      <c r="O165" s="1398">
        <f>'D-12-1'!O165+'D-12-2'!O165</f>
        <v>0</v>
      </c>
      <c r="P165" s="1398">
        <f>'D-12-1'!P165+'D-12-2'!P165</f>
        <v>0</v>
      </c>
      <c r="Q165" s="1398">
        <f>'D-12-1'!Q165+'D-12-2'!Q165</f>
        <v>0</v>
      </c>
      <c r="R165" s="1398">
        <f>'D-12-1'!R165+'D-12-2'!R165</f>
        <v>0</v>
      </c>
      <c r="S165" s="1398">
        <f>'D-12-1'!S165+'D-12-2'!S165</f>
        <v>0</v>
      </c>
      <c r="T165" s="1398">
        <f>'D-12-1'!T165+'D-12-2'!T165</f>
        <v>0</v>
      </c>
      <c r="U165" s="1398">
        <f>'D-12-1'!U165+'D-12-2'!U165</f>
        <v>0</v>
      </c>
      <c r="V165" s="1398">
        <f>'D-12-1'!V165+'D-12-2'!V165</f>
        <v>0</v>
      </c>
      <c r="W165" s="285" t="s">
        <v>180</v>
      </c>
      <c r="X165" s="1804" t="s">
        <v>1283</v>
      </c>
    </row>
    <row r="166" spans="1:24" s="340" customFormat="1" ht="13.5" thickBot="1" x14ac:dyDescent="0.25">
      <c r="A166" s="1791"/>
      <c r="B166" s="1793"/>
      <c r="C166" s="285" t="s">
        <v>1134</v>
      </c>
      <c r="D166" s="1396">
        <f t="shared" si="2"/>
        <v>1</v>
      </c>
      <c r="E166" s="1397">
        <f>'D-12-1'!E166+'D-12-2'!E166</f>
        <v>0</v>
      </c>
      <c r="F166" s="1398">
        <f>'D-12-1'!F166+'D-12-2'!F166</f>
        <v>0</v>
      </c>
      <c r="G166" s="1398">
        <f>'D-12-1'!G166+'D-12-2'!G166</f>
        <v>0</v>
      </c>
      <c r="H166" s="1398">
        <f>'D-12-1'!H166+'D-12-2'!H166</f>
        <v>0</v>
      </c>
      <c r="I166" s="1398">
        <f>'D-12-1'!I166+'D-12-2'!I166</f>
        <v>0</v>
      </c>
      <c r="J166" s="1398">
        <f>'D-12-1'!J166+'D-12-2'!J166</f>
        <v>0</v>
      </c>
      <c r="K166" s="1398">
        <f>'D-12-1'!K166+'D-12-2'!K166</f>
        <v>1</v>
      </c>
      <c r="L166" s="1398">
        <f>'D-12-1'!L166+'D-12-2'!L166</f>
        <v>0</v>
      </c>
      <c r="M166" s="1398">
        <f>'D-12-1'!M166+'D-12-2'!M166</f>
        <v>0</v>
      </c>
      <c r="N166" s="1398">
        <f>'D-12-1'!N166+'D-12-2'!N166</f>
        <v>0</v>
      </c>
      <c r="O166" s="1398">
        <f>'D-12-1'!O166+'D-12-2'!O166</f>
        <v>0</v>
      </c>
      <c r="P166" s="1398">
        <f>'D-12-1'!P166+'D-12-2'!P166</f>
        <v>0</v>
      </c>
      <c r="Q166" s="1398">
        <f>'D-12-1'!Q166+'D-12-2'!Q166</f>
        <v>0</v>
      </c>
      <c r="R166" s="1398">
        <f>'D-12-1'!R166+'D-12-2'!R166</f>
        <v>0</v>
      </c>
      <c r="S166" s="1398">
        <f>'D-12-1'!S166+'D-12-2'!S166</f>
        <v>0</v>
      </c>
      <c r="T166" s="1398">
        <f>'D-12-1'!T166+'D-12-2'!T166</f>
        <v>0</v>
      </c>
      <c r="U166" s="1398">
        <f>'D-12-1'!U166+'D-12-2'!U166</f>
        <v>0</v>
      </c>
      <c r="V166" s="1398">
        <f>'D-12-1'!V166+'D-12-2'!V166</f>
        <v>0</v>
      </c>
      <c r="W166" s="285" t="s">
        <v>434</v>
      </c>
      <c r="X166" s="1805"/>
    </row>
    <row r="167" spans="1:24" s="339" customFormat="1" ht="13.5" thickBot="1" x14ac:dyDescent="0.25">
      <c r="A167" s="1794" t="s">
        <v>1112</v>
      </c>
      <c r="B167" s="1795" t="s">
        <v>462</v>
      </c>
      <c r="C167" s="346" t="s">
        <v>1132</v>
      </c>
      <c r="D167" s="1390">
        <f t="shared" si="2"/>
        <v>175</v>
      </c>
      <c r="E167" s="1391">
        <f>'D-12-1'!E167+'D-12-2'!E167</f>
        <v>1</v>
      </c>
      <c r="F167" s="1392">
        <f>'D-12-1'!F167+'D-12-2'!F167</f>
        <v>1</v>
      </c>
      <c r="G167" s="1392">
        <f>'D-12-1'!G167+'D-12-2'!G167</f>
        <v>0</v>
      </c>
      <c r="H167" s="1392">
        <f>'D-12-1'!H167+'D-12-2'!H167</f>
        <v>2</v>
      </c>
      <c r="I167" s="1392">
        <f>'D-12-1'!I167+'D-12-2'!I167</f>
        <v>7</v>
      </c>
      <c r="J167" s="1392">
        <f>'D-12-1'!J167+'D-12-2'!J167</f>
        <v>6</v>
      </c>
      <c r="K167" s="1392">
        <f>'D-12-1'!K167+'D-12-2'!K167</f>
        <v>4</v>
      </c>
      <c r="L167" s="1392">
        <f>'D-12-1'!L167+'D-12-2'!L167</f>
        <v>3</v>
      </c>
      <c r="M167" s="1392">
        <f>'D-12-1'!M167+'D-12-2'!M167</f>
        <v>14</v>
      </c>
      <c r="N167" s="1392">
        <f>'D-12-1'!N167+'D-12-2'!N167</f>
        <v>16</v>
      </c>
      <c r="O167" s="1392">
        <f>'D-12-1'!O167+'D-12-2'!O167</f>
        <v>22</v>
      </c>
      <c r="P167" s="1392">
        <f>'D-12-1'!P167+'D-12-2'!P167</f>
        <v>19</v>
      </c>
      <c r="Q167" s="1392">
        <f>'D-12-1'!Q167+'D-12-2'!Q167</f>
        <v>24</v>
      </c>
      <c r="R167" s="1392">
        <f>'D-12-1'!R167+'D-12-2'!R167</f>
        <v>33</v>
      </c>
      <c r="S167" s="1392">
        <f>'D-12-1'!S167+'D-12-2'!S167</f>
        <v>16</v>
      </c>
      <c r="T167" s="1392">
        <f>'D-12-1'!T167+'D-12-2'!T167</f>
        <v>4</v>
      </c>
      <c r="U167" s="1392">
        <f>'D-12-1'!U167+'D-12-2'!U167</f>
        <v>1</v>
      </c>
      <c r="V167" s="1392">
        <f>'D-12-1'!V167+'D-12-2'!V167</f>
        <v>2</v>
      </c>
      <c r="W167" s="346" t="s">
        <v>180</v>
      </c>
      <c r="X167" s="1806" t="s">
        <v>1113</v>
      </c>
    </row>
    <row r="168" spans="1:24" s="339" customFormat="1" ht="13.5" thickBot="1" x14ac:dyDescent="0.25">
      <c r="A168" s="1787"/>
      <c r="B168" s="1789"/>
      <c r="C168" s="286" t="s">
        <v>1134</v>
      </c>
      <c r="D168" s="1393">
        <f t="shared" si="2"/>
        <v>10</v>
      </c>
      <c r="E168" s="1394">
        <f>'D-12-1'!E168+'D-12-2'!E168</f>
        <v>0</v>
      </c>
      <c r="F168" s="1395">
        <f>'D-12-1'!F168+'D-12-2'!F168</f>
        <v>0</v>
      </c>
      <c r="G168" s="1395">
        <f>'D-12-1'!G168+'D-12-2'!G168</f>
        <v>0</v>
      </c>
      <c r="H168" s="1395">
        <f>'D-12-1'!H168+'D-12-2'!H168</f>
        <v>0</v>
      </c>
      <c r="I168" s="1395">
        <f>'D-12-1'!I168+'D-12-2'!I168</f>
        <v>1</v>
      </c>
      <c r="J168" s="1395">
        <f>'D-12-1'!J168+'D-12-2'!J168</f>
        <v>0</v>
      </c>
      <c r="K168" s="1395">
        <f>'D-12-1'!K168+'D-12-2'!K168</f>
        <v>1</v>
      </c>
      <c r="L168" s="1395">
        <f>'D-12-1'!L168+'D-12-2'!L168</f>
        <v>1</v>
      </c>
      <c r="M168" s="1395">
        <f>'D-12-1'!M168+'D-12-2'!M168</f>
        <v>1</v>
      </c>
      <c r="N168" s="1395">
        <f>'D-12-1'!N168+'D-12-2'!N168</f>
        <v>2</v>
      </c>
      <c r="O168" s="1395">
        <f>'D-12-1'!O168+'D-12-2'!O168</f>
        <v>1</v>
      </c>
      <c r="P168" s="1395">
        <f>'D-12-1'!P168+'D-12-2'!P168</f>
        <v>1</v>
      </c>
      <c r="Q168" s="1395">
        <f>'D-12-1'!Q168+'D-12-2'!Q168</f>
        <v>0</v>
      </c>
      <c r="R168" s="1395">
        <f>'D-12-1'!R168+'D-12-2'!R168</f>
        <v>2</v>
      </c>
      <c r="S168" s="1395">
        <f>'D-12-1'!S168+'D-12-2'!S168</f>
        <v>0</v>
      </c>
      <c r="T168" s="1395">
        <f>'D-12-1'!T168+'D-12-2'!T168</f>
        <v>0</v>
      </c>
      <c r="U168" s="1395">
        <f>'D-12-1'!U168+'D-12-2'!U168</f>
        <v>0</v>
      </c>
      <c r="V168" s="1395">
        <f>'D-12-1'!V168+'D-12-2'!V168</f>
        <v>0</v>
      </c>
      <c r="W168" s="286" t="s">
        <v>434</v>
      </c>
      <c r="X168" s="1803"/>
    </row>
    <row r="169" spans="1:24" s="340" customFormat="1" ht="13.5" thickBot="1" x14ac:dyDescent="0.25">
      <c r="A169" s="1790" t="s">
        <v>1114</v>
      </c>
      <c r="B169" s="1792" t="s">
        <v>463</v>
      </c>
      <c r="C169" s="285" t="s">
        <v>1132</v>
      </c>
      <c r="D169" s="1396">
        <f t="shared" si="2"/>
        <v>25</v>
      </c>
      <c r="E169" s="1397">
        <f>'D-12-1'!E169+'D-12-2'!E169</f>
        <v>0</v>
      </c>
      <c r="F169" s="1398">
        <f>'D-12-1'!F169+'D-12-2'!F169</f>
        <v>0</v>
      </c>
      <c r="G169" s="1398">
        <f>'D-12-1'!G169+'D-12-2'!G169</f>
        <v>1</v>
      </c>
      <c r="H169" s="1398">
        <f>'D-12-1'!H169+'D-12-2'!H169</f>
        <v>0</v>
      </c>
      <c r="I169" s="1398">
        <f>'D-12-1'!I169+'D-12-2'!I169</f>
        <v>1</v>
      </c>
      <c r="J169" s="1398">
        <f>'D-12-1'!J169+'D-12-2'!J169</f>
        <v>0</v>
      </c>
      <c r="K169" s="1398">
        <f>'D-12-1'!K169+'D-12-2'!K169</f>
        <v>2</v>
      </c>
      <c r="L169" s="1398">
        <f>'D-12-1'!L169+'D-12-2'!L169</f>
        <v>2</v>
      </c>
      <c r="M169" s="1398">
        <f>'D-12-1'!M169+'D-12-2'!M169</f>
        <v>3</v>
      </c>
      <c r="N169" s="1398">
        <f>'D-12-1'!N169+'D-12-2'!N169</f>
        <v>3</v>
      </c>
      <c r="O169" s="1398">
        <f>'D-12-1'!O169+'D-12-2'!O169</f>
        <v>4</v>
      </c>
      <c r="P169" s="1398">
        <f>'D-12-1'!P169+'D-12-2'!P169</f>
        <v>3</v>
      </c>
      <c r="Q169" s="1398">
        <f>'D-12-1'!Q169+'D-12-2'!Q169</f>
        <v>2</v>
      </c>
      <c r="R169" s="1398">
        <f>'D-12-1'!R169+'D-12-2'!R169</f>
        <v>3</v>
      </c>
      <c r="S169" s="1398">
        <f>'D-12-1'!S169+'D-12-2'!S169</f>
        <v>0</v>
      </c>
      <c r="T169" s="1398">
        <f>'D-12-1'!T169+'D-12-2'!T169</f>
        <v>0</v>
      </c>
      <c r="U169" s="1398">
        <f>'D-12-1'!U169+'D-12-2'!U169</f>
        <v>0</v>
      </c>
      <c r="V169" s="1398">
        <f>'D-12-1'!V169+'D-12-2'!V169</f>
        <v>1</v>
      </c>
      <c r="W169" s="285" t="s">
        <v>180</v>
      </c>
      <c r="X169" s="1804" t="s">
        <v>506</v>
      </c>
    </row>
    <row r="170" spans="1:24" s="340" customFormat="1" ht="13.5" thickBot="1" x14ac:dyDescent="0.25">
      <c r="A170" s="1791"/>
      <c r="B170" s="1793"/>
      <c r="C170" s="285" t="s">
        <v>1134</v>
      </c>
      <c r="D170" s="1396">
        <f t="shared" si="2"/>
        <v>2</v>
      </c>
      <c r="E170" s="1397">
        <f>'D-12-1'!E170+'D-12-2'!E170</f>
        <v>1</v>
      </c>
      <c r="F170" s="1398">
        <f>'D-12-1'!F170+'D-12-2'!F170</f>
        <v>0</v>
      </c>
      <c r="G170" s="1398">
        <f>'D-12-1'!G170+'D-12-2'!G170</f>
        <v>0</v>
      </c>
      <c r="H170" s="1398">
        <f>'D-12-1'!H170+'D-12-2'!H170</f>
        <v>0</v>
      </c>
      <c r="I170" s="1398">
        <f>'D-12-1'!I170+'D-12-2'!I170</f>
        <v>0</v>
      </c>
      <c r="J170" s="1398">
        <f>'D-12-1'!J170+'D-12-2'!J170</f>
        <v>0</v>
      </c>
      <c r="K170" s="1398">
        <f>'D-12-1'!K170+'D-12-2'!K170</f>
        <v>0</v>
      </c>
      <c r="L170" s="1398">
        <f>'D-12-1'!L170+'D-12-2'!L170</f>
        <v>0</v>
      </c>
      <c r="M170" s="1398">
        <f>'D-12-1'!M170+'D-12-2'!M170</f>
        <v>0</v>
      </c>
      <c r="N170" s="1398">
        <f>'D-12-1'!N170+'D-12-2'!N170</f>
        <v>0</v>
      </c>
      <c r="O170" s="1398">
        <f>'D-12-1'!O170+'D-12-2'!O170</f>
        <v>0</v>
      </c>
      <c r="P170" s="1398">
        <f>'D-12-1'!P170+'D-12-2'!P170</f>
        <v>1</v>
      </c>
      <c r="Q170" s="1398">
        <f>'D-12-1'!Q170+'D-12-2'!Q170</f>
        <v>0</v>
      </c>
      <c r="R170" s="1398">
        <f>'D-12-1'!R170+'D-12-2'!R170</f>
        <v>0</v>
      </c>
      <c r="S170" s="1398">
        <f>'D-12-1'!S170+'D-12-2'!S170</f>
        <v>0</v>
      </c>
      <c r="T170" s="1398">
        <f>'D-12-1'!T170+'D-12-2'!T170</f>
        <v>0</v>
      </c>
      <c r="U170" s="1398">
        <f>'D-12-1'!U170+'D-12-2'!U170</f>
        <v>0</v>
      </c>
      <c r="V170" s="1398">
        <f>'D-12-1'!V170+'D-12-2'!V170</f>
        <v>0</v>
      </c>
      <c r="W170" s="285" t="s">
        <v>434</v>
      </c>
      <c r="X170" s="1805"/>
    </row>
    <row r="171" spans="1:24" s="339" customFormat="1" ht="13.5" thickBot="1" x14ac:dyDescent="0.25">
      <c r="A171" s="1794" t="s">
        <v>1115</v>
      </c>
      <c r="B171" s="1795" t="s">
        <v>1116</v>
      </c>
      <c r="C171" s="341" t="s">
        <v>1132</v>
      </c>
      <c r="D171" s="1402">
        <f t="shared" si="2"/>
        <v>40</v>
      </c>
      <c r="E171" s="1403">
        <f>'D-12-1'!E171+'D-12-2'!E171</f>
        <v>0</v>
      </c>
      <c r="F171" s="1404">
        <f>'D-12-1'!F171+'D-12-2'!F171</f>
        <v>0</v>
      </c>
      <c r="G171" s="1404">
        <f>'D-12-1'!G171+'D-12-2'!G171</f>
        <v>1</v>
      </c>
      <c r="H171" s="1404">
        <f>'D-12-1'!H171+'D-12-2'!H171</f>
        <v>1</v>
      </c>
      <c r="I171" s="1404">
        <f>'D-12-1'!I171+'D-12-2'!I171</f>
        <v>1</v>
      </c>
      <c r="J171" s="1404">
        <f>'D-12-1'!J171+'D-12-2'!J171</f>
        <v>0</v>
      </c>
      <c r="K171" s="1404">
        <f>'D-12-1'!K171+'D-12-2'!K171</f>
        <v>1</v>
      </c>
      <c r="L171" s="1404">
        <f>'D-12-1'!L171+'D-12-2'!L171</f>
        <v>1</v>
      </c>
      <c r="M171" s="1404">
        <f>'D-12-1'!M171+'D-12-2'!M171</f>
        <v>7</v>
      </c>
      <c r="N171" s="1404">
        <f>'D-12-1'!N171+'D-12-2'!N171</f>
        <v>4</v>
      </c>
      <c r="O171" s="1404">
        <f>'D-12-1'!O171+'D-12-2'!O171</f>
        <v>6</v>
      </c>
      <c r="P171" s="1404">
        <f>'D-12-1'!P171+'D-12-2'!P171</f>
        <v>7</v>
      </c>
      <c r="Q171" s="1404">
        <f>'D-12-1'!Q171+'D-12-2'!Q171</f>
        <v>7</v>
      </c>
      <c r="R171" s="1404">
        <f>'D-12-1'!R171+'D-12-2'!R171</f>
        <v>2</v>
      </c>
      <c r="S171" s="1404">
        <f>'D-12-1'!S171+'D-12-2'!S171</f>
        <v>1</v>
      </c>
      <c r="T171" s="1404">
        <f>'D-12-1'!T171+'D-12-2'!T171</f>
        <v>0</v>
      </c>
      <c r="U171" s="1404">
        <f>'D-12-1'!U171+'D-12-2'!U171</f>
        <v>0</v>
      </c>
      <c r="V171" s="1404">
        <f>'D-12-1'!V171+'D-12-2'!V171</f>
        <v>1</v>
      </c>
      <c r="W171" s="341" t="s">
        <v>180</v>
      </c>
      <c r="X171" s="1806" t="s">
        <v>1117</v>
      </c>
    </row>
    <row r="172" spans="1:24" s="339" customFormat="1" ht="13.5" thickBot="1" x14ac:dyDescent="0.25">
      <c r="A172" s="1787"/>
      <c r="B172" s="1789"/>
      <c r="C172" s="286" t="s">
        <v>1134</v>
      </c>
      <c r="D172" s="1393">
        <f t="shared" si="2"/>
        <v>3</v>
      </c>
      <c r="E172" s="1394">
        <f>'D-12-1'!E172+'D-12-2'!E172</f>
        <v>0</v>
      </c>
      <c r="F172" s="1395">
        <f>'D-12-1'!F172+'D-12-2'!F172</f>
        <v>0</v>
      </c>
      <c r="G172" s="1395">
        <f>'D-12-1'!G172+'D-12-2'!G172</f>
        <v>0</v>
      </c>
      <c r="H172" s="1395">
        <f>'D-12-1'!H172+'D-12-2'!H172</f>
        <v>0</v>
      </c>
      <c r="I172" s="1395">
        <f>'D-12-1'!I172+'D-12-2'!I172</f>
        <v>0</v>
      </c>
      <c r="J172" s="1395">
        <f>'D-12-1'!J172+'D-12-2'!J172</f>
        <v>0</v>
      </c>
      <c r="K172" s="1395">
        <f>'D-12-1'!K172+'D-12-2'!K172</f>
        <v>0</v>
      </c>
      <c r="L172" s="1395">
        <f>'D-12-1'!L172+'D-12-2'!L172</f>
        <v>0</v>
      </c>
      <c r="M172" s="1395">
        <f>'D-12-1'!M172+'D-12-2'!M172</f>
        <v>0</v>
      </c>
      <c r="N172" s="1395">
        <f>'D-12-1'!N172+'D-12-2'!N172</f>
        <v>0</v>
      </c>
      <c r="O172" s="1395">
        <f>'D-12-1'!O172+'D-12-2'!O172</f>
        <v>1</v>
      </c>
      <c r="P172" s="1395">
        <f>'D-12-1'!P172+'D-12-2'!P172</f>
        <v>1</v>
      </c>
      <c r="Q172" s="1395">
        <f>'D-12-1'!Q172+'D-12-2'!Q172</f>
        <v>1</v>
      </c>
      <c r="R172" s="1395">
        <f>'D-12-1'!R172+'D-12-2'!R172</f>
        <v>0</v>
      </c>
      <c r="S172" s="1395">
        <f>'D-12-1'!S172+'D-12-2'!S172</f>
        <v>0</v>
      </c>
      <c r="T172" s="1395">
        <f>'D-12-1'!T172+'D-12-2'!T172</f>
        <v>0</v>
      </c>
      <c r="U172" s="1395">
        <f>'D-12-1'!U172+'D-12-2'!U172</f>
        <v>0</v>
      </c>
      <c r="V172" s="1395">
        <f>'D-12-1'!V172+'D-12-2'!V172</f>
        <v>0</v>
      </c>
      <c r="W172" s="286" t="s">
        <v>434</v>
      </c>
      <c r="X172" s="1803"/>
    </row>
    <row r="173" spans="1:24" s="340" customFormat="1" ht="13.5" thickBot="1" x14ac:dyDescent="0.25">
      <c r="A173" s="1790" t="s">
        <v>1118</v>
      </c>
      <c r="B173" s="1792" t="s">
        <v>1119</v>
      </c>
      <c r="C173" s="285" t="s">
        <v>1132</v>
      </c>
      <c r="D173" s="1396">
        <f t="shared" si="2"/>
        <v>8</v>
      </c>
      <c r="E173" s="1397">
        <f>'D-12-1'!E173+'D-12-2'!E173</f>
        <v>0</v>
      </c>
      <c r="F173" s="1398">
        <f>'D-12-1'!F173+'D-12-2'!F173</f>
        <v>0</v>
      </c>
      <c r="G173" s="1398">
        <f>'D-12-1'!G173+'D-12-2'!G173</f>
        <v>0</v>
      </c>
      <c r="H173" s="1398">
        <f>'D-12-1'!H173+'D-12-2'!H173</f>
        <v>0</v>
      </c>
      <c r="I173" s="1398">
        <f>'D-12-1'!I173+'D-12-2'!I173</f>
        <v>0</v>
      </c>
      <c r="J173" s="1398">
        <f>'D-12-1'!J173+'D-12-2'!J173</f>
        <v>0</v>
      </c>
      <c r="K173" s="1398">
        <f>'D-12-1'!K173+'D-12-2'!K173</f>
        <v>1</v>
      </c>
      <c r="L173" s="1398">
        <f>'D-12-1'!L173+'D-12-2'!L173</f>
        <v>0</v>
      </c>
      <c r="M173" s="1398">
        <f>'D-12-1'!M173+'D-12-2'!M173</f>
        <v>0</v>
      </c>
      <c r="N173" s="1398">
        <f>'D-12-1'!N173+'D-12-2'!N173</f>
        <v>0</v>
      </c>
      <c r="O173" s="1398">
        <f>'D-12-1'!O173+'D-12-2'!O173</f>
        <v>1</v>
      </c>
      <c r="P173" s="1398">
        <f>'D-12-1'!P173+'D-12-2'!P173</f>
        <v>0</v>
      </c>
      <c r="Q173" s="1398">
        <f>'D-12-1'!Q173+'D-12-2'!Q173</f>
        <v>1</v>
      </c>
      <c r="R173" s="1398">
        <f>'D-12-1'!R173+'D-12-2'!R173</f>
        <v>2</v>
      </c>
      <c r="S173" s="1398">
        <f>'D-12-1'!S173+'D-12-2'!S173</f>
        <v>0</v>
      </c>
      <c r="T173" s="1398">
        <f>'D-12-1'!T173+'D-12-2'!T173</f>
        <v>1</v>
      </c>
      <c r="U173" s="1398">
        <f>'D-12-1'!U173+'D-12-2'!U173</f>
        <v>2</v>
      </c>
      <c r="V173" s="1398">
        <f>'D-12-1'!V173+'D-12-2'!V173</f>
        <v>0</v>
      </c>
      <c r="W173" s="285" t="s">
        <v>180</v>
      </c>
      <c r="X173" s="1804" t="s">
        <v>1120</v>
      </c>
    </row>
    <row r="174" spans="1:24" s="340" customFormat="1" ht="13.5" thickBot="1" x14ac:dyDescent="0.25">
      <c r="A174" s="1791"/>
      <c r="B174" s="1793"/>
      <c r="C174" s="285" t="s">
        <v>1134</v>
      </c>
      <c r="D174" s="1396">
        <f t="shared" si="2"/>
        <v>1</v>
      </c>
      <c r="E174" s="1397">
        <f>'D-12-1'!E174+'D-12-2'!E174</f>
        <v>0</v>
      </c>
      <c r="F174" s="1398">
        <f>'D-12-1'!F174+'D-12-2'!F174</f>
        <v>0</v>
      </c>
      <c r="G174" s="1398">
        <f>'D-12-1'!G174+'D-12-2'!G174</f>
        <v>0</v>
      </c>
      <c r="H174" s="1398">
        <f>'D-12-1'!H174+'D-12-2'!H174</f>
        <v>0</v>
      </c>
      <c r="I174" s="1398">
        <f>'D-12-1'!I174+'D-12-2'!I174</f>
        <v>0</v>
      </c>
      <c r="J174" s="1398">
        <f>'D-12-1'!J174+'D-12-2'!J174</f>
        <v>0</v>
      </c>
      <c r="K174" s="1398">
        <f>'D-12-1'!K174+'D-12-2'!K174</f>
        <v>0</v>
      </c>
      <c r="L174" s="1398">
        <f>'D-12-1'!L174+'D-12-2'!L174</f>
        <v>0</v>
      </c>
      <c r="M174" s="1398">
        <f>'D-12-1'!M174+'D-12-2'!M174</f>
        <v>0</v>
      </c>
      <c r="N174" s="1398">
        <f>'D-12-1'!N174+'D-12-2'!N174</f>
        <v>0</v>
      </c>
      <c r="O174" s="1398">
        <f>'D-12-1'!O174+'D-12-2'!O174</f>
        <v>0</v>
      </c>
      <c r="P174" s="1398">
        <f>'D-12-1'!P174+'D-12-2'!P174</f>
        <v>0</v>
      </c>
      <c r="Q174" s="1398">
        <f>'D-12-1'!Q174+'D-12-2'!Q174</f>
        <v>0</v>
      </c>
      <c r="R174" s="1398">
        <f>'D-12-1'!R174+'D-12-2'!R174</f>
        <v>0</v>
      </c>
      <c r="S174" s="1398">
        <f>'D-12-1'!S174+'D-12-2'!S174</f>
        <v>0</v>
      </c>
      <c r="T174" s="1398">
        <f>'D-12-1'!T174+'D-12-2'!T174</f>
        <v>1</v>
      </c>
      <c r="U174" s="1398">
        <f>'D-12-1'!U174+'D-12-2'!U174</f>
        <v>0</v>
      </c>
      <c r="V174" s="1398">
        <f>'D-12-1'!V174+'D-12-2'!V174</f>
        <v>0</v>
      </c>
      <c r="W174" s="285" t="s">
        <v>434</v>
      </c>
      <c r="X174" s="1805"/>
    </row>
    <row r="175" spans="1:24" s="339" customFormat="1" ht="13.5" thickBot="1" x14ac:dyDescent="0.25">
      <c r="A175" s="1794" t="s">
        <v>1180</v>
      </c>
      <c r="B175" s="1795" t="s">
        <v>1181</v>
      </c>
      <c r="C175" s="346" t="s">
        <v>1132</v>
      </c>
      <c r="D175" s="1390">
        <f t="shared" si="2"/>
        <v>5</v>
      </c>
      <c r="E175" s="1391">
        <f>'D-12-1'!E175+'D-12-2'!E175</f>
        <v>0</v>
      </c>
      <c r="F175" s="1392">
        <f>'D-12-1'!F175+'D-12-2'!F175</f>
        <v>0</v>
      </c>
      <c r="G175" s="1392">
        <f>'D-12-1'!G175+'D-12-2'!G175</f>
        <v>0</v>
      </c>
      <c r="H175" s="1392">
        <f>'D-12-1'!H175+'D-12-2'!H175</f>
        <v>0</v>
      </c>
      <c r="I175" s="1392">
        <f>'D-12-1'!I175+'D-12-2'!I175</f>
        <v>0</v>
      </c>
      <c r="J175" s="1392">
        <f>'D-12-1'!J175+'D-12-2'!J175</f>
        <v>0</v>
      </c>
      <c r="K175" s="1392">
        <f>'D-12-1'!K175+'D-12-2'!K175</f>
        <v>0</v>
      </c>
      <c r="L175" s="1392">
        <f>'D-12-1'!L175+'D-12-2'!L175</f>
        <v>0</v>
      </c>
      <c r="M175" s="1392">
        <f>'D-12-1'!M175+'D-12-2'!M175</f>
        <v>0</v>
      </c>
      <c r="N175" s="1392">
        <f>'D-12-1'!N175+'D-12-2'!N175</f>
        <v>2</v>
      </c>
      <c r="O175" s="1392">
        <f>'D-12-1'!O175+'D-12-2'!O175</f>
        <v>0</v>
      </c>
      <c r="P175" s="1392">
        <f>'D-12-1'!P175+'D-12-2'!P175</f>
        <v>2</v>
      </c>
      <c r="Q175" s="1392">
        <f>'D-12-1'!Q175+'D-12-2'!Q175</f>
        <v>0</v>
      </c>
      <c r="R175" s="1392">
        <f>'D-12-1'!R175+'D-12-2'!R175</f>
        <v>1</v>
      </c>
      <c r="S175" s="1392">
        <f>'D-12-1'!S175+'D-12-2'!S175</f>
        <v>0</v>
      </c>
      <c r="T175" s="1392">
        <f>'D-12-1'!T175+'D-12-2'!T175</f>
        <v>0</v>
      </c>
      <c r="U175" s="1392">
        <f>'D-12-1'!U175+'D-12-2'!U175</f>
        <v>0</v>
      </c>
      <c r="V175" s="1392">
        <f>'D-12-1'!V175+'D-12-2'!V175</f>
        <v>0</v>
      </c>
      <c r="W175" s="346" t="s">
        <v>180</v>
      </c>
      <c r="X175" s="1806" t="s">
        <v>1182</v>
      </c>
    </row>
    <row r="176" spans="1:24" s="339" customFormat="1" ht="13.5" thickBot="1" x14ac:dyDescent="0.25">
      <c r="A176" s="1787"/>
      <c r="B176" s="1789"/>
      <c r="C176" s="286" t="s">
        <v>1134</v>
      </c>
      <c r="D176" s="1393">
        <f t="shared" si="2"/>
        <v>0</v>
      </c>
      <c r="E176" s="1394">
        <f>'D-12-1'!E176+'D-12-2'!E176</f>
        <v>0</v>
      </c>
      <c r="F176" s="1395">
        <f>'D-12-1'!F176+'D-12-2'!F176</f>
        <v>0</v>
      </c>
      <c r="G176" s="1395">
        <f>'D-12-1'!G176+'D-12-2'!G176</f>
        <v>0</v>
      </c>
      <c r="H176" s="1395">
        <f>'D-12-1'!H176+'D-12-2'!H176</f>
        <v>0</v>
      </c>
      <c r="I176" s="1395">
        <f>'D-12-1'!I176+'D-12-2'!I176</f>
        <v>0</v>
      </c>
      <c r="J176" s="1395">
        <f>'D-12-1'!J176+'D-12-2'!J176</f>
        <v>0</v>
      </c>
      <c r="K176" s="1395">
        <f>'D-12-1'!K176+'D-12-2'!K176</f>
        <v>0</v>
      </c>
      <c r="L176" s="1395">
        <f>'D-12-1'!L176+'D-12-2'!L176</f>
        <v>0</v>
      </c>
      <c r="M176" s="1395">
        <f>'D-12-1'!M176+'D-12-2'!M176</f>
        <v>0</v>
      </c>
      <c r="N176" s="1395">
        <f>'D-12-1'!N176+'D-12-2'!N176</f>
        <v>0</v>
      </c>
      <c r="O176" s="1395">
        <f>'D-12-1'!O176+'D-12-2'!O176</f>
        <v>0</v>
      </c>
      <c r="P176" s="1395">
        <f>'D-12-1'!P176+'D-12-2'!P176</f>
        <v>0</v>
      </c>
      <c r="Q176" s="1395">
        <f>'D-12-1'!Q176+'D-12-2'!Q176</f>
        <v>0</v>
      </c>
      <c r="R176" s="1395">
        <f>'D-12-1'!R176+'D-12-2'!R176</f>
        <v>0</v>
      </c>
      <c r="S176" s="1395">
        <f>'D-12-1'!S176+'D-12-2'!S176</f>
        <v>0</v>
      </c>
      <c r="T176" s="1395">
        <f>'D-12-1'!T176+'D-12-2'!T176</f>
        <v>0</v>
      </c>
      <c r="U176" s="1395">
        <f>'D-12-1'!U176+'D-12-2'!U176</f>
        <v>0</v>
      </c>
      <c r="V176" s="1395">
        <f>'D-12-1'!V176+'D-12-2'!V176</f>
        <v>0</v>
      </c>
      <c r="W176" s="286" t="s">
        <v>434</v>
      </c>
      <c r="X176" s="1803"/>
    </row>
    <row r="177" spans="1:24" s="340" customFormat="1" ht="18" customHeight="1" thickBot="1" x14ac:dyDescent="0.25">
      <c r="A177" s="1790" t="s">
        <v>1121</v>
      </c>
      <c r="B177" s="1792" t="s">
        <v>1122</v>
      </c>
      <c r="C177" s="285" t="s">
        <v>1132</v>
      </c>
      <c r="D177" s="1396">
        <f t="shared" si="2"/>
        <v>11</v>
      </c>
      <c r="E177" s="1397">
        <f>'D-12-1'!E177+'D-12-2'!E177</f>
        <v>0</v>
      </c>
      <c r="F177" s="1398">
        <f>'D-12-1'!F177+'D-12-2'!F177</f>
        <v>0</v>
      </c>
      <c r="G177" s="1398">
        <f>'D-12-1'!G177+'D-12-2'!G177</f>
        <v>0</v>
      </c>
      <c r="H177" s="1398">
        <f>'D-12-1'!H177+'D-12-2'!H177</f>
        <v>0</v>
      </c>
      <c r="I177" s="1398">
        <f>'D-12-1'!I177+'D-12-2'!I177</f>
        <v>0</v>
      </c>
      <c r="J177" s="1398">
        <f>'D-12-1'!J177+'D-12-2'!J177</f>
        <v>1</v>
      </c>
      <c r="K177" s="1398">
        <f>'D-12-1'!K177+'D-12-2'!K177</f>
        <v>0</v>
      </c>
      <c r="L177" s="1398">
        <f>'D-12-1'!L177+'D-12-2'!L177</f>
        <v>0</v>
      </c>
      <c r="M177" s="1398">
        <f>'D-12-1'!M177+'D-12-2'!M177</f>
        <v>0</v>
      </c>
      <c r="N177" s="1398">
        <f>'D-12-1'!N177+'D-12-2'!N177</f>
        <v>1</v>
      </c>
      <c r="O177" s="1398">
        <f>'D-12-1'!O177+'D-12-2'!O177</f>
        <v>4</v>
      </c>
      <c r="P177" s="1398">
        <f>'D-12-1'!P177+'D-12-2'!P177</f>
        <v>3</v>
      </c>
      <c r="Q177" s="1398">
        <f>'D-12-1'!Q177+'D-12-2'!Q177</f>
        <v>1</v>
      </c>
      <c r="R177" s="1398">
        <f>'D-12-1'!R177+'D-12-2'!R177</f>
        <v>1</v>
      </c>
      <c r="S177" s="1398">
        <f>'D-12-1'!S177+'D-12-2'!S177</f>
        <v>0</v>
      </c>
      <c r="T177" s="1398">
        <f>'D-12-1'!T177+'D-12-2'!T177</f>
        <v>0</v>
      </c>
      <c r="U177" s="1398">
        <f>'D-12-1'!U177+'D-12-2'!U177</f>
        <v>0</v>
      </c>
      <c r="V177" s="1398">
        <f>'D-12-1'!V177+'D-12-2'!V177</f>
        <v>0</v>
      </c>
      <c r="W177" s="285" t="s">
        <v>180</v>
      </c>
      <c r="X177" s="1804" t="s">
        <v>1123</v>
      </c>
    </row>
    <row r="178" spans="1:24" s="340" customFormat="1" ht="18" customHeight="1" thickBot="1" x14ac:dyDescent="0.25">
      <c r="A178" s="1791"/>
      <c r="B178" s="1793"/>
      <c r="C178" s="285" t="s">
        <v>1134</v>
      </c>
      <c r="D178" s="1396">
        <f t="shared" si="2"/>
        <v>0</v>
      </c>
      <c r="E178" s="1397">
        <f>'D-12-1'!E178+'D-12-2'!E178</f>
        <v>0</v>
      </c>
      <c r="F178" s="1398">
        <f>'D-12-1'!F178+'D-12-2'!F178</f>
        <v>0</v>
      </c>
      <c r="G178" s="1398">
        <f>'D-12-1'!G178+'D-12-2'!G178</f>
        <v>0</v>
      </c>
      <c r="H178" s="1398">
        <f>'D-12-1'!H178+'D-12-2'!H178</f>
        <v>0</v>
      </c>
      <c r="I178" s="1398">
        <f>'D-12-1'!I178+'D-12-2'!I178</f>
        <v>0</v>
      </c>
      <c r="J178" s="1398">
        <f>'D-12-1'!J178+'D-12-2'!J178</f>
        <v>0</v>
      </c>
      <c r="K178" s="1398">
        <f>'D-12-1'!K178+'D-12-2'!K178</f>
        <v>0</v>
      </c>
      <c r="L178" s="1398">
        <f>'D-12-1'!L178+'D-12-2'!L178</f>
        <v>0</v>
      </c>
      <c r="M178" s="1398">
        <f>'D-12-1'!M178+'D-12-2'!M178</f>
        <v>0</v>
      </c>
      <c r="N178" s="1398">
        <f>'D-12-1'!N178+'D-12-2'!N178</f>
        <v>0</v>
      </c>
      <c r="O178" s="1398">
        <f>'D-12-1'!O178+'D-12-2'!O178</f>
        <v>0</v>
      </c>
      <c r="P178" s="1398">
        <f>'D-12-1'!P178+'D-12-2'!P178</f>
        <v>0</v>
      </c>
      <c r="Q178" s="1398">
        <f>'D-12-1'!Q178+'D-12-2'!Q178</f>
        <v>0</v>
      </c>
      <c r="R178" s="1398">
        <f>'D-12-1'!R178+'D-12-2'!R178</f>
        <v>0</v>
      </c>
      <c r="S178" s="1398">
        <f>'D-12-1'!S178+'D-12-2'!S178</f>
        <v>0</v>
      </c>
      <c r="T178" s="1398">
        <f>'D-12-1'!T178+'D-12-2'!T178</f>
        <v>0</v>
      </c>
      <c r="U178" s="1398">
        <f>'D-12-1'!U178+'D-12-2'!U178</f>
        <v>0</v>
      </c>
      <c r="V178" s="1398">
        <f>'D-12-1'!V178+'D-12-2'!V178</f>
        <v>0</v>
      </c>
      <c r="W178" s="285" t="s">
        <v>434</v>
      </c>
      <c r="X178" s="1805"/>
    </row>
    <row r="179" spans="1:24" s="339" customFormat="1" ht="13.5" thickBot="1" x14ac:dyDescent="0.25">
      <c r="A179" s="1794" t="s">
        <v>1124</v>
      </c>
      <c r="B179" s="1795" t="s">
        <v>464</v>
      </c>
      <c r="C179" s="346" t="s">
        <v>1132</v>
      </c>
      <c r="D179" s="1390">
        <f t="shared" si="2"/>
        <v>3</v>
      </c>
      <c r="E179" s="1391">
        <f>'D-12-1'!E179+'D-12-2'!E179</f>
        <v>0</v>
      </c>
      <c r="F179" s="1392">
        <f>'D-12-1'!F179+'D-12-2'!F179</f>
        <v>1</v>
      </c>
      <c r="G179" s="1392">
        <f>'D-12-1'!G179+'D-12-2'!G179</f>
        <v>0</v>
      </c>
      <c r="H179" s="1392">
        <f>'D-12-1'!H179+'D-12-2'!H179</f>
        <v>0</v>
      </c>
      <c r="I179" s="1392">
        <f>'D-12-1'!I179+'D-12-2'!I179</f>
        <v>0</v>
      </c>
      <c r="J179" s="1392">
        <f>'D-12-1'!J179+'D-12-2'!J179</f>
        <v>0</v>
      </c>
      <c r="K179" s="1392">
        <f>'D-12-1'!K179+'D-12-2'!K179</f>
        <v>0</v>
      </c>
      <c r="L179" s="1392">
        <f>'D-12-1'!L179+'D-12-2'!L179</f>
        <v>0</v>
      </c>
      <c r="M179" s="1392">
        <f>'D-12-1'!M179+'D-12-2'!M179</f>
        <v>0</v>
      </c>
      <c r="N179" s="1392">
        <f>'D-12-1'!N179+'D-12-2'!N179</f>
        <v>1</v>
      </c>
      <c r="O179" s="1392">
        <f>'D-12-1'!O179+'D-12-2'!O179</f>
        <v>1</v>
      </c>
      <c r="P179" s="1392">
        <f>'D-12-1'!P179+'D-12-2'!P179</f>
        <v>0</v>
      </c>
      <c r="Q179" s="1392">
        <f>'D-12-1'!Q179+'D-12-2'!Q179</f>
        <v>0</v>
      </c>
      <c r="R179" s="1392">
        <f>'D-12-1'!R179+'D-12-2'!R179</f>
        <v>0</v>
      </c>
      <c r="S179" s="1392">
        <f>'D-12-1'!S179+'D-12-2'!S179</f>
        <v>0</v>
      </c>
      <c r="T179" s="1392">
        <f>'D-12-1'!T179+'D-12-2'!T179</f>
        <v>0</v>
      </c>
      <c r="U179" s="1392">
        <f>'D-12-1'!U179+'D-12-2'!U179</f>
        <v>0</v>
      </c>
      <c r="V179" s="1392">
        <f>'D-12-1'!V179+'D-12-2'!V179</f>
        <v>0</v>
      </c>
      <c r="W179" s="346" t="s">
        <v>180</v>
      </c>
      <c r="X179" s="1806" t="s">
        <v>507</v>
      </c>
    </row>
    <row r="180" spans="1:24" s="339" customFormat="1" ht="13.5" thickBot="1" x14ac:dyDescent="0.25">
      <c r="A180" s="1787"/>
      <c r="B180" s="1789"/>
      <c r="C180" s="286" t="s">
        <v>1134</v>
      </c>
      <c r="D180" s="1393">
        <f t="shared" si="2"/>
        <v>1</v>
      </c>
      <c r="E180" s="1394">
        <f>'D-12-1'!E180+'D-12-2'!E180</f>
        <v>0</v>
      </c>
      <c r="F180" s="1395">
        <f>'D-12-1'!F180+'D-12-2'!F180</f>
        <v>0</v>
      </c>
      <c r="G180" s="1395">
        <f>'D-12-1'!G180+'D-12-2'!G180</f>
        <v>0</v>
      </c>
      <c r="H180" s="1395">
        <f>'D-12-1'!H180+'D-12-2'!H180</f>
        <v>0</v>
      </c>
      <c r="I180" s="1395">
        <f>'D-12-1'!I180+'D-12-2'!I180</f>
        <v>0</v>
      </c>
      <c r="J180" s="1395">
        <f>'D-12-1'!J180+'D-12-2'!J180</f>
        <v>0</v>
      </c>
      <c r="K180" s="1395">
        <f>'D-12-1'!K180+'D-12-2'!K180</f>
        <v>0</v>
      </c>
      <c r="L180" s="1395">
        <f>'D-12-1'!L180+'D-12-2'!L180</f>
        <v>0</v>
      </c>
      <c r="M180" s="1395">
        <f>'D-12-1'!M180+'D-12-2'!M180</f>
        <v>0</v>
      </c>
      <c r="N180" s="1395">
        <f>'D-12-1'!N180+'D-12-2'!N180</f>
        <v>1</v>
      </c>
      <c r="O180" s="1395">
        <f>'D-12-1'!O180+'D-12-2'!O180</f>
        <v>0</v>
      </c>
      <c r="P180" s="1395">
        <f>'D-12-1'!P180+'D-12-2'!P180</f>
        <v>0</v>
      </c>
      <c r="Q180" s="1395">
        <f>'D-12-1'!Q180+'D-12-2'!Q180</f>
        <v>0</v>
      </c>
      <c r="R180" s="1395">
        <f>'D-12-1'!R180+'D-12-2'!R180</f>
        <v>0</v>
      </c>
      <c r="S180" s="1395">
        <f>'D-12-1'!S180+'D-12-2'!S180</f>
        <v>0</v>
      </c>
      <c r="T180" s="1395">
        <f>'D-12-1'!T180+'D-12-2'!T180</f>
        <v>0</v>
      </c>
      <c r="U180" s="1395">
        <f>'D-12-1'!U180+'D-12-2'!U180</f>
        <v>0</v>
      </c>
      <c r="V180" s="1395">
        <f>'D-12-1'!V180+'D-12-2'!V180</f>
        <v>0</v>
      </c>
      <c r="W180" s="286" t="s">
        <v>434</v>
      </c>
      <c r="X180" s="1803"/>
    </row>
    <row r="181" spans="1:24" s="340" customFormat="1" ht="13.5" thickBot="1" x14ac:dyDescent="0.25">
      <c r="A181" s="1790" t="s">
        <v>1183</v>
      </c>
      <c r="B181" s="1792" t="s">
        <v>1184</v>
      </c>
      <c r="C181" s="285" t="s">
        <v>1132</v>
      </c>
      <c r="D181" s="1396">
        <f t="shared" si="2"/>
        <v>3</v>
      </c>
      <c r="E181" s="1397">
        <f>'D-12-1'!E181+'D-12-2'!E181</f>
        <v>0</v>
      </c>
      <c r="F181" s="1398">
        <f>'D-12-1'!F181+'D-12-2'!F181</f>
        <v>0</v>
      </c>
      <c r="G181" s="1398">
        <f>'D-12-1'!G181+'D-12-2'!G181</f>
        <v>0</v>
      </c>
      <c r="H181" s="1398">
        <f>'D-12-1'!H181+'D-12-2'!H181</f>
        <v>0</v>
      </c>
      <c r="I181" s="1398">
        <f>'D-12-1'!I181+'D-12-2'!I181</f>
        <v>0</v>
      </c>
      <c r="J181" s="1398">
        <f>'D-12-1'!J181+'D-12-2'!J181</f>
        <v>0</v>
      </c>
      <c r="K181" s="1398">
        <f>'D-12-1'!K181+'D-12-2'!K181</f>
        <v>0</v>
      </c>
      <c r="L181" s="1398">
        <f>'D-12-1'!L181+'D-12-2'!L181</f>
        <v>0</v>
      </c>
      <c r="M181" s="1398">
        <f>'D-12-1'!M181+'D-12-2'!M181</f>
        <v>0</v>
      </c>
      <c r="N181" s="1398">
        <f>'D-12-1'!N181+'D-12-2'!N181</f>
        <v>1</v>
      </c>
      <c r="O181" s="1398">
        <f>'D-12-1'!O181+'D-12-2'!O181</f>
        <v>0</v>
      </c>
      <c r="P181" s="1398">
        <f>'D-12-1'!P181+'D-12-2'!P181</f>
        <v>0</v>
      </c>
      <c r="Q181" s="1398">
        <f>'D-12-1'!Q181+'D-12-2'!Q181</f>
        <v>0</v>
      </c>
      <c r="R181" s="1398">
        <f>'D-12-1'!R181+'D-12-2'!R181</f>
        <v>1</v>
      </c>
      <c r="S181" s="1398">
        <f>'D-12-1'!S181+'D-12-2'!S181</f>
        <v>0</v>
      </c>
      <c r="T181" s="1398">
        <f>'D-12-1'!T181+'D-12-2'!T181</f>
        <v>0</v>
      </c>
      <c r="U181" s="1398">
        <f>'D-12-1'!U181+'D-12-2'!U181</f>
        <v>0</v>
      </c>
      <c r="V181" s="1398">
        <f>'D-12-1'!V181+'D-12-2'!V181</f>
        <v>1</v>
      </c>
      <c r="W181" s="285" t="s">
        <v>180</v>
      </c>
      <c r="X181" s="1804" t="s">
        <v>1185</v>
      </c>
    </row>
    <row r="182" spans="1:24" s="340" customFormat="1" ht="13.5" thickBot="1" x14ac:dyDescent="0.25">
      <c r="A182" s="1791"/>
      <c r="B182" s="1793"/>
      <c r="C182" s="285" t="s">
        <v>1134</v>
      </c>
      <c r="D182" s="1396">
        <f t="shared" si="2"/>
        <v>0</v>
      </c>
      <c r="E182" s="1397">
        <f>'D-12-1'!E182+'D-12-2'!E182</f>
        <v>0</v>
      </c>
      <c r="F182" s="1398">
        <f>'D-12-1'!F182+'D-12-2'!F182</f>
        <v>0</v>
      </c>
      <c r="G182" s="1398">
        <f>'D-12-1'!G182+'D-12-2'!G182</f>
        <v>0</v>
      </c>
      <c r="H182" s="1398">
        <f>'D-12-1'!H182+'D-12-2'!H182</f>
        <v>0</v>
      </c>
      <c r="I182" s="1398">
        <f>'D-12-1'!I182+'D-12-2'!I182</f>
        <v>0</v>
      </c>
      <c r="J182" s="1398">
        <f>'D-12-1'!J182+'D-12-2'!J182</f>
        <v>0</v>
      </c>
      <c r="K182" s="1398">
        <f>'D-12-1'!K182+'D-12-2'!K182</f>
        <v>0</v>
      </c>
      <c r="L182" s="1398">
        <f>'D-12-1'!L182+'D-12-2'!L182</f>
        <v>0</v>
      </c>
      <c r="M182" s="1398">
        <f>'D-12-1'!M182+'D-12-2'!M182</f>
        <v>0</v>
      </c>
      <c r="N182" s="1398">
        <f>'D-12-1'!N182+'D-12-2'!N182</f>
        <v>0</v>
      </c>
      <c r="O182" s="1398">
        <f>'D-12-1'!O182+'D-12-2'!O182</f>
        <v>0</v>
      </c>
      <c r="P182" s="1398">
        <f>'D-12-1'!P182+'D-12-2'!P182</f>
        <v>0</v>
      </c>
      <c r="Q182" s="1398">
        <f>'D-12-1'!Q182+'D-12-2'!Q182</f>
        <v>0</v>
      </c>
      <c r="R182" s="1398">
        <f>'D-12-1'!R182+'D-12-2'!R182</f>
        <v>0</v>
      </c>
      <c r="S182" s="1398">
        <f>'D-12-1'!S182+'D-12-2'!S182</f>
        <v>0</v>
      </c>
      <c r="T182" s="1398">
        <f>'D-12-1'!T182+'D-12-2'!T182</f>
        <v>0</v>
      </c>
      <c r="U182" s="1398">
        <f>'D-12-1'!U182+'D-12-2'!U182</f>
        <v>0</v>
      </c>
      <c r="V182" s="1398">
        <f>'D-12-1'!V182+'D-12-2'!V182</f>
        <v>0</v>
      </c>
      <c r="W182" s="285" t="s">
        <v>434</v>
      </c>
      <c r="X182" s="1805"/>
    </row>
    <row r="183" spans="1:24" s="339" customFormat="1" ht="13.5" thickBot="1" x14ac:dyDescent="0.25">
      <c r="A183" s="1794" t="s">
        <v>1125</v>
      </c>
      <c r="B183" s="1795" t="s">
        <v>465</v>
      </c>
      <c r="C183" s="346" t="s">
        <v>1132</v>
      </c>
      <c r="D183" s="1390">
        <f t="shared" si="2"/>
        <v>10</v>
      </c>
      <c r="E183" s="1391">
        <f>'D-12-1'!E183+'D-12-2'!E183</f>
        <v>1</v>
      </c>
      <c r="F183" s="1392">
        <f>'D-12-1'!F183+'D-12-2'!F183</f>
        <v>0</v>
      </c>
      <c r="G183" s="1392">
        <f>'D-12-1'!G183+'D-12-2'!G183</f>
        <v>0</v>
      </c>
      <c r="H183" s="1392">
        <f>'D-12-1'!H183+'D-12-2'!H183</f>
        <v>0</v>
      </c>
      <c r="I183" s="1392">
        <f>'D-12-1'!I183+'D-12-2'!I183</f>
        <v>0</v>
      </c>
      <c r="J183" s="1392">
        <f>'D-12-1'!J183+'D-12-2'!J183</f>
        <v>0</v>
      </c>
      <c r="K183" s="1392">
        <f>'D-12-1'!K183+'D-12-2'!K183</f>
        <v>1</v>
      </c>
      <c r="L183" s="1392">
        <f>'D-12-1'!L183+'D-12-2'!L183</f>
        <v>0</v>
      </c>
      <c r="M183" s="1392">
        <f>'D-12-1'!M183+'D-12-2'!M183</f>
        <v>1</v>
      </c>
      <c r="N183" s="1392">
        <f>'D-12-1'!N183+'D-12-2'!N183</f>
        <v>2</v>
      </c>
      <c r="O183" s="1392">
        <f>'D-12-1'!O183+'D-12-2'!O183</f>
        <v>1</v>
      </c>
      <c r="P183" s="1392">
        <f>'D-12-1'!P183+'D-12-2'!P183</f>
        <v>1</v>
      </c>
      <c r="Q183" s="1392">
        <f>'D-12-1'!Q183+'D-12-2'!Q183</f>
        <v>2</v>
      </c>
      <c r="R183" s="1392">
        <f>'D-12-1'!R183+'D-12-2'!R183</f>
        <v>0</v>
      </c>
      <c r="S183" s="1392">
        <f>'D-12-1'!S183+'D-12-2'!S183</f>
        <v>0</v>
      </c>
      <c r="T183" s="1392">
        <f>'D-12-1'!T183+'D-12-2'!T183</f>
        <v>0</v>
      </c>
      <c r="U183" s="1392">
        <f>'D-12-1'!U183+'D-12-2'!U183</f>
        <v>1</v>
      </c>
      <c r="V183" s="1392">
        <f>'D-12-1'!V183+'D-12-2'!V183</f>
        <v>0</v>
      </c>
      <c r="W183" s="346" t="s">
        <v>180</v>
      </c>
      <c r="X183" s="1806" t="s">
        <v>1126</v>
      </c>
    </row>
    <row r="184" spans="1:24" s="339" customFormat="1" ht="13.5" thickBot="1" x14ac:dyDescent="0.25">
      <c r="A184" s="1787"/>
      <c r="B184" s="1789"/>
      <c r="C184" s="286" t="s">
        <v>1134</v>
      </c>
      <c r="D184" s="1393">
        <f t="shared" si="2"/>
        <v>2</v>
      </c>
      <c r="E184" s="1394">
        <f>'D-12-1'!E184+'D-12-2'!E184</f>
        <v>0</v>
      </c>
      <c r="F184" s="1395">
        <f>'D-12-1'!F184+'D-12-2'!F184</f>
        <v>0</v>
      </c>
      <c r="G184" s="1395">
        <f>'D-12-1'!G184+'D-12-2'!G184</f>
        <v>0</v>
      </c>
      <c r="H184" s="1395">
        <f>'D-12-1'!H184+'D-12-2'!H184</f>
        <v>0</v>
      </c>
      <c r="I184" s="1395">
        <f>'D-12-1'!I184+'D-12-2'!I184</f>
        <v>0</v>
      </c>
      <c r="J184" s="1395">
        <f>'D-12-1'!J184+'D-12-2'!J184</f>
        <v>0</v>
      </c>
      <c r="K184" s="1395">
        <f>'D-12-1'!K184+'D-12-2'!K184</f>
        <v>0</v>
      </c>
      <c r="L184" s="1395">
        <f>'D-12-1'!L184+'D-12-2'!L184</f>
        <v>0</v>
      </c>
      <c r="M184" s="1395">
        <f>'D-12-1'!M184+'D-12-2'!M184</f>
        <v>0</v>
      </c>
      <c r="N184" s="1395">
        <f>'D-12-1'!N184+'D-12-2'!N184</f>
        <v>1</v>
      </c>
      <c r="O184" s="1395">
        <f>'D-12-1'!O184+'D-12-2'!O184</f>
        <v>0</v>
      </c>
      <c r="P184" s="1395">
        <f>'D-12-1'!P184+'D-12-2'!P184</f>
        <v>1</v>
      </c>
      <c r="Q184" s="1395">
        <f>'D-12-1'!Q184+'D-12-2'!Q184</f>
        <v>0</v>
      </c>
      <c r="R184" s="1395">
        <f>'D-12-1'!R184+'D-12-2'!R184</f>
        <v>0</v>
      </c>
      <c r="S184" s="1395">
        <f>'D-12-1'!S184+'D-12-2'!S184</f>
        <v>0</v>
      </c>
      <c r="T184" s="1395">
        <f>'D-12-1'!T184+'D-12-2'!T184</f>
        <v>0</v>
      </c>
      <c r="U184" s="1395">
        <f>'D-12-1'!U184+'D-12-2'!U184</f>
        <v>0</v>
      </c>
      <c r="V184" s="1395">
        <f>'D-12-1'!V184+'D-12-2'!V184</f>
        <v>0</v>
      </c>
      <c r="W184" s="286" t="s">
        <v>434</v>
      </c>
      <c r="X184" s="1803"/>
    </row>
    <row r="185" spans="1:24" s="340" customFormat="1" ht="13.5" thickBot="1" x14ac:dyDescent="0.25">
      <c r="A185" s="1790" t="s">
        <v>1261</v>
      </c>
      <c r="B185" s="1792" t="s">
        <v>1262</v>
      </c>
      <c r="C185" s="285" t="s">
        <v>1132</v>
      </c>
      <c r="D185" s="1396">
        <f t="shared" si="2"/>
        <v>1</v>
      </c>
      <c r="E185" s="1397">
        <f>'D-12-1'!E185+'D-12-2'!E185</f>
        <v>0</v>
      </c>
      <c r="F185" s="1398">
        <f>'D-12-1'!F185+'D-12-2'!F185</f>
        <v>0</v>
      </c>
      <c r="G185" s="1398">
        <f>'D-12-1'!G185+'D-12-2'!G185</f>
        <v>0</v>
      </c>
      <c r="H185" s="1398">
        <f>'D-12-1'!H185+'D-12-2'!H185</f>
        <v>0</v>
      </c>
      <c r="I185" s="1398">
        <f>'D-12-1'!I185+'D-12-2'!I185</f>
        <v>0</v>
      </c>
      <c r="J185" s="1398">
        <f>'D-12-1'!J185+'D-12-2'!J185</f>
        <v>0</v>
      </c>
      <c r="K185" s="1398">
        <f>'D-12-1'!K185+'D-12-2'!K185</f>
        <v>0</v>
      </c>
      <c r="L185" s="1398">
        <f>'D-12-1'!L185+'D-12-2'!L185</f>
        <v>0</v>
      </c>
      <c r="M185" s="1398">
        <f>'D-12-1'!M185+'D-12-2'!M185</f>
        <v>0</v>
      </c>
      <c r="N185" s="1398">
        <f>'D-12-1'!N185+'D-12-2'!N185</f>
        <v>0</v>
      </c>
      <c r="O185" s="1398">
        <f>'D-12-1'!O185+'D-12-2'!O185</f>
        <v>0</v>
      </c>
      <c r="P185" s="1398">
        <f>'D-12-1'!P185+'D-12-2'!P185</f>
        <v>1</v>
      </c>
      <c r="Q185" s="1398">
        <f>'D-12-1'!Q185+'D-12-2'!Q185</f>
        <v>0</v>
      </c>
      <c r="R185" s="1398">
        <f>'D-12-1'!R185+'D-12-2'!R185</f>
        <v>0</v>
      </c>
      <c r="S185" s="1398">
        <f>'D-12-1'!S185+'D-12-2'!S185</f>
        <v>0</v>
      </c>
      <c r="T185" s="1398">
        <f>'D-12-1'!T185+'D-12-2'!T185</f>
        <v>0</v>
      </c>
      <c r="U185" s="1398">
        <f>'D-12-1'!U185+'D-12-2'!U185</f>
        <v>0</v>
      </c>
      <c r="V185" s="1398">
        <f>'D-12-1'!V185+'D-12-2'!V185</f>
        <v>0</v>
      </c>
      <c r="W185" s="285" t="s">
        <v>180</v>
      </c>
      <c r="X185" s="1804" t="s">
        <v>1284</v>
      </c>
    </row>
    <row r="186" spans="1:24" s="340" customFormat="1" ht="13.5" thickBot="1" x14ac:dyDescent="0.25">
      <c r="A186" s="1791"/>
      <c r="B186" s="1793"/>
      <c r="C186" s="285" t="s">
        <v>1134</v>
      </c>
      <c r="D186" s="1396">
        <f t="shared" si="2"/>
        <v>0</v>
      </c>
      <c r="E186" s="1397">
        <f>'D-12-1'!E186+'D-12-2'!E186</f>
        <v>0</v>
      </c>
      <c r="F186" s="1398">
        <f>'D-12-1'!F186+'D-12-2'!F186</f>
        <v>0</v>
      </c>
      <c r="G186" s="1398">
        <f>'D-12-1'!G186+'D-12-2'!G186</f>
        <v>0</v>
      </c>
      <c r="H186" s="1398">
        <f>'D-12-1'!H186+'D-12-2'!H186</f>
        <v>0</v>
      </c>
      <c r="I186" s="1398">
        <f>'D-12-1'!I186+'D-12-2'!I186</f>
        <v>0</v>
      </c>
      <c r="J186" s="1398">
        <f>'D-12-1'!J186+'D-12-2'!J186</f>
        <v>0</v>
      </c>
      <c r="K186" s="1398">
        <f>'D-12-1'!K186+'D-12-2'!K186</f>
        <v>0</v>
      </c>
      <c r="L186" s="1398">
        <f>'D-12-1'!L186+'D-12-2'!L186</f>
        <v>0</v>
      </c>
      <c r="M186" s="1398">
        <f>'D-12-1'!M186+'D-12-2'!M186</f>
        <v>0</v>
      </c>
      <c r="N186" s="1398">
        <f>'D-12-1'!N186+'D-12-2'!N186</f>
        <v>0</v>
      </c>
      <c r="O186" s="1398">
        <f>'D-12-1'!O186+'D-12-2'!O186</f>
        <v>0</v>
      </c>
      <c r="P186" s="1398">
        <f>'D-12-1'!P186+'D-12-2'!P186</f>
        <v>0</v>
      </c>
      <c r="Q186" s="1398">
        <f>'D-12-1'!Q186+'D-12-2'!Q186</f>
        <v>0</v>
      </c>
      <c r="R186" s="1398">
        <f>'D-12-1'!R186+'D-12-2'!R186</f>
        <v>0</v>
      </c>
      <c r="S186" s="1398">
        <f>'D-12-1'!S186+'D-12-2'!S186</f>
        <v>0</v>
      </c>
      <c r="T186" s="1398">
        <f>'D-12-1'!T186+'D-12-2'!T186</f>
        <v>0</v>
      </c>
      <c r="U186" s="1398">
        <f>'D-12-1'!U186+'D-12-2'!U186</f>
        <v>0</v>
      </c>
      <c r="V186" s="1398">
        <f>'D-12-1'!V186+'D-12-2'!V186</f>
        <v>0</v>
      </c>
      <c r="W186" s="285" t="s">
        <v>434</v>
      </c>
      <c r="X186" s="1805"/>
    </row>
    <row r="187" spans="1:24" s="339" customFormat="1" ht="13.5" thickBot="1" x14ac:dyDescent="0.25">
      <c r="A187" s="1794" t="s">
        <v>1186</v>
      </c>
      <c r="B187" s="1795" t="s">
        <v>1187</v>
      </c>
      <c r="C187" s="346" t="s">
        <v>1132</v>
      </c>
      <c r="D187" s="1390">
        <f t="shared" si="2"/>
        <v>64</v>
      </c>
      <c r="E187" s="1391">
        <f>'D-12-1'!E187+'D-12-2'!E187</f>
        <v>0</v>
      </c>
      <c r="F187" s="1392">
        <f>'D-12-1'!F187+'D-12-2'!F187</f>
        <v>0</v>
      </c>
      <c r="G187" s="1392">
        <f>'D-12-1'!G187+'D-12-2'!G187</f>
        <v>0</v>
      </c>
      <c r="H187" s="1392">
        <f>'D-12-1'!H187+'D-12-2'!H187</f>
        <v>0</v>
      </c>
      <c r="I187" s="1392">
        <f>'D-12-1'!I187+'D-12-2'!I187</f>
        <v>0</v>
      </c>
      <c r="J187" s="1392">
        <f>'D-12-1'!J187+'D-12-2'!J187</f>
        <v>1</v>
      </c>
      <c r="K187" s="1392">
        <f>'D-12-1'!K187+'D-12-2'!K187</f>
        <v>1</v>
      </c>
      <c r="L187" s="1392">
        <f>'D-12-1'!L187+'D-12-2'!L187</f>
        <v>2</v>
      </c>
      <c r="M187" s="1392">
        <f>'D-12-1'!M187+'D-12-2'!M187</f>
        <v>6</v>
      </c>
      <c r="N187" s="1392">
        <f>'D-12-1'!N187+'D-12-2'!N187</f>
        <v>5</v>
      </c>
      <c r="O187" s="1392">
        <f>'D-12-1'!O187+'D-12-2'!O187</f>
        <v>10</v>
      </c>
      <c r="P187" s="1392">
        <f>'D-12-1'!P187+'D-12-2'!P187</f>
        <v>14</v>
      </c>
      <c r="Q187" s="1392">
        <f>'D-12-1'!Q187+'D-12-2'!Q187</f>
        <v>13</v>
      </c>
      <c r="R187" s="1392">
        <f>'D-12-1'!R187+'D-12-2'!R187</f>
        <v>12</v>
      </c>
      <c r="S187" s="1392">
        <f>'D-12-1'!S187+'D-12-2'!S187</f>
        <v>0</v>
      </c>
      <c r="T187" s="1392">
        <f>'D-12-1'!T187+'D-12-2'!T187</f>
        <v>0</v>
      </c>
      <c r="U187" s="1392">
        <f>'D-12-1'!U187+'D-12-2'!U187</f>
        <v>0</v>
      </c>
      <c r="V187" s="1392">
        <f>'D-12-1'!V187+'D-12-2'!V187</f>
        <v>0</v>
      </c>
      <c r="W187" s="346" t="s">
        <v>180</v>
      </c>
      <c r="X187" s="1806" t="s">
        <v>1188</v>
      </c>
    </row>
    <row r="188" spans="1:24" s="339" customFormat="1" ht="13.5" thickBot="1" x14ac:dyDescent="0.25">
      <c r="A188" s="1787"/>
      <c r="B188" s="1789"/>
      <c r="C188" s="286" t="s">
        <v>1134</v>
      </c>
      <c r="D188" s="1393">
        <f t="shared" si="2"/>
        <v>6</v>
      </c>
      <c r="E188" s="1394">
        <f>'D-12-1'!E188+'D-12-2'!E188</f>
        <v>0</v>
      </c>
      <c r="F188" s="1395">
        <f>'D-12-1'!F188+'D-12-2'!F188</f>
        <v>0</v>
      </c>
      <c r="G188" s="1395">
        <f>'D-12-1'!G188+'D-12-2'!G188</f>
        <v>0</v>
      </c>
      <c r="H188" s="1395">
        <f>'D-12-1'!H188+'D-12-2'!H188</f>
        <v>0</v>
      </c>
      <c r="I188" s="1395">
        <f>'D-12-1'!I188+'D-12-2'!I188</f>
        <v>0</v>
      </c>
      <c r="J188" s="1395">
        <f>'D-12-1'!J188+'D-12-2'!J188</f>
        <v>0</v>
      </c>
      <c r="K188" s="1395">
        <f>'D-12-1'!K188+'D-12-2'!K188</f>
        <v>0</v>
      </c>
      <c r="L188" s="1395">
        <f>'D-12-1'!L188+'D-12-2'!L188</f>
        <v>0</v>
      </c>
      <c r="M188" s="1395">
        <f>'D-12-1'!M188+'D-12-2'!M188</f>
        <v>0</v>
      </c>
      <c r="N188" s="1395">
        <f>'D-12-1'!N188+'D-12-2'!N188</f>
        <v>1</v>
      </c>
      <c r="O188" s="1395">
        <f>'D-12-1'!O188+'D-12-2'!O188</f>
        <v>3</v>
      </c>
      <c r="P188" s="1395">
        <f>'D-12-1'!P188+'D-12-2'!P188</f>
        <v>0</v>
      </c>
      <c r="Q188" s="1395">
        <f>'D-12-1'!Q188+'D-12-2'!Q188</f>
        <v>1</v>
      </c>
      <c r="R188" s="1395">
        <f>'D-12-1'!R188+'D-12-2'!R188</f>
        <v>0</v>
      </c>
      <c r="S188" s="1395">
        <f>'D-12-1'!S188+'D-12-2'!S188</f>
        <v>0</v>
      </c>
      <c r="T188" s="1395">
        <f>'D-12-1'!T188+'D-12-2'!T188</f>
        <v>1</v>
      </c>
      <c r="U188" s="1395">
        <f>'D-12-1'!U188+'D-12-2'!U188</f>
        <v>0</v>
      </c>
      <c r="V188" s="1395">
        <f>'D-12-1'!V188+'D-12-2'!V188</f>
        <v>0</v>
      </c>
      <c r="W188" s="286" t="s">
        <v>434</v>
      </c>
      <c r="X188" s="1803"/>
    </row>
    <row r="189" spans="1:24" s="340" customFormat="1" ht="13.5" thickBot="1" x14ac:dyDescent="0.25">
      <c r="A189" s="1790" t="s">
        <v>1189</v>
      </c>
      <c r="B189" s="1792" t="s">
        <v>817</v>
      </c>
      <c r="C189" s="285" t="s">
        <v>1132</v>
      </c>
      <c r="D189" s="1396">
        <f t="shared" si="2"/>
        <v>7</v>
      </c>
      <c r="E189" s="1397">
        <f>'D-12-1'!E189+'D-12-2'!E189</f>
        <v>0</v>
      </c>
      <c r="F189" s="1398">
        <f>'D-12-1'!F189+'D-12-2'!F189</f>
        <v>0</v>
      </c>
      <c r="G189" s="1398">
        <f>'D-12-1'!G189+'D-12-2'!G189</f>
        <v>0</v>
      </c>
      <c r="H189" s="1398">
        <f>'D-12-1'!H189+'D-12-2'!H189</f>
        <v>0</v>
      </c>
      <c r="I189" s="1398">
        <f>'D-12-1'!I189+'D-12-2'!I189</f>
        <v>1</v>
      </c>
      <c r="J189" s="1398">
        <f>'D-12-1'!J189+'D-12-2'!J189</f>
        <v>0</v>
      </c>
      <c r="K189" s="1398">
        <f>'D-12-1'!K189+'D-12-2'!K189</f>
        <v>1</v>
      </c>
      <c r="L189" s="1398">
        <f>'D-12-1'!L189+'D-12-2'!L189</f>
        <v>0</v>
      </c>
      <c r="M189" s="1398">
        <f>'D-12-1'!M189+'D-12-2'!M189</f>
        <v>1</v>
      </c>
      <c r="N189" s="1398">
        <f>'D-12-1'!N189+'D-12-2'!N189</f>
        <v>1</v>
      </c>
      <c r="O189" s="1398">
        <f>'D-12-1'!O189+'D-12-2'!O189</f>
        <v>0</v>
      </c>
      <c r="P189" s="1398">
        <f>'D-12-1'!P189+'D-12-2'!P189</f>
        <v>0</v>
      </c>
      <c r="Q189" s="1398">
        <f>'D-12-1'!Q189+'D-12-2'!Q189</f>
        <v>2</v>
      </c>
      <c r="R189" s="1398">
        <f>'D-12-1'!R189+'D-12-2'!R189</f>
        <v>0</v>
      </c>
      <c r="S189" s="1398">
        <f>'D-12-1'!S189+'D-12-2'!S189</f>
        <v>0</v>
      </c>
      <c r="T189" s="1398">
        <f>'D-12-1'!T189+'D-12-2'!T189</f>
        <v>1</v>
      </c>
      <c r="U189" s="1398">
        <f>'D-12-1'!U189+'D-12-2'!U189</f>
        <v>0</v>
      </c>
      <c r="V189" s="1398">
        <f>'D-12-1'!V189+'D-12-2'!V189</f>
        <v>0</v>
      </c>
      <c r="W189" s="285" t="s">
        <v>180</v>
      </c>
      <c r="X189" s="1804" t="s">
        <v>1190</v>
      </c>
    </row>
    <row r="190" spans="1:24" s="340" customFormat="1" ht="13.5" thickBot="1" x14ac:dyDescent="0.25">
      <c r="A190" s="1791"/>
      <c r="B190" s="1793"/>
      <c r="C190" s="285" t="s">
        <v>1134</v>
      </c>
      <c r="D190" s="1396">
        <f t="shared" si="2"/>
        <v>2</v>
      </c>
      <c r="E190" s="1397">
        <f>'D-12-1'!E190+'D-12-2'!E190</f>
        <v>0</v>
      </c>
      <c r="F190" s="1398">
        <f>'D-12-1'!F190+'D-12-2'!F190</f>
        <v>0</v>
      </c>
      <c r="G190" s="1398">
        <f>'D-12-1'!G190+'D-12-2'!G190</f>
        <v>1</v>
      </c>
      <c r="H190" s="1398">
        <f>'D-12-1'!H190+'D-12-2'!H190</f>
        <v>0</v>
      </c>
      <c r="I190" s="1398">
        <f>'D-12-1'!I190+'D-12-2'!I190</f>
        <v>0</v>
      </c>
      <c r="J190" s="1398">
        <f>'D-12-1'!J190+'D-12-2'!J190</f>
        <v>0</v>
      </c>
      <c r="K190" s="1398">
        <f>'D-12-1'!K190+'D-12-2'!K190</f>
        <v>0</v>
      </c>
      <c r="L190" s="1398">
        <f>'D-12-1'!L190+'D-12-2'!L190</f>
        <v>1</v>
      </c>
      <c r="M190" s="1398">
        <f>'D-12-1'!M190+'D-12-2'!M190</f>
        <v>0</v>
      </c>
      <c r="N190" s="1398">
        <f>'D-12-1'!N190+'D-12-2'!N190</f>
        <v>0</v>
      </c>
      <c r="O190" s="1398">
        <f>'D-12-1'!O190+'D-12-2'!O190</f>
        <v>0</v>
      </c>
      <c r="P190" s="1398">
        <f>'D-12-1'!P190+'D-12-2'!P190</f>
        <v>0</v>
      </c>
      <c r="Q190" s="1398">
        <f>'D-12-1'!Q190+'D-12-2'!Q190</f>
        <v>0</v>
      </c>
      <c r="R190" s="1398">
        <f>'D-12-1'!R190+'D-12-2'!R190</f>
        <v>0</v>
      </c>
      <c r="S190" s="1398">
        <f>'D-12-1'!S190+'D-12-2'!S190</f>
        <v>0</v>
      </c>
      <c r="T190" s="1398">
        <f>'D-12-1'!T190+'D-12-2'!T190</f>
        <v>0</v>
      </c>
      <c r="U190" s="1398">
        <f>'D-12-1'!U190+'D-12-2'!U190</f>
        <v>0</v>
      </c>
      <c r="V190" s="1398">
        <f>'D-12-1'!V190+'D-12-2'!V190</f>
        <v>0</v>
      </c>
      <c r="W190" s="285" t="s">
        <v>434</v>
      </c>
      <c r="X190" s="1805"/>
    </row>
    <row r="191" spans="1:24" s="339" customFormat="1" ht="13.5" thickBot="1" x14ac:dyDescent="0.25">
      <c r="A191" s="1794" t="s">
        <v>1127</v>
      </c>
      <c r="B191" s="1795" t="s">
        <v>1128</v>
      </c>
      <c r="C191" s="346" t="s">
        <v>1132</v>
      </c>
      <c r="D191" s="1390">
        <f t="shared" si="2"/>
        <v>2</v>
      </c>
      <c r="E191" s="1391">
        <f>'D-12-1'!E191+'D-12-2'!E191</f>
        <v>0</v>
      </c>
      <c r="F191" s="1392">
        <f>'D-12-1'!F191+'D-12-2'!F191</f>
        <v>0</v>
      </c>
      <c r="G191" s="1392">
        <f>'D-12-1'!G191+'D-12-2'!G191</f>
        <v>0</v>
      </c>
      <c r="H191" s="1392">
        <f>'D-12-1'!H191+'D-12-2'!H191</f>
        <v>0</v>
      </c>
      <c r="I191" s="1392">
        <f>'D-12-1'!I191+'D-12-2'!I191</f>
        <v>0</v>
      </c>
      <c r="J191" s="1392">
        <f>'D-12-1'!J191+'D-12-2'!J191</f>
        <v>0</v>
      </c>
      <c r="K191" s="1392">
        <f>'D-12-1'!K191+'D-12-2'!K191</f>
        <v>0</v>
      </c>
      <c r="L191" s="1392">
        <f>'D-12-1'!L191+'D-12-2'!L191</f>
        <v>0</v>
      </c>
      <c r="M191" s="1392">
        <f>'D-12-1'!M191+'D-12-2'!M191</f>
        <v>0</v>
      </c>
      <c r="N191" s="1392">
        <f>'D-12-1'!N191+'D-12-2'!N191</f>
        <v>0</v>
      </c>
      <c r="O191" s="1392">
        <f>'D-12-1'!O191+'D-12-2'!O191</f>
        <v>1</v>
      </c>
      <c r="P191" s="1392">
        <f>'D-12-1'!P191+'D-12-2'!P191</f>
        <v>0</v>
      </c>
      <c r="Q191" s="1392">
        <f>'D-12-1'!Q191+'D-12-2'!Q191</f>
        <v>0</v>
      </c>
      <c r="R191" s="1392">
        <f>'D-12-1'!R191+'D-12-2'!R191</f>
        <v>1</v>
      </c>
      <c r="S191" s="1392">
        <f>'D-12-1'!S191+'D-12-2'!S191</f>
        <v>0</v>
      </c>
      <c r="T191" s="1392">
        <f>'D-12-1'!T191+'D-12-2'!T191</f>
        <v>0</v>
      </c>
      <c r="U191" s="1392">
        <f>'D-12-1'!U191+'D-12-2'!U191</f>
        <v>0</v>
      </c>
      <c r="V191" s="1392">
        <f>'D-12-1'!V191+'D-12-2'!V191</f>
        <v>0</v>
      </c>
      <c r="W191" s="346" t="s">
        <v>180</v>
      </c>
      <c r="X191" s="1806" t="s">
        <v>1129</v>
      </c>
    </row>
    <row r="192" spans="1:24" s="339" customFormat="1" ht="13.5" thickBot="1" x14ac:dyDescent="0.25">
      <c r="A192" s="1787"/>
      <c r="B192" s="1789"/>
      <c r="C192" s="286" t="s">
        <v>1134</v>
      </c>
      <c r="D192" s="1393">
        <f t="shared" si="2"/>
        <v>0</v>
      </c>
      <c r="E192" s="1394">
        <f>'D-12-1'!E192+'D-12-2'!E192</f>
        <v>0</v>
      </c>
      <c r="F192" s="1395">
        <f>'D-12-1'!F192+'D-12-2'!F192</f>
        <v>0</v>
      </c>
      <c r="G192" s="1395">
        <f>'D-12-1'!G192+'D-12-2'!G192</f>
        <v>0</v>
      </c>
      <c r="H192" s="1395">
        <f>'D-12-1'!H192+'D-12-2'!H192</f>
        <v>0</v>
      </c>
      <c r="I192" s="1395">
        <f>'D-12-1'!I192+'D-12-2'!I192</f>
        <v>0</v>
      </c>
      <c r="J192" s="1395">
        <f>'D-12-1'!J192+'D-12-2'!J192</f>
        <v>0</v>
      </c>
      <c r="K192" s="1395">
        <f>'D-12-1'!K192+'D-12-2'!K192</f>
        <v>0</v>
      </c>
      <c r="L192" s="1395">
        <f>'D-12-1'!L192+'D-12-2'!L192</f>
        <v>0</v>
      </c>
      <c r="M192" s="1395">
        <f>'D-12-1'!M192+'D-12-2'!M192</f>
        <v>0</v>
      </c>
      <c r="N192" s="1395">
        <f>'D-12-1'!N192+'D-12-2'!N192</f>
        <v>0</v>
      </c>
      <c r="O192" s="1395">
        <f>'D-12-1'!O192+'D-12-2'!O192</f>
        <v>0</v>
      </c>
      <c r="P192" s="1395">
        <f>'D-12-1'!P192+'D-12-2'!P192</f>
        <v>0</v>
      </c>
      <c r="Q192" s="1395">
        <f>'D-12-1'!Q192+'D-12-2'!Q192</f>
        <v>0</v>
      </c>
      <c r="R192" s="1395">
        <f>'D-12-1'!R192+'D-12-2'!R192</f>
        <v>0</v>
      </c>
      <c r="S192" s="1395">
        <f>'D-12-1'!S192+'D-12-2'!S192</f>
        <v>0</v>
      </c>
      <c r="T192" s="1395">
        <f>'D-12-1'!T192+'D-12-2'!T192</f>
        <v>0</v>
      </c>
      <c r="U192" s="1395">
        <f>'D-12-1'!U192+'D-12-2'!U192</f>
        <v>0</v>
      </c>
      <c r="V192" s="1395">
        <f>'D-12-1'!V192+'D-12-2'!V192</f>
        <v>0</v>
      </c>
      <c r="W192" s="286" t="s">
        <v>434</v>
      </c>
      <c r="X192" s="1803"/>
    </row>
    <row r="193" spans="1:24" s="340" customFormat="1" ht="13.5" thickBot="1" x14ac:dyDescent="0.25">
      <c r="A193" s="1790" t="s">
        <v>1191</v>
      </c>
      <c r="B193" s="1792" t="s">
        <v>1192</v>
      </c>
      <c r="C193" s="285" t="s">
        <v>1132</v>
      </c>
      <c r="D193" s="1396">
        <f t="shared" si="2"/>
        <v>1</v>
      </c>
      <c r="E193" s="1397">
        <f>'D-12-1'!E193+'D-12-2'!E193</f>
        <v>0</v>
      </c>
      <c r="F193" s="1398">
        <f>'D-12-1'!F193+'D-12-2'!F193</f>
        <v>0</v>
      </c>
      <c r="G193" s="1398">
        <f>'D-12-1'!G193+'D-12-2'!G193</f>
        <v>0</v>
      </c>
      <c r="H193" s="1398">
        <f>'D-12-1'!H193+'D-12-2'!H193</f>
        <v>0</v>
      </c>
      <c r="I193" s="1398">
        <f>'D-12-1'!I193+'D-12-2'!I193</f>
        <v>0</v>
      </c>
      <c r="J193" s="1398">
        <f>'D-12-1'!J193+'D-12-2'!J193</f>
        <v>0</v>
      </c>
      <c r="K193" s="1398">
        <f>'D-12-1'!K193+'D-12-2'!K193</f>
        <v>0</v>
      </c>
      <c r="L193" s="1398">
        <f>'D-12-1'!L193+'D-12-2'!L193</f>
        <v>0</v>
      </c>
      <c r="M193" s="1398">
        <f>'D-12-1'!M193+'D-12-2'!M193</f>
        <v>0</v>
      </c>
      <c r="N193" s="1398">
        <f>'D-12-1'!N193+'D-12-2'!N193</f>
        <v>0</v>
      </c>
      <c r="O193" s="1398">
        <f>'D-12-1'!O193+'D-12-2'!O193</f>
        <v>1</v>
      </c>
      <c r="P193" s="1398">
        <f>'D-12-1'!P193+'D-12-2'!P193</f>
        <v>0</v>
      </c>
      <c r="Q193" s="1398">
        <f>'D-12-1'!Q193+'D-12-2'!Q193</f>
        <v>0</v>
      </c>
      <c r="R193" s="1398">
        <f>'D-12-1'!R193+'D-12-2'!R193</f>
        <v>0</v>
      </c>
      <c r="S193" s="1398">
        <f>'D-12-1'!S193+'D-12-2'!S193</f>
        <v>0</v>
      </c>
      <c r="T193" s="1398">
        <f>'D-12-1'!T193+'D-12-2'!T193</f>
        <v>0</v>
      </c>
      <c r="U193" s="1398">
        <f>'D-12-1'!U193+'D-12-2'!U193</f>
        <v>0</v>
      </c>
      <c r="V193" s="1398">
        <f>'D-12-1'!V193+'D-12-2'!V193</f>
        <v>0</v>
      </c>
      <c r="W193" s="285" t="s">
        <v>180</v>
      </c>
      <c r="X193" s="1804" t="s">
        <v>1285</v>
      </c>
    </row>
    <row r="194" spans="1:24" s="340" customFormat="1" ht="13.5" thickBot="1" x14ac:dyDescent="0.25">
      <c r="A194" s="1791"/>
      <c r="B194" s="1793"/>
      <c r="C194" s="285" t="s">
        <v>1134</v>
      </c>
      <c r="D194" s="1396">
        <f t="shared" si="2"/>
        <v>0</v>
      </c>
      <c r="E194" s="1397">
        <f>'D-12-1'!E194+'D-12-2'!E194</f>
        <v>0</v>
      </c>
      <c r="F194" s="1398">
        <f>'D-12-1'!F194+'D-12-2'!F194</f>
        <v>0</v>
      </c>
      <c r="G194" s="1398">
        <f>'D-12-1'!G194+'D-12-2'!G194</f>
        <v>0</v>
      </c>
      <c r="H194" s="1398">
        <f>'D-12-1'!H194+'D-12-2'!H194</f>
        <v>0</v>
      </c>
      <c r="I194" s="1398">
        <f>'D-12-1'!I194+'D-12-2'!I194</f>
        <v>0</v>
      </c>
      <c r="J194" s="1398">
        <f>'D-12-1'!J194+'D-12-2'!J194</f>
        <v>0</v>
      </c>
      <c r="K194" s="1398">
        <f>'D-12-1'!K194+'D-12-2'!K194</f>
        <v>0</v>
      </c>
      <c r="L194" s="1398">
        <f>'D-12-1'!L194+'D-12-2'!L194</f>
        <v>0</v>
      </c>
      <c r="M194" s="1398">
        <f>'D-12-1'!M194+'D-12-2'!M194</f>
        <v>0</v>
      </c>
      <c r="N194" s="1398">
        <f>'D-12-1'!N194+'D-12-2'!N194</f>
        <v>0</v>
      </c>
      <c r="O194" s="1398">
        <f>'D-12-1'!O194+'D-12-2'!O194</f>
        <v>0</v>
      </c>
      <c r="P194" s="1398">
        <f>'D-12-1'!P194+'D-12-2'!P194</f>
        <v>0</v>
      </c>
      <c r="Q194" s="1398">
        <f>'D-12-1'!Q194+'D-12-2'!Q194</f>
        <v>0</v>
      </c>
      <c r="R194" s="1398">
        <f>'D-12-1'!R194+'D-12-2'!R194</f>
        <v>0</v>
      </c>
      <c r="S194" s="1398">
        <f>'D-12-1'!S194+'D-12-2'!S194</f>
        <v>0</v>
      </c>
      <c r="T194" s="1398">
        <f>'D-12-1'!T194+'D-12-2'!T194</f>
        <v>0</v>
      </c>
      <c r="U194" s="1398">
        <f>'D-12-1'!U194+'D-12-2'!U194</f>
        <v>0</v>
      </c>
      <c r="V194" s="1398">
        <f>'D-12-1'!V194+'D-12-2'!V194</f>
        <v>0</v>
      </c>
      <c r="W194" s="285" t="s">
        <v>434</v>
      </c>
      <c r="X194" s="1805"/>
    </row>
    <row r="195" spans="1:24" s="339" customFormat="1" ht="13.5" thickBot="1" x14ac:dyDescent="0.25">
      <c r="A195" s="1794" t="s">
        <v>1263</v>
      </c>
      <c r="B195" s="1795" t="s">
        <v>1264</v>
      </c>
      <c r="C195" s="346" t="s">
        <v>1132</v>
      </c>
      <c r="D195" s="1390">
        <f t="shared" si="2"/>
        <v>1</v>
      </c>
      <c r="E195" s="1391">
        <f>'D-12-1'!E195+'D-12-2'!E195</f>
        <v>0</v>
      </c>
      <c r="F195" s="1392">
        <f>'D-12-1'!F195+'D-12-2'!F195</f>
        <v>0</v>
      </c>
      <c r="G195" s="1392">
        <f>'D-12-1'!G195+'D-12-2'!G195</f>
        <v>0</v>
      </c>
      <c r="H195" s="1392">
        <f>'D-12-1'!H195+'D-12-2'!H195</f>
        <v>0</v>
      </c>
      <c r="I195" s="1392">
        <f>'D-12-1'!I195+'D-12-2'!I195</f>
        <v>0</v>
      </c>
      <c r="J195" s="1392">
        <f>'D-12-1'!J195+'D-12-2'!J195</f>
        <v>0</v>
      </c>
      <c r="K195" s="1392">
        <f>'D-12-1'!K195+'D-12-2'!K195</f>
        <v>0</v>
      </c>
      <c r="L195" s="1392">
        <f>'D-12-1'!L195+'D-12-2'!L195</f>
        <v>0</v>
      </c>
      <c r="M195" s="1392">
        <f>'D-12-1'!M195+'D-12-2'!M195</f>
        <v>0</v>
      </c>
      <c r="N195" s="1392">
        <f>'D-12-1'!N195+'D-12-2'!N195</f>
        <v>0</v>
      </c>
      <c r="O195" s="1392">
        <f>'D-12-1'!O195+'D-12-2'!O195</f>
        <v>1</v>
      </c>
      <c r="P195" s="1392">
        <f>'D-12-1'!P195+'D-12-2'!P195</f>
        <v>0</v>
      </c>
      <c r="Q195" s="1392">
        <f>'D-12-1'!Q195+'D-12-2'!Q195</f>
        <v>0</v>
      </c>
      <c r="R195" s="1392">
        <f>'D-12-1'!R195+'D-12-2'!R195</f>
        <v>0</v>
      </c>
      <c r="S195" s="1392">
        <f>'D-12-1'!S195+'D-12-2'!S195</f>
        <v>0</v>
      </c>
      <c r="T195" s="1392">
        <f>'D-12-1'!T195+'D-12-2'!T195</f>
        <v>0</v>
      </c>
      <c r="U195" s="1392">
        <f>'D-12-1'!U195+'D-12-2'!U195</f>
        <v>0</v>
      </c>
      <c r="V195" s="1392">
        <f>'D-12-1'!V195+'D-12-2'!V195</f>
        <v>0</v>
      </c>
      <c r="W195" s="346" t="s">
        <v>180</v>
      </c>
      <c r="X195" s="1806" t="s">
        <v>1193</v>
      </c>
    </row>
    <row r="196" spans="1:24" s="339" customFormat="1" ht="12.75" x14ac:dyDescent="0.2">
      <c r="A196" s="1800"/>
      <c r="B196" s="1801"/>
      <c r="C196" s="941" t="s">
        <v>1134</v>
      </c>
      <c r="D196" s="1408">
        <f t="shared" si="2"/>
        <v>0</v>
      </c>
      <c r="E196" s="1409">
        <f>'D-12-1'!E196+'D-12-2'!E196</f>
        <v>0</v>
      </c>
      <c r="F196" s="1410">
        <f>'D-12-1'!F196+'D-12-2'!F196</f>
        <v>0</v>
      </c>
      <c r="G196" s="1410">
        <f>'D-12-1'!G196+'D-12-2'!G196</f>
        <v>0</v>
      </c>
      <c r="H196" s="1410">
        <f>'D-12-1'!H196+'D-12-2'!H196</f>
        <v>0</v>
      </c>
      <c r="I196" s="1410">
        <f>'D-12-1'!I196+'D-12-2'!I196</f>
        <v>0</v>
      </c>
      <c r="J196" s="1410">
        <f>'D-12-1'!J196+'D-12-2'!J196</f>
        <v>0</v>
      </c>
      <c r="K196" s="1410">
        <f>'D-12-1'!K196+'D-12-2'!K196</f>
        <v>0</v>
      </c>
      <c r="L196" s="1410">
        <f>'D-12-1'!L196+'D-12-2'!L196</f>
        <v>0</v>
      </c>
      <c r="M196" s="1410">
        <f>'D-12-1'!M196+'D-12-2'!M196</f>
        <v>0</v>
      </c>
      <c r="N196" s="1410">
        <f>'D-12-1'!N196+'D-12-2'!N196</f>
        <v>0</v>
      </c>
      <c r="O196" s="1410">
        <f>'D-12-1'!O196+'D-12-2'!O196</f>
        <v>0</v>
      </c>
      <c r="P196" s="1410">
        <f>'D-12-1'!P196+'D-12-2'!P196</f>
        <v>0</v>
      </c>
      <c r="Q196" s="1410">
        <f>'D-12-1'!Q196+'D-12-2'!Q196</f>
        <v>0</v>
      </c>
      <c r="R196" s="1410">
        <f>'D-12-1'!R196+'D-12-2'!R196</f>
        <v>0</v>
      </c>
      <c r="S196" s="1410">
        <f>'D-12-1'!S196+'D-12-2'!S196</f>
        <v>0</v>
      </c>
      <c r="T196" s="1410">
        <f>'D-12-1'!T196+'D-12-2'!T196</f>
        <v>0</v>
      </c>
      <c r="U196" s="1410">
        <f>'D-12-1'!U196+'D-12-2'!U196</f>
        <v>0</v>
      </c>
      <c r="V196" s="1410">
        <f>'D-12-1'!V196+'D-12-2'!V196</f>
        <v>0</v>
      </c>
      <c r="W196" s="941" t="s">
        <v>434</v>
      </c>
      <c r="X196" s="1809"/>
    </row>
    <row r="197" spans="1:24" ht="13.5" thickBot="1" x14ac:dyDescent="0.25">
      <c r="A197" s="1773" t="s">
        <v>289</v>
      </c>
      <c r="B197" s="1774"/>
      <c r="C197" s="942" t="s">
        <v>592</v>
      </c>
      <c r="D197" s="1411">
        <f t="shared" ref="D197:U197" si="3">SUMIF($C$7:$C$196,"M",D7:D196)</f>
        <v>2031</v>
      </c>
      <c r="E197" s="1411">
        <f t="shared" si="3"/>
        <v>115</v>
      </c>
      <c r="F197" s="1411">
        <f t="shared" si="3"/>
        <v>89</v>
      </c>
      <c r="G197" s="1411">
        <f t="shared" si="3"/>
        <v>105</v>
      </c>
      <c r="H197" s="1411">
        <f t="shared" si="3"/>
        <v>100</v>
      </c>
      <c r="I197" s="1411">
        <f t="shared" si="3"/>
        <v>136</v>
      </c>
      <c r="J197" s="1411">
        <f t="shared" si="3"/>
        <v>159</v>
      </c>
      <c r="K197" s="1411">
        <f t="shared" si="3"/>
        <v>182</v>
      </c>
      <c r="L197" s="1411">
        <f t="shared" si="3"/>
        <v>183</v>
      </c>
      <c r="M197" s="1411">
        <f t="shared" si="3"/>
        <v>199</v>
      </c>
      <c r="N197" s="1411">
        <f t="shared" si="3"/>
        <v>179</v>
      </c>
      <c r="O197" s="1411">
        <f t="shared" si="3"/>
        <v>150</v>
      </c>
      <c r="P197" s="1411">
        <f t="shared" si="3"/>
        <v>125</v>
      </c>
      <c r="Q197" s="1411">
        <f t="shared" si="3"/>
        <v>92</v>
      </c>
      <c r="R197" s="1411">
        <f t="shared" si="3"/>
        <v>70</v>
      </c>
      <c r="S197" s="1411">
        <f t="shared" si="3"/>
        <v>26</v>
      </c>
      <c r="T197" s="1411">
        <f t="shared" si="3"/>
        <v>10</v>
      </c>
      <c r="U197" s="1411">
        <f t="shared" si="3"/>
        <v>15</v>
      </c>
      <c r="V197" s="1411">
        <f>SUMIF($C$7:$C$196,"M",V7:V196)</f>
        <v>96</v>
      </c>
      <c r="W197" s="943" t="s">
        <v>180</v>
      </c>
      <c r="X197" s="1779" t="s">
        <v>470</v>
      </c>
    </row>
    <row r="198" spans="1:24" ht="13.5" thickBot="1" x14ac:dyDescent="0.25">
      <c r="A198" s="1775"/>
      <c r="B198" s="1776"/>
      <c r="C198" s="944" t="s">
        <v>593</v>
      </c>
      <c r="D198" s="1412">
        <f t="shared" ref="D198:U198" si="4">SUMIF($C$7:$C$196,"F",D7:D196)</f>
        <v>810</v>
      </c>
      <c r="E198" s="1412">
        <f t="shared" si="4"/>
        <v>98</v>
      </c>
      <c r="F198" s="1412">
        <f t="shared" si="4"/>
        <v>73</v>
      </c>
      <c r="G198" s="1412">
        <f t="shared" si="4"/>
        <v>92</v>
      </c>
      <c r="H198" s="1412">
        <f t="shared" si="4"/>
        <v>70</v>
      </c>
      <c r="I198" s="1412">
        <f t="shared" si="4"/>
        <v>71</v>
      </c>
      <c r="J198" s="1412">
        <f t="shared" si="4"/>
        <v>78</v>
      </c>
      <c r="K198" s="1412">
        <f t="shared" si="4"/>
        <v>61</v>
      </c>
      <c r="L198" s="1412">
        <f t="shared" si="4"/>
        <v>42</v>
      </c>
      <c r="M198" s="1412">
        <f t="shared" si="4"/>
        <v>33</v>
      </c>
      <c r="N198" s="1412">
        <f t="shared" si="4"/>
        <v>37</v>
      </c>
      <c r="O198" s="1412">
        <f t="shared" si="4"/>
        <v>24</v>
      </c>
      <c r="P198" s="1412">
        <f t="shared" si="4"/>
        <v>21</v>
      </c>
      <c r="Q198" s="1412">
        <f t="shared" si="4"/>
        <v>11</v>
      </c>
      <c r="R198" s="1412">
        <f t="shared" si="4"/>
        <v>4</v>
      </c>
      <c r="S198" s="1412">
        <f t="shared" si="4"/>
        <v>2</v>
      </c>
      <c r="T198" s="1412">
        <f t="shared" si="4"/>
        <v>12</v>
      </c>
      <c r="U198" s="1412">
        <f t="shared" si="4"/>
        <v>8</v>
      </c>
      <c r="V198" s="1412">
        <f>SUMIF($C$7:$C$196,"F",V7:V196)</f>
        <v>73</v>
      </c>
      <c r="W198" s="945" t="s">
        <v>434</v>
      </c>
      <c r="X198" s="1780"/>
    </row>
    <row r="199" spans="1:24" ht="12.75" x14ac:dyDescent="0.2">
      <c r="A199" s="1777"/>
      <c r="B199" s="1778"/>
      <c r="C199" s="946" t="s">
        <v>44</v>
      </c>
      <c r="D199" s="1413">
        <f t="shared" ref="D199:U199" si="5">SUM(D197:D198)</f>
        <v>2841</v>
      </c>
      <c r="E199" s="1413">
        <f t="shared" si="5"/>
        <v>213</v>
      </c>
      <c r="F199" s="1413">
        <f t="shared" si="5"/>
        <v>162</v>
      </c>
      <c r="G199" s="1413">
        <f t="shared" si="5"/>
        <v>197</v>
      </c>
      <c r="H199" s="1413">
        <f t="shared" si="5"/>
        <v>170</v>
      </c>
      <c r="I199" s="1413">
        <f t="shared" si="5"/>
        <v>207</v>
      </c>
      <c r="J199" s="1413">
        <f t="shared" si="5"/>
        <v>237</v>
      </c>
      <c r="K199" s="1413">
        <f t="shared" si="5"/>
        <v>243</v>
      </c>
      <c r="L199" s="1413">
        <f t="shared" si="5"/>
        <v>225</v>
      </c>
      <c r="M199" s="1413">
        <f t="shared" si="5"/>
        <v>232</v>
      </c>
      <c r="N199" s="1413">
        <f t="shared" si="5"/>
        <v>216</v>
      </c>
      <c r="O199" s="1413">
        <f t="shared" si="5"/>
        <v>174</v>
      </c>
      <c r="P199" s="1413">
        <f t="shared" si="5"/>
        <v>146</v>
      </c>
      <c r="Q199" s="1413">
        <f t="shared" si="5"/>
        <v>103</v>
      </c>
      <c r="R199" s="1413">
        <f t="shared" si="5"/>
        <v>74</v>
      </c>
      <c r="S199" s="1413">
        <f t="shared" si="5"/>
        <v>28</v>
      </c>
      <c r="T199" s="1413">
        <f t="shared" si="5"/>
        <v>22</v>
      </c>
      <c r="U199" s="1413">
        <f t="shared" si="5"/>
        <v>23</v>
      </c>
      <c r="V199" s="1413">
        <f>SUM(V197:V198)</f>
        <v>169</v>
      </c>
      <c r="W199" s="947" t="s">
        <v>45</v>
      </c>
      <c r="X199" s="1781"/>
    </row>
    <row r="200" spans="1:24" ht="12.75" x14ac:dyDescent="0.2">
      <c r="A200" s="1782" t="s">
        <v>970</v>
      </c>
      <c r="B200" s="1782"/>
      <c r="C200" s="1782"/>
      <c r="D200" s="1782"/>
      <c r="T200" s="1783" t="s">
        <v>969</v>
      </c>
      <c r="U200" s="1783"/>
      <c r="V200" s="1783"/>
      <c r="W200" s="1783"/>
      <c r="X200" s="1783"/>
    </row>
  </sheetData>
  <mergeCells count="293">
    <mergeCell ref="A193:A194"/>
    <mergeCell ref="B193:B194"/>
    <mergeCell ref="X193:X194"/>
    <mergeCell ref="A195:A196"/>
    <mergeCell ref="B195:B196"/>
    <mergeCell ref="X195:X196"/>
    <mergeCell ref="A197:B199"/>
    <mergeCell ref="X197:X199"/>
    <mergeCell ref="A200:D200"/>
    <mergeCell ref="T200:X200"/>
    <mergeCell ref="A191:A192"/>
    <mergeCell ref="B191:B192"/>
    <mergeCell ref="X191:X192"/>
    <mergeCell ref="A181:A182"/>
    <mergeCell ref="B181:B182"/>
    <mergeCell ref="X181:X182"/>
    <mergeCell ref="A183:A184"/>
    <mergeCell ref="B183:B184"/>
    <mergeCell ref="X183:X184"/>
    <mergeCell ref="A185:A186"/>
    <mergeCell ref="B185:B186"/>
    <mergeCell ref="X185:X186"/>
    <mergeCell ref="A187:A188"/>
    <mergeCell ref="B187:B188"/>
    <mergeCell ref="X187:X188"/>
    <mergeCell ref="A189:A190"/>
    <mergeCell ref="B189:B190"/>
    <mergeCell ref="X189:X190"/>
    <mergeCell ref="A177:A178"/>
    <mergeCell ref="B177:B178"/>
    <mergeCell ref="X177:X178"/>
    <mergeCell ref="A179:A180"/>
    <mergeCell ref="B179:B180"/>
    <mergeCell ref="X179:X180"/>
    <mergeCell ref="A173:A174"/>
    <mergeCell ref="B173:B174"/>
    <mergeCell ref="X173:X174"/>
    <mergeCell ref="A175:A176"/>
    <mergeCell ref="B175:B176"/>
    <mergeCell ref="X175:X176"/>
    <mergeCell ref="A169:A170"/>
    <mergeCell ref="B169:B170"/>
    <mergeCell ref="X169:X170"/>
    <mergeCell ref="A171:A172"/>
    <mergeCell ref="B171:B172"/>
    <mergeCell ref="X171:X172"/>
    <mergeCell ref="A165:A166"/>
    <mergeCell ref="B165:B166"/>
    <mergeCell ref="X165:X166"/>
    <mergeCell ref="A167:A168"/>
    <mergeCell ref="B167:B168"/>
    <mergeCell ref="X167:X168"/>
    <mergeCell ref="A161:A162"/>
    <mergeCell ref="B161:B162"/>
    <mergeCell ref="X161:X162"/>
    <mergeCell ref="A163:A164"/>
    <mergeCell ref="B163:B164"/>
    <mergeCell ref="X163:X164"/>
    <mergeCell ref="A157:A158"/>
    <mergeCell ref="B157:B158"/>
    <mergeCell ref="X157:X158"/>
    <mergeCell ref="A159:A160"/>
    <mergeCell ref="B159:B160"/>
    <mergeCell ref="X159:X160"/>
    <mergeCell ref="A153:A154"/>
    <mergeCell ref="B153:B154"/>
    <mergeCell ref="X153:X154"/>
    <mergeCell ref="A155:A156"/>
    <mergeCell ref="B155:B156"/>
    <mergeCell ref="X155:X156"/>
    <mergeCell ref="A149:A150"/>
    <mergeCell ref="B149:B150"/>
    <mergeCell ref="X149:X150"/>
    <mergeCell ref="A151:A152"/>
    <mergeCell ref="B151:B152"/>
    <mergeCell ref="X151:X152"/>
    <mergeCell ref="A145:A146"/>
    <mergeCell ref="B145:B146"/>
    <mergeCell ref="X145:X146"/>
    <mergeCell ref="A147:A148"/>
    <mergeCell ref="B147:B148"/>
    <mergeCell ref="X147:X148"/>
    <mergeCell ref="A141:A142"/>
    <mergeCell ref="B141:B142"/>
    <mergeCell ref="X141:X142"/>
    <mergeCell ref="A143:A144"/>
    <mergeCell ref="B143:B144"/>
    <mergeCell ref="X143:X144"/>
    <mergeCell ref="A137:A138"/>
    <mergeCell ref="B137:B138"/>
    <mergeCell ref="X137:X138"/>
    <mergeCell ref="A139:A140"/>
    <mergeCell ref="B139:B140"/>
    <mergeCell ref="X139:X140"/>
    <mergeCell ref="A133:A134"/>
    <mergeCell ref="B133:B134"/>
    <mergeCell ref="X133:X134"/>
    <mergeCell ref="A135:A136"/>
    <mergeCell ref="B135:B136"/>
    <mergeCell ref="X135:X136"/>
    <mergeCell ref="A129:A130"/>
    <mergeCell ref="B129:B130"/>
    <mergeCell ref="X129:X130"/>
    <mergeCell ref="A131:A132"/>
    <mergeCell ref="B131:B132"/>
    <mergeCell ref="X131:X132"/>
    <mergeCell ref="A125:A126"/>
    <mergeCell ref="B125:B126"/>
    <mergeCell ref="X125:X126"/>
    <mergeCell ref="A127:A128"/>
    <mergeCell ref="B127:B128"/>
    <mergeCell ref="X127:X128"/>
    <mergeCell ref="A121:A122"/>
    <mergeCell ref="B121:B122"/>
    <mergeCell ref="X121:X122"/>
    <mergeCell ref="A123:A124"/>
    <mergeCell ref="B123:B124"/>
    <mergeCell ref="X123:X124"/>
    <mergeCell ref="A117:A118"/>
    <mergeCell ref="B117:B118"/>
    <mergeCell ref="X117:X118"/>
    <mergeCell ref="A119:A120"/>
    <mergeCell ref="B119:B120"/>
    <mergeCell ref="X119:X120"/>
    <mergeCell ref="A113:A114"/>
    <mergeCell ref="B113:B114"/>
    <mergeCell ref="X113:X114"/>
    <mergeCell ref="A115:A116"/>
    <mergeCell ref="B115:B116"/>
    <mergeCell ref="X115:X116"/>
    <mergeCell ref="A109:A110"/>
    <mergeCell ref="B109:B110"/>
    <mergeCell ref="X109:X110"/>
    <mergeCell ref="A111:A112"/>
    <mergeCell ref="B111:B112"/>
    <mergeCell ref="X111:X112"/>
    <mergeCell ref="A105:A106"/>
    <mergeCell ref="B105:B106"/>
    <mergeCell ref="X105:X106"/>
    <mergeCell ref="A107:A108"/>
    <mergeCell ref="B107:B108"/>
    <mergeCell ref="X107:X108"/>
    <mergeCell ref="A101:A102"/>
    <mergeCell ref="B101:B102"/>
    <mergeCell ref="X101:X102"/>
    <mergeCell ref="A103:A104"/>
    <mergeCell ref="B103:B104"/>
    <mergeCell ref="X103:X104"/>
    <mergeCell ref="A97:A98"/>
    <mergeCell ref="B97:B98"/>
    <mergeCell ref="X97:X98"/>
    <mergeCell ref="A99:A100"/>
    <mergeCell ref="B99:B100"/>
    <mergeCell ref="X99:X100"/>
    <mergeCell ref="A93:A94"/>
    <mergeCell ref="B93:B94"/>
    <mergeCell ref="X93:X94"/>
    <mergeCell ref="A95:A96"/>
    <mergeCell ref="B95:B96"/>
    <mergeCell ref="X95:X96"/>
    <mergeCell ref="A89:A90"/>
    <mergeCell ref="B89:B90"/>
    <mergeCell ref="X89:X90"/>
    <mergeCell ref="A91:A92"/>
    <mergeCell ref="B91:B92"/>
    <mergeCell ref="X91:X92"/>
    <mergeCell ref="A85:A86"/>
    <mergeCell ref="B85:B86"/>
    <mergeCell ref="X85:X86"/>
    <mergeCell ref="A87:A88"/>
    <mergeCell ref="B87:B88"/>
    <mergeCell ref="X87:X88"/>
    <mergeCell ref="A81:A82"/>
    <mergeCell ref="B81:B82"/>
    <mergeCell ref="X81:X82"/>
    <mergeCell ref="A83:A84"/>
    <mergeCell ref="B83:B84"/>
    <mergeCell ref="X83:X84"/>
    <mergeCell ref="A77:A78"/>
    <mergeCell ref="B77:B78"/>
    <mergeCell ref="X77:X78"/>
    <mergeCell ref="A79:A80"/>
    <mergeCell ref="B79:B80"/>
    <mergeCell ref="X79:X80"/>
    <mergeCell ref="A73:A74"/>
    <mergeCell ref="B73:B74"/>
    <mergeCell ref="X73:X74"/>
    <mergeCell ref="A75:A76"/>
    <mergeCell ref="B75:B76"/>
    <mergeCell ref="X75:X76"/>
    <mergeCell ref="A69:A70"/>
    <mergeCell ref="B69:B70"/>
    <mergeCell ref="X69:X70"/>
    <mergeCell ref="A71:A72"/>
    <mergeCell ref="B71:B72"/>
    <mergeCell ref="X71:X72"/>
    <mergeCell ref="A65:A66"/>
    <mergeCell ref="B65:B66"/>
    <mergeCell ref="X65:X66"/>
    <mergeCell ref="A67:A68"/>
    <mergeCell ref="B67:B68"/>
    <mergeCell ref="X67:X68"/>
    <mergeCell ref="A61:A62"/>
    <mergeCell ref="B61:B62"/>
    <mergeCell ref="X61:X62"/>
    <mergeCell ref="A63:A64"/>
    <mergeCell ref="B63:B64"/>
    <mergeCell ref="X63:X64"/>
    <mergeCell ref="A57:A58"/>
    <mergeCell ref="B57:B58"/>
    <mergeCell ref="X57:X58"/>
    <mergeCell ref="A59:A60"/>
    <mergeCell ref="B59:B60"/>
    <mergeCell ref="X59:X60"/>
    <mergeCell ref="A53:A54"/>
    <mergeCell ref="B53:B54"/>
    <mergeCell ref="X53:X54"/>
    <mergeCell ref="A55:A56"/>
    <mergeCell ref="B55:B56"/>
    <mergeCell ref="X55:X56"/>
    <mergeCell ref="A49:A50"/>
    <mergeCell ref="B49:B50"/>
    <mergeCell ref="X49:X50"/>
    <mergeCell ref="A51:A52"/>
    <mergeCell ref="B51:B52"/>
    <mergeCell ref="X51:X52"/>
    <mergeCell ref="A45:A46"/>
    <mergeCell ref="B45:B46"/>
    <mergeCell ref="X45:X46"/>
    <mergeCell ref="A47:A48"/>
    <mergeCell ref="B47:B48"/>
    <mergeCell ref="X47:X48"/>
    <mergeCell ref="A41:A42"/>
    <mergeCell ref="B41:B42"/>
    <mergeCell ref="X41:X42"/>
    <mergeCell ref="A43:A44"/>
    <mergeCell ref="B43:B44"/>
    <mergeCell ref="X43:X44"/>
    <mergeCell ref="A37:A38"/>
    <mergeCell ref="B37:B38"/>
    <mergeCell ref="X37:X38"/>
    <mergeCell ref="A39:A40"/>
    <mergeCell ref="B39:B40"/>
    <mergeCell ref="X39:X40"/>
    <mergeCell ref="A33:A34"/>
    <mergeCell ref="B33:B34"/>
    <mergeCell ref="X33:X34"/>
    <mergeCell ref="A35:A36"/>
    <mergeCell ref="B35:B36"/>
    <mergeCell ref="X35:X36"/>
    <mergeCell ref="A29:A30"/>
    <mergeCell ref="B29:B30"/>
    <mergeCell ref="X29:X30"/>
    <mergeCell ref="A31:A32"/>
    <mergeCell ref="B31:B32"/>
    <mergeCell ref="X31:X32"/>
    <mergeCell ref="A27:A28"/>
    <mergeCell ref="B27:B28"/>
    <mergeCell ref="X27:X28"/>
    <mergeCell ref="A21:A22"/>
    <mergeCell ref="B21:B22"/>
    <mergeCell ref="X21:X22"/>
    <mergeCell ref="A23:A24"/>
    <mergeCell ref="B23:B24"/>
    <mergeCell ref="X23:X24"/>
    <mergeCell ref="A19:A20"/>
    <mergeCell ref="B19:B20"/>
    <mergeCell ref="X19:X20"/>
    <mergeCell ref="A15:A16"/>
    <mergeCell ref="B15:B16"/>
    <mergeCell ref="X15:X16"/>
    <mergeCell ref="A25:A26"/>
    <mergeCell ref="B25:B26"/>
    <mergeCell ref="X25:X26"/>
    <mergeCell ref="A1:X1"/>
    <mergeCell ref="A2:X2"/>
    <mergeCell ref="A3:X3"/>
    <mergeCell ref="A4:X4"/>
    <mergeCell ref="A7:A8"/>
    <mergeCell ref="B7:B8"/>
    <mergeCell ref="X7:X8"/>
    <mergeCell ref="A17:A18"/>
    <mergeCell ref="B17:B18"/>
    <mergeCell ref="X17:X18"/>
    <mergeCell ref="A13:A14"/>
    <mergeCell ref="B13:B14"/>
    <mergeCell ref="X13:X14"/>
    <mergeCell ref="A9:A10"/>
    <mergeCell ref="B9:B10"/>
    <mergeCell ref="X9:X10"/>
    <mergeCell ref="A11:A12"/>
    <mergeCell ref="B11:B12"/>
    <mergeCell ref="X11:X12"/>
  </mergeCells>
  <printOptions horizontalCentered="1" verticalCentered="1"/>
  <pageMargins left="0" right="0" top="0.39370078740157483" bottom="0" header="0" footer="0"/>
  <pageSetup paperSize="9" scale="75" orientation="landscape" r:id="rId1"/>
  <rowBreaks count="4" manualBreakCount="4">
    <brk id="46" max="23" man="1"/>
    <brk id="82" max="23" man="1"/>
    <brk id="122" max="23" man="1"/>
    <brk id="158" max="23" man="1"/>
  </rowBreak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0"/>
  <dimension ref="A1:A3"/>
  <sheetViews>
    <sheetView view="pageBreakPreview" zoomScaleNormal="100" zoomScaleSheetLayoutView="100" workbookViewId="0">
      <selection activeCell="A11" sqref="A11"/>
    </sheetView>
  </sheetViews>
  <sheetFormatPr defaultRowHeight="12.75" x14ac:dyDescent="0.2"/>
  <cols>
    <col min="1" max="1" width="58.710937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 x14ac:dyDescent="0.4">
      <c r="A1" s="1376" t="s">
        <v>1555</v>
      </c>
    </row>
    <row r="2" spans="1:1" ht="40.5" customHeight="1" thickBot="1" x14ac:dyDescent="0.25">
      <c r="A2" s="1377" t="s">
        <v>1556</v>
      </c>
    </row>
    <row r="3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62:A64"/>
  <sheetViews>
    <sheetView view="pageBreakPreview" zoomScaleNormal="100" zoomScaleSheetLayoutView="100" workbookViewId="0">
      <selection activeCell="M16" sqref="M16"/>
    </sheetView>
  </sheetViews>
  <sheetFormatPr defaultColWidth="9.140625" defaultRowHeight="12.75" x14ac:dyDescent="0.2"/>
  <cols>
    <col min="1" max="10" width="9.140625" style="29"/>
    <col min="11" max="11" width="6.140625" style="29" customWidth="1"/>
    <col min="12" max="16384" width="9.140625" style="29"/>
  </cols>
  <sheetData>
    <row r="62" ht="9" customHeight="1" x14ac:dyDescent="0.2"/>
    <row r="64" ht="6" customHeight="1" x14ac:dyDescent="0.2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2"/>
  <dimension ref="A1:L16"/>
  <sheetViews>
    <sheetView view="pageBreakPreview" zoomScaleNormal="100" zoomScaleSheetLayoutView="100" workbookViewId="0">
      <selection activeCell="E16" sqref="E16"/>
    </sheetView>
  </sheetViews>
  <sheetFormatPr defaultRowHeight="15.75" x14ac:dyDescent="0.2"/>
  <cols>
    <col min="1" max="1" width="22.7109375" style="3" customWidth="1"/>
    <col min="2" max="2" width="10.28515625" style="3" customWidth="1"/>
    <col min="3" max="10" width="8.7109375" style="3" customWidth="1"/>
    <col min="11" max="11" width="22.7109375" style="3" customWidth="1"/>
    <col min="12" max="256" width="9.140625" style="9"/>
    <col min="257" max="257" width="22.7109375" style="9" customWidth="1"/>
    <col min="258" max="258" width="10.28515625" style="9" customWidth="1"/>
    <col min="259" max="266" width="8.7109375" style="9" customWidth="1"/>
    <col min="267" max="267" width="22.7109375" style="9" customWidth="1"/>
    <col min="268" max="512" width="9.140625" style="9"/>
    <col min="513" max="513" width="22.7109375" style="9" customWidth="1"/>
    <col min="514" max="514" width="10.28515625" style="9" customWidth="1"/>
    <col min="515" max="522" width="8.7109375" style="9" customWidth="1"/>
    <col min="523" max="523" width="22.7109375" style="9" customWidth="1"/>
    <col min="524" max="768" width="9.140625" style="9"/>
    <col min="769" max="769" width="22.7109375" style="9" customWidth="1"/>
    <col min="770" max="770" width="10.28515625" style="9" customWidth="1"/>
    <col min="771" max="778" width="8.7109375" style="9" customWidth="1"/>
    <col min="779" max="779" width="22.7109375" style="9" customWidth="1"/>
    <col min="780" max="1024" width="9.140625" style="9"/>
    <col min="1025" max="1025" width="22.7109375" style="9" customWidth="1"/>
    <col min="1026" max="1026" width="10.28515625" style="9" customWidth="1"/>
    <col min="1027" max="1034" width="8.7109375" style="9" customWidth="1"/>
    <col min="1035" max="1035" width="22.7109375" style="9" customWidth="1"/>
    <col min="1036" max="1280" width="9.140625" style="9"/>
    <col min="1281" max="1281" width="22.7109375" style="9" customWidth="1"/>
    <col min="1282" max="1282" width="10.28515625" style="9" customWidth="1"/>
    <col min="1283" max="1290" width="8.7109375" style="9" customWidth="1"/>
    <col min="1291" max="1291" width="22.7109375" style="9" customWidth="1"/>
    <col min="1292" max="1536" width="9.140625" style="9"/>
    <col min="1537" max="1537" width="22.7109375" style="9" customWidth="1"/>
    <col min="1538" max="1538" width="10.28515625" style="9" customWidth="1"/>
    <col min="1539" max="1546" width="8.7109375" style="9" customWidth="1"/>
    <col min="1547" max="1547" width="22.7109375" style="9" customWidth="1"/>
    <col min="1548" max="1792" width="9.140625" style="9"/>
    <col min="1793" max="1793" width="22.7109375" style="9" customWidth="1"/>
    <col min="1794" max="1794" width="10.28515625" style="9" customWidth="1"/>
    <col min="1795" max="1802" width="8.7109375" style="9" customWidth="1"/>
    <col min="1803" max="1803" width="22.7109375" style="9" customWidth="1"/>
    <col min="1804" max="2048" width="9.140625" style="9"/>
    <col min="2049" max="2049" width="22.7109375" style="9" customWidth="1"/>
    <col min="2050" max="2050" width="10.28515625" style="9" customWidth="1"/>
    <col min="2051" max="2058" width="8.7109375" style="9" customWidth="1"/>
    <col min="2059" max="2059" width="22.7109375" style="9" customWidth="1"/>
    <col min="2060" max="2304" width="9.140625" style="9"/>
    <col min="2305" max="2305" width="22.7109375" style="9" customWidth="1"/>
    <col min="2306" max="2306" width="10.28515625" style="9" customWidth="1"/>
    <col min="2307" max="2314" width="8.7109375" style="9" customWidth="1"/>
    <col min="2315" max="2315" width="22.7109375" style="9" customWidth="1"/>
    <col min="2316" max="2560" width="9.140625" style="9"/>
    <col min="2561" max="2561" width="22.7109375" style="9" customWidth="1"/>
    <col min="2562" max="2562" width="10.28515625" style="9" customWidth="1"/>
    <col min="2563" max="2570" width="8.7109375" style="9" customWidth="1"/>
    <col min="2571" max="2571" width="22.7109375" style="9" customWidth="1"/>
    <col min="2572" max="2816" width="9.140625" style="9"/>
    <col min="2817" max="2817" width="22.7109375" style="9" customWidth="1"/>
    <col min="2818" max="2818" width="10.28515625" style="9" customWidth="1"/>
    <col min="2819" max="2826" width="8.7109375" style="9" customWidth="1"/>
    <col min="2827" max="2827" width="22.7109375" style="9" customWidth="1"/>
    <col min="2828" max="3072" width="9.140625" style="9"/>
    <col min="3073" max="3073" width="22.7109375" style="9" customWidth="1"/>
    <col min="3074" max="3074" width="10.28515625" style="9" customWidth="1"/>
    <col min="3075" max="3082" width="8.7109375" style="9" customWidth="1"/>
    <col min="3083" max="3083" width="22.7109375" style="9" customWidth="1"/>
    <col min="3084" max="3328" width="9.140625" style="9"/>
    <col min="3329" max="3329" width="22.7109375" style="9" customWidth="1"/>
    <col min="3330" max="3330" width="10.28515625" style="9" customWidth="1"/>
    <col min="3331" max="3338" width="8.7109375" style="9" customWidth="1"/>
    <col min="3339" max="3339" width="22.7109375" style="9" customWidth="1"/>
    <col min="3340" max="3584" width="9.140625" style="9"/>
    <col min="3585" max="3585" width="22.7109375" style="9" customWidth="1"/>
    <col min="3586" max="3586" width="10.28515625" style="9" customWidth="1"/>
    <col min="3587" max="3594" width="8.7109375" style="9" customWidth="1"/>
    <col min="3595" max="3595" width="22.7109375" style="9" customWidth="1"/>
    <col min="3596" max="3840" width="9.140625" style="9"/>
    <col min="3841" max="3841" width="22.7109375" style="9" customWidth="1"/>
    <col min="3842" max="3842" width="10.28515625" style="9" customWidth="1"/>
    <col min="3843" max="3850" width="8.7109375" style="9" customWidth="1"/>
    <col min="3851" max="3851" width="22.7109375" style="9" customWidth="1"/>
    <col min="3852" max="4096" width="9.140625" style="9"/>
    <col min="4097" max="4097" width="22.7109375" style="9" customWidth="1"/>
    <col min="4098" max="4098" width="10.28515625" style="9" customWidth="1"/>
    <col min="4099" max="4106" width="8.7109375" style="9" customWidth="1"/>
    <col min="4107" max="4107" width="22.7109375" style="9" customWidth="1"/>
    <col min="4108" max="4352" width="9.140625" style="9"/>
    <col min="4353" max="4353" width="22.7109375" style="9" customWidth="1"/>
    <col min="4354" max="4354" width="10.28515625" style="9" customWidth="1"/>
    <col min="4355" max="4362" width="8.7109375" style="9" customWidth="1"/>
    <col min="4363" max="4363" width="22.7109375" style="9" customWidth="1"/>
    <col min="4364" max="4608" width="9.140625" style="9"/>
    <col min="4609" max="4609" width="22.7109375" style="9" customWidth="1"/>
    <col min="4610" max="4610" width="10.28515625" style="9" customWidth="1"/>
    <col min="4611" max="4618" width="8.7109375" style="9" customWidth="1"/>
    <col min="4619" max="4619" width="22.7109375" style="9" customWidth="1"/>
    <col min="4620" max="4864" width="9.140625" style="9"/>
    <col min="4865" max="4865" width="22.7109375" style="9" customWidth="1"/>
    <col min="4866" max="4866" width="10.28515625" style="9" customWidth="1"/>
    <col min="4867" max="4874" width="8.7109375" style="9" customWidth="1"/>
    <col min="4875" max="4875" width="22.7109375" style="9" customWidth="1"/>
    <col min="4876" max="5120" width="9.140625" style="9"/>
    <col min="5121" max="5121" width="22.7109375" style="9" customWidth="1"/>
    <col min="5122" max="5122" width="10.28515625" style="9" customWidth="1"/>
    <col min="5123" max="5130" width="8.7109375" style="9" customWidth="1"/>
    <col min="5131" max="5131" width="22.7109375" style="9" customWidth="1"/>
    <col min="5132" max="5376" width="9.140625" style="9"/>
    <col min="5377" max="5377" width="22.7109375" style="9" customWidth="1"/>
    <col min="5378" max="5378" width="10.28515625" style="9" customWidth="1"/>
    <col min="5379" max="5386" width="8.7109375" style="9" customWidth="1"/>
    <col min="5387" max="5387" width="22.7109375" style="9" customWidth="1"/>
    <col min="5388" max="5632" width="9.140625" style="9"/>
    <col min="5633" max="5633" width="22.7109375" style="9" customWidth="1"/>
    <col min="5634" max="5634" width="10.28515625" style="9" customWidth="1"/>
    <col min="5635" max="5642" width="8.7109375" style="9" customWidth="1"/>
    <col min="5643" max="5643" width="22.7109375" style="9" customWidth="1"/>
    <col min="5644" max="5888" width="9.140625" style="9"/>
    <col min="5889" max="5889" width="22.7109375" style="9" customWidth="1"/>
    <col min="5890" max="5890" width="10.28515625" style="9" customWidth="1"/>
    <col min="5891" max="5898" width="8.7109375" style="9" customWidth="1"/>
    <col min="5899" max="5899" width="22.7109375" style="9" customWidth="1"/>
    <col min="5900" max="6144" width="9.140625" style="9"/>
    <col min="6145" max="6145" width="22.7109375" style="9" customWidth="1"/>
    <col min="6146" max="6146" width="10.28515625" style="9" customWidth="1"/>
    <col min="6147" max="6154" width="8.7109375" style="9" customWidth="1"/>
    <col min="6155" max="6155" width="22.7109375" style="9" customWidth="1"/>
    <col min="6156" max="6400" width="9.140625" style="9"/>
    <col min="6401" max="6401" width="22.7109375" style="9" customWidth="1"/>
    <col min="6402" max="6402" width="10.28515625" style="9" customWidth="1"/>
    <col min="6403" max="6410" width="8.7109375" style="9" customWidth="1"/>
    <col min="6411" max="6411" width="22.7109375" style="9" customWidth="1"/>
    <col min="6412" max="6656" width="9.140625" style="9"/>
    <col min="6657" max="6657" width="22.7109375" style="9" customWidth="1"/>
    <col min="6658" max="6658" width="10.28515625" style="9" customWidth="1"/>
    <col min="6659" max="6666" width="8.7109375" style="9" customWidth="1"/>
    <col min="6667" max="6667" width="22.7109375" style="9" customWidth="1"/>
    <col min="6668" max="6912" width="9.140625" style="9"/>
    <col min="6913" max="6913" width="22.7109375" style="9" customWidth="1"/>
    <col min="6914" max="6914" width="10.28515625" style="9" customWidth="1"/>
    <col min="6915" max="6922" width="8.7109375" style="9" customWidth="1"/>
    <col min="6923" max="6923" width="22.7109375" style="9" customWidth="1"/>
    <col min="6924" max="7168" width="9.140625" style="9"/>
    <col min="7169" max="7169" width="22.7109375" style="9" customWidth="1"/>
    <col min="7170" max="7170" width="10.28515625" style="9" customWidth="1"/>
    <col min="7171" max="7178" width="8.7109375" style="9" customWidth="1"/>
    <col min="7179" max="7179" width="22.7109375" style="9" customWidth="1"/>
    <col min="7180" max="7424" width="9.140625" style="9"/>
    <col min="7425" max="7425" width="22.7109375" style="9" customWidth="1"/>
    <col min="7426" max="7426" width="10.28515625" style="9" customWidth="1"/>
    <col min="7427" max="7434" width="8.7109375" style="9" customWidth="1"/>
    <col min="7435" max="7435" width="22.7109375" style="9" customWidth="1"/>
    <col min="7436" max="7680" width="9.140625" style="9"/>
    <col min="7681" max="7681" width="22.7109375" style="9" customWidth="1"/>
    <col min="7682" max="7682" width="10.28515625" style="9" customWidth="1"/>
    <col min="7683" max="7690" width="8.7109375" style="9" customWidth="1"/>
    <col min="7691" max="7691" width="22.7109375" style="9" customWidth="1"/>
    <col min="7692" max="7936" width="9.140625" style="9"/>
    <col min="7937" max="7937" width="22.7109375" style="9" customWidth="1"/>
    <col min="7938" max="7938" width="10.28515625" style="9" customWidth="1"/>
    <col min="7939" max="7946" width="8.7109375" style="9" customWidth="1"/>
    <col min="7947" max="7947" width="22.7109375" style="9" customWidth="1"/>
    <col min="7948" max="8192" width="9.140625" style="9"/>
    <col min="8193" max="8193" width="22.7109375" style="9" customWidth="1"/>
    <col min="8194" max="8194" width="10.28515625" style="9" customWidth="1"/>
    <col min="8195" max="8202" width="8.7109375" style="9" customWidth="1"/>
    <col min="8203" max="8203" width="22.7109375" style="9" customWidth="1"/>
    <col min="8204" max="8448" width="9.140625" style="9"/>
    <col min="8449" max="8449" width="22.7109375" style="9" customWidth="1"/>
    <col min="8450" max="8450" width="10.28515625" style="9" customWidth="1"/>
    <col min="8451" max="8458" width="8.7109375" style="9" customWidth="1"/>
    <col min="8459" max="8459" width="22.7109375" style="9" customWidth="1"/>
    <col min="8460" max="8704" width="9.140625" style="9"/>
    <col min="8705" max="8705" width="22.7109375" style="9" customWidth="1"/>
    <col min="8706" max="8706" width="10.28515625" style="9" customWidth="1"/>
    <col min="8707" max="8714" width="8.7109375" style="9" customWidth="1"/>
    <col min="8715" max="8715" width="22.7109375" style="9" customWidth="1"/>
    <col min="8716" max="8960" width="9.140625" style="9"/>
    <col min="8961" max="8961" width="22.7109375" style="9" customWidth="1"/>
    <col min="8962" max="8962" width="10.28515625" style="9" customWidth="1"/>
    <col min="8963" max="8970" width="8.7109375" style="9" customWidth="1"/>
    <col min="8971" max="8971" width="22.7109375" style="9" customWidth="1"/>
    <col min="8972" max="9216" width="9.140625" style="9"/>
    <col min="9217" max="9217" width="22.7109375" style="9" customWidth="1"/>
    <col min="9218" max="9218" width="10.28515625" style="9" customWidth="1"/>
    <col min="9219" max="9226" width="8.7109375" style="9" customWidth="1"/>
    <col min="9227" max="9227" width="22.7109375" style="9" customWidth="1"/>
    <col min="9228" max="9472" width="9.140625" style="9"/>
    <col min="9473" max="9473" width="22.7109375" style="9" customWidth="1"/>
    <col min="9474" max="9474" width="10.28515625" style="9" customWidth="1"/>
    <col min="9475" max="9482" width="8.7109375" style="9" customWidth="1"/>
    <col min="9483" max="9483" width="22.7109375" style="9" customWidth="1"/>
    <col min="9484" max="9728" width="9.140625" style="9"/>
    <col min="9729" max="9729" width="22.7109375" style="9" customWidth="1"/>
    <col min="9730" max="9730" width="10.28515625" style="9" customWidth="1"/>
    <col min="9731" max="9738" width="8.7109375" style="9" customWidth="1"/>
    <col min="9739" max="9739" width="22.7109375" style="9" customWidth="1"/>
    <col min="9740" max="9984" width="9.140625" style="9"/>
    <col min="9985" max="9985" width="22.7109375" style="9" customWidth="1"/>
    <col min="9986" max="9986" width="10.28515625" style="9" customWidth="1"/>
    <col min="9987" max="9994" width="8.7109375" style="9" customWidth="1"/>
    <col min="9995" max="9995" width="22.7109375" style="9" customWidth="1"/>
    <col min="9996" max="10240" width="9.140625" style="9"/>
    <col min="10241" max="10241" width="22.7109375" style="9" customWidth="1"/>
    <col min="10242" max="10242" width="10.28515625" style="9" customWidth="1"/>
    <col min="10243" max="10250" width="8.7109375" style="9" customWidth="1"/>
    <col min="10251" max="10251" width="22.7109375" style="9" customWidth="1"/>
    <col min="10252" max="10496" width="9.140625" style="9"/>
    <col min="10497" max="10497" width="22.7109375" style="9" customWidth="1"/>
    <col min="10498" max="10498" width="10.28515625" style="9" customWidth="1"/>
    <col min="10499" max="10506" width="8.7109375" style="9" customWidth="1"/>
    <col min="10507" max="10507" width="22.7109375" style="9" customWidth="1"/>
    <col min="10508" max="10752" width="9.140625" style="9"/>
    <col min="10753" max="10753" width="22.7109375" style="9" customWidth="1"/>
    <col min="10754" max="10754" width="10.28515625" style="9" customWidth="1"/>
    <col min="10755" max="10762" width="8.7109375" style="9" customWidth="1"/>
    <col min="10763" max="10763" width="22.7109375" style="9" customWidth="1"/>
    <col min="10764" max="11008" width="9.140625" style="9"/>
    <col min="11009" max="11009" width="22.7109375" style="9" customWidth="1"/>
    <col min="11010" max="11010" width="10.28515625" style="9" customWidth="1"/>
    <col min="11011" max="11018" width="8.7109375" style="9" customWidth="1"/>
    <col min="11019" max="11019" width="22.7109375" style="9" customWidth="1"/>
    <col min="11020" max="11264" width="9.140625" style="9"/>
    <col min="11265" max="11265" width="22.7109375" style="9" customWidth="1"/>
    <col min="11266" max="11266" width="10.28515625" style="9" customWidth="1"/>
    <col min="11267" max="11274" width="8.7109375" style="9" customWidth="1"/>
    <col min="11275" max="11275" width="22.7109375" style="9" customWidth="1"/>
    <col min="11276" max="11520" width="9.140625" style="9"/>
    <col min="11521" max="11521" width="22.7109375" style="9" customWidth="1"/>
    <col min="11522" max="11522" width="10.28515625" style="9" customWidth="1"/>
    <col min="11523" max="11530" width="8.7109375" style="9" customWidth="1"/>
    <col min="11531" max="11531" width="22.7109375" style="9" customWidth="1"/>
    <col min="11532" max="11776" width="9.140625" style="9"/>
    <col min="11777" max="11777" width="22.7109375" style="9" customWidth="1"/>
    <col min="11778" max="11778" width="10.28515625" style="9" customWidth="1"/>
    <col min="11779" max="11786" width="8.7109375" style="9" customWidth="1"/>
    <col min="11787" max="11787" width="22.7109375" style="9" customWidth="1"/>
    <col min="11788" max="12032" width="9.140625" style="9"/>
    <col min="12033" max="12033" width="22.7109375" style="9" customWidth="1"/>
    <col min="12034" max="12034" width="10.28515625" style="9" customWidth="1"/>
    <col min="12035" max="12042" width="8.7109375" style="9" customWidth="1"/>
    <col min="12043" max="12043" width="22.7109375" style="9" customWidth="1"/>
    <col min="12044" max="12288" width="9.140625" style="9"/>
    <col min="12289" max="12289" width="22.7109375" style="9" customWidth="1"/>
    <col min="12290" max="12290" width="10.28515625" style="9" customWidth="1"/>
    <col min="12291" max="12298" width="8.7109375" style="9" customWidth="1"/>
    <col min="12299" max="12299" width="22.7109375" style="9" customWidth="1"/>
    <col min="12300" max="12544" width="9.140625" style="9"/>
    <col min="12545" max="12545" width="22.7109375" style="9" customWidth="1"/>
    <col min="12546" max="12546" width="10.28515625" style="9" customWidth="1"/>
    <col min="12547" max="12554" width="8.7109375" style="9" customWidth="1"/>
    <col min="12555" max="12555" width="22.7109375" style="9" customWidth="1"/>
    <col min="12556" max="12800" width="9.140625" style="9"/>
    <col min="12801" max="12801" width="22.7109375" style="9" customWidth="1"/>
    <col min="12802" max="12802" width="10.28515625" style="9" customWidth="1"/>
    <col min="12803" max="12810" width="8.7109375" style="9" customWidth="1"/>
    <col min="12811" max="12811" width="22.7109375" style="9" customWidth="1"/>
    <col min="12812" max="13056" width="9.140625" style="9"/>
    <col min="13057" max="13057" width="22.7109375" style="9" customWidth="1"/>
    <col min="13058" max="13058" width="10.28515625" style="9" customWidth="1"/>
    <col min="13059" max="13066" width="8.7109375" style="9" customWidth="1"/>
    <col min="13067" max="13067" width="22.7109375" style="9" customWidth="1"/>
    <col min="13068" max="13312" width="9.140625" style="9"/>
    <col min="13313" max="13313" width="22.7109375" style="9" customWidth="1"/>
    <col min="13314" max="13314" width="10.28515625" style="9" customWidth="1"/>
    <col min="13315" max="13322" width="8.7109375" style="9" customWidth="1"/>
    <col min="13323" max="13323" width="22.7109375" style="9" customWidth="1"/>
    <col min="13324" max="13568" width="9.140625" style="9"/>
    <col min="13569" max="13569" width="22.7109375" style="9" customWidth="1"/>
    <col min="13570" max="13570" width="10.28515625" style="9" customWidth="1"/>
    <col min="13571" max="13578" width="8.7109375" style="9" customWidth="1"/>
    <col min="13579" max="13579" width="22.7109375" style="9" customWidth="1"/>
    <col min="13580" max="13824" width="9.140625" style="9"/>
    <col min="13825" max="13825" width="22.7109375" style="9" customWidth="1"/>
    <col min="13826" max="13826" width="10.28515625" style="9" customWidth="1"/>
    <col min="13827" max="13834" width="8.7109375" style="9" customWidth="1"/>
    <col min="13835" max="13835" width="22.7109375" style="9" customWidth="1"/>
    <col min="13836" max="14080" width="9.140625" style="9"/>
    <col min="14081" max="14081" width="22.7109375" style="9" customWidth="1"/>
    <col min="14082" max="14082" width="10.28515625" style="9" customWidth="1"/>
    <col min="14083" max="14090" width="8.7109375" style="9" customWidth="1"/>
    <col min="14091" max="14091" width="22.7109375" style="9" customWidth="1"/>
    <col min="14092" max="14336" width="9.140625" style="9"/>
    <col min="14337" max="14337" width="22.7109375" style="9" customWidth="1"/>
    <col min="14338" max="14338" width="10.28515625" style="9" customWidth="1"/>
    <col min="14339" max="14346" width="8.7109375" style="9" customWidth="1"/>
    <col min="14347" max="14347" width="22.7109375" style="9" customWidth="1"/>
    <col min="14348" max="14592" width="9.140625" style="9"/>
    <col min="14593" max="14593" width="22.7109375" style="9" customWidth="1"/>
    <col min="14594" max="14594" width="10.28515625" style="9" customWidth="1"/>
    <col min="14595" max="14602" width="8.7109375" style="9" customWidth="1"/>
    <col min="14603" max="14603" width="22.7109375" style="9" customWidth="1"/>
    <col min="14604" max="14848" width="9.140625" style="9"/>
    <col min="14849" max="14849" width="22.7109375" style="9" customWidth="1"/>
    <col min="14850" max="14850" width="10.28515625" style="9" customWidth="1"/>
    <col min="14851" max="14858" width="8.7109375" style="9" customWidth="1"/>
    <col min="14859" max="14859" width="22.7109375" style="9" customWidth="1"/>
    <col min="14860" max="15104" width="9.140625" style="9"/>
    <col min="15105" max="15105" width="22.7109375" style="9" customWidth="1"/>
    <col min="15106" max="15106" width="10.28515625" style="9" customWidth="1"/>
    <col min="15107" max="15114" width="8.7109375" style="9" customWidth="1"/>
    <col min="15115" max="15115" width="22.7109375" style="9" customWidth="1"/>
    <col min="15116" max="15360" width="9.140625" style="9"/>
    <col min="15361" max="15361" width="22.7109375" style="9" customWidth="1"/>
    <col min="15362" max="15362" width="10.28515625" style="9" customWidth="1"/>
    <col min="15363" max="15370" width="8.7109375" style="9" customWidth="1"/>
    <col min="15371" max="15371" width="22.7109375" style="9" customWidth="1"/>
    <col min="15372" max="15616" width="9.140625" style="9"/>
    <col min="15617" max="15617" width="22.7109375" style="9" customWidth="1"/>
    <col min="15618" max="15618" width="10.28515625" style="9" customWidth="1"/>
    <col min="15619" max="15626" width="8.7109375" style="9" customWidth="1"/>
    <col min="15627" max="15627" width="22.7109375" style="9" customWidth="1"/>
    <col min="15628" max="15872" width="9.140625" style="9"/>
    <col min="15873" max="15873" width="22.7109375" style="9" customWidth="1"/>
    <col min="15874" max="15874" width="10.28515625" style="9" customWidth="1"/>
    <col min="15875" max="15882" width="8.7109375" style="9" customWidth="1"/>
    <col min="15883" max="15883" width="22.7109375" style="9" customWidth="1"/>
    <col min="15884" max="16128" width="9.140625" style="9"/>
    <col min="16129" max="16129" width="22.7109375" style="9" customWidth="1"/>
    <col min="16130" max="16130" width="10.28515625" style="9" customWidth="1"/>
    <col min="16131" max="16138" width="8.7109375" style="9" customWidth="1"/>
    <col min="16139" max="16139" width="22.7109375" style="9" customWidth="1"/>
    <col min="16140" max="16384" width="9.140625" style="9"/>
  </cols>
  <sheetData>
    <row r="1" spans="1:12" s="31" customFormat="1" ht="23.25" x14ac:dyDescent="0.2">
      <c r="A1" s="1474" t="s">
        <v>547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</row>
    <row r="2" spans="1:12" x14ac:dyDescent="0.2">
      <c r="A2" s="1475" t="s">
        <v>508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</row>
    <row r="3" spans="1:12" x14ac:dyDescent="0.2">
      <c r="A3" s="1475" t="s">
        <v>1218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12" s="756" customFormat="1" ht="27.75" customHeight="1" x14ac:dyDescent="0.3">
      <c r="A4" s="753" t="s">
        <v>116</v>
      </c>
      <c r="B4" s="308"/>
      <c r="C4" s="308"/>
      <c r="D4" s="1810"/>
      <c r="E4" s="1810"/>
      <c r="F4" s="1810"/>
      <c r="G4" s="308"/>
      <c r="H4" s="308"/>
      <c r="I4" s="308"/>
      <c r="J4" s="300"/>
      <c r="K4" s="757" t="s">
        <v>35</v>
      </c>
    </row>
    <row r="5" spans="1:12" s="29" customFormat="1" ht="24" customHeight="1" thickBot="1" x14ac:dyDescent="0.25">
      <c r="A5" s="1811" t="s">
        <v>948</v>
      </c>
      <c r="B5" s="1813" t="s">
        <v>706</v>
      </c>
      <c r="C5" s="1813"/>
      <c r="D5" s="1813"/>
      <c r="E5" s="1814" t="s">
        <v>705</v>
      </c>
      <c r="F5" s="1814"/>
      <c r="G5" s="1814"/>
      <c r="H5" s="1814" t="s">
        <v>707</v>
      </c>
      <c r="I5" s="1814"/>
      <c r="J5" s="1814"/>
      <c r="K5" s="1815" t="s">
        <v>681</v>
      </c>
    </row>
    <row r="6" spans="1:12" s="29" customFormat="1" ht="28.5" customHeight="1" x14ac:dyDescent="0.2">
      <c r="A6" s="1812"/>
      <c r="B6" s="952" t="s">
        <v>680</v>
      </c>
      <c r="C6" s="953" t="s">
        <v>568</v>
      </c>
      <c r="D6" s="953" t="s">
        <v>567</v>
      </c>
      <c r="E6" s="952" t="s">
        <v>394</v>
      </c>
      <c r="F6" s="953" t="s">
        <v>568</v>
      </c>
      <c r="G6" s="953" t="s">
        <v>567</v>
      </c>
      <c r="H6" s="952" t="s">
        <v>394</v>
      </c>
      <c r="I6" s="953" t="s">
        <v>568</v>
      </c>
      <c r="J6" s="953" t="s">
        <v>567</v>
      </c>
      <c r="K6" s="1816"/>
    </row>
    <row r="7" spans="1:12" s="29" customFormat="1" ht="24.95" customHeight="1" thickBot="1" x14ac:dyDescent="0.3">
      <c r="A7" s="1001">
        <v>2012</v>
      </c>
      <c r="B7" s="995">
        <f t="shared" ref="B7:B9" si="0">D7+C7</f>
        <v>148</v>
      </c>
      <c r="C7" s="995">
        <f t="shared" ref="C7:C9" si="1">I7+F7</f>
        <v>55</v>
      </c>
      <c r="D7" s="995">
        <f t="shared" ref="D7" si="2">J7+G7</f>
        <v>93</v>
      </c>
      <c r="E7" s="995">
        <f>G7+F7</f>
        <v>99</v>
      </c>
      <c r="F7" s="996">
        <v>34</v>
      </c>
      <c r="G7" s="996">
        <v>65</v>
      </c>
      <c r="H7" s="995">
        <f>J7+I7</f>
        <v>49</v>
      </c>
      <c r="I7" s="996">
        <v>21</v>
      </c>
      <c r="J7" s="996">
        <v>28</v>
      </c>
      <c r="K7" s="1002">
        <v>2012</v>
      </c>
      <c r="L7" s="4"/>
    </row>
    <row r="8" spans="1:12" s="29" customFormat="1" ht="24.95" customHeight="1" thickTop="1" thickBot="1" x14ac:dyDescent="0.3">
      <c r="A8" s="776">
        <v>2013</v>
      </c>
      <c r="B8" s="268">
        <f t="shared" si="0"/>
        <v>158</v>
      </c>
      <c r="C8" s="268">
        <f t="shared" si="1"/>
        <v>60</v>
      </c>
      <c r="D8" s="268">
        <f>J8+G8</f>
        <v>98</v>
      </c>
      <c r="E8" s="268">
        <f>G8+F8</f>
        <v>100</v>
      </c>
      <c r="F8" s="531">
        <v>39</v>
      </c>
      <c r="G8" s="531">
        <v>61</v>
      </c>
      <c r="H8" s="268">
        <f>J8+I8</f>
        <v>58</v>
      </c>
      <c r="I8" s="531">
        <v>21</v>
      </c>
      <c r="J8" s="531">
        <v>37</v>
      </c>
      <c r="K8" s="546">
        <v>2013</v>
      </c>
      <c r="L8" s="4"/>
    </row>
    <row r="9" spans="1:12" s="29" customFormat="1" ht="24.95" customHeight="1" thickTop="1" thickBot="1" x14ac:dyDescent="0.3">
      <c r="A9" s="774">
        <v>2014</v>
      </c>
      <c r="B9" s="226">
        <f t="shared" si="0"/>
        <v>168</v>
      </c>
      <c r="C9" s="226">
        <f t="shared" si="1"/>
        <v>83</v>
      </c>
      <c r="D9" s="226">
        <f t="shared" ref="D9:D15" si="3">J9+G9</f>
        <v>85</v>
      </c>
      <c r="E9" s="226">
        <f>G9+F9</f>
        <v>110</v>
      </c>
      <c r="F9" s="227">
        <v>52</v>
      </c>
      <c r="G9" s="227">
        <v>58</v>
      </c>
      <c r="H9" s="226">
        <f>J9+I9</f>
        <v>58</v>
      </c>
      <c r="I9" s="227">
        <v>31</v>
      </c>
      <c r="J9" s="227">
        <v>27</v>
      </c>
      <c r="K9" s="1012">
        <v>2014</v>
      </c>
      <c r="L9" s="4"/>
    </row>
    <row r="10" spans="1:12" s="29" customFormat="1" ht="24.95" customHeight="1" thickTop="1" thickBot="1" x14ac:dyDescent="0.3">
      <c r="A10" s="776">
        <v>2015</v>
      </c>
      <c r="B10" s="268">
        <f t="shared" ref="B10:B16" si="4">D10+C10</f>
        <v>197</v>
      </c>
      <c r="C10" s="268">
        <f t="shared" ref="C10:C16" si="5">I10+F10</f>
        <v>95</v>
      </c>
      <c r="D10" s="268">
        <f t="shared" si="3"/>
        <v>102</v>
      </c>
      <c r="E10" s="268">
        <f>G10+F10</f>
        <v>128</v>
      </c>
      <c r="F10" s="531">
        <v>60</v>
      </c>
      <c r="G10" s="531">
        <v>68</v>
      </c>
      <c r="H10" s="268">
        <f>J10+I10</f>
        <v>69</v>
      </c>
      <c r="I10" s="531">
        <v>35</v>
      </c>
      <c r="J10" s="531">
        <v>34</v>
      </c>
      <c r="K10" s="546">
        <v>2015</v>
      </c>
      <c r="L10" s="4"/>
    </row>
    <row r="11" spans="1:12" s="29" customFormat="1" ht="24.95" customHeight="1" thickTop="1" thickBot="1" x14ac:dyDescent="0.3">
      <c r="A11" s="774">
        <v>2016</v>
      </c>
      <c r="B11" s="226">
        <f t="shared" si="4"/>
        <v>161</v>
      </c>
      <c r="C11" s="226">
        <f t="shared" si="5"/>
        <v>79</v>
      </c>
      <c r="D11" s="226">
        <f t="shared" si="3"/>
        <v>82</v>
      </c>
      <c r="E11" s="226">
        <f t="shared" ref="E11:E15" si="6">G11+F11</f>
        <v>108</v>
      </c>
      <c r="F11" s="227">
        <v>54</v>
      </c>
      <c r="G11" s="227">
        <v>54</v>
      </c>
      <c r="H11" s="226">
        <f t="shared" ref="H11:H15" si="7">J11+I11</f>
        <v>53</v>
      </c>
      <c r="I11" s="227">
        <v>25</v>
      </c>
      <c r="J11" s="227">
        <v>28</v>
      </c>
      <c r="K11" s="1012">
        <v>2016</v>
      </c>
      <c r="L11" s="4"/>
    </row>
    <row r="12" spans="1:12" s="29" customFormat="1" ht="24.95" customHeight="1" thickTop="1" thickBot="1" x14ac:dyDescent="0.3">
      <c r="A12" s="776">
        <v>2017</v>
      </c>
      <c r="B12" s="268">
        <f t="shared" si="4"/>
        <v>151</v>
      </c>
      <c r="C12" s="268">
        <f t="shared" si="5"/>
        <v>68</v>
      </c>
      <c r="D12" s="268">
        <f t="shared" si="3"/>
        <v>83</v>
      </c>
      <c r="E12" s="268">
        <f t="shared" si="6"/>
        <v>107</v>
      </c>
      <c r="F12" s="531">
        <v>53</v>
      </c>
      <c r="G12" s="531">
        <v>54</v>
      </c>
      <c r="H12" s="268">
        <f t="shared" si="7"/>
        <v>44</v>
      </c>
      <c r="I12" s="531">
        <v>15</v>
      </c>
      <c r="J12" s="531">
        <v>29</v>
      </c>
      <c r="K12" s="546">
        <v>2017</v>
      </c>
      <c r="L12" s="4"/>
    </row>
    <row r="13" spans="1:12" s="29" customFormat="1" ht="24.95" customHeight="1" thickTop="1" thickBot="1" x14ac:dyDescent="0.3">
      <c r="A13" s="774">
        <v>2018</v>
      </c>
      <c r="B13" s="226">
        <f t="shared" si="4"/>
        <v>172</v>
      </c>
      <c r="C13" s="226">
        <f t="shared" si="5"/>
        <v>89</v>
      </c>
      <c r="D13" s="226">
        <f t="shared" si="3"/>
        <v>83</v>
      </c>
      <c r="E13" s="226">
        <f t="shared" si="6"/>
        <v>117</v>
      </c>
      <c r="F13" s="227">
        <v>59</v>
      </c>
      <c r="G13" s="227">
        <v>58</v>
      </c>
      <c r="H13" s="226">
        <f t="shared" si="7"/>
        <v>55</v>
      </c>
      <c r="I13" s="227">
        <v>30</v>
      </c>
      <c r="J13" s="227">
        <v>25</v>
      </c>
      <c r="K13" s="1012">
        <v>2018</v>
      </c>
      <c r="L13" s="4"/>
    </row>
    <row r="14" spans="1:12" s="29" customFormat="1" ht="24.95" customHeight="1" thickTop="1" thickBot="1" x14ac:dyDescent="0.3">
      <c r="A14" s="776">
        <v>2019</v>
      </c>
      <c r="B14" s="268">
        <f t="shared" si="4"/>
        <v>137</v>
      </c>
      <c r="C14" s="268">
        <f t="shared" si="5"/>
        <v>70</v>
      </c>
      <c r="D14" s="268">
        <f t="shared" si="3"/>
        <v>67</v>
      </c>
      <c r="E14" s="268">
        <f t="shared" si="6"/>
        <v>109</v>
      </c>
      <c r="F14" s="531">
        <v>59</v>
      </c>
      <c r="G14" s="531">
        <v>50</v>
      </c>
      <c r="H14" s="268">
        <f t="shared" si="7"/>
        <v>28</v>
      </c>
      <c r="I14" s="531">
        <v>11</v>
      </c>
      <c r="J14" s="531">
        <v>17</v>
      </c>
      <c r="K14" s="546">
        <v>2019</v>
      </c>
      <c r="L14" s="4"/>
    </row>
    <row r="15" spans="1:12" s="29" customFormat="1" ht="24.95" customHeight="1" thickTop="1" thickBot="1" x14ac:dyDescent="0.3">
      <c r="A15" s="774">
        <v>2020</v>
      </c>
      <c r="B15" s="226">
        <f t="shared" ref="B15" si="8">D15+C15</f>
        <v>153</v>
      </c>
      <c r="C15" s="226">
        <f t="shared" ref="C15" si="9">I15+F15</f>
        <v>70</v>
      </c>
      <c r="D15" s="226">
        <f t="shared" si="3"/>
        <v>83</v>
      </c>
      <c r="E15" s="226">
        <f t="shared" si="6"/>
        <v>114</v>
      </c>
      <c r="F15" s="227">
        <v>53</v>
      </c>
      <c r="G15" s="227">
        <v>61</v>
      </c>
      <c r="H15" s="226">
        <f t="shared" si="7"/>
        <v>39</v>
      </c>
      <c r="I15" s="227">
        <v>17</v>
      </c>
      <c r="J15" s="227">
        <v>22</v>
      </c>
      <c r="K15" s="1012">
        <v>2020</v>
      </c>
      <c r="L15" s="4"/>
    </row>
    <row r="16" spans="1:12" s="29" customFormat="1" ht="24.95" customHeight="1" thickTop="1" x14ac:dyDescent="0.25">
      <c r="A16" s="1047">
        <v>2021</v>
      </c>
      <c r="B16" s="401">
        <f t="shared" si="4"/>
        <v>132</v>
      </c>
      <c r="C16" s="401">
        <f t="shared" si="5"/>
        <v>57</v>
      </c>
      <c r="D16" s="401">
        <f t="shared" ref="D16" si="10">J16+G16</f>
        <v>75</v>
      </c>
      <c r="E16" s="401">
        <f t="shared" ref="E16" si="11">G16+F16</f>
        <v>81</v>
      </c>
      <c r="F16" s="785">
        <v>38</v>
      </c>
      <c r="G16" s="785">
        <v>43</v>
      </c>
      <c r="H16" s="401">
        <f t="shared" ref="H16" si="12">J16+I16</f>
        <v>51</v>
      </c>
      <c r="I16" s="785">
        <v>19</v>
      </c>
      <c r="J16" s="785">
        <v>32</v>
      </c>
      <c r="K16" s="1048">
        <v>2021</v>
      </c>
      <c r="L16" s="4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8"/>
  <sheetViews>
    <sheetView view="pageBreakPreview" zoomScaleNormal="100" zoomScaleSheetLayoutView="100" workbookViewId="0">
      <selection activeCell="J22" sqref="J22"/>
    </sheetView>
  </sheetViews>
  <sheetFormatPr defaultRowHeight="15" x14ac:dyDescent="0.2"/>
  <cols>
    <col min="1" max="1" width="26.5703125" style="46" customWidth="1"/>
    <col min="2" max="10" width="8.140625" style="46" customWidth="1"/>
    <col min="11" max="11" width="26.5703125" style="46" customWidth="1"/>
    <col min="12" max="12" width="19.5703125" style="45" customWidth="1"/>
    <col min="13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 x14ac:dyDescent="0.2">
      <c r="A1" s="1427" t="s">
        <v>410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1" ht="15.75" x14ac:dyDescent="0.2">
      <c r="A2" s="1429" t="s">
        <v>777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</row>
    <row r="3" spans="1:11" ht="23.25" customHeight="1" x14ac:dyDescent="0.2">
      <c r="A3" s="1429" t="s">
        <v>1218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1" s="746" customFormat="1" ht="27.75" customHeight="1" x14ac:dyDescent="0.25">
      <c r="A4" s="743" t="s">
        <v>142</v>
      </c>
      <c r="B4" s="744"/>
      <c r="C4" s="744"/>
      <c r="D4" s="744"/>
      <c r="E4" s="744"/>
      <c r="F4" s="744"/>
      <c r="G4" s="744"/>
      <c r="H4" s="744"/>
      <c r="I4" s="744"/>
      <c r="J4" s="744"/>
      <c r="K4" s="745" t="s">
        <v>58</v>
      </c>
    </row>
    <row r="5" spans="1:11" ht="25.5" customHeight="1" thickBot="1" x14ac:dyDescent="0.25">
      <c r="A5" s="1468" t="s">
        <v>941</v>
      </c>
      <c r="B5" s="1470" t="s">
        <v>727</v>
      </c>
      <c r="C5" s="1470"/>
      <c r="D5" s="1470"/>
      <c r="E5" s="1471" t="s">
        <v>726</v>
      </c>
      <c r="F5" s="1471"/>
      <c r="G5" s="1471"/>
      <c r="H5" s="1471" t="s">
        <v>725</v>
      </c>
      <c r="I5" s="1471"/>
      <c r="J5" s="1471"/>
      <c r="K5" s="1472" t="s">
        <v>730</v>
      </c>
    </row>
    <row r="6" spans="1:11" ht="33.75" customHeight="1" x14ac:dyDescent="0.2">
      <c r="A6" s="1469"/>
      <c r="B6" s="952" t="s">
        <v>394</v>
      </c>
      <c r="C6" s="953" t="s">
        <v>568</v>
      </c>
      <c r="D6" s="953" t="s">
        <v>567</v>
      </c>
      <c r="E6" s="952" t="s">
        <v>394</v>
      </c>
      <c r="F6" s="953" t="s">
        <v>568</v>
      </c>
      <c r="G6" s="953" t="s">
        <v>567</v>
      </c>
      <c r="H6" s="952" t="s">
        <v>394</v>
      </c>
      <c r="I6" s="953" t="s">
        <v>568</v>
      </c>
      <c r="J6" s="953" t="s">
        <v>567</v>
      </c>
      <c r="K6" s="1473"/>
    </row>
    <row r="7" spans="1:11" s="2" customFormat="1" ht="24.95" customHeight="1" thickBot="1" x14ac:dyDescent="0.25">
      <c r="A7" s="954">
        <v>2012</v>
      </c>
      <c r="B7" s="955">
        <v>6.9</v>
      </c>
      <c r="C7" s="955">
        <v>5.2</v>
      </c>
      <c r="D7" s="955">
        <v>8.5</v>
      </c>
      <c r="E7" s="955">
        <v>6.8</v>
      </c>
      <c r="F7" s="956">
        <v>4.8</v>
      </c>
      <c r="G7" s="956">
        <v>8.8000000000000007</v>
      </c>
      <c r="H7" s="955">
        <v>7</v>
      </c>
      <c r="I7" s="956">
        <v>6</v>
      </c>
      <c r="J7" s="956">
        <v>7.9</v>
      </c>
      <c r="K7" s="957">
        <v>2012</v>
      </c>
    </row>
    <row r="8" spans="1:11" s="2" customFormat="1" ht="24.95" customHeight="1" thickTop="1" thickBot="1" x14ac:dyDescent="0.25">
      <c r="A8" s="888">
        <v>2013</v>
      </c>
      <c r="B8" s="889">
        <v>6.7</v>
      </c>
      <c r="C8" s="889">
        <v>5.2</v>
      </c>
      <c r="D8" s="889">
        <v>8.1</v>
      </c>
      <c r="E8" s="889">
        <v>5.9</v>
      </c>
      <c r="F8" s="890">
        <v>4.4000000000000004</v>
      </c>
      <c r="G8" s="890">
        <v>7.5</v>
      </c>
      <c r="H8" s="889">
        <v>7.4</v>
      </c>
      <c r="I8" s="890">
        <v>5.5</v>
      </c>
      <c r="J8" s="890">
        <v>9.1999999999999993</v>
      </c>
      <c r="K8" s="891">
        <v>2013</v>
      </c>
    </row>
    <row r="9" spans="1:11" s="2" customFormat="1" ht="24.95" customHeight="1" thickTop="1" thickBot="1" x14ac:dyDescent="0.25">
      <c r="A9" s="884">
        <v>2014</v>
      </c>
      <c r="B9" s="885">
        <v>6.6</v>
      </c>
      <c r="C9" s="885">
        <v>6.7</v>
      </c>
      <c r="D9" s="885">
        <v>6.6</v>
      </c>
      <c r="E9" s="885">
        <v>6.3</v>
      </c>
      <c r="F9" s="886">
        <v>6</v>
      </c>
      <c r="G9" s="886">
        <v>6.5</v>
      </c>
      <c r="H9" s="885">
        <v>7.3</v>
      </c>
      <c r="I9" s="886">
        <v>8</v>
      </c>
      <c r="J9" s="886">
        <v>6.6</v>
      </c>
      <c r="K9" s="887">
        <v>2014</v>
      </c>
    </row>
    <row r="10" spans="1:11" s="2" customFormat="1" ht="24.95" customHeight="1" thickTop="1" thickBot="1" x14ac:dyDescent="0.25">
      <c r="A10" s="888">
        <v>2015</v>
      </c>
      <c r="B10" s="889">
        <v>7.3998948238299151</v>
      </c>
      <c r="C10" s="889">
        <v>7.3009529664924688</v>
      </c>
      <c r="D10" s="889">
        <v>7.4944893460690665</v>
      </c>
      <c r="E10" s="889">
        <v>6.9648492763086303</v>
      </c>
      <c r="F10" s="890">
        <v>6.6785396260017809</v>
      </c>
      <c r="G10" s="890">
        <v>7.2386629763678947</v>
      </c>
      <c r="H10" s="889">
        <v>8.3697234352256196</v>
      </c>
      <c r="I10" s="890">
        <v>8.6891757696127101</v>
      </c>
      <c r="J10" s="890">
        <v>8.064516129032258</v>
      </c>
      <c r="K10" s="891">
        <v>2015</v>
      </c>
    </row>
    <row r="11" spans="1:11" s="2" customFormat="1" ht="24.95" customHeight="1" thickTop="1" thickBot="1" x14ac:dyDescent="0.25">
      <c r="A11" s="884">
        <v>2016</v>
      </c>
      <c r="B11" s="885">
        <v>6</v>
      </c>
      <c r="C11" s="885">
        <v>6</v>
      </c>
      <c r="D11" s="885">
        <v>6</v>
      </c>
      <c r="E11" s="885">
        <v>5.7</v>
      </c>
      <c r="F11" s="886">
        <v>5.8</v>
      </c>
      <c r="G11" s="886">
        <v>5.6</v>
      </c>
      <c r="H11" s="885">
        <v>6.7</v>
      </c>
      <c r="I11" s="886">
        <v>6.4</v>
      </c>
      <c r="J11" s="886">
        <v>7</v>
      </c>
      <c r="K11" s="887">
        <v>2016</v>
      </c>
    </row>
    <row r="12" spans="1:11" s="2" customFormat="1" ht="24.95" customHeight="1" thickTop="1" thickBot="1" x14ac:dyDescent="0.25">
      <c r="A12" s="888">
        <v>2017</v>
      </c>
      <c r="B12" s="889">
        <v>5.4</v>
      </c>
      <c r="C12" s="889">
        <v>5</v>
      </c>
      <c r="D12" s="889">
        <v>5.8</v>
      </c>
      <c r="E12" s="889">
        <v>5.4</v>
      </c>
      <c r="F12" s="890">
        <v>5.4</v>
      </c>
      <c r="G12" s="890">
        <v>5.3</v>
      </c>
      <c r="H12" s="889">
        <v>5.5</v>
      </c>
      <c r="I12" s="890">
        <v>3.9</v>
      </c>
      <c r="J12" s="890">
        <v>7.1</v>
      </c>
      <c r="K12" s="891">
        <v>2017</v>
      </c>
    </row>
    <row r="13" spans="1:11" s="2" customFormat="1" ht="24.95" customHeight="1" thickTop="1" thickBot="1" x14ac:dyDescent="0.25">
      <c r="A13" s="884">
        <v>2018</v>
      </c>
      <c r="B13" s="885">
        <v>6.1277565998076167</v>
      </c>
      <c r="C13" s="885">
        <v>6.4093331412933887</v>
      </c>
      <c r="D13" s="885">
        <v>5.8520764295283083</v>
      </c>
      <c r="E13" s="885">
        <v>5.7732162242179017</v>
      </c>
      <c r="F13" s="886">
        <v>5.8811802232854866</v>
      </c>
      <c r="G13" s="886">
        <v>5.6673832323627122</v>
      </c>
      <c r="H13" s="885">
        <v>7.0485710624118925</v>
      </c>
      <c r="I13" s="886">
        <v>7.7841203943954334</v>
      </c>
      <c r="J13" s="886">
        <v>6.3307166371233219</v>
      </c>
      <c r="K13" s="887">
        <v>2018</v>
      </c>
    </row>
    <row r="14" spans="1:11" s="2" customFormat="1" ht="24.95" customHeight="1" thickTop="1" thickBot="1" x14ac:dyDescent="0.25">
      <c r="A14" s="888">
        <v>2019</v>
      </c>
      <c r="B14" s="889">
        <v>4.7867098409122901</v>
      </c>
      <c r="C14" s="889">
        <v>5.0515984700873204</v>
      </c>
      <c r="D14" s="889">
        <v>4.5999999999999996</v>
      </c>
      <c r="E14" s="889">
        <v>5.2</v>
      </c>
      <c r="F14" s="890">
        <v>5.8</v>
      </c>
      <c r="G14" s="890">
        <v>4.6472720513058832</v>
      </c>
      <c r="H14" s="889">
        <v>3.7</v>
      </c>
      <c r="I14" s="890">
        <v>3</v>
      </c>
      <c r="J14" s="890">
        <v>4.5</v>
      </c>
      <c r="K14" s="891">
        <v>2019</v>
      </c>
    </row>
    <row r="15" spans="1:11" s="2" customFormat="1" ht="24.95" customHeight="1" thickTop="1" thickBot="1" x14ac:dyDescent="0.25">
      <c r="A15" s="884">
        <v>2020</v>
      </c>
      <c r="B15" s="885">
        <v>5.2733163300475629</v>
      </c>
      <c r="C15" s="885">
        <v>4.9247221049669339</v>
      </c>
      <c r="D15" s="885">
        <v>5.6081081081081079</v>
      </c>
      <c r="E15" s="885">
        <v>5.2016791385289283</v>
      </c>
      <c r="F15" s="886">
        <v>4.9565136070326377</v>
      </c>
      <c r="G15" s="886">
        <v>5.4352668626926848</v>
      </c>
      <c r="H15" s="885">
        <v>5.4945054945054945</v>
      </c>
      <c r="I15" s="886">
        <v>4.8281738142573136</v>
      </c>
      <c r="J15" s="886">
        <v>6.1504053676265027</v>
      </c>
      <c r="K15" s="887">
        <v>2020</v>
      </c>
    </row>
    <row r="16" spans="1:11" s="2" customFormat="1" ht="24.95" customHeight="1" thickTop="1" x14ac:dyDescent="0.2">
      <c r="A16" s="888">
        <v>2021</v>
      </c>
      <c r="B16" s="889">
        <v>5.0153881226490364</v>
      </c>
      <c r="C16" s="889">
        <v>4.479019330504479</v>
      </c>
      <c r="D16" s="889">
        <v>5.5175457956301042</v>
      </c>
      <c r="E16" s="889">
        <v>4.3771953526074041</v>
      </c>
      <c r="F16" s="890">
        <v>4.2330399910883365</v>
      </c>
      <c r="G16" s="890">
        <v>4.5130142737195635</v>
      </c>
      <c r="H16" s="889">
        <v>6.5267468646019964</v>
      </c>
      <c r="I16" s="890">
        <v>5.0680181381701788</v>
      </c>
      <c r="J16" s="890">
        <v>7.8720787207872069</v>
      </c>
      <c r="K16" s="891">
        <v>2021</v>
      </c>
    </row>
    <row r="18" spans="2:10" x14ac:dyDescent="0.2">
      <c r="B18" s="13"/>
      <c r="C18" s="13"/>
      <c r="D18" s="13"/>
      <c r="E18" s="13"/>
      <c r="F18" s="13"/>
      <c r="G18" s="13"/>
      <c r="H18" s="13"/>
      <c r="I18" s="13"/>
      <c r="J18" s="13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.74803149606299213" right="0.74803149606299213" top="0.39370078740157483" bottom="0.19685039370078741" header="0.51181102362204722" footer="0.51181102362204722"/>
  <pageSetup paperSize="9" orientation="landscape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4"/>
  <dimension ref="A1:L18"/>
  <sheetViews>
    <sheetView view="pageBreakPreview" zoomScaleNormal="100" zoomScaleSheetLayoutView="100" workbookViewId="0">
      <selection activeCell="I12" sqref="I12"/>
    </sheetView>
  </sheetViews>
  <sheetFormatPr defaultRowHeight="15" x14ac:dyDescent="0.25"/>
  <cols>
    <col min="1" max="1" width="20.7109375" style="47" customWidth="1"/>
    <col min="2" max="10" width="8.7109375" style="47" customWidth="1"/>
    <col min="11" max="11" width="20.7109375" style="47" customWidth="1"/>
    <col min="12" max="12" width="12.7109375" style="29" bestFit="1" customWidth="1"/>
    <col min="13" max="256" width="9.140625" style="29"/>
    <col min="257" max="257" width="20.7109375" style="29" customWidth="1"/>
    <col min="258" max="266" width="8.7109375" style="29" customWidth="1"/>
    <col min="267" max="267" width="20.7109375" style="29" customWidth="1"/>
    <col min="268" max="268" width="12.7109375" style="29" bestFit="1" customWidth="1"/>
    <col min="269" max="512" width="9.140625" style="29"/>
    <col min="513" max="513" width="20.7109375" style="29" customWidth="1"/>
    <col min="514" max="522" width="8.7109375" style="29" customWidth="1"/>
    <col min="523" max="523" width="20.7109375" style="29" customWidth="1"/>
    <col min="524" max="524" width="12.7109375" style="29" bestFit="1" customWidth="1"/>
    <col min="525" max="768" width="9.140625" style="29"/>
    <col min="769" max="769" width="20.7109375" style="29" customWidth="1"/>
    <col min="770" max="778" width="8.7109375" style="29" customWidth="1"/>
    <col min="779" max="779" width="20.7109375" style="29" customWidth="1"/>
    <col min="780" max="780" width="12.7109375" style="29" bestFit="1" customWidth="1"/>
    <col min="781" max="1024" width="9.140625" style="29"/>
    <col min="1025" max="1025" width="20.7109375" style="29" customWidth="1"/>
    <col min="1026" max="1034" width="8.7109375" style="29" customWidth="1"/>
    <col min="1035" max="1035" width="20.7109375" style="29" customWidth="1"/>
    <col min="1036" max="1036" width="12.7109375" style="29" bestFit="1" customWidth="1"/>
    <col min="1037" max="1280" width="9.140625" style="29"/>
    <col min="1281" max="1281" width="20.7109375" style="29" customWidth="1"/>
    <col min="1282" max="1290" width="8.7109375" style="29" customWidth="1"/>
    <col min="1291" max="1291" width="20.7109375" style="29" customWidth="1"/>
    <col min="1292" max="1292" width="12.7109375" style="29" bestFit="1" customWidth="1"/>
    <col min="1293" max="1536" width="9.140625" style="29"/>
    <col min="1537" max="1537" width="20.7109375" style="29" customWidth="1"/>
    <col min="1538" max="1546" width="8.7109375" style="29" customWidth="1"/>
    <col min="1547" max="1547" width="20.7109375" style="29" customWidth="1"/>
    <col min="1548" max="1548" width="12.7109375" style="29" bestFit="1" customWidth="1"/>
    <col min="1549" max="1792" width="9.140625" style="29"/>
    <col min="1793" max="1793" width="20.7109375" style="29" customWidth="1"/>
    <col min="1794" max="1802" width="8.7109375" style="29" customWidth="1"/>
    <col min="1803" max="1803" width="20.7109375" style="29" customWidth="1"/>
    <col min="1804" max="1804" width="12.7109375" style="29" bestFit="1" customWidth="1"/>
    <col min="1805" max="2048" width="9.140625" style="29"/>
    <col min="2049" max="2049" width="20.7109375" style="29" customWidth="1"/>
    <col min="2050" max="2058" width="8.7109375" style="29" customWidth="1"/>
    <col min="2059" max="2059" width="20.7109375" style="29" customWidth="1"/>
    <col min="2060" max="2060" width="12.7109375" style="29" bestFit="1" customWidth="1"/>
    <col min="2061" max="2304" width="9.140625" style="29"/>
    <col min="2305" max="2305" width="20.7109375" style="29" customWidth="1"/>
    <col min="2306" max="2314" width="8.7109375" style="29" customWidth="1"/>
    <col min="2315" max="2315" width="20.7109375" style="29" customWidth="1"/>
    <col min="2316" max="2316" width="12.7109375" style="29" bestFit="1" customWidth="1"/>
    <col min="2317" max="2560" width="9.140625" style="29"/>
    <col min="2561" max="2561" width="20.7109375" style="29" customWidth="1"/>
    <col min="2562" max="2570" width="8.7109375" style="29" customWidth="1"/>
    <col min="2571" max="2571" width="20.7109375" style="29" customWidth="1"/>
    <col min="2572" max="2572" width="12.7109375" style="29" bestFit="1" customWidth="1"/>
    <col min="2573" max="2816" width="9.140625" style="29"/>
    <col min="2817" max="2817" width="20.7109375" style="29" customWidth="1"/>
    <col min="2818" max="2826" width="8.7109375" style="29" customWidth="1"/>
    <col min="2827" max="2827" width="20.7109375" style="29" customWidth="1"/>
    <col min="2828" max="2828" width="12.7109375" style="29" bestFit="1" customWidth="1"/>
    <col min="2829" max="3072" width="9.140625" style="29"/>
    <col min="3073" max="3073" width="20.7109375" style="29" customWidth="1"/>
    <col min="3074" max="3082" width="8.7109375" style="29" customWidth="1"/>
    <col min="3083" max="3083" width="20.7109375" style="29" customWidth="1"/>
    <col min="3084" max="3084" width="12.7109375" style="29" bestFit="1" customWidth="1"/>
    <col min="3085" max="3328" width="9.140625" style="29"/>
    <col min="3329" max="3329" width="20.7109375" style="29" customWidth="1"/>
    <col min="3330" max="3338" width="8.7109375" style="29" customWidth="1"/>
    <col min="3339" max="3339" width="20.7109375" style="29" customWidth="1"/>
    <col min="3340" max="3340" width="12.7109375" style="29" bestFit="1" customWidth="1"/>
    <col min="3341" max="3584" width="9.140625" style="29"/>
    <col min="3585" max="3585" width="20.7109375" style="29" customWidth="1"/>
    <col min="3586" max="3594" width="8.7109375" style="29" customWidth="1"/>
    <col min="3595" max="3595" width="20.7109375" style="29" customWidth="1"/>
    <col min="3596" max="3596" width="12.7109375" style="29" bestFit="1" customWidth="1"/>
    <col min="3597" max="3840" width="9.140625" style="29"/>
    <col min="3841" max="3841" width="20.7109375" style="29" customWidth="1"/>
    <col min="3842" max="3850" width="8.7109375" style="29" customWidth="1"/>
    <col min="3851" max="3851" width="20.7109375" style="29" customWidth="1"/>
    <col min="3852" max="3852" width="12.7109375" style="29" bestFit="1" customWidth="1"/>
    <col min="3853" max="4096" width="9.140625" style="29"/>
    <col min="4097" max="4097" width="20.7109375" style="29" customWidth="1"/>
    <col min="4098" max="4106" width="8.7109375" style="29" customWidth="1"/>
    <col min="4107" max="4107" width="20.7109375" style="29" customWidth="1"/>
    <col min="4108" max="4108" width="12.7109375" style="29" bestFit="1" customWidth="1"/>
    <col min="4109" max="4352" width="9.140625" style="29"/>
    <col min="4353" max="4353" width="20.7109375" style="29" customWidth="1"/>
    <col min="4354" max="4362" width="8.7109375" style="29" customWidth="1"/>
    <col min="4363" max="4363" width="20.7109375" style="29" customWidth="1"/>
    <col min="4364" max="4364" width="12.7109375" style="29" bestFit="1" customWidth="1"/>
    <col min="4365" max="4608" width="9.140625" style="29"/>
    <col min="4609" max="4609" width="20.7109375" style="29" customWidth="1"/>
    <col min="4610" max="4618" width="8.7109375" style="29" customWidth="1"/>
    <col min="4619" max="4619" width="20.7109375" style="29" customWidth="1"/>
    <col min="4620" max="4620" width="12.7109375" style="29" bestFit="1" customWidth="1"/>
    <col min="4621" max="4864" width="9.140625" style="29"/>
    <col min="4865" max="4865" width="20.7109375" style="29" customWidth="1"/>
    <col min="4866" max="4874" width="8.7109375" style="29" customWidth="1"/>
    <col min="4875" max="4875" width="20.7109375" style="29" customWidth="1"/>
    <col min="4876" max="4876" width="12.7109375" style="29" bestFit="1" customWidth="1"/>
    <col min="4877" max="5120" width="9.140625" style="29"/>
    <col min="5121" max="5121" width="20.7109375" style="29" customWidth="1"/>
    <col min="5122" max="5130" width="8.7109375" style="29" customWidth="1"/>
    <col min="5131" max="5131" width="20.7109375" style="29" customWidth="1"/>
    <col min="5132" max="5132" width="12.7109375" style="29" bestFit="1" customWidth="1"/>
    <col min="5133" max="5376" width="9.140625" style="29"/>
    <col min="5377" max="5377" width="20.7109375" style="29" customWidth="1"/>
    <col min="5378" max="5386" width="8.7109375" style="29" customWidth="1"/>
    <col min="5387" max="5387" width="20.7109375" style="29" customWidth="1"/>
    <col min="5388" max="5388" width="12.7109375" style="29" bestFit="1" customWidth="1"/>
    <col min="5389" max="5632" width="9.140625" style="29"/>
    <col min="5633" max="5633" width="20.7109375" style="29" customWidth="1"/>
    <col min="5634" max="5642" width="8.7109375" style="29" customWidth="1"/>
    <col min="5643" max="5643" width="20.7109375" style="29" customWidth="1"/>
    <col min="5644" max="5644" width="12.7109375" style="29" bestFit="1" customWidth="1"/>
    <col min="5645" max="5888" width="9.140625" style="29"/>
    <col min="5889" max="5889" width="20.7109375" style="29" customWidth="1"/>
    <col min="5890" max="5898" width="8.7109375" style="29" customWidth="1"/>
    <col min="5899" max="5899" width="20.7109375" style="29" customWidth="1"/>
    <col min="5900" max="5900" width="12.7109375" style="29" bestFit="1" customWidth="1"/>
    <col min="5901" max="6144" width="9.140625" style="29"/>
    <col min="6145" max="6145" width="20.7109375" style="29" customWidth="1"/>
    <col min="6146" max="6154" width="8.7109375" style="29" customWidth="1"/>
    <col min="6155" max="6155" width="20.7109375" style="29" customWidth="1"/>
    <col min="6156" max="6156" width="12.7109375" style="29" bestFit="1" customWidth="1"/>
    <col min="6157" max="6400" width="9.140625" style="29"/>
    <col min="6401" max="6401" width="20.7109375" style="29" customWidth="1"/>
    <col min="6402" max="6410" width="8.7109375" style="29" customWidth="1"/>
    <col min="6411" max="6411" width="20.7109375" style="29" customWidth="1"/>
    <col min="6412" max="6412" width="12.7109375" style="29" bestFit="1" customWidth="1"/>
    <col min="6413" max="6656" width="9.140625" style="29"/>
    <col min="6657" max="6657" width="20.7109375" style="29" customWidth="1"/>
    <col min="6658" max="6666" width="8.7109375" style="29" customWidth="1"/>
    <col min="6667" max="6667" width="20.7109375" style="29" customWidth="1"/>
    <col min="6668" max="6668" width="12.7109375" style="29" bestFit="1" customWidth="1"/>
    <col min="6669" max="6912" width="9.140625" style="29"/>
    <col min="6913" max="6913" width="20.7109375" style="29" customWidth="1"/>
    <col min="6914" max="6922" width="8.7109375" style="29" customWidth="1"/>
    <col min="6923" max="6923" width="20.7109375" style="29" customWidth="1"/>
    <col min="6924" max="6924" width="12.7109375" style="29" bestFit="1" customWidth="1"/>
    <col min="6925" max="7168" width="9.140625" style="29"/>
    <col min="7169" max="7169" width="20.7109375" style="29" customWidth="1"/>
    <col min="7170" max="7178" width="8.7109375" style="29" customWidth="1"/>
    <col min="7179" max="7179" width="20.7109375" style="29" customWidth="1"/>
    <col min="7180" max="7180" width="12.7109375" style="29" bestFit="1" customWidth="1"/>
    <col min="7181" max="7424" width="9.140625" style="29"/>
    <col min="7425" max="7425" width="20.7109375" style="29" customWidth="1"/>
    <col min="7426" max="7434" width="8.7109375" style="29" customWidth="1"/>
    <col min="7435" max="7435" width="20.7109375" style="29" customWidth="1"/>
    <col min="7436" max="7436" width="12.7109375" style="29" bestFit="1" customWidth="1"/>
    <col min="7437" max="7680" width="9.140625" style="29"/>
    <col min="7681" max="7681" width="20.7109375" style="29" customWidth="1"/>
    <col min="7682" max="7690" width="8.7109375" style="29" customWidth="1"/>
    <col min="7691" max="7691" width="20.7109375" style="29" customWidth="1"/>
    <col min="7692" max="7692" width="12.7109375" style="29" bestFit="1" customWidth="1"/>
    <col min="7693" max="7936" width="9.140625" style="29"/>
    <col min="7937" max="7937" width="20.7109375" style="29" customWidth="1"/>
    <col min="7938" max="7946" width="8.7109375" style="29" customWidth="1"/>
    <col min="7947" max="7947" width="20.7109375" style="29" customWidth="1"/>
    <col min="7948" max="7948" width="12.7109375" style="29" bestFit="1" customWidth="1"/>
    <col min="7949" max="8192" width="9.140625" style="29"/>
    <col min="8193" max="8193" width="20.7109375" style="29" customWidth="1"/>
    <col min="8194" max="8202" width="8.7109375" style="29" customWidth="1"/>
    <col min="8203" max="8203" width="20.7109375" style="29" customWidth="1"/>
    <col min="8204" max="8204" width="12.7109375" style="29" bestFit="1" customWidth="1"/>
    <col min="8205" max="8448" width="9.140625" style="29"/>
    <col min="8449" max="8449" width="20.7109375" style="29" customWidth="1"/>
    <col min="8450" max="8458" width="8.7109375" style="29" customWidth="1"/>
    <col min="8459" max="8459" width="20.7109375" style="29" customWidth="1"/>
    <col min="8460" max="8460" width="12.7109375" style="29" bestFit="1" customWidth="1"/>
    <col min="8461" max="8704" width="9.140625" style="29"/>
    <col min="8705" max="8705" width="20.7109375" style="29" customWidth="1"/>
    <col min="8706" max="8714" width="8.7109375" style="29" customWidth="1"/>
    <col min="8715" max="8715" width="20.7109375" style="29" customWidth="1"/>
    <col min="8716" max="8716" width="12.7109375" style="29" bestFit="1" customWidth="1"/>
    <col min="8717" max="8960" width="9.140625" style="29"/>
    <col min="8961" max="8961" width="20.7109375" style="29" customWidth="1"/>
    <col min="8962" max="8970" width="8.7109375" style="29" customWidth="1"/>
    <col min="8971" max="8971" width="20.7109375" style="29" customWidth="1"/>
    <col min="8972" max="8972" width="12.7109375" style="29" bestFit="1" customWidth="1"/>
    <col min="8973" max="9216" width="9.140625" style="29"/>
    <col min="9217" max="9217" width="20.7109375" style="29" customWidth="1"/>
    <col min="9218" max="9226" width="8.7109375" style="29" customWidth="1"/>
    <col min="9227" max="9227" width="20.7109375" style="29" customWidth="1"/>
    <col min="9228" max="9228" width="12.7109375" style="29" bestFit="1" customWidth="1"/>
    <col min="9229" max="9472" width="9.140625" style="29"/>
    <col min="9473" max="9473" width="20.7109375" style="29" customWidth="1"/>
    <col min="9474" max="9482" width="8.7109375" style="29" customWidth="1"/>
    <col min="9483" max="9483" width="20.7109375" style="29" customWidth="1"/>
    <col min="9484" max="9484" width="12.7109375" style="29" bestFit="1" customWidth="1"/>
    <col min="9485" max="9728" width="9.140625" style="29"/>
    <col min="9729" max="9729" width="20.7109375" style="29" customWidth="1"/>
    <col min="9730" max="9738" width="8.7109375" style="29" customWidth="1"/>
    <col min="9739" max="9739" width="20.7109375" style="29" customWidth="1"/>
    <col min="9740" max="9740" width="12.7109375" style="29" bestFit="1" customWidth="1"/>
    <col min="9741" max="9984" width="9.140625" style="29"/>
    <col min="9985" max="9985" width="20.7109375" style="29" customWidth="1"/>
    <col min="9986" max="9994" width="8.7109375" style="29" customWidth="1"/>
    <col min="9995" max="9995" width="20.7109375" style="29" customWidth="1"/>
    <col min="9996" max="9996" width="12.7109375" style="29" bestFit="1" customWidth="1"/>
    <col min="9997" max="10240" width="9.140625" style="29"/>
    <col min="10241" max="10241" width="20.7109375" style="29" customWidth="1"/>
    <col min="10242" max="10250" width="8.7109375" style="29" customWidth="1"/>
    <col min="10251" max="10251" width="20.7109375" style="29" customWidth="1"/>
    <col min="10252" max="10252" width="12.7109375" style="29" bestFit="1" customWidth="1"/>
    <col min="10253" max="10496" width="9.140625" style="29"/>
    <col min="10497" max="10497" width="20.7109375" style="29" customWidth="1"/>
    <col min="10498" max="10506" width="8.7109375" style="29" customWidth="1"/>
    <col min="10507" max="10507" width="20.7109375" style="29" customWidth="1"/>
    <col min="10508" max="10508" width="12.7109375" style="29" bestFit="1" customWidth="1"/>
    <col min="10509" max="10752" width="9.140625" style="29"/>
    <col min="10753" max="10753" width="20.7109375" style="29" customWidth="1"/>
    <col min="10754" max="10762" width="8.7109375" style="29" customWidth="1"/>
    <col min="10763" max="10763" width="20.7109375" style="29" customWidth="1"/>
    <col min="10764" max="10764" width="12.7109375" style="29" bestFit="1" customWidth="1"/>
    <col min="10765" max="11008" width="9.140625" style="29"/>
    <col min="11009" max="11009" width="20.7109375" style="29" customWidth="1"/>
    <col min="11010" max="11018" width="8.7109375" style="29" customWidth="1"/>
    <col min="11019" max="11019" width="20.7109375" style="29" customWidth="1"/>
    <col min="11020" max="11020" width="12.7109375" style="29" bestFit="1" customWidth="1"/>
    <col min="11021" max="11264" width="9.140625" style="29"/>
    <col min="11265" max="11265" width="20.7109375" style="29" customWidth="1"/>
    <col min="11266" max="11274" width="8.7109375" style="29" customWidth="1"/>
    <col min="11275" max="11275" width="20.7109375" style="29" customWidth="1"/>
    <col min="11276" max="11276" width="12.7109375" style="29" bestFit="1" customWidth="1"/>
    <col min="11277" max="11520" width="9.140625" style="29"/>
    <col min="11521" max="11521" width="20.7109375" style="29" customWidth="1"/>
    <col min="11522" max="11530" width="8.7109375" style="29" customWidth="1"/>
    <col min="11531" max="11531" width="20.7109375" style="29" customWidth="1"/>
    <col min="11532" max="11532" width="12.7109375" style="29" bestFit="1" customWidth="1"/>
    <col min="11533" max="11776" width="9.140625" style="29"/>
    <col min="11777" max="11777" width="20.7109375" style="29" customWidth="1"/>
    <col min="11778" max="11786" width="8.7109375" style="29" customWidth="1"/>
    <col min="11787" max="11787" width="20.7109375" style="29" customWidth="1"/>
    <col min="11788" max="11788" width="12.7109375" style="29" bestFit="1" customWidth="1"/>
    <col min="11789" max="12032" width="9.140625" style="29"/>
    <col min="12033" max="12033" width="20.7109375" style="29" customWidth="1"/>
    <col min="12034" max="12042" width="8.7109375" style="29" customWidth="1"/>
    <col min="12043" max="12043" width="20.7109375" style="29" customWidth="1"/>
    <col min="12044" max="12044" width="12.7109375" style="29" bestFit="1" customWidth="1"/>
    <col min="12045" max="12288" width="9.140625" style="29"/>
    <col min="12289" max="12289" width="20.7109375" style="29" customWidth="1"/>
    <col min="12290" max="12298" width="8.7109375" style="29" customWidth="1"/>
    <col min="12299" max="12299" width="20.7109375" style="29" customWidth="1"/>
    <col min="12300" max="12300" width="12.7109375" style="29" bestFit="1" customWidth="1"/>
    <col min="12301" max="12544" width="9.140625" style="29"/>
    <col min="12545" max="12545" width="20.7109375" style="29" customWidth="1"/>
    <col min="12546" max="12554" width="8.7109375" style="29" customWidth="1"/>
    <col min="12555" max="12555" width="20.7109375" style="29" customWidth="1"/>
    <col min="12556" max="12556" width="12.7109375" style="29" bestFit="1" customWidth="1"/>
    <col min="12557" max="12800" width="9.140625" style="29"/>
    <col min="12801" max="12801" width="20.7109375" style="29" customWidth="1"/>
    <col min="12802" max="12810" width="8.7109375" style="29" customWidth="1"/>
    <col min="12811" max="12811" width="20.7109375" style="29" customWidth="1"/>
    <col min="12812" max="12812" width="12.7109375" style="29" bestFit="1" customWidth="1"/>
    <col min="12813" max="13056" width="9.140625" style="29"/>
    <col min="13057" max="13057" width="20.7109375" style="29" customWidth="1"/>
    <col min="13058" max="13066" width="8.7109375" style="29" customWidth="1"/>
    <col min="13067" max="13067" width="20.7109375" style="29" customWidth="1"/>
    <col min="13068" max="13068" width="12.7109375" style="29" bestFit="1" customWidth="1"/>
    <col min="13069" max="13312" width="9.140625" style="29"/>
    <col min="13313" max="13313" width="20.7109375" style="29" customWidth="1"/>
    <col min="13314" max="13322" width="8.7109375" style="29" customWidth="1"/>
    <col min="13323" max="13323" width="20.7109375" style="29" customWidth="1"/>
    <col min="13324" max="13324" width="12.7109375" style="29" bestFit="1" customWidth="1"/>
    <col min="13325" max="13568" width="9.140625" style="29"/>
    <col min="13569" max="13569" width="20.7109375" style="29" customWidth="1"/>
    <col min="13570" max="13578" width="8.7109375" style="29" customWidth="1"/>
    <col min="13579" max="13579" width="20.7109375" style="29" customWidth="1"/>
    <col min="13580" max="13580" width="12.7109375" style="29" bestFit="1" customWidth="1"/>
    <col min="13581" max="13824" width="9.140625" style="29"/>
    <col min="13825" max="13825" width="20.7109375" style="29" customWidth="1"/>
    <col min="13826" max="13834" width="8.7109375" style="29" customWidth="1"/>
    <col min="13835" max="13835" width="20.7109375" style="29" customWidth="1"/>
    <col min="13836" max="13836" width="12.7109375" style="29" bestFit="1" customWidth="1"/>
    <col min="13837" max="14080" width="9.140625" style="29"/>
    <col min="14081" max="14081" width="20.7109375" style="29" customWidth="1"/>
    <col min="14082" max="14090" width="8.7109375" style="29" customWidth="1"/>
    <col min="14091" max="14091" width="20.7109375" style="29" customWidth="1"/>
    <col min="14092" max="14092" width="12.7109375" style="29" bestFit="1" customWidth="1"/>
    <col min="14093" max="14336" width="9.140625" style="29"/>
    <col min="14337" max="14337" width="20.7109375" style="29" customWidth="1"/>
    <col min="14338" max="14346" width="8.7109375" style="29" customWidth="1"/>
    <col min="14347" max="14347" width="20.7109375" style="29" customWidth="1"/>
    <col min="14348" max="14348" width="12.7109375" style="29" bestFit="1" customWidth="1"/>
    <col min="14349" max="14592" width="9.140625" style="29"/>
    <col min="14593" max="14593" width="20.7109375" style="29" customWidth="1"/>
    <col min="14594" max="14602" width="8.7109375" style="29" customWidth="1"/>
    <col min="14603" max="14603" width="20.7109375" style="29" customWidth="1"/>
    <col min="14604" max="14604" width="12.7109375" style="29" bestFit="1" customWidth="1"/>
    <col min="14605" max="14848" width="9.140625" style="29"/>
    <col min="14849" max="14849" width="20.7109375" style="29" customWidth="1"/>
    <col min="14850" max="14858" width="8.7109375" style="29" customWidth="1"/>
    <col min="14859" max="14859" width="20.7109375" style="29" customWidth="1"/>
    <col min="14860" max="14860" width="12.7109375" style="29" bestFit="1" customWidth="1"/>
    <col min="14861" max="15104" width="9.140625" style="29"/>
    <col min="15105" max="15105" width="20.7109375" style="29" customWidth="1"/>
    <col min="15106" max="15114" width="8.7109375" style="29" customWidth="1"/>
    <col min="15115" max="15115" width="20.7109375" style="29" customWidth="1"/>
    <col min="15116" max="15116" width="12.7109375" style="29" bestFit="1" customWidth="1"/>
    <col min="15117" max="15360" width="9.140625" style="29"/>
    <col min="15361" max="15361" width="20.7109375" style="29" customWidth="1"/>
    <col min="15362" max="15370" width="8.7109375" style="29" customWidth="1"/>
    <col min="15371" max="15371" width="20.7109375" style="29" customWidth="1"/>
    <col min="15372" max="15372" width="12.7109375" style="29" bestFit="1" customWidth="1"/>
    <col min="15373" max="15616" width="9.140625" style="29"/>
    <col min="15617" max="15617" width="20.7109375" style="29" customWidth="1"/>
    <col min="15618" max="15626" width="8.7109375" style="29" customWidth="1"/>
    <col min="15627" max="15627" width="20.7109375" style="29" customWidth="1"/>
    <col min="15628" max="15628" width="12.7109375" style="29" bestFit="1" customWidth="1"/>
    <col min="15629" max="15872" width="9.140625" style="29"/>
    <col min="15873" max="15873" width="20.7109375" style="29" customWidth="1"/>
    <col min="15874" max="15882" width="8.7109375" style="29" customWidth="1"/>
    <col min="15883" max="15883" width="20.7109375" style="29" customWidth="1"/>
    <col min="15884" max="15884" width="12.7109375" style="29" bestFit="1" customWidth="1"/>
    <col min="15885" max="16128" width="9.140625" style="29"/>
    <col min="16129" max="16129" width="20.7109375" style="29" customWidth="1"/>
    <col min="16130" max="16138" width="8.7109375" style="29" customWidth="1"/>
    <col min="16139" max="16139" width="20.7109375" style="29" customWidth="1"/>
    <col min="16140" max="16140" width="12.7109375" style="29" bestFit="1" customWidth="1"/>
    <col min="16141" max="16384" width="9.140625" style="29"/>
  </cols>
  <sheetData>
    <row r="1" spans="1:12" ht="23.25" x14ac:dyDescent="0.25">
      <c r="A1" s="1474" t="s">
        <v>407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4"/>
    </row>
    <row r="2" spans="1:12" ht="15.75" x14ac:dyDescent="0.25">
      <c r="A2" s="1475" t="s">
        <v>427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4"/>
    </row>
    <row r="3" spans="1:12" ht="15.75" x14ac:dyDescent="0.25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4"/>
    </row>
    <row r="4" spans="1:12" s="756" customFormat="1" ht="27.75" customHeight="1" x14ac:dyDescent="0.3">
      <c r="A4" s="753" t="s">
        <v>126</v>
      </c>
      <c r="B4" s="308"/>
      <c r="C4" s="308"/>
      <c r="D4" s="1810"/>
      <c r="E4" s="1810"/>
      <c r="F4" s="1810"/>
      <c r="G4" s="308"/>
      <c r="H4" s="308"/>
      <c r="I4" s="308"/>
      <c r="J4" s="300"/>
      <c r="K4" s="757" t="s">
        <v>127</v>
      </c>
    </row>
    <row r="5" spans="1:12" ht="24.75" customHeight="1" x14ac:dyDescent="0.2">
      <c r="A5" s="1817" t="s">
        <v>949</v>
      </c>
      <c r="B5" s="1813" t="s">
        <v>706</v>
      </c>
      <c r="C5" s="1813"/>
      <c r="D5" s="1813"/>
      <c r="E5" s="1814" t="s">
        <v>705</v>
      </c>
      <c r="F5" s="1814"/>
      <c r="G5" s="1814"/>
      <c r="H5" s="1814" t="s">
        <v>707</v>
      </c>
      <c r="I5" s="1814"/>
      <c r="J5" s="1814"/>
      <c r="K5" s="1819" t="s">
        <v>766</v>
      </c>
    </row>
    <row r="6" spans="1:12" ht="35.25" customHeight="1" x14ac:dyDescent="0.2">
      <c r="A6" s="1818"/>
      <c r="B6" s="437" t="s">
        <v>680</v>
      </c>
      <c r="C6" s="438" t="s">
        <v>568</v>
      </c>
      <c r="D6" s="438" t="s">
        <v>567</v>
      </c>
      <c r="E6" s="437" t="s">
        <v>394</v>
      </c>
      <c r="F6" s="438" t="s">
        <v>568</v>
      </c>
      <c r="G6" s="438" t="s">
        <v>567</v>
      </c>
      <c r="H6" s="437" t="s">
        <v>394</v>
      </c>
      <c r="I6" s="438" t="s">
        <v>568</v>
      </c>
      <c r="J6" s="438" t="s">
        <v>567</v>
      </c>
      <c r="K6" s="1820"/>
    </row>
    <row r="7" spans="1:12" ht="24.95" customHeight="1" thickBot="1" x14ac:dyDescent="0.3">
      <c r="A7" s="594" t="s">
        <v>584</v>
      </c>
      <c r="B7" s="232">
        <f t="shared" ref="B7:D15" si="0">SUM(H7+E7)</f>
        <v>119</v>
      </c>
      <c r="C7" s="232">
        <f t="shared" si="0"/>
        <v>52</v>
      </c>
      <c r="D7" s="232">
        <f>SUM(J7+G7)</f>
        <v>67</v>
      </c>
      <c r="E7" s="232">
        <f>G7+F7</f>
        <v>76</v>
      </c>
      <c r="F7" s="230">
        <v>37</v>
      </c>
      <c r="G7" s="230">
        <v>39</v>
      </c>
      <c r="H7" s="232">
        <f>J7+I7</f>
        <v>43</v>
      </c>
      <c r="I7" s="230">
        <v>15</v>
      </c>
      <c r="J7" s="230">
        <v>28</v>
      </c>
      <c r="K7" s="530" t="s">
        <v>37</v>
      </c>
      <c r="L7" s="4"/>
    </row>
    <row r="8" spans="1:12" ht="24.95" customHeight="1" thickTop="1" thickBot="1" x14ac:dyDescent="0.3">
      <c r="A8" s="630" t="s">
        <v>585</v>
      </c>
      <c r="B8" s="224">
        <f t="shared" si="0"/>
        <v>7</v>
      </c>
      <c r="C8" s="224">
        <f t="shared" si="0"/>
        <v>2</v>
      </c>
      <c r="D8" s="224">
        <f t="shared" si="0"/>
        <v>5</v>
      </c>
      <c r="E8" s="224">
        <f t="shared" ref="E8:E15" si="1">G8+F8</f>
        <v>2</v>
      </c>
      <c r="F8" s="225">
        <v>0</v>
      </c>
      <c r="G8" s="225">
        <v>2</v>
      </c>
      <c r="H8" s="224">
        <f t="shared" ref="H8:H15" si="2">J8+I8</f>
        <v>5</v>
      </c>
      <c r="I8" s="225">
        <v>2</v>
      </c>
      <c r="J8" s="225">
        <v>3</v>
      </c>
      <c r="K8" s="640" t="s">
        <v>38</v>
      </c>
      <c r="L8" s="4"/>
    </row>
    <row r="9" spans="1:12" ht="24.95" customHeight="1" thickTop="1" thickBot="1" x14ac:dyDescent="0.3">
      <c r="A9" s="594" t="s">
        <v>586</v>
      </c>
      <c r="B9" s="232">
        <f t="shared" si="0"/>
        <v>2</v>
      </c>
      <c r="C9" s="232">
        <f t="shared" si="0"/>
        <v>1</v>
      </c>
      <c r="D9" s="232">
        <f t="shared" si="0"/>
        <v>1</v>
      </c>
      <c r="E9" s="232">
        <f t="shared" si="1"/>
        <v>1</v>
      </c>
      <c r="F9" s="230">
        <v>0</v>
      </c>
      <c r="G9" s="230">
        <v>1</v>
      </c>
      <c r="H9" s="232">
        <f t="shared" si="2"/>
        <v>1</v>
      </c>
      <c r="I9" s="230">
        <v>1</v>
      </c>
      <c r="J9" s="230">
        <v>0</v>
      </c>
      <c r="K9" s="530" t="s">
        <v>39</v>
      </c>
      <c r="L9" s="4"/>
    </row>
    <row r="10" spans="1:12" ht="24.95" customHeight="1" thickTop="1" thickBot="1" x14ac:dyDescent="0.3">
      <c r="A10" s="630" t="s">
        <v>587</v>
      </c>
      <c r="B10" s="224">
        <f t="shared" si="0"/>
        <v>1</v>
      </c>
      <c r="C10" s="224">
        <f t="shared" si="0"/>
        <v>0</v>
      </c>
      <c r="D10" s="224">
        <f>SUM(J10+G10)</f>
        <v>1</v>
      </c>
      <c r="E10" s="224">
        <f t="shared" si="1"/>
        <v>1</v>
      </c>
      <c r="F10" s="225">
        <v>0</v>
      </c>
      <c r="G10" s="225">
        <v>1</v>
      </c>
      <c r="H10" s="224">
        <f t="shared" si="2"/>
        <v>0</v>
      </c>
      <c r="I10" s="225">
        <v>0</v>
      </c>
      <c r="J10" s="225">
        <v>0</v>
      </c>
      <c r="K10" s="640" t="s">
        <v>40</v>
      </c>
      <c r="L10" s="4"/>
    </row>
    <row r="11" spans="1:12" ht="24.95" customHeight="1" thickTop="1" thickBot="1" x14ac:dyDescent="0.3">
      <c r="A11" s="594" t="s">
        <v>588</v>
      </c>
      <c r="B11" s="232">
        <f t="shared" si="0"/>
        <v>0</v>
      </c>
      <c r="C11" s="232">
        <f t="shared" si="0"/>
        <v>0</v>
      </c>
      <c r="D11" s="232">
        <f t="shared" si="0"/>
        <v>0</v>
      </c>
      <c r="E11" s="232">
        <f t="shared" si="1"/>
        <v>0</v>
      </c>
      <c r="F11" s="230">
        <v>0</v>
      </c>
      <c r="G11" s="230">
        <v>0</v>
      </c>
      <c r="H11" s="232">
        <f t="shared" si="2"/>
        <v>0</v>
      </c>
      <c r="I11" s="230">
        <v>0</v>
      </c>
      <c r="J11" s="230">
        <v>0</v>
      </c>
      <c r="K11" s="530" t="s">
        <v>41</v>
      </c>
      <c r="L11" s="4"/>
    </row>
    <row r="12" spans="1:12" ht="24.95" customHeight="1" thickTop="1" thickBot="1" x14ac:dyDescent="0.3">
      <c r="A12" s="630" t="s">
        <v>589</v>
      </c>
      <c r="B12" s="224">
        <f t="shared" si="0"/>
        <v>1</v>
      </c>
      <c r="C12" s="224">
        <f t="shared" si="0"/>
        <v>1</v>
      </c>
      <c r="D12" s="224">
        <f t="shared" si="0"/>
        <v>0</v>
      </c>
      <c r="E12" s="224">
        <f t="shared" si="1"/>
        <v>1</v>
      </c>
      <c r="F12" s="225">
        <v>1</v>
      </c>
      <c r="G12" s="225">
        <v>0</v>
      </c>
      <c r="H12" s="224">
        <f t="shared" si="2"/>
        <v>0</v>
      </c>
      <c r="I12" s="225">
        <v>0</v>
      </c>
      <c r="J12" s="225">
        <v>0</v>
      </c>
      <c r="K12" s="640" t="s">
        <v>42</v>
      </c>
      <c r="L12" s="4"/>
    </row>
    <row r="13" spans="1:12" ht="24.95" customHeight="1" thickTop="1" thickBot="1" x14ac:dyDescent="0.3">
      <c r="A13" s="594" t="s">
        <v>590</v>
      </c>
      <c r="B13" s="232">
        <f t="shared" si="0"/>
        <v>0</v>
      </c>
      <c r="C13" s="232">
        <f>SUM(I13+F13)</f>
        <v>0</v>
      </c>
      <c r="D13" s="232">
        <f t="shared" si="0"/>
        <v>0</v>
      </c>
      <c r="E13" s="232">
        <f t="shared" si="1"/>
        <v>0</v>
      </c>
      <c r="F13" s="230">
        <v>0</v>
      </c>
      <c r="G13" s="230">
        <v>0</v>
      </c>
      <c r="H13" s="232">
        <f t="shared" si="2"/>
        <v>0</v>
      </c>
      <c r="I13" s="230">
        <v>0</v>
      </c>
      <c r="J13" s="230">
        <v>0</v>
      </c>
      <c r="K13" s="530" t="s">
        <v>43</v>
      </c>
      <c r="L13" s="4"/>
    </row>
    <row r="14" spans="1:12" ht="24.95" customHeight="1" thickTop="1" thickBot="1" x14ac:dyDescent="0.3">
      <c r="A14" s="630" t="s">
        <v>591</v>
      </c>
      <c r="B14" s="224">
        <f t="shared" ref="B14" si="3">SUM(H14+E14)</f>
        <v>0</v>
      </c>
      <c r="C14" s="224">
        <f>SUM(I14+F14)</f>
        <v>0</v>
      </c>
      <c r="D14" s="224">
        <f>SUM(J14+G14)</f>
        <v>0</v>
      </c>
      <c r="E14" s="224">
        <f t="shared" si="1"/>
        <v>0</v>
      </c>
      <c r="F14" s="225">
        <v>0</v>
      </c>
      <c r="G14" s="225">
        <v>0</v>
      </c>
      <c r="H14" s="224">
        <f t="shared" si="2"/>
        <v>0</v>
      </c>
      <c r="I14" s="225">
        <v>0</v>
      </c>
      <c r="J14" s="225">
        <v>0</v>
      </c>
      <c r="K14" s="640" t="s">
        <v>539</v>
      </c>
      <c r="L14" s="4"/>
    </row>
    <row r="15" spans="1:12" ht="24.95" customHeight="1" thickTop="1" x14ac:dyDescent="0.25">
      <c r="A15" s="657" t="s">
        <v>598</v>
      </c>
      <c r="B15" s="247">
        <f t="shared" si="0"/>
        <v>2</v>
      </c>
      <c r="C15" s="247">
        <f t="shared" si="0"/>
        <v>1</v>
      </c>
      <c r="D15" s="247">
        <f t="shared" si="0"/>
        <v>1</v>
      </c>
      <c r="E15" s="247">
        <f t="shared" si="1"/>
        <v>0</v>
      </c>
      <c r="F15" s="231">
        <v>0</v>
      </c>
      <c r="G15" s="231">
        <v>0</v>
      </c>
      <c r="H15" s="247">
        <f t="shared" si="2"/>
        <v>2</v>
      </c>
      <c r="I15" s="231">
        <v>1</v>
      </c>
      <c r="J15" s="231">
        <v>1</v>
      </c>
      <c r="K15" s="658" t="s">
        <v>177</v>
      </c>
      <c r="L15" s="4"/>
    </row>
    <row r="16" spans="1:12" ht="30" customHeight="1" x14ac:dyDescent="0.2">
      <c r="A16" s="603" t="s">
        <v>44</v>
      </c>
      <c r="B16" s="192">
        <f>SUM(B7:B15)</f>
        <v>132</v>
      </c>
      <c r="C16" s="192">
        <f t="shared" ref="C16:J16" si="4">SUM(C7:C15)</f>
        <v>57</v>
      </c>
      <c r="D16" s="192">
        <f t="shared" si="4"/>
        <v>75</v>
      </c>
      <c r="E16" s="192">
        <f t="shared" si="4"/>
        <v>81</v>
      </c>
      <c r="F16" s="192">
        <f t="shared" si="4"/>
        <v>38</v>
      </c>
      <c r="G16" s="192">
        <f t="shared" si="4"/>
        <v>43</v>
      </c>
      <c r="H16" s="192">
        <f t="shared" si="4"/>
        <v>51</v>
      </c>
      <c r="I16" s="192">
        <f t="shared" si="4"/>
        <v>19</v>
      </c>
      <c r="J16" s="192">
        <f t="shared" si="4"/>
        <v>32</v>
      </c>
      <c r="K16" s="598" t="s">
        <v>45</v>
      </c>
    </row>
    <row r="17" spans="1:1" x14ac:dyDescent="0.25">
      <c r="A17" s="26"/>
    </row>
    <row r="18" spans="1:1" x14ac:dyDescent="0.25">
      <c r="A18" s="26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5"/>
  <dimension ref="A1:K19"/>
  <sheetViews>
    <sheetView view="pageBreakPreview" zoomScaleNormal="100" zoomScaleSheetLayoutView="100" workbookViewId="0">
      <selection activeCell="H22" sqref="H22"/>
    </sheetView>
  </sheetViews>
  <sheetFormatPr defaultRowHeight="15" x14ac:dyDescent="0.25"/>
  <cols>
    <col min="1" max="1" width="25.7109375" style="47" customWidth="1"/>
    <col min="2" max="10" width="8.7109375" style="47" customWidth="1"/>
    <col min="11" max="11" width="25.7109375" style="47" customWidth="1"/>
    <col min="12" max="255" width="9.140625" style="29"/>
    <col min="256" max="256" width="15.7109375" style="29" customWidth="1"/>
    <col min="257" max="265" width="8.7109375" style="29" customWidth="1"/>
    <col min="266" max="266" width="15.7109375" style="29" customWidth="1"/>
    <col min="267" max="267" width="12.7109375" style="29" bestFit="1" customWidth="1"/>
    <col min="268" max="511" width="9.140625" style="29"/>
    <col min="512" max="512" width="15.7109375" style="29" customWidth="1"/>
    <col min="513" max="521" width="8.7109375" style="29" customWidth="1"/>
    <col min="522" max="522" width="15.7109375" style="29" customWidth="1"/>
    <col min="523" max="523" width="12.7109375" style="29" bestFit="1" customWidth="1"/>
    <col min="524" max="767" width="9.140625" style="29"/>
    <col min="768" max="768" width="15.7109375" style="29" customWidth="1"/>
    <col min="769" max="777" width="8.7109375" style="29" customWidth="1"/>
    <col min="778" max="778" width="15.7109375" style="29" customWidth="1"/>
    <col min="779" max="779" width="12.7109375" style="29" bestFit="1" customWidth="1"/>
    <col min="780" max="1023" width="9.140625" style="29"/>
    <col min="1024" max="1024" width="15.7109375" style="29" customWidth="1"/>
    <col min="1025" max="1033" width="8.7109375" style="29" customWidth="1"/>
    <col min="1034" max="1034" width="15.7109375" style="29" customWidth="1"/>
    <col min="1035" max="1035" width="12.7109375" style="29" bestFit="1" customWidth="1"/>
    <col min="1036" max="1279" width="9.140625" style="29"/>
    <col min="1280" max="1280" width="15.7109375" style="29" customWidth="1"/>
    <col min="1281" max="1289" width="8.7109375" style="29" customWidth="1"/>
    <col min="1290" max="1290" width="15.7109375" style="29" customWidth="1"/>
    <col min="1291" max="1291" width="12.7109375" style="29" bestFit="1" customWidth="1"/>
    <col min="1292" max="1535" width="9.140625" style="29"/>
    <col min="1536" max="1536" width="15.7109375" style="29" customWidth="1"/>
    <col min="1537" max="1545" width="8.7109375" style="29" customWidth="1"/>
    <col min="1546" max="1546" width="15.7109375" style="29" customWidth="1"/>
    <col min="1547" max="1547" width="12.7109375" style="29" bestFit="1" customWidth="1"/>
    <col min="1548" max="1791" width="9.140625" style="29"/>
    <col min="1792" max="1792" width="15.7109375" style="29" customWidth="1"/>
    <col min="1793" max="1801" width="8.7109375" style="29" customWidth="1"/>
    <col min="1802" max="1802" width="15.7109375" style="29" customWidth="1"/>
    <col min="1803" max="1803" width="12.7109375" style="29" bestFit="1" customWidth="1"/>
    <col min="1804" max="2047" width="9.140625" style="29"/>
    <col min="2048" max="2048" width="15.7109375" style="29" customWidth="1"/>
    <col min="2049" max="2057" width="8.7109375" style="29" customWidth="1"/>
    <col min="2058" max="2058" width="15.7109375" style="29" customWidth="1"/>
    <col min="2059" max="2059" width="12.7109375" style="29" bestFit="1" customWidth="1"/>
    <col min="2060" max="2303" width="9.140625" style="29"/>
    <col min="2304" max="2304" width="15.7109375" style="29" customWidth="1"/>
    <col min="2305" max="2313" width="8.7109375" style="29" customWidth="1"/>
    <col min="2314" max="2314" width="15.7109375" style="29" customWidth="1"/>
    <col min="2315" max="2315" width="12.7109375" style="29" bestFit="1" customWidth="1"/>
    <col min="2316" max="2559" width="9.140625" style="29"/>
    <col min="2560" max="2560" width="15.7109375" style="29" customWidth="1"/>
    <col min="2561" max="2569" width="8.7109375" style="29" customWidth="1"/>
    <col min="2570" max="2570" width="15.7109375" style="29" customWidth="1"/>
    <col min="2571" max="2571" width="12.7109375" style="29" bestFit="1" customWidth="1"/>
    <col min="2572" max="2815" width="9.140625" style="29"/>
    <col min="2816" max="2816" width="15.7109375" style="29" customWidth="1"/>
    <col min="2817" max="2825" width="8.7109375" style="29" customWidth="1"/>
    <col min="2826" max="2826" width="15.7109375" style="29" customWidth="1"/>
    <col min="2827" max="2827" width="12.7109375" style="29" bestFit="1" customWidth="1"/>
    <col min="2828" max="3071" width="9.140625" style="29"/>
    <col min="3072" max="3072" width="15.7109375" style="29" customWidth="1"/>
    <col min="3073" max="3081" width="8.7109375" style="29" customWidth="1"/>
    <col min="3082" max="3082" width="15.7109375" style="29" customWidth="1"/>
    <col min="3083" max="3083" width="12.7109375" style="29" bestFit="1" customWidth="1"/>
    <col min="3084" max="3327" width="9.140625" style="29"/>
    <col min="3328" max="3328" width="15.7109375" style="29" customWidth="1"/>
    <col min="3329" max="3337" width="8.7109375" style="29" customWidth="1"/>
    <col min="3338" max="3338" width="15.7109375" style="29" customWidth="1"/>
    <col min="3339" max="3339" width="12.7109375" style="29" bestFit="1" customWidth="1"/>
    <col min="3340" max="3583" width="9.140625" style="29"/>
    <col min="3584" max="3584" width="15.7109375" style="29" customWidth="1"/>
    <col min="3585" max="3593" width="8.7109375" style="29" customWidth="1"/>
    <col min="3594" max="3594" width="15.7109375" style="29" customWidth="1"/>
    <col min="3595" max="3595" width="12.7109375" style="29" bestFit="1" customWidth="1"/>
    <col min="3596" max="3839" width="9.140625" style="29"/>
    <col min="3840" max="3840" width="15.7109375" style="29" customWidth="1"/>
    <col min="3841" max="3849" width="8.7109375" style="29" customWidth="1"/>
    <col min="3850" max="3850" width="15.7109375" style="29" customWidth="1"/>
    <col min="3851" max="3851" width="12.7109375" style="29" bestFit="1" customWidth="1"/>
    <col min="3852" max="4095" width="9.140625" style="29"/>
    <col min="4096" max="4096" width="15.7109375" style="29" customWidth="1"/>
    <col min="4097" max="4105" width="8.7109375" style="29" customWidth="1"/>
    <col min="4106" max="4106" width="15.7109375" style="29" customWidth="1"/>
    <col min="4107" max="4107" width="12.7109375" style="29" bestFit="1" customWidth="1"/>
    <col min="4108" max="4351" width="9.140625" style="29"/>
    <col min="4352" max="4352" width="15.7109375" style="29" customWidth="1"/>
    <col min="4353" max="4361" width="8.7109375" style="29" customWidth="1"/>
    <col min="4362" max="4362" width="15.7109375" style="29" customWidth="1"/>
    <col min="4363" max="4363" width="12.7109375" style="29" bestFit="1" customWidth="1"/>
    <col min="4364" max="4607" width="9.140625" style="29"/>
    <col min="4608" max="4608" width="15.7109375" style="29" customWidth="1"/>
    <col min="4609" max="4617" width="8.7109375" style="29" customWidth="1"/>
    <col min="4618" max="4618" width="15.7109375" style="29" customWidth="1"/>
    <col min="4619" max="4619" width="12.7109375" style="29" bestFit="1" customWidth="1"/>
    <col min="4620" max="4863" width="9.140625" style="29"/>
    <col min="4864" max="4864" width="15.7109375" style="29" customWidth="1"/>
    <col min="4865" max="4873" width="8.7109375" style="29" customWidth="1"/>
    <col min="4874" max="4874" width="15.7109375" style="29" customWidth="1"/>
    <col min="4875" max="4875" width="12.7109375" style="29" bestFit="1" customWidth="1"/>
    <col min="4876" max="5119" width="9.140625" style="29"/>
    <col min="5120" max="5120" width="15.7109375" style="29" customWidth="1"/>
    <col min="5121" max="5129" width="8.7109375" style="29" customWidth="1"/>
    <col min="5130" max="5130" width="15.7109375" style="29" customWidth="1"/>
    <col min="5131" max="5131" width="12.7109375" style="29" bestFit="1" customWidth="1"/>
    <col min="5132" max="5375" width="9.140625" style="29"/>
    <col min="5376" max="5376" width="15.7109375" style="29" customWidth="1"/>
    <col min="5377" max="5385" width="8.7109375" style="29" customWidth="1"/>
    <col min="5386" max="5386" width="15.7109375" style="29" customWidth="1"/>
    <col min="5387" max="5387" width="12.7109375" style="29" bestFit="1" customWidth="1"/>
    <col min="5388" max="5631" width="9.140625" style="29"/>
    <col min="5632" max="5632" width="15.7109375" style="29" customWidth="1"/>
    <col min="5633" max="5641" width="8.7109375" style="29" customWidth="1"/>
    <col min="5642" max="5642" width="15.7109375" style="29" customWidth="1"/>
    <col min="5643" max="5643" width="12.7109375" style="29" bestFit="1" customWidth="1"/>
    <col min="5644" max="5887" width="9.140625" style="29"/>
    <col min="5888" max="5888" width="15.7109375" style="29" customWidth="1"/>
    <col min="5889" max="5897" width="8.7109375" style="29" customWidth="1"/>
    <col min="5898" max="5898" width="15.7109375" style="29" customWidth="1"/>
    <col min="5899" max="5899" width="12.7109375" style="29" bestFit="1" customWidth="1"/>
    <col min="5900" max="6143" width="9.140625" style="29"/>
    <col min="6144" max="6144" width="15.7109375" style="29" customWidth="1"/>
    <col min="6145" max="6153" width="8.7109375" style="29" customWidth="1"/>
    <col min="6154" max="6154" width="15.7109375" style="29" customWidth="1"/>
    <col min="6155" max="6155" width="12.7109375" style="29" bestFit="1" customWidth="1"/>
    <col min="6156" max="6399" width="9.140625" style="29"/>
    <col min="6400" max="6400" width="15.7109375" style="29" customWidth="1"/>
    <col min="6401" max="6409" width="8.7109375" style="29" customWidth="1"/>
    <col min="6410" max="6410" width="15.7109375" style="29" customWidth="1"/>
    <col min="6411" max="6411" width="12.7109375" style="29" bestFit="1" customWidth="1"/>
    <col min="6412" max="6655" width="9.140625" style="29"/>
    <col min="6656" max="6656" width="15.7109375" style="29" customWidth="1"/>
    <col min="6657" max="6665" width="8.7109375" style="29" customWidth="1"/>
    <col min="6666" max="6666" width="15.7109375" style="29" customWidth="1"/>
    <col min="6667" max="6667" width="12.7109375" style="29" bestFit="1" customWidth="1"/>
    <col min="6668" max="6911" width="9.140625" style="29"/>
    <col min="6912" max="6912" width="15.7109375" style="29" customWidth="1"/>
    <col min="6913" max="6921" width="8.7109375" style="29" customWidth="1"/>
    <col min="6922" max="6922" width="15.7109375" style="29" customWidth="1"/>
    <col min="6923" max="6923" width="12.7109375" style="29" bestFit="1" customWidth="1"/>
    <col min="6924" max="7167" width="9.140625" style="29"/>
    <col min="7168" max="7168" width="15.7109375" style="29" customWidth="1"/>
    <col min="7169" max="7177" width="8.7109375" style="29" customWidth="1"/>
    <col min="7178" max="7178" width="15.7109375" style="29" customWidth="1"/>
    <col min="7179" max="7179" width="12.7109375" style="29" bestFit="1" customWidth="1"/>
    <col min="7180" max="7423" width="9.140625" style="29"/>
    <col min="7424" max="7424" width="15.7109375" style="29" customWidth="1"/>
    <col min="7425" max="7433" width="8.7109375" style="29" customWidth="1"/>
    <col min="7434" max="7434" width="15.7109375" style="29" customWidth="1"/>
    <col min="7435" max="7435" width="12.7109375" style="29" bestFit="1" customWidth="1"/>
    <col min="7436" max="7679" width="9.140625" style="29"/>
    <col min="7680" max="7680" width="15.7109375" style="29" customWidth="1"/>
    <col min="7681" max="7689" width="8.7109375" style="29" customWidth="1"/>
    <col min="7690" max="7690" width="15.7109375" style="29" customWidth="1"/>
    <col min="7691" max="7691" width="12.7109375" style="29" bestFit="1" customWidth="1"/>
    <col min="7692" max="7935" width="9.140625" style="29"/>
    <col min="7936" max="7936" width="15.7109375" style="29" customWidth="1"/>
    <col min="7937" max="7945" width="8.7109375" style="29" customWidth="1"/>
    <col min="7946" max="7946" width="15.7109375" style="29" customWidth="1"/>
    <col min="7947" max="7947" width="12.7109375" style="29" bestFit="1" customWidth="1"/>
    <col min="7948" max="8191" width="9.140625" style="29"/>
    <col min="8192" max="8192" width="15.7109375" style="29" customWidth="1"/>
    <col min="8193" max="8201" width="8.7109375" style="29" customWidth="1"/>
    <col min="8202" max="8202" width="15.7109375" style="29" customWidth="1"/>
    <col min="8203" max="8203" width="12.7109375" style="29" bestFit="1" customWidth="1"/>
    <col min="8204" max="8447" width="9.140625" style="29"/>
    <col min="8448" max="8448" width="15.7109375" style="29" customWidth="1"/>
    <col min="8449" max="8457" width="8.7109375" style="29" customWidth="1"/>
    <col min="8458" max="8458" width="15.7109375" style="29" customWidth="1"/>
    <col min="8459" max="8459" width="12.7109375" style="29" bestFit="1" customWidth="1"/>
    <col min="8460" max="8703" width="9.140625" style="29"/>
    <col min="8704" max="8704" width="15.7109375" style="29" customWidth="1"/>
    <col min="8705" max="8713" width="8.7109375" style="29" customWidth="1"/>
    <col min="8714" max="8714" width="15.7109375" style="29" customWidth="1"/>
    <col min="8715" max="8715" width="12.7109375" style="29" bestFit="1" customWidth="1"/>
    <col min="8716" max="8959" width="9.140625" style="29"/>
    <col min="8960" max="8960" width="15.7109375" style="29" customWidth="1"/>
    <col min="8961" max="8969" width="8.7109375" style="29" customWidth="1"/>
    <col min="8970" max="8970" width="15.7109375" style="29" customWidth="1"/>
    <col min="8971" max="8971" width="12.7109375" style="29" bestFit="1" customWidth="1"/>
    <col min="8972" max="9215" width="9.140625" style="29"/>
    <col min="9216" max="9216" width="15.7109375" style="29" customWidth="1"/>
    <col min="9217" max="9225" width="8.7109375" style="29" customWidth="1"/>
    <col min="9226" max="9226" width="15.7109375" style="29" customWidth="1"/>
    <col min="9227" max="9227" width="12.7109375" style="29" bestFit="1" customWidth="1"/>
    <col min="9228" max="9471" width="9.140625" style="29"/>
    <col min="9472" max="9472" width="15.7109375" style="29" customWidth="1"/>
    <col min="9473" max="9481" width="8.7109375" style="29" customWidth="1"/>
    <col min="9482" max="9482" width="15.7109375" style="29" customWidth="1"/>
    <col min="9483" max="9483" width="12.7109375" style="29" bestFit="1" customWidth="1"/>
    <col min="9484" max="9727" width="9.140625" style="29"/>
    <col min="9728" max="9728" width="15.7109375" style="29" customWidth="1"/>
    <col min="9729" max="9737" width="8.7109375" style="29" customWidth="1"/>
    <col min="9738" max="9738" width="15.7109375" style="29" customWidth="1"/>
    <col min="9739" max="9739" width="12.7109375" style="29" bestFit="1" customWidth="1"/>
    <col min="9740" max="9983" width="9.140625" style="29"/>
    <col min="9984" max="9984" width="15.7109375" style="29" customWidth="1"/>
    <col min="9985" max="9993" width="8.7109375" style="29" customWidth="1"/>
    <col min="9994" max="9994" width="15.7109375" style="29" customWidth="1"/>
    <col min="9995" max="9995" width="12.7109375" style="29" bestFit="1" customWidth="1"/>
    <col min="9996" max="10239" width="9.140625" style="29"/>
    <col min="10240" max="10240" width="15.7109375" style="29" customWidth="1"/>
    <col min="10241" max="10249" width="8.7109375" style="29" customWidth="1"/>
    <col min="10250" max="10250" width="15.7109375" style="29" customWidth="1"/>
    <col min="10251" max="10251" width="12.7109375" style="29" bestFit="1" customWidth="1"/>
    <col min="10252" max="10495" width="9.140625" style="29"/>
    <col min="10496" max="10496" width="15.7109375" style="29" customWidth="1"/>
    <col min="10497" max="10505" width="8.7109375" style="29" customWidth="1"/>
    <col min="10506" max="10506" width="15.7109375" style="29" customWidth="1"/>
    <col min="10507" max="10507" width="12.7109375" style="29" bestFit="1" customWidth="1"/>
    <col min="10508" max="10751" width="9.140625" style="29"/>
    <col min="10752" max="10752" width="15.7109375" style="29" customWidth="1"/>
    <col min="10753" max="10761" width="8.7109375" style="29" customWidth="1"/>
    <col min="10762" max="10762" width="15.7109375" style="29" customWidth="1"/>
    <col min="10763" max="10763" width="12.7109375" style="29" bestFit="1" customWidth="1"/>
    <col min="10764" max="11007" width="9.140625" style="29"/>
    <col min="11008" max="11008" width="15.7109375" style="29" customWidth="1"/>
    <col min="11009" max="11017" width="8.7109375" style="29" customWidth="1"/>
    <col min="11018" max="11018" width="15.7109375" style="29" customWidth="1"/>
    <col min="11019" max="11019" width="12.7109375" style="29" bestFit="1" customWidth="1"/>
    <col min="11020" max="11263" width="9.140625" style="29"/>
    <col min="11264" max="11264" width="15.7109375" style="29" customWidth="1"/>
    <col min="11265" max="11273" width="8.7109375" style="29" customWidth="1"/>
    <col min="11274" max="11274" width="15.7109375" style="29" customWidth="1"/>
    <col min="11275" max="11275" width="12.7109375" style="29" bestFit="1" customWidth="1"/>
    <col min="11276" max="11519" width="9.140625" style="29"/>
    <col min="11520" max="11520" width="15.7109375" style="29" customWidth="1"/>
    <col min="11521" max="11529" width="8.7109375" style="29" customWidth="1"/>
    <col min="11530" max="11530" width="15.7109375" style="29" customWidth="1"/>
    <col min="11531" max="11531" width="12.7109375" style="29" bestFit="1" customWidth="1"/>
    <col min="11532" max="11775" width="9.140625" style="29"/>
    <col min="11776" max="11776" width="15.7109375" style="29" customWidth="1"/>
    <col min="11777" max="11785" width="8.7109375" style="29" customWidth="1"/>
    <col min="11786" max="11786" width="15.7109375" style="29" customWidth="1"/>
    <col min="11787" max="11787" width="12.7109375" style="29" bestFit="1" customWidth="1"/>
    <col min="11788" max="12031" width="9.140625" style="29"/>
    <col min="12032" max="12032" width="15.7109375" style="29" customWidth="1"/>
    <col min="12033" max="12041" width="8.7109375" style="29" customWidth="1"/>
    <col min="12042" max="12042" width="15.7109375" style="29" customWidth="1"/>
    <col min="12043" max="12043" width="12.7109375" style="29" bestFit="1" customWidth="1"/>
    <col min="12044" max="12287" width="9.140625" style="29"/>
    <col min="12288" max="12288" width="15.7109375" style="29" customWidth="1"/>
    <col min="12289" max="12297" width="8.7109375" style="29" customWidth="1"/>
    <col min="12298" max="12298" width="15.7109375" style="29" customWidth="1"/>
    <col min="12299" max="12299" width="12.7109375" style="29" bestFit="1" customWidth="1"/>
    <col min="12300" max="12543" width="9.140625" style="29"/>
    <col min="12544" max="12544" width="15.7109375" style="29" customWidth="1"/>
    <col min="12545" max="12553" width="8.7109375" style="29" customWidth="1"/>
    <col min="12554" max="12554" width="15.7109375" style="29" customWidth="1"/>
    <col min="12555" max="12555" width="12.7109375" style="29" bestFit="1" customWidth="1"/>
    <col min="12556" max="12799" width="9.140625" style="29"/>
    <col min="12800" max="12800" width="15.7109375" style="29" customWidth="1"/>
    <col min="12801" max="12809" width="8.7109375" style="29" customWidth="1"/>
    <col min="12810" max="12810" width="15.7109375" style="29" customWidth="1"/>
    <col min="12811" max="12811" width="12.7109375" style="29" bestFit="1" customWidth="1"/>
    <col min="12812" max="13055" width="9.140625" style="29"/>
    <col min="13056" max="13056" width="15.7109375" style="29" customWidth="1"/>
    <col min="13057" max="13065" width="8.7109375" style="29" customWidth="1"/>
    <col min="13066" max="13066" width="15.7109375" style="29" customWidth="1"/>
    <col min="13067" max="13067" width="12.7109375" style="29" bestFit="1" customWidth="1"/>
    <col min="13068" max="13311" width="9.140625" style="29"/>
    <col min="13312" max="13312" width="15.7109375" style="29" customWidth="1"/>
    <col min="13313" max="13321" width="8.7109375" style="29" customWidth="1"/>
    <col min="13322" max="13322" width="15.7109375" style="29" customWidth="1"/>
    <col min="13323" max="13323" width="12.7109375" style="29" bestFit="1" customWidth="1"/>
    <col min="13324" max="13567" width="9.140625" style="29"/>
    <col min="13568" max="13568" width="15.7109375" style="29" customWidth="1"/>
    <col min="13569" max="13577" width="8.7109375" style="29" customWidth="1"/>
    <col min="13578" max="13578" width="15.7109375" style="29" customWidth="1"/>
    <col min="13579" max="13579" width="12.7109375" style="29" bestFit="1" customWidth="1"/>
    <col min="13580" max="13823" width="9.140625" style="29"/>
    <col min="13824" max="13824" width="15.7109375" style="29" customWidth="1"/>
    <col min="13825" max="13833" width="8.7109375" style="29" customWidth="1"/>
    <col min="13834" max="13834" width="15.7109375" style="29" customWidth="1"/>
    <col min="13835" max="13835" width="12.7109375" style="29" bestFit="1" customWidth="1"/>
    <col min="13836" max="14079" width="9.140625" style="29"/>
    <col min="14080" max="14080" width="15.7109375" style="29" customWidth="1"/>
    <col min="14081" max="14089" width="8.7109375" style="29" customWidth="1"/>
    <col min="14090" max="14090" width="15.7109375" style="29" customWidth="1"/>
    <col min="14091" max="14091" width="12.7109375" style="29" bestFit="1" customWidth="1"/>
    <col min="14092" max="14335" width="9.140625" style="29"/>
    <col min="14336" max="14336" width="15.7109375" style="29" customWidth="1"/>
    <col min="14337" max="14345" width="8.7109375" style="29" customWidth="1"/>
    <col min="14346" max="14346" width="15.7109375" style="29" customWidth="1"/>
    <col min="14347" max="14347" width="12.7109375" style="29" bestFit="1" customWidth="1"/>
    <col min="14348" max="14591" width="9.140625" style="29"/>
    <col min="14592" max="14592" width="15.7109375" style="29" customWidth="1"/>
    <col min="14593" max="14601" width="8.7109375" style="29" customWidth="1"/>
    <col min="14602" max="14602" width="15.7109375" style="29" customWidth="1"/>
    <col min="14603" max="14603" width="12.7109375" style="29" bestFit="1" customWidth="1"/>
    <col min="14604" max="14847" width="9.140625" style="29"/>
    <col min="14848" max="14848" width="15.7109375" style="29" customWidth="1"/>
    <col min="14849" max="14857" width="8.7109375" style="29" customWidth="1"/>
    <col min="14858" max="14858" width="15.7109375" style="29" customWidth="1"/>
    <col min="14859" max="14859" width="12.7109375" style="29" bestFit="1" customWidth="1"/>
    <col min="14860" max="15103" width="9.140625" style="29"/>
    <col min="15104" max="15104" width="15.7109375" style="29" customWidth="1"/>
    <col min="15105" max="15113" width="8.7109375" style="29" customWidth="1"/>
    <col min="15114" max="15114" width="15.7109375" style="29" customWidth="1"/>
    <col min="15115" max="15115" width="12.7109375" style="29" bestFit="1" customWidth="1"/>
    <col min="15116" max="15359" width="9.140625" style="29"/>
    <col min="15360" max="15360" width="15.7109375" style="29" customWidth="1"/>
    <col min="15361" max="15369" width="8.7109375" style="29" customWidth="1"/>
    <col min="15370" max="15370" width="15.7109375" style="29" customWidth="1"/>
    <col min="15371" max="15371" width="12.7109375" style="29" bestFit="1" customWidth="1"/>
    <col min="15372" max="15615" width="9.140625" style="29"/>
    <col min="15616" max="15616" width="15.7109375" style="29" customWidth="1"/>
    <col min="15617" max="15625" width="8.7109375" style="29" customWidth="1"/>
    <col min="15626" max="15626" width="15.7109375" style="29" customWidth="1"/>
    <col min="15627" max="15627" width="12.7109375" style="29" bestFit="1" customWidth="1"/>
    <col min="15628" max="15871" width="9.140625" style="29"/>
    <col min="15872" max="15872" width="15.7109375" style="29" customWidth="1"/>
    <col min="15873" max="15881" width="8.7109375" style="29" customWidth="1"/>
    <col min="15882" max="15882" width="15.7109375" style="29" customWidth="1"/>
    <col min="15883" max="15883" width="12.7109375" style="29" bestFit="1" customWidth="1"/>
    <col min="15884" max="16127" width="9.140625" style="29"/>
    <col min="16128" max="16128" width="15.7109375" style="29" customWidth="1"/>
    <col min="16129" max="16137" width="8.7109375" style="29" customWidth="1"/>
    <col min="16138" max="16138" width="15.7109375" style="29" customWidth="1"/>
    <col min="16139" max="16139" width="12.7109375" style="29" bestFit="1" customWidth="1"/>
    <col min="16140" max="16384" width="9.140625" style="29"/>
  </cols>
  <sheetData>
    <row r="1" spans="1:11" ht="23.25" x14ac:dyDescent="0.2">
      <c r="A1" s="1474" t="s">
        <v>408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</row>
    <row r="2" spans="1:11" ht="15.75" x14ac:dyDescent="0.2">
      <c r="A2" s="1475" t="s">
        <v>428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</row>
    <row r="3" spans="1:11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11" s="756" customFormat="1" ht="27.75" customHeight="1" x14ac:dyDescent="0.3">
      <c r="A4" s="753" t="s">
        <v>135</v>
      </c>
      <c r="B4" s="308"/>
      <c r="C4" s="308"/>
      <c r="D4" s="1810"/>
      <c r="E4" s="1810"/>
      <c r="F4" s="1810"/>
      <c r="G4" s="308"/>
      <c r="H4" s="308"/>
      <c r="I4" s="308"/>
      <c r="J4" s="300"/>
      <c r="K4" s="757" t="s">
        <v>46</v>
      </c>
    </row>
    <row r="5" spans="1:11" s="2" customFormat="1" ht="24" customHeight="1" x14ac:dyDescent="0.2">
      <c r="A5" s="1817" t="s">
        <v>950</v>
      </c>
      <c r="B5" s="1813" t="s">
        <v>706</v>
      </c>
      <c r="C5" s="1813"/>
      <c r="D5" s="1813"/>
      <c r="E5" s="1814" t="s">
        <v>705</v>
      </c>
      <c r="F5" s="1814"/>
      <c r="G5" s="1814"/>
      <c r="H5" s="1814" t="s">
        <v>707</v>
      </c>
      <c r="I5" s="1814"/>
      <c r="J5" s="1814"/>
      <c r="K5" s="1819" t="s">
        <v>682</v>
      </c>
    </row>
    <row r="6" spans="1:11" s="2" customFormat="1" ht="30" customHeight="1" x14ac:dyDescent="0.2">
      <c r="A6" s="1818"/>
      <c r="B6" s="437" t="s">
        <v>680</v>
      </c>
      <c r="C6" s="438" t="s">
        <v>568</v>
      </c>
      <c r="D6" s="438" t="s">
        <v>567</v>
      </c>
      <c r="E6" s="437" t="s">
        <v>394</v>
      </c>
      <c r="F6" s="438" t="s">
        <v>568</v>
      </c>
      <c r="G6" s="438" t="s">
        <v>567</v>
      </c>
      <c r="H6" s="437" t="s">
        <v>394</v>
      </c>
      <c r="I6" s="438" t="s">
        <v>568</v>
      </c>
      <c r="J6" s="438" t="s">
        <v>567</v>
      </c>
      <c r="K6" s="1820"/>
    </row>
    <row r="7" spans="1:11" ht="24" customHeight="1" thickBot="1" x14ac:dyDescent="0.25">
      <c r="A7" s="594" t="s">
        <v>637</v>
      </c>
      <c r="B7" s="232">
        <f>D7+C7</f>
        <v>17</v>
      </c>
      <c r="C7" s="232">
        <f>I7+F7</f>
        <v>7</v>
      </c>
      <c r="D7" s="232">
        <f>J7+G7</f>
        <v>10</v>
      </c>
      <c r="E7" s="232">
        <f>G7+F7</f>
        <v>8</v>
      </c>
      <c r="F7" s="230">
        <v>3</v>
      </c>
      <c r="G7" s="230">
        <v>5</v>
      </c>
      <c r="H7" s="232">
        <f>J7+I7</f>
        <v>9</v>
      </c>
      <c r="I7" s="230">
        <v>4</v>
      </c>
      <c r="J7" s="230">
        <v>5</v>
      </c>
      <c r="K7" s="530" t="s">
        <v>47</v>
      </c>
    </row>
    <row r="8" spans="1:11" ht="24" customHeight="1" thickTop="1" thickBot="1" x14ac:dyDescent="0.25">
      <c r="A8" s="630" t="s">
        <v>638</v>
      </c>
      <c r="B8" s="268">
        <f t="shared" ref="B8:B19" si="0">D8+C8</f>
        <v>12</v>
      </c>
      <c r="C8" s="268">
        <f t="shared" ref="C8:C19" si="1">I8+F8</f>
        <v>6</v>
      </c>
      <c r="D8" s="268">
        <f t="shared" ref="D8:D19" si="2">J8+G8</f>
        <v>6</v>
      </c>
      <c r="E8" s="268">
        <f t="shared" ref="E8:E18" si="3">G8+F8</f>
        <v>10</v>
      </c>
      <c r="F8" s="225">
        <v>5</v>
      </c>
      <c r="G8" s="225">
        <v>5</v>
      </c>
      <c r="H8" s="268">
        <f t="shared" ref="H8:H18" si="4">J8+I8</f>
        <v>2</v>
      </c>
      <c r="I8" s="225">
        <v>1</v>
      </c>
      <c r="J8" s="225">
        <v>1</v>
      </c>
      <c r="K8" s="640" t="s">
        <v>48</v>
      </c>
    </row>
    <row r="9" spans="1:11" ht="24" customHeight="1" thickTop="1" thickBot="1" x14ac:dyDescent="0.25">
      <c r="A9" s="594" t="s">
        <v>639</v>
      </c>
      <c r="B9" s="232">
        <f t="shared" si="0"/>
        <v>9</v>
      </c>
      <c r="C9" s="232">
        <f t="shared" si="1"/>
        <v>6</v>
      </c>
      <c r="D9" s="232">
        <f t="shared" si="2"/>
        <v>3</v>
      </c>
      <c r="E9" s="232">
        <f t="shared" si="3"/>
        <v>9</v>
      </c>
      <c r="F9" s="230">
        <v>6</v>
      </c>
      <c r="G9" s="230">
        <v>3</v>
      </c>
      <c r="H9" s="232">
        <f t="shared" si="4"/>
        <v>0</v>
      </c>
      <c r="I9" s="230">
        <v>0</v>
      </c>
      <c r="J9" s="230">
        <v>0</v>
      </c>
      <c r="K9" s="530" t="s">
        <v>49</v>
      </c>
    </row>
    <row r="10" spans="1:11" ht="24" customHeight="1" thickTop="1" thickBot="1" x14ac:dyDescent="0.25">
      <c r="A10" s="630" t="s">
        <v>640</v>
      </c>
      <c r="B10" s="268">
        <f t="shared" si="0"/>
        <v>7</v>
      </c>
      <c r="C10" s="268">
        <f t="shared" si="1"/>
        <v>2</v>
      </c>
      <c r="D10" s="268">
        <f t="shared" si="2"/>
        <v>5</v>
      </c>
      <c r="E10" s="268">
        <f t="shared" si="3"/>
        <v>4</v>
      </c>
      <c r="F10" s="225">
        <v>1</v>
      </c>
      <c r="G10" s="225">
        <v>3</v>
      </c>
      <c r="H10" s="268">
        <f t="shared" si="4"/>
        <v>3</v>
      </c>
      <c r="I10" s="225">
        <v>1</v>
      </c>
      <c r="J10" s="225">
        <v>2</v>
      </c>
      <c r="K10" s="640" t="s">
        <v>50</v>
      </c>
    </row>
    <row r="11" spans="1:11" ht="24" customHeight="1" thickTop="1" thickBot="1" x14ac:dyDescent="0.25">
      <c r="A11" s="594" t="s">
        <v>641</v>
      </c>
      <c r="B11" s="232">
        <f>D11+C11</f>
        <v>6</v>
      </c>
      <c r="C11" s="232">
        <f t="shared" si="1"/>
        <v>3</v>
      </c>
      <c r="D11" s="232">
        <f>J11+G11</f>
        <v>3</v>
      </c>
      <c r="E11" s="232">
        <f t="shared" si="3"/>
        <v>4</v>
      </c>
      <c r="F11" s="230">
        <v>2</v>
      </c>
      <c r="G11" s="230">
        <v>2</v>
      </c>
      <c r="H11" s="232">
        <f t="shared" si="4"/>
        <v>2</v>
      </c>
      <c r="I11" s="230">
        <v>1</v>
      </c>
      <c r="J11" s="230">
        <v>1</v>
      </c>
      <c r="K11" s="530" t="s">
        <v>51</v>
      </c>
    </row>
    <row r="12" spans="1:11" ht="24" customHeight="1" thickTop="1" thickBot="1" x14ac:dyDescent="0.25">
      <c r="A12" s="630" t="s">
        <v>642</v>
      </c>
      <c r="B12" s="268">
        <f t="shared" si="0"/>
        <v>11</v>
      </c>
      <c r="C12" s="268">
        <f t="shared" si="1"/>
        <v>3</v>
      </c>
      <c r="D12" s="268">
        <f t="shared" si="2"/>
        <v>8</v>
      </c>
      <c r="E12" s="268">
        <f t="shared" si="3"/>
        <v>9</v>
      </c>
      <c r="F12" s="225">
        <v>3</v>
      </c>
      <c r="G12" s="225">
        <v>6</v>
      </c>
      <c r="H12" s="268">
        <f t="shared" si="4"/>
        <v>2</v>
      </c>
      <c r="I12" s="225">
        <v>0</v>
      </c>
      <c r="J12" s="225">
        <v>2</v>
      </c>
      <c r="K12" s="640" t="s">
        <v>546</v>
      </c>
    </row>
    <row r="13" spans="1:11" ht="24" customHeight="1" thickTop="1" thickBot="1" x14ac:dyDescent="0.25">
      <c r="A13" s="594" t="s">
        <v>643</v>
      </c>
      <c r="B13" s="232">
        <f t="shared" si="0"/>
        <v>11</v>
      </c>
      <c r="C13" s="232">
        <f t="shared" si="1"/>
        <v>7</v>
      </c>
      <c r="D13" s="232">
        <f>J13+G13</f>
        <v>4</v>
      </c>
      <c r="E13" s="232">
        <f t="shared" si="3"/>
        <v>7</v>
      </c>
      <c r="F13" s="230">
        <v>5</v>
      </c>
      <c r="G13" s="230">
        <v>2</v>
      </c>
      <c r="H13" s="232">
        <f t="shared" si="4"/>
        <v>4</v>
      </c>
      <c r="I13" s="230">
        <v>2</v>
      </c>
      <c r="J13" s="230">
        <v>2</v>
      </c>
      <c r="K13" s="530" t="s">
        <v>52</v>
      </c>
    </row>
    <row r="14" spans="1:11" ht="24" customHeight="1" thickTop="1" thickBot="1" x14ac:dyDescent="0.25">
      <c r="A14" s="630" t="s">
        <v>644</v>
      </c>
      <c r="B14" s="268">
        <f t="shared" si="0"/>
        <v>17</v>
      </c>
      <c r="C14" s="268">
        <f t="shared" si="1"/>
        <v>4</v>
      </c>
      <c r="D14" s="268">
        <f t="shared" si="2"/>
        <v>13</v>
      </c>
      <c r="E14" s="268">
        <f t="shared" si="3"/>
        <v>10</v>
      </c>
      <c r="F14" s="225">
        <v>3</v>
      </c>
      <c r="G14" s="225">
        <v>7</v>
      </c>
      <c r="H14" s="268">
        <f t="shared" si="4"/>
        <v>7</v>
      </c>
      <c r="I14" s="225">
        <v>1</v>
      </c>
      <c r="J14" s="225">
        <v>6</v>
      </c>
      <c r="K14" s="640" t="s">
        <v>53</v>
      </c>
    </row>
    <row r="15" spans="1:11" ht="24" customHeight="1" thickTop="1" thickBot="1" x14ac:dyDescent="0.25">
      <c r="A15" s="594" t="s">
        <v>645</v>
      </c>
      <c r="B15" s="232">
        <f t="shared" si="0"/>
        <v>10</v>
      </c>
      <c r="C15" s="232">
        <f t="shared" si="1"/>
        <v>7</v>
      </c>
      <c r="D15" s="232">
        <f t="shared" si="2"/>
        <v>3</v>
      </c>
      <c r="E15" s="232">
        <f t="shared" si="3"/>
        <v>9</v>
      </c>
      <c r="F15" s="230">
        <v>6</v>
      </c>
      <c r="G15" s="230">
        <v>3</v>
      </c>
      <c r="H15" s="232">
        <f t="shared" si="4"/>
        <v>1</v>
      </c>
      <c r="I15" s="230">
        <v>1</v>
      </c>
      <c r="J15" s="230">
        <v>0</v>
      </c>
      <c r="K15" s="530" t="s">
        <v>54</v>
      </c>
    </row>
    <row r="16" spans="1:11" ht="24" customHeight="1" thickTop="1" thickBot="1" x14ac:dyDescent="0.25">
      <c r="A16" s="630" t="s">
        <v>646</v>
      </c>
      <c r="B16" s="268">
        <f t="shared" si="0"/>
        <v>11</v>
      </c>
      <c r="C16" s="268">
        <f t="shared" si="1"/>
        <v>4</v>
      </c>
      <c r="D16" s="268">
        <f>J16+G16</f>
        <v>7</v>
      </c>
      <c r="E16" s="268">
        <f t="shared" si="3"/>
        <v>4</v>
      </c>
      <c r="F16" s="225">
        <v>1</v>
      </c>
      <c r="G16" s="225">
        <v>3</v>
      </c>
      <c r="H16" s="268">
        <f t="shared" si="4"/>
        <v>7</v>
      </c>
      <c r="I16" s="225">
        <v>3</v>
      </c>
      <c r="J16" s="225">
        <v>4</v>
      </c>
      <c r="K16" s="640" t="s">
        <v>55</v>
      </c>
    </row>
    <row r="17" spans="1:11" ht="24" customHeight="1" thickTop="1" thickBot="1" x14ac:dyDescent="0.25">
      <c r="A17" s="594" t="s">
        <v>647</v>
      </c>
      <c r="B17" s="232">
        <f t="shared" si="0"/>
        <v>10</v>
      </c>
      <c r="C17" s="232">
        <f t="shared" si="1"/>
        <v>4</v>
      </c>
      <c r="D17" s="232">
        <f t="shared" si="2"/>
        <v>6</v>
      </c>
      <c r="E17" s="232">
        <f t="shared" si="3"/>
        <v>3</v>
      </c>
      <c r="F17" s="230">
        <v>2</v>
      </c>
      <c r="G17" s="230">
        <v>1</v>
      </c>
      <c r="H17" s="232">
        <f t="shared" si="4"/>
        <v>7</v>
      </c>
      <c r="I17" s="230">
        <v>2</v>
      </c>
      <c r="J17" s="230">
        <v>5</v>
      </c>
      <c r="K17" s="530" t="s">
        <v>56</v>
      </c>
    </row>
    <row r="18" spans="1:11" ht="24" customHeight="1" thickTop="1" x14ac:dyDescent="0.2">
      <c r="A18" s="631" t="s">
        <v>648</v>
      </c>
      <c r="B18" s="228">
        <f t="shared" si="0"/>
        <v>11</v>
      </c>
      <c r="C18" s="228">
        <f t="shared" si="1"/>
        <v>4</v>
      </c>
      <c r="D18" s="228">
        <f t="shared" si="2"/>
        <v>7</v>
      </c>
      <c r="E18" s="228">
        <f t="shared" si="3"/>
        <v>4</v>
      </c>
      <c r="F18" s="229">
        <v>1</v>
      </c>
      <c r="G18" s="229">
        <v>3</v>
      </c>
      <c r="H18" s="228">
        <f t="shared" si="4"/>
        <v>7</v>
      </c>
      <c r="I18" s="229">
        <v>3</v>
      </c>
      <c r="J18" s="229">
        <v>4</v>
      </c>
      <c r="K18" s="659" t="s">
        <v>57</v>
      </c>
    </row>
    <row r="19" spans="1:11" ht="30" customHeight="1" x14ac:dyDescent="0.2">
      <c r="A19" s="567" t="s">
        <v>44</v>
      </c>
      <c r="B19" s="333">
        <f t="shared" si="0"/>
        <v>132</v>
      </c>
      <c r="C19" s="333">
        <f t="shared" si="1"/>
        <v>57</v>
      </c>
      <c r="D19" s="333">
        <f t="shared" si="2"/>
        <v>75</v>
      </c>
      <c r="E19" s="333">
        <f t="shared" ref="E19" si="5">G19+F19</f>
        <v>81</v>
      </c>
      <c r="F19" s="195">
        <f>SUM(F7:F18)</f>
        <v>38</v>
      </c>
      <c r="G19" s="195">
        <f>SUM(G7:G18)</f>
        <v>43</v>
      </c>
      <c r="H19" s="269">
        <f>SUM(H7:H18)</f>
        <v>51</v>
      </c>
      <c r="I19" s="269">
        <f>SUM(I7:I18)</f>
        <v>19</v>
      </c>
      <c r="J19" s="269">
        <f>SUM(J7:J18)</f>
        <v>32</v>
      </c>
      <c r="K19" s="568" t="s">
        <v>45</v>
      </c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6"/>
  <dimension ref="A1:K33"/>
  <sheetViews>
    <sheetView view="pageBreakPreview" topLeftCell="A10" zoomScaleNormal="100" zoomScaleSheetLayoutView="100" workbookViewId="0">
      <selection activeCell="P37" sqref="P37"/>
    </sheetView>
  </sheetViews>
  <sheetFormatPr defaultRowHeight="12.75" x14ac:dyDescent="0.2"/>
  <cols>
    <col min="1" max="1" width="20.7109375" style="26" customWidth="1"/>
    <col min="2" max="10" width="7.7109375" style="26" customWidth="1"/>
    <col min="11" max="11" width="19" style="26" customWidth="1"/>
    <col min="12" max="256" width="9.140625" style="29"/>
    <col min="257" max="257" width="23.140625" style="29" bestFit="1" customWidth="1"/>
    <col min="258" max="258" width="10.7109375" style="29" customWidth="1"/>
    <col min="259" max="266" width="8.7109375" style="29" customWidth="1"/>
    <col min="267" max="267" width="27.5703125" style="29" bestFit="1" customWidth="1"/>
    <col min="268" max="512" width="9.140625" style="29"/>
    <col min="513" max="513" width="23.140625" style="29" bestFit="1" customWidth="1"/>
    <col min="514" max="514" width="10.7109375" style="29" customWidth="1"/>
    <col min="515" max="522" width="8.7109375" style="29" customWidth="1"/>
    <col min="523" max="523" width="27.5703125" style="29" bestFit="1" customWidth="1"/>
    <col min="524" max="768" width="9.140625" style="29"/>
    <col min="769" max="769" width="23.140625" style="29" bestFit="1" customWidth="1"/>
    <col min="770" max="770" width="10.7109375" style="29" customWidth="1"/>
    <col min="771" max="778" width="8.7109375" style="29" customWidth="1"/>
    <col min="779" max="779" width="27.5703125" style="29" bestFit="1" customWidth="1"/>
    <col min="780" max="1024" width="9.140625" style="29"/>
    <col min="1025" max="1025" width="23.140625" style="29" bestFit="1" customWidth="1"/>
    <col min="1026" max="1026" width="10.7109375" style="29" customWidth="1"/>
    <col min="1027" max="1034" width="8.7109375" style="29" customWidth="1"/>
    <col min="1035" max="1035" width="27.5703125" style="29" bestFit="1" customWidth="1"/>
    <col min="1036" max="1280" width="9.140625" style="29"/>
    <col min="1281" max="1281" width="23.140625" style="29" bestFit="1" customWidth="1"/>
    <col min="1282" max="1282" width="10.7109375" style="29" customWidth="1"/>
    <col min="1283" max="1290" width="8.7109375" style="29" customWidth="1"/>
    <col min="1291" max="1291" width="27.5703125" style="29" bestFit="1" customWidth="1"/>
    <col min="1292" max="1536" width="9.140625" style="29"/>
    <col min="1537" max="1537" width="23.140625" style="29" bestFit="1" customWidth="1"/>
    <col min="1538" max="1538" width="10.7109375" style="29" customWidth="1"/>
    <col min="1539" max="1546" width="8.7109375" style="29" customWidth="1"/>
    <col min="1547" max="1547" width="27.5703125" style="29" bestFit="1" customWidth="1"/>
    <col min="1548" max="1792" width="9.140625" style="29"/>
    <col min="1793" max="1793" width="23.140625" style="29" bestFit="1" customWidth="1"/>
    <col min="1794" max="1794" width="10.7109375" style="29" customWidth="1"/>
    <col min="1795" max="1802" width="8.7109375" style="29" customWidth="1"/>
    <col min="1803" max="1803" width="27.5703125" style="29" bestFit="1" customWidth="1"/>
    <col min="1804" max="2048" width="9.140625" style="29"/>
    <col min="2049" max="2049" width="23.140625" style="29" bestFit="1" customWidth="1"/>
    <col min="2050" max="2050" width="10.7109375" style="29" customWidth="1"/>
    <col min="2051" max="2058" width="8.7109375" style="29" customWidth="1"/>
    <col min="2059" max="2059" width="27.5703125" style="29" bestFit="1" customWidth="1"/>
    <col min="2060" max="2304" width="9.140625" style="29"/>
    <col min="2305" max="2305" width="23.140625" style="29" bestFit="1" customWidth="1"/>
    <col min="2306" max="2306" width="10.7109375" style="29" customWidth="1"/>
    <col min="2307" max="2314" width="8.7109375" style="29" customWidth="1"/>
    <col min="2315" max="2315" width="27.5703125" style="29" bestFit="1" customWidth="1"/>
    <col min="2316" max="2560" width="9.140625" style="29"/>
    <col min="2561" max="2561" width="23.140625" style="29" bestFit="1" customWidth="1"/>
    <col min="2562" max="2562" width="10.7109375" style="29" customWidth="1"/>
    <col min="2563" max="2570" width="8.7109375" style="29" customWidth="1"/>
    <col min="2571" max="2571" width="27.5703125" style="29" bestFit="1" customWidth="1"/>
    <col min="2572" max="2816" width="9.140625" style="29"/>
    <col min="2817" max="2817" width="23.140625" style="29" bestFit="1" customWidth="1"/>
    <col min="2818" max="2818" width="10.7109375" style="29" customWidth="1"/>
    <col min="2819" max="2826" width="8.7109375" style="29" customWidth="1"/>
    <col min="2827" max="2827" width="27.5703125" style="29" bestFit="1" customWidth="1"/>
    <col min="2828" max="3072" width="9.140625" style="29"/>
    <col min="3073" max="3073" width="23.140625" style="29" bestFit="1" customWidth="1"/>
    <col min="3074" max="3074" width="10.7109375" style="29" customWidth="1"/>
    <col min="3075" max="3082" width="8.7109375" style="29" customWidth="1"/>
    <col min="3083" max="3083" width="27.5703125" style="29" bestFit="1" customWidth="1"/>
    <col min="3084" max="3328" width="9.140625" style="29"/>
    <col min="3329" max="3329" width="23.140625" style="29" bestFit="1" customWidth="1"/>
    <col min="3330" max="3330" width="10.7109375" style="29" customWidth="1"/>
    <col min="3331" max="3338" width="8.7109375" style="29" customWidth="1"/>
    <col min="3339" max="3339" width="27.5703125" style="29" bestFit="1" customWidth="1"/>
    <col min="3340" max="3584" width="9.140625" style="29"/>
    <col min="3585" max="3585" width="23.140625" style="29" bestFit="1" customWidth="1"/>
    <col min="3586" max="3586" width="10.7109375" style="29" customWidth="1"/>
    <col min="3587" max="3594" width="8.7109375" style="29" customWidth="1"/>
    <col min="3595" max="3595" width="27.5703125" style="29" bestFit="1" customWidth="1"/>
    <col min="3596" max="3840" width="9.140625" style="29"/>
    <col min="3841" max="3841" width="23.140625" style="29" bestFit="1" customWidth="1"/>
    <col min="3842" max="3842" width="10.7109375" style="29" customWidth="1"/>
    <col min="3843" max="3850" width="8.7109375" style="29" customWidth="1"/>
    <col min="3851" max="3851" width="27.5703125" style="29" bestFit="1" customWidth="1"/>
    <col min="3852" max="4096" width="9.140625" style="29"/>
    <col min="4097" max="4097" width="23.140625" style="29" bestFit="1" customWidth="1"/>
    <col min="4098" max="4098" width="10.7109375" style="29" customWidth="1"/>
    <col min="4099" max="4106" width="8.7109375" style="29" customWidth="1"/>
    <col min="4107" max="4107" width="27.5703125" style="29" bestFit="1" customWidth="1"/>
    <col min="4108" max="4352" width="9.140625" style="29"/>
    <col min="4353" max="4353" width="23.140625" style="29" bestFit="1" customWidth="1"/>
    <col min="4354" max="4354" width="10.7109375" style="29" customWidth="1"/>
    <col min="4355" max="4362" width="8.7109375" style="29" customWidth="1"/>
    <col min="4363" max="4363" width="27.5703125" style="29" bestFit="1" customWidth="1"/>
    <col min="4364" max="4608" width="9.140625" style="29"/>
    <col min="4609" max="4609" width="23.140625" style="29" bestFit="1" customWidth="1"/>
    <col min="4610" max="4610" width="10.7109375" style="29" customWidth="1"/>
    <col min="4611" max="4618" width="8.7109375" style="29" customWidth="1"/>
    <col min="4619" max="4619" width="27.5703125" style="29" bestFit="1" customWidth="1"/>
    <col min="4620" max="4864" width="9.140625" style="29"/>
    <col min="4865" max="4865" width="23.140625" style="29" bestFit="1" customWidth="1"/>
    <col min="4866" max="4866" width="10.7109375" style="29" customWidth="1"/>
    <col min="4867" max="4874" width="8.7109375" style="29" customWidth="1"/>
    <col min="4875" max="4875" width="27.5703125" style="29" bestFit="1" customWidth="1"/>
    <col min="4876" max="5120" width="9.140625" style="29"/>
    <col min="5121" max="5121" width="23.140625" style="29" bestFit="1" customWidth="1"/>
    <col min="5122" max="5122" width="10.7109375" style="29" customWidth="1"/>
    <col min="5123" max="5130" width="8.7109375" style="29" customWidth="1"/>
    <col min="5131" max="5131" width="27.5703125" style="29" bestFit="1" customWidth="1"/>
    <col min="5132" max="5376" width="9.140625" style="29"/>
    <col min="5377" max="5377" width="23.140625" style="29" bestFit="1" customWidth="1"/>
    <col min="5378" max="5378" width="10.7109375" style="29" customWidth="1"/>
    <col min="5379" max="5386" width="8.7109375" style="29" customWidth="1"/>
    <col min="5387" max="5387" width="27.5703125" style="29" bestFit="1" customWidth="1"/>
    <col min="5388" max="5632" width="9.140625" style="29"/>
    <col min="5633" max="5633" width="23.140625" style="29" bestFit="1" customWidth="1"/>
    <col min="5634" max="5634" width="10.7109375" style="29" customWidth="1"/>
    <col min="5635" max="5642" width="8.7109375" style="29" customWidth="1"/>
    <col min="5643" max="5643" width="27.5703125" style="29" bestFit="1" customWidth="1"/>
    <col min="5644" max="5888" width="9.140625" style="29"/>
    <col min="5889" max="5889" width="23.140625" style="29" bestFit="1" customWidth="1"/>
    <col min="5890" max="5890" width="10.7109375" style="29" customWidth="1"/>
    <col min="5891" max="5898" width="8.7109375" style="29" customWidth="1"/>
    <col min="5899" max="5899" width="27.5703125" style="29" bestFit="1" customWidth="1"/>
    <col min="5900" max="6144" width="9.140625" style="29"/>
    <col min="6145" max="6145" width="23.140625" style="29" bestFit="1" customWidth="1"/>
    <col min="6146" max="6146" width="10.7109375" style="29" customWidth="1"/>
    <col min="6147" max="6154" width="8.7109375" style="29" customWidth="1"/>
    <col min="6155" max="6155" width="27.5703125" style="29" bestFit="1" customWidth="1"/>
    <col min="6156" max="6400" width="9.140625" style="29"/>
    <col min="6401" max="6401" width="23.140625" style="29" bestFit="1" customWidth="1"/>
    <col min="6402" max="6402" width="10.7109375" style="29" customWidth="1"/>
    <col min="6403" max="6410" width="8.7109375" style="29" customWidth="1"/>
    <col min="6411" max="6411" width="27.5703125" style="29" bestFit="1" customWidth="1"/>
    <col min="6412" max="6656" width="9.140625" style="29"/>
    <col min="6657" max="6657" width="23.140625" style="29" bestFit="1" customWidth="1"/>
    <col min="6658" max="6658" width="10.7109375" style="29" customWidth="1"/>
    <col min="6659" max="6666" width="8.7109375" style="29" customWidth="1"/>
    <col min="6667" max="6667" width="27.5703125" style="29" bestFit="1" customWidth="1"/>
    <col min="6668" max="6912" width="9.140625" style="29"/>
    <col min="6913" max="6913" width="23.140625" style="29" bestFit="1" customWidth="1"/>
    <col min="6914" max="6914" width="10.7109375" style="29" customWidth="1"/>
    <col min="6915" max="6922" width="8.7109375" style="29" customWidth="1"/>
    <col min="6923" max="6923" width="27.5703125" style="29" bestFit="1" customWidth="1"/>
    <col min="6924" max="7168" width="9.140625" style="29"/>
    <col min="7169" max="7169" width="23.140625" style="29" bestFit="1" customWidth="1"/>
    <col min="7170" max="7170" width="10.7109375" style="29" customWidth="1"/>
    <col min="7171" max="7178" width="8.7109375" style="29" customWidth="1"/>
    <col min="7179" max="7179" width="27.5703125" style="29" bestFit="1" customWidth="1"/>
    <col min="7180" max="7424" width="9.140625" style="29"/>
    <col min="7425" max="7425" width="23.140625" style="29" bestFit="1" customWidth="1"/>
    <col min="7426" max="7426" width="10.7109375" style="29" customWidth="1"/>
    <col min="7427" max="7434" width="8.7109375" style="29" customWidth="1"/>
    <col min="7435" max="7435" width="27.5703125" style="29" bestFit="1" customWidth="1"/>
    <col min="7436" max="7680" width="9.140625" style="29"/>
    <col min="7681" max="7681" width="23.140625" style="29" bestFit="1" customWidth="1"/>
    <col min="7682" max="7682" width="10.7109375" style="29" customWidth="1"/>
    <col min="7683" max="7690" width="8.7109375" style="29" customWidth="1"/>
    <col min="7691" max="7691" width="27.5703125" style="29" bestFit="1" customWidth="1"/>
    <col min="7692" max="7936" width="9.140625" style="29"/>
    <col min="7937" max="7937" width="23.140625" style="29" bestFit="1" customWidth="1"/>
    <col min="7938" max="7938" width="10.7109375" style="29" customWidth="1"/>
    <col min="7939" max="7946" width="8.7109375" style="29" customWidth="1"/>
    <col min="7947" max="7947" width="27.5703125" style="29" bestFit="1" customWidth="1"/>
    <col min="7948" max="8192" width="9.140625" style="29"/>
    <col min="8193" max="8193" width="23.140625" style="29" bestFit="1" customWidth="1"/>
    <col min="8194" max="8194" width="10.7109375" style="29" customWidth="1"/>
    <col min="8195" max="8202" width="8.7109375" style="29" customWidth="1"/>
    <col min="8203" max="8203" width="27.5703125" style="29" bestFit="1" customWidth="1"/>
    <col min="8204" max="8448" width="9.140625" style="29"/>
    <col min="8449" max="8449" width="23.140625" style="29" bestFit="1" customWidth="1"/>
    <col min="8450" max="8450" width="10.7109375" style="29" customWidth="1"/>
    <col min="8451" max="8458" width="8.7109375" style="29" customWidth="1"/>
    <col min="8459" max="8459" width="27.5703125" style="29" bestFit="1" customWidth="1"/>
    <col min="8460" max="8704" width="9.140625" style="29"/>
    <col min="8705" max="8705" width="23.140625" style="29" bestFit="1" customWidth="1"/>
    <col min="8706" max="8706" width="10.7109375" style="29" customWidth="1"/>
    <col min="8707" max="8714" width="8.7109375" style="29" customWidth="1"/>
    <col min="8715" max="8715" width="27.5703125" style="29" bestFit="1" customWidth="1"/>
    <col min="8716" max="8960" width="9.140625" style="29"/>
    <col min="8961" max="8961" width="23.140625" style="29" bestFit="1" customWidth="1"/>
    <col min="8962" max="8962" width="10.7109375" style="29" customWidth="1"/>
    <col min="8963" max="8970" width="8.7109375" style="29" customWidth="1"/>
    <col min="8971" max="8971" width="27.5703125" style="29" bestFit="1" customWidth="1"/>
    <col min="8972" max="9216" width="9.140625" style="29"/>
    <col min="9217" max="9217" width="23.140625" style="29" bestFit="1" customWidth="1"/>
    <col min="9218" max="9218" width="10.7109375" style="29" customWidth="1"/>
    <col min="9219" max="9226" width="8.7109375" style="29" customWidth="1"/>
    <col min="9227" max="9227" width="27.5703125" style="29" bestFit="1" customWidth="1"/>
    <col min="9228" max="9472" width="9.140625" style="29"/>
    <col min="9473" max="9473" width="23.140625" style="29" bestFit="1" customWidth="1"/>
    <col min="9474" max="9474" width="10.7109375" style="29" customWidth="1"/>
    <col min="9475" max="9482" width="8.7109375" style="29" customWidth="1"/>
    <col min="9483" max="9483" width="27.5703125" style="29" bestFit="1" customWidth="1"/>
    <col min="9484" max="9728" width="9.140625" style="29"/>
    <col min="9729" max="9729" width="23.140625" style="29" bestFit="1" customWidth="1"/>
    <col min="9730" max="9730" width="10.7109375" style="29" customWidth="1"/>
    <col min="9731" max="9738" width="8.7109375" style="29" customWidth="1"/>
    <col min="9739" max="9739" width="27.5703125" style="29" bestFit="1" customWidth="1"/>
    <col min="9740" max="9984" width="9.140625" style="29"/>
    <col min="9985" max="9985" width="23.140625" style="29" bestFit="1" customWidth="1"/>
    <col min="9986" max="9986" width="10.7109375" style="29" customWidth="1"/>
    <col min="9987" max="9994" width="8.7109375" style="29" customWidth="1"/>
    <col min="9995" max="9995" width="27.5703125" style="29" bestFit="1" customWidth="1"/>
    <col min="9996" max="10240" width="9.140625" style="29"/>
    <col min="10241" max="10241" width="23.140625" style="29" bestFit="1" customWidth="1"/>
    <col min="10242" max="10242" width="10.7109375" style="29" customWidth="1"/>
    <col min="10243" max="10250" width="8.7109375" style="29" customWidth="1"/>
    <col min="10251" max="10251" width="27.5703125" style="29" bestFit="1" customWidth="1"/>
    <col min="10252" max="10496" width="9.140625" style="29"/>
    <col min="10497" max="10497" width="23.140625" style="29" bestFit="1" customWidth="1"/>
    <col min="10498" max="10498" width="10.7109375" style="29" customWidth="1"/>
    <col min="10499" max="10506" width="8.7109375" style="29" customWidth="1"/>
    <col min="10507" max="10507" width="27.5703125" style="29" bestFit="1" customWidth="1"/>
    <col min="10508" max="10752" width="9.140625" style="29"/>
    <col min="10753" max="10753" width="23.140625" style="29" bestFit="1" customWidth="1"/>
    <col min="10754" max="10754" width="10.7109375" style="29" customWidth="1"/>
    <col min="10755" max="10762" width="8.7109375" style="29" customWidth="1"/>
    <col min="10763" max="10763" width="27.5703125" style="29" bestFit="1" customWidth="1"/>
    <col min="10764" max="11008" width="9.140625" style="29"/>
    <col min="11009" max="11009" width="23.140625" style="29" bestFit="1" customWidth="1"/>
    <col min="11010" max="11010" width="10.7109375" style="29" customWidth="1"/>
    <col min="11011" max="11018" width="8.7109375" style="29" customWidth="1"/>
    <col min="11019" max="11019" width="27.5703125" style="29" bestFit="1" customWidth="1"/>
    <col min="11020" max="11264" width="9.140625" style="29"/>
    <col min="11265" max="11265" width="23.140625" style="29" bestFit="1" customWidth="1"/>
    <col min="11266" max="11266" width="10.7109375" style="29" customWidth="1"/>
    <col min="11267" max="11274" width="8.7109375" style="29" customWidth="1"/>
    <col min="11275" max="11275" width="27.5703125" style="29" bestFit="1" customWidth="1"/>
    <col min="11276" max="11520" width="9.140625" style="29"/>
    <col min="11521" max="11521" width="23.140625" style="29" bestFit="1" customWidth="1"/>
    <col min="11522" max="11522" width="10.7109375" style="29" customWidth="1"/>
    <col min="11523" max="11530" width="8.7109375" style="29" customWidth="1"/>
    <col min="11531" max="11531" width="27.5703125" style="29" bestFit="1" customWidth="1"/>
    <col min="11532" max="11776" width="9.140625" style="29"/>
    <col min="11777" max="11777" width="23.140625" style="29" bestFit="1" customWidth="1"/>
    <col min="11778" max="11778" width="10.7109375" style="29" customWidth="1"/>
    <col min="11779" max="11786" width="8.7109375" style="29" customWidth="1"/>
    <col min="11787" max="11787" width="27.5703125" style="29" bestFit="1" customWidth="1"/>
    <col min="11788" max="12032" width="9.140625" style="29"/>
    <col min="12033" max="12033" width="23.140625" style="29" bestFit="1" customWidth="1"/>
    <col min="12034" max="12034" width="10.7109375" style="29" customWidth="1"/>
    <col min="12035" max="12042" width="8.7109375" style="29" customWidth="1"/>
    <col min="12043" max="12043" width="27.5703125" style="29" bestFit="1" customWidth="1"/>
    <col min="12044" max="12288" width="9.140625" style="29"/>
    <col min="12289" max="12289" width="23.140625" style="29" bestFit="1" customWidth="1"/>
    <col min="12290" max="12290" width="10.7109375" style="29" customWidth="1"/>
    <col min="12291" max="12298" width="8.7109375" style="29" customWidth="1"/>
    <col min="12299" max="12299" width="27.5703125" style="29" bestFit="1" customWidth="1"/>
    <col min="12300" max="12544" width="9.140625" style="29"/>
    <col min="12545" max="12545" width="23.140625" style="29" bestFit="1" customWidth="1"/>
    <col min="12546" max="12546" width="10.7109375" style="29" customWidth="1"/>
    <col min="12547" max="12554" width="8.7109375" style="29" customWidth="1"/>
    <col min="12555" max="12555" width="27.5703125" style="29" bestFit="1" customWidth="1"/>
    <col min="12556" max="12800" width="9.140625" style="29"/>
    <col min="12801" max="12801" width="23.140625" style="29" bestFit="1" customWidth="1"/>
    <col min="12802" max="12802" width="10.7109375" style="29" customWidth="1"/>
    <col min="12803" max="12810" width="8.7109375" style="29" customWidth="1"/>
    <col min="12811" max="12811" width="27.5703125" style="29" bestFit="1" customWidth="1"/>
    <col min="12812" max="13056" width="9.140625" style="29"/>
    <col min="13057" max="13057" width="23.140625" style="29" bestFit="1" customWidth="1"/>
    <col min="13058" max="13058" width="10.7109375" style="29" customWidth="1"/>
    <col min="13059" max="13066" width="8.7109375" style="29" customWidth="1"/>
    <col min="13067" max="13067" width="27.5703125" style="29" bestFit="1" customWidth="1"/>
    <col min="13068" max="13312" width="9.140625" style="29"/>
    <col min="13313" max="13313" width="23.140625" style="29" bestFit="1" customWidth="1"/>
    <col min="13314" max="13314" width="10.7109375" style="29" customWidth="1"/>
    <col min="13315" max="13322" width="8.7109375" style="29" customWidth="1"/>
    <col min="13323" max="13323" width="27.5703125" style="29" bestFit="1" customWidth="1"/>
    <col min="13324" max="13568" width="9.140625" style="29"/>
    <col min="13569" max="13569" width="23.140625" style="29" bestFit="1" customWidth="1"/>
    <col min="13570" max="13570" width="10.7109375" style="29" customWidth="1"/>
    <col min="13571" max="13578" width="8.7109375" style="29" customWidth="1"/>
    <col min="13579" max="13579" width="27.5703125" style="29" bestFit="1" customWidth="1"/>
    <col min="13580" max="13824" width="9.140625" style="29"/>
    <col min="13825" max="13825" width="23.140625" style="29" bestFit="1" customWidth="1"/>
    <col min="13826" max="13826" width="10.7109375" style="29" customWidth="1"/>
    <col min="13827" max="13834" width="8.7109375" style="29" customWidth="1"/>
    <col min="13835" max="13835" width="27.5703125" style="29" bestFit="1" customWidth="1"/>
    <col min="13836" max="14080" width="9.140625" style="29"/>
    <col min="14081" max="14081" width="23.140625" style="29" bestFit="1" customWidth="1"/>
    <col min="14082" max="14082" width="10.7109375" style="29" customWidth="1"/>
    <col min="14083" max="14090" width="8.7109375" style="29" customWidth="1"/>
    <col min="14091" max="14091" width="27.5703125" style="29" bestFit="1" customWidth="1"/>
    <col min="14092" max="14336" width="9.140625" style="29"/>
    <col min="14337" max="14337" width="23.140625" style="29" bestFit="1" customWidth="1"/>
    <col min="14338" max="14338" width="10.7109375" style="29" customWidth="1"/>
    <col min="14339" max="14346" width="8.7109375" style="29" customWidth="1"/>
    <col min="14347" max="14347" width="27.5703125" style="29" bestFit="1" customWidth="1"/>
    <col min="14348" max="14592" width="9.140625" style="29"/>
    <col min="14593" max="14593" width="23.140625" style="29" bestFit="1" customWidth="1"/>
    <col min="14594" max="14594" width="10.7109375" style="29" customWidth="1"/>
    <col min="14595" max="14602" width="8.7109375" style="29" customWidth="1"/>
    <col min="14603" max="14603" width="27.5703125" style="29" bestFit="1" customWidth="1"/>
    <col min="14604" max="14848" width="9.140625" style="29"/>
    <col min="14849" max="14849" width="23.140625" style="29" bestFit="1" customWidth="1"/>
    <col min="14850" max="14850" width="10.7109375" style="29" customWidth="1"/>
    <col min="14851" max="14858" width="8.7109375" style="29" customWidth="1"/>
    <col min="14859" max="14859" width="27.5703125" style="29" bestFit="1" customWidth="1"/>
    <col min="14860" max="15104" width="9.140625" style="29"/>
    <col min="15105" max="15105" width="23.140625" style="29" bestFit="1" customWidth="1"/>
    <col min="15106" max="15106" width="10.7109375" style="29" customWidth="1"/>
    <col min="15107" max="15114" width="8.7109375" style="29" customWidth="1"/>
    <col min="15115" max="15115" width="27.5703125" style="29" bestFit="1" customWidth="1"/>
    <col min="15116" max="15360" width="9.140625" style="29"/>
    <col min="15361" max="15361" width="23.140625" style="29" bestFit="1" customWidth="1"/>
    <col min="15362" max="15362" width="10.7109375" style="29" customWidth="1"/>
    <col min="15363" max="15370" width="8.7109375" style="29" customWidth="1"/>
    <col min="15371" max="15371" width="27.5703125" style="29" bestFit="1" customWidth="1"/>
    <col min="15372" max="15616" width="9.140625" style="29"/>
    <col min="15617" max="15617" width="23.140625" style="29" bestFit="1" customWidth="1"/>
    <col min="15618" max="15618" width="10.7109375" style="29" customWidth="1"/>
    <col min="15619" max="15626" width="8.7109375" style="29" customWidth="1"/>
    <col min="15627" max="15627" width="27.5703125" style="29" bestFit="1" customWidth="1"/>
    <col min="15628" max="15872" width="9.140625" style="29"/>
    <col min="15873" max="15873" width="23.140625" style="29" bestFit="1" customWidth="1"/>
    <col min="15874" max="15874" width="10.7109375" style="29" customWidth="1"/>
    <col min="15875" max="15882" width="8.7109375" style="29" customWidth="1"/>
    <col min="15883" max="15883" width="27.5703125" style="29" bestFit="1" customWidth="1"/>
    <col min="15884" max="16128" width="9.140625" style="29"/>
    <col min="16129" max="16129" width="23.140625" style="29" bestFit="1" customWidth="1"/>
    <col min="16130" max="16130" width="10.7109375" style="29" customWidth="1"/>
    <col min="16131" max="16138" width="8.7109375" style="29" customWidth="1"/>
    <col min="16139" max="16139" width="27.5703125" style="29" bestFit="1" customWidth="1"/>
    <col min="16140" max="16384" width="9.140625" style="29"/>
  </cols>
  <sheetData>
    <row r="1" spans="1:11" ht="18" customHeight="1" x14ac:dyDescent="0.2">
      <c r="A1" s="1474" t="s">
        <v>429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</row>
    <row r="2" spans="1:11" ht="34.5" customHeight="1" x14ac:dyDescent="0.2">
      <c r="A2" s="1680" t="s">
        <v>513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</row>
    <row r="3" spans="1:11" ht="18" customHeight="1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11" ht="18" customHeight="1" x14ac:dyDescent="0.3">
      <c r="A4" s="297" t="s">
        <v>142</v>
      </c>
      <c r="B4" s="299"/>
      <c r="C4" s="299"/>
      <c r="D4" s="1810"/>
      <c r="E4" s="1810"/>
      <c r="F4" s="1810"/>
      <c r="G4" s="299"/>
      <c r="H4" s="299"/>
      <c r="I4" s="299"/>
      <c r="J4" s="300"/>
      <c r="K4" s="298" t="s">
        <v>58</v>
      </c>
    </row>
    <row r="5" spans="1:11" s="2" customFormat="1" ht="29.25" customHeight="1" x14ac:dyDescent="0.2">
      <c r="A5" s="1817" t="s">
        <v>991</v>
      </c>
      <c r="B5" s="1813" t="s">
        <v>706</v>
      </c>
      <c r="C5" s="1813"/>
      <c r="D5" s="1813"/>
      <c r="E5" s="1814" t="s">
        <v>705</v>
      </c>
      <c r="F5" s="1814"/>
      <c r="G5" s="1814"/>
      <c r="H5" s="1814" t="s">
        <v>704</v>
      </c>
      <c r="I5" s="1814"/>
      <c r="J5" s="1814"/>
      <c r="K5" s="1819" t="s">
        <v>683</v>
      </c>
    </row>
    <row r="6" spans="1:11" s="2" customFormat="1" ht="30" customHeight="1" x14ac:dyDescent="0.2">
      <c r="A6" s="1818"/>
      <c r="B6" s="437" t="s">
        <v>680</v>
      </c>
      <c r="C6" s="438" t="s">
        <v>568</v>
      </c>
      <c r="D6" s="438" t="s">
        <v>567</v>
      </c>
      <c r="E6" s="437" t="s">
        <v>394</v>
      </c>
      <c r="F6" s="438" t="s">
        <v>568</v>
      </c>
      <c r="G6" s="438" t="s">
        <v>567</v>
      </c>
      <c r="H6" s="437" t="s">
        <v>394</v>
      </c>
      <c r="I6" s="438" t="s">
        <v>568</v>
      </c>
      <c r="J6" s="438" t="s">
        <v>567</v>
      </c>
      <c r="K6" s="1820"/>
    </row>
    <row r="7" spans="1:11" s="2" customFormat="1" ht="17.25" customHeight="1" x14ac:dyDescent="0.2">
      <c r="A7" s="536" t="s">
        <v>805</v>
      </c>
      <c r="B7" s="538"/>
      <c r="C7" s="539"/>
      <c r="D7" s="539"/>
      <c r="E7" s="538"/>
      <c r="F7" s="539"/>
      <c r="G7" s="539"/>
      <c r="H7" s="538"/>
      <c r="I7" s="539"/>
      <c r="J7" s="539"/>
      <c r="K7" s="537" t="s">
        <v>804</v>
      </c>
    </row>
    <row r="8" spans="1:11" ht="21" customHeight="1" thickBot="1" x14ac:dyDescent="0.25">
      <c r="A8" s="663" t="s">
        <v>823</v>
      </c>
      <c r="B8" s="268">
        <f>SUM(C8:D8)</f>
        <v>1</v>
      </c>
      <c r="C8" s="268">
        <f>I8+F8</f>
        <v>1</v>
      </c>
      <c r="D8" s="268">
        <f>J8+G8</f>
        <v>0</v>
      </c>
      <c r="E8" s="268">
        <f>SUM(F8:G8)</f>
        <v>0</v>
      </c>
      <c r="F8" s="531">
        <v>0</v>
      </c>
      <c r="G8" s="531">
        <v>0</v>
      </c>
      <c r="H8" s="268">
        <f>I8+J8</f>
        <v>1</v>
      </c>
      <c r="I8" s="531">
        <v>1</v>
      </c>
      <c r="J8" s="531">
        <v>0</v>
      </c>
      <c r="K8" s="546" t="s">
        <v>307</v>
      </c>
    </row>
    <row r="9" spans="1:11" ht="21" customHeight="1" thickTop="1" thickBot="1" x14ac:dyDescent="0.25">
      <c r="A9" s="157">
        <v>1</v>
      </c>
      <c r="B9" s="226">
        <f t="shared" ref="B9:B19" si="0">SUM(C9:D9)</f>
        <v>66</v>
      </c>
      <c r="C9" s="226">
        <f t="shared" ref="C9:D19" si="1">I9+F9</f>
        <v>24</v>
      </c>
      <c r="D9" s="226">
        <f t="shared" si="1"/>
        <v>42</v>
      </c>
      <c r="E9" s="226">
        <f t="shared" ref="E9:E19" si="2">SUM(F9:G9)</f>
        <v>38</v>
      </c>
      <c r="F9" s="227">
        <v>13</v>
      </c>
      <c r="G9" s="227">
        <v>25</v>
      </c>
      <c r="H9" s="226">
        <f t="shared" ref="H9:H19" si="3">I9+J9</f>
        <v>28</v>
      </c>
      <c r="I9" s="227">
        <v>11</v>
      </c>
      <c r="J9" s="227">
        <v>17</v>
      </c>
      <c r="K9" s="528">
        <v>1</v>
      </c>
    </row>
    <row r="10" spans="1:11" ht="21" customHeight="1" thickTop="1" thickBot="1" x14ac:dyDescent="0.25">
      <c r="A10" s="667">
        <v>2</v>
      </c>
      <c r="B10" s="224">
        <f t="shared" si="0"/>
        <v>3</v>
      </c>
      <c r="C10" s="224">
        <f t="shared" si="1"/>
        <v>2</v>
      </c>
      <c r="D10" s="224">
        <f t="shared" si="1"/>
        <v>1</v>
      </c>
      <c r="E10" s="224">
        <f t="shared" si="2"/>
        <v>2</v>
      </c>
      <c r="F10" s="225">
        <v>2</v>
      </c>
      <c r="G10" s="225">
        <v>0</v>
      </c>
      <c r="H10" s="224">
        <f t="shared" si="3"/>
        <v>1</v>
      </c>
      <c r="I10" s="225">
        <v>0</v>
      </c>
      <c r="J10" s="225">
        <v>1</v>
      </c>
      <c r="K10" s="532">
        <v>2</v>
      </c>
    </row>
    <row r="11" spans="1:11" ht="21" customHeight="1" thickTop="1" thickBot="1" x14ac:dyDescent="0.25">
      <c r="A11" s="157">
        <v>3</v>
      </c>
      <c r="B11" s="226">
        <f t="shared" si="0"/>
        <v>0</v>
      </c>
      <c r="C11" s="226">
        <f t="shared" si="1"/>
        <v>0</v>
      </c>
      <c r="D11" s="226">
        <f t="shared" si="1"/>
        <v>0</v>
      </c>
      <c r="E11" s="226">
        <f t="shared" si="2"/>
        <v>0</v>
      </c>
      <c r="F11" s="227">
        <v>0</v>
      </c>
      <c r="G11" s="227">
        <v>0</v>
      </c>
      <c r="H11" s="226">
        <f t="shared" si="3"/>
        <v>0</v>
      </c>
      <c r="I11" s="227">
        <v>0</v>
      </c>
      <c r="J11" s="227">
        <v>0</v>
      </c>
      <c r="K11" s="528">
        <v>3</v>
      </c>
    </row>
    <row r="12" spans="1:11" ht="21" customHeight="1" thickTop="1" thickBot="1" x14ac:dyDescent="0.25">
      <c r="A12" s="667">
        <v>4</v>
      </c>
      <c r="B12" s="224">
        <f t="shared" si="0"/>
        <v>0</v>
      </c>
      <c r="C12" s="224">
        <f t="shared" si="1"/>
        <v>0</v>
      </c>
      <c r="D12" s="224">
        <f t="shared" si="1"/>
        <v>0</v>
      </c>
      <c r="E12" s="224">
        <f t="shared" si="2"/>
        <v>0</v>
      </c>
      <c r="F12" s="225">
        <v>0</v>
      </c>
      <c r="G12" s="225">
        <v>0</v>
      </c>
      <c r="H12" s="224">
        <f t="shared" si="3"/>
        <v>0</v>
      </c>
      <c r="I12" s="225">
        <v>0</v>
      </c>
      <c r="J12" s="225">
        <v>0</v>
      </c>
      <c r="K12" s="532">
        <v>4</v>
      </c>
    </row>
    <row r="13" spans="1:11" ht="21" customHeight="1" thickTop="1" thickBot="1" x14ac:dyDescent="0.25">
      <c r="A13" s="157">
        <v>5</v>
      </c>
      <c r="B13" s="226">
        <f t="shared" si="0"/>
        <v>3</v>
      </c>
      <c r="C13" s="226">
        <f t="shared" si="1"/>
        <v>0</v>
      </c>
      <c r="D13" s="226">
        <f t="shared" si="1"/>
        <v>3</v>
      </c>
      <c r="E13" s="226">
        <f t="shared" si="2"/>
        <v>1</v>
      </c>
      <c r="F13" s="227">
        <v>0</v>
      </c>
      <c r="G13" s="227">
        <v>1</v>
      </c>
      <c r="H13" s="226">
        <f t="shared" si="3"/>
        <v>2</v>
      </c>
      <c r="I13" s="227">
        <v>0</v>
      </c>
      <c r="J13" s="227">
        <v>2</v>
      </c>
      <c r="K13" s="528">
        <v>5</v>
      </c>
    </row>
    <row r="14" spans="1:11" ht="21" customHeight="1" thickTop="1" thickBot="1" x14ac:dyDescent="0.25">
      <c r="A14" s="667">
        <v>6</v>
      </c>
      <c r="B14" s="224">
        <f t="shared" si="0"/>
        <v>1</v>
      </c>
      <c r="C14" s="224">
        <f t="shared" si="1"/>
        <v>0</v>
      </c>
      <c r="D14" s="224">
        <f t="shared" si="1"/>
        <v>1</v>
      </c>
      <c r="E14" s="224">
        <f t="shared" si="2"/>
        <v>0</v>
      </c>
      <c r="F14" s="225">
        <v>0</v>
      </c>
      <c r="G14" s="225">
        <v>0</v>
      </c>
      <c r="H14" s="224">
        <f t="shared" si="3"/>
        <v>1</v>
      </c>
      <c r="I14" s="225">
        <v>0</v>
      </c>
      <c r="J14" s="225">
        <v>1</v>
      </c>
      <c r="K14" s="532">
        <v>6</v>
      </c>
    </row>
    <row r="15" spans="1:11" ht="21" customHeight="1" thickTop="1" thickBot="1" x14ac:dyDescent="0.25">
      <c r="A15" s="157" t="s">
        <v>807</v>
      </c>
      <c r="B15" s="226">
        <f t="shared" si="0"/>
        <v>12</v>
      </c>
      <c r="C15" s="226">
        <f t="shared" si="1"/>
        <v>7</v>
      </c>
      <c r="D15" s="226">
        <f t="shared" si="1"/>
        <v>5</v>
      </c>
      <c r="E15" s="226">
        <f t="shared" si="2"/>
        <v>9</v>
      </c>
      <c r="F15" s="227">
        <v>5</v>
      </c>
      <c r="G15" s="227">
        <v>4</v>
      </c>
      <c r="H15" s="226">
        <f t="shared" si="3"/>
        <v>3</v>
      </c>
      <c r="I15" s="227">
        <v>2</v>
      </c>
      <c r="J15" s="227">
        <v>1</v>
      </c>
      <c r="K15" s="528" t="s">
        <v>308</v>
      </c>
    </row>
    <row r="16" spans="1:11" ht="21" customHeight="1" thickTop="1" thickBot="1" x14ac:dyDescent="0.25">
      <c r="A16" s="667" t="s">
        <v>806</v>
      </c>
      <c r="B16" s="224">
        <f t="shared" si="0"/>
        <v>2</v>
      </c>
      <c r="C16" s="224">
        <f t="shared" si="1"/>
        <v>2</v>
      </c>
      <c r="D16" s="224">
        <f t="shared" si="1"/>
        <v>0</v>
      </c>
      <c r="E16" s="224">
        <f t="shared" si="2"/>
        <v>2</v>
      </c>
      <c r="F16" s="225">
        <v>2</v>
      </c>
      <c r="G16" s="225">
        <v>0</v>
      </c>
      <c r="H16" s="224">
        <f t="shared" si="3"/>
        <v>0</v>
      </c>
      <c r="I16" s="225">
        <v>0</v>
      </c>
      <c r="J16" s="225">
        <v>0</v>
      </c>
      <c r="K16" s="532" t="s">
        <v>806</v>
      </c>
    </row>
    <row r="17" spans="1:11" ht="21" customHeight="1" thickTop="1" thickBot="1" x14ac:dyDescent="0.25">
      <c r="A17" s="157" t="s">
        <v>309</v>
      </c>
      <c r="B17" s="226">
        <f t="shared" si="0"/>
        <v>6</v>
      </c>
      <c r="C17" s="226">
        <f t="shared" si="1"/>
        <v>3</v>
      </c>
      <c r="D17" s="226">
        <f t="shared" si="1"/>
        <v>3</v>
      </c>
      <c r="E17" s="226">
        <f t="shared" si="2"/>
        <v>2</v>
      </c>
      <c r="F17" s="227">
        <v>2</v>
      </c>
      <c r="G17" s="227">
        <v>0</v>
      </c>
      <c r="H17" s="226">
        <f t="shared" si="3"/>
        <v>4</v>
      </c>
      <c r="I17" s="227">
        <v>1</v>
      </c>
      <c r="J17" s="227">
        <v>3</v>
      </c>
      <c r="K17" s="528" t="s">
        <v>309</v>
      </c>
    </row>
    <row r="18" spans="1:11" ht="21" customHeight="1" thickTop="1" thickBot="1" x14ac:dyDescent="0.25">
      <c r="A18" s="667" t="s">
        <v>310</v>
      </c>
      <c r="B18" s="224">
        <f t="shared" si="0"/>
        <v>0</v>
      </c>
      <c r="C18" s="224">
        <f t="shared" si="1"/>
        <v>0</v>
      </c>
      <c r="D18" s="224">
        <f t="shared" si="1"/>
        <v>0</v>
      </c>
      <c r="E18" s="224">
        <f t="shared" si="2"/>
        <v>0</v>
      </c>
      <c r="F18" s="225">
        <v>0</v>
      </c>
      <c r="G18" s="225">
        <v>0</v>
      </c>
      <c r="H18" s="224">
        <f t="shared" si="3"/>
        <v>0</v>
      </c>
      <c r="I18" s="225">
        <v>0</v>
      </c>
      <c r="J18" s="225">
        <v>0</v>
      </c>
      <c r="K18" s="532" t="s">
        <v>310</v>
      </c>
    </row>
    <row r="19" spans="1:11" ht="21" customHeight="1" thickTop="1" thickBot="1" x14ac:dyDescent="0.25">
      <c r="A19" s="664" t="s">
        <v>71</v>
      </c>
      <c r="B19" s="226">
        <f t="shared" si="0"/>
        <v>0</v>
      </c>
      <c r="C19" s="226">
        <f t="shared" si="1"/>
        <v>0</v>
      </c>
      <c r="D19" s="226">
        <f t="shared" si="1"/>
        <v>0</v>
      </c>
      <c r="E19" s="226">
        <f t="shared" si="2"/>
        <v>0</v>
      </c>
      <c r="F19" s="227">
        <v>0</v>
      </c>
      <c r="G19" s="227">
        <v>0</v>
      </c>
      <c r="H19" s="226">
        <f t="shared" si="3"/>
        <v>0</v>
      </c>
      <c r="I19" s="227">
        <v>0</v>
      </c>
      <c r="J19" s="227">
        <v>0</v>
      </c>
      <c r="K19" s="587" t="s">
        <v>72</v>
      </c>
    </row>
    <row r="20" spans="1:11" ht="21" customHeight="1" thickTop="1" thickBot="1" x14ac:dyDescent="0.25">
      <c r="A20" s="542" t="s">
        <v>311</v>
      </c>
      <c r="B20" s="543"/>
      <c r="C20" s="543"/>
      <c r="D20" s="543"/>
      <c r="E20" s="543"/>
      <c r="F20" s="544"/>
      <c r="G20" s="544"/>
      <c r="H20" s="543"/>
      <c r="I20" s="544"/>
      <c r="J20" s="544"/>
      <c r="K20" s="545" t="s">
        <v>312</v>
      </c>
    </row>
    <row r="21" spans="1:11" ht="21" customHeight="1" thickTop="1" thickBot="1" x14ac:dyDescent="0.25">
      <c r="A21" s="586">
        <v>1</v>
      </c>
      <c r="B21" s="226">
        <f t="shared" ref="B21" si="4">SUM(C21:D21)</f>
        <v>10</v>
      </c>
      <c r="C21" s="226">
        <f t="shared" ref="C21" si="5">I21+F21</f>
        <v>6</v>
      </c>
      <c r="D21" s="226">
        <f t="shared" ref="D21" si="6">J21+G21</f>
        <v>4</v>
      </c>
      <c r="E21" s="226">
        <f t="shared" ref="E21" si="7">SUM(F21:G21)</f>
        <v>7</v>
      </c>
      <c r="F21" s="227">
        <v>5</v>
      </c>
      <c r="G21" s="227">
        <v>2</v>
      </c>
      <c r="H21" s="226">
        <f t="shared" ref="H21:H32" si="8">I21+J21</f>
        <v>3</v>
      </c>
      <c r="I21" s="227">
        <v>1</v>
      </c>
      <c r="J21" s="227">
        <v>2</v>
      </c>
      <c r="K21" s="528">
        <v>1</v>
      </c>
    </row>
    <row r="22" spans="1:11" ht="21" customHeight="1" thickTop="1" thickBot="1" x14ac:dyDescent="0.25">
      <c r="A22" s="662">
        <v>2</v>
      </c>
      <c r="B22" s="224">
        <f t="shared" ref="B22:B32" si="9">SUM(C22:D22)</f>
        <v>7</v>
      </c>
      <c r="C22" s="224">
        <f t="shared" ref="C22:C32" si="10">I22+F22</f>
        <v>2</v>
      </c>
      <c r="D22" s="224">
        <f t="shared" ref="D22:D32" si="11">J22+G22</f>
        <v>5</v>
      </c>
      <c r="E22" s="224">
        <f t="shared" ref="E22:E32" si="12">SUM(F22:G22)</f>
        <v>6</v>
      </c>
      <c r="F22" s="225">
        <v>2</v>
      </c>
      <c r="G22" s="225">
        <v>4</v>
      </c>
      <c r="H22" s="224">
        <f t="shared" si="8"/>
        <v>1</v>
      </c>
      <c r="I22" s="225">
        <v>0</v>
      </c>
      <c r="J22" s="225">
        <v>1</v>
      </c>
      <c r="K22" s="534">
        <v>2</v>
      </c>
    </row>
    <row r="23" spans="1:11" ht="21" customHeight="1" thickTop="1" thickBot="1" x14ac:dyDescent="0.25">
      <c r="A23" s="586">
        <v>3</v>
      </c>
      <c r="B23" s="226">
        <f t="shared" si="9"/>
        <v>4</v>
      </c>
      <c r="C23" s="226">
        <f t="shared" si="10"/>
        <v>1</v>
      </c>
      <c r="D23" s="226">
        <f t="shared" si="11"/>
        <v>3</v>
      </c>
      <c r="E23" s="226">
        <f t="shared" si="12"/>
        <v>2</v>
      </c>
      <c r="F23" s="227">
        <v>1</v>
      </c>
      <c r="G23" s="227">
        <v>1</v>
      </c>
      <c r="H23" s="226">
        <f t="shared" si="8"/>
        <v>2</v>
      </c>
      <c r="I23" s="227">
        <v>0</v>
      </c>
      <c r="J23" s="227">
        <v>2</v>
      </c>
      <c r="K23" s="528">
        <v>3</v>
      </c>
    </row>
    <row r="24" spans="1:11" ht="21" customHeight="1" thickTop="1" thickBot="1" x14ac:dyDescent="0.25">
      <c r="A24" s="662">
        <v>4</v>
      </c>
      <c r="B24" s="224">
        <f t="shared" si="9"/>
        <v>5</v>
      </c>
      <c r="C24" s="224">
        <f t="shared" si="10"/>
        <v>2</v>
      </c>
      <c r="D24" s="224">
        <f t="shared" si="11"/>
        <v>3</v>
      </c>
      <c r="E24" s="224">
        <f t="shared" si="12"/>
        <v>1</v>
      </c>
      <c r="F24" s="225">
        <v>0</v>
      </c>
      <c r="G24" s="225">
        <v>1</v>
      </c>
      <c r="H24" s="224">
        <f t="shared" si="8"/>
        <v>4</v>
      </c>
      <c r="I24" s="225">
        <v>2</v>
      </c>
      <c r="J24" s="225">
        <v>2</v>
      </c>
      <c r="K24" s="534">
        <v>4</v>
      </c>
    </row>
    <row r="25" spans="1:11" ht="21" customHeight="1" thickTop="1" thickBot="1" x14ac:dyDescent="0.25">
      <c r="A25" s="586">
        <v>5</v>
      </c>
      <c r="B25" s="226">
        <f t="shared" si="9"/>
        <v>4</v>
      </c>
      <c r="C25" s="226">
        <f t="shared" si="10"/>
        <v>1</v>
      </c>
      <c r="D25" s="226">
        <f t="shared" si="11"/>
        <v>3</v>
      </c>
      <c r="E25" s="226">
        <f t="shared" si="12"/>
        <v>4</v>
      </c>
      <c r="F25" s="227">
        <v>1</v>
      </c>
      <c r="G25" s="227">
        <v>3</v>
      </c>
      <c r="H25" s="226">
        <f t="shared" si="8"/>
        <v>0</v>
      </c>
      <c r="I25" s="227">
        <v>0</v>
      </c>
      <c r="J25" s="227">
        <v>0</v>
      </c>
      <c r="K25" s="528">
        <v>5</v>
      </c>
    </row>
    <row r="26" spans="1:11" ht="21" customHeight="1" thickTop="1" thickBot="1" x14ac:dyDescent="0.25">
      <c r="A26" s="662">
        <v>6</v>
      </c>
      <c r="B26" s="224">
        <f t="shared" si="9"/>
        <v>4</v>
      </c>
      <c r="C26" s="224">
        <f t="shared" si="10"/>
        <v>4</v>
      </c>
      <c r="D26" s="224">
        <f t="shared" si="11"/>
        <v>0</v>
      </c>
      <c r="E26" s="224">
        <f t="shared" si="12"/>
        <v>4</v>
      </c>
      <c r="F26" s="225">
        <v>4</v>
      </c>
      <c r="G26" s="225">
        <v>0</v>
      </c>
      <c r="H26" s="224">
        <f t="shared" si="8"/>
        <v>0</v>
      </c>
      <c r="I26" s="225">
        <v>0</v>
      </c>
      <c r="J26" s="225">
        <v>0</v>
      </c>
      <c r="K26" s="534">
        <v>6</v>
      </c>
    </row>
    <row r="27" spans="1:11" ht="21" customHeight="1" thickTop="1" thickBot="1" x14ac:dyDescent="0.25">
      <c r="A27" s="586">
        <v>7</v>
      </c>
      <c r="B27" s="226">
        <f t="shared" si="9"/>
        <v>1</v>
      </c>
      <c r="C27" s="226">
        <f t="shared" si="10"/>
        <v>0</v>
      </c>
      <c r="D27" s="226">
        <f t="shared" si="11"/>
        <v>1</v>
      </c>
      <c r="E27" s="226">
        <f t="shared" si="12"/>
        <v>1</v>
      </c>
      <c r="F27" s="227">
        <v>0</v>
      </c>
      <c r="G27" s="227">
        <v>1</v>
      </c>
      <c r="H27" s="226">
        <f t="shared" si="8"/>
        <v>0</v>
      </c>
      <c r="I27" s="227">
        <v>0</v>
      </c>
      <c r="J27" s="227">
        <v>0</v>
      </c>
      <c r="K27" s="528">
        <v>7</v>
      </c>
    </row>
    <row r="28" spans="1:11" ht="21" customHeight="1" thickTop="1" thickBot="1" x14ac:dyDescent="0.25">
      <c r="A28" s="662">
        <v>8</v>
      </c>
      <c r="B28" s="224">
        <f t="shared" si="9"/>
        <v>0</v>
      </c>
      <c r="C28" s="224">
        <f t="shared" si="10"/>
        <v>0</v>
      </c>
      <c r="D28" s="224">
        <f t="shared" si="11"/>
        <v>0</v>
      </c>
      <c r="E28" s="224">
        <f t="shared" si="12"/>
        <v>0</v>
      </c>
      <c r="F28" s="225">
        <v>0</v>
      </c>
      <c r="G28" s="225">
        <v>0</v>
      </c>
      <c r="H28" s="224">
        <f t="shared" si="8"/>
        <v>0</v>
      </c>
      <c r="I28" s="225">
        <v>0</v>
      </c>
      <c r="J28" s="225">
        <v>0</v>
      </c>
      <c r="K28" s="534">
        <v>8</v>
      </c>
    </row>
    <row r="29" spans="1:11" ht="21" customHeight="1" thickTop="1" thickBot="1" x14ac:dyDescent="0.25">
      <c r="A29" s="586">
        <v>9</v>
      </c>
      <c r="B29" s="226">
        <f t="shared" si="9"/>
        <v>2</v>
      </c>
      <c r="C29" s="226">
        <f t="shared" si="10"/>
        <v>2</v>
      </c>
      <c r="D29" s="226">
        <f t="shared" si="11"/>
        <v>0</v>
      </c>
      <c r="E29" s="226">
        <f t="shared" si="12"/>
        <v>1</v>
      </c>
      <c r="F29" s="227">
        <v>1</v>
      </c>
      <c r="G29" s="227">
        <v>0</v>
      </c>
      <c r="H29" s="226">
        <f t="shared" si="8"/>
        <v>1</v>
      </c>
      <c r="I29" s="227">
        <v>1</v>
      </c>
      <c r="J29" s="227">
        <v>0</v>
      </c>
      <c r="K29" s="528">
        <v>9</v>
      </c>
    </row>
    <row r="30" spans="1:11" ht="21" customHeight="1" thickTop="1" thickBot="1" x14ac:dyDescent="0.25">
      <c r="A30" s="662">
        <v>10</v>
      </c>
      <c r="B30" s="224">
        <f t="shared" si="9"/>
        <v>1</v>
      </c>
      <c r="C30" s="224">
        <f t="shared" si="10"/>
        <v>0</v>
      </c>
      <c r="D30" s="224">
        <f t="shared" si="11"/>
        <v>1</v>
      </c>
      <c r="E30" s="224">
        <f t="shared" si="12"/>
        <v>1</v>
      </c>
      <c r="F30" s="225">
        <v>0</v>
      </c>
      <c r="G30" s="225">
        <v>1</v>
      </c>
      <c r="H30" s="224">
        <f t="shared" si="8"/>
        <v>0</v>
      </c>
      <c r="I30" s="225">
        <v>0</v>
      </c>
      <c r="J30" s="225">
        <v>0</v>
      </c>
      <c r="K30" s="534">
        <v>10</v>
      </c>
    </row>
    <row r="31" spans="1:11" ht="21" customHeight="1" thickTop="1" thickBot="1" x14ac:dyDescent="0.25">
      <c r="A31" s="664" t="s">
        <v>824</v>
      </c>
      <c r="B31" s="226">
        <f t="shared" si="9"/>
        <v>0</v>
      </c>
      <c r="C31" s="226">
        <f t="shared" si="10"/>
        <v>0</v>
      </c>
      <c r="D31" s="226">
        <f t="shared" si="11"/>
        <v>0</v>
      </c>
      <c r="E31" s="226">
        <f t="shared" si="12"/>
        <v>0</v>
      </c>
      <c r="F31" s="227">
        <v>0</v>
      </c>
      <c r="G31" s="227">
        <v>0</v>
      </c>
      <c r="H31" s="226">
        <f t="shared" si="8"/>
        <v>0</v>
      </c>
      <c r="I31" s="227">
        <v>0</v>
      </c>
      <c r="J31" s="227">
        <v>0</v>
      </c>
      <c r="K31" s="587" t="s">
        <v>822</v>
      </c>
    </row>
    <row r="32" spans="1:11" ht="21" customHeight="1" thickTop="1" x14ac:dyDescent="0.2">
      <c r="A32" s="665" t="s">
        <v>71</v>
      </c>
      <c r="B32" s="239">
        <f t="shared" si="9"/>
        <v>0</v>
      </c>
      <c r="C32" s="239">
        <f t="shared" si="10"/>
        <v>0</v>
      </c>
      <c r="D32" s="239">
        <f t="shared" si="11"/>
        <v>0</v>
      </c>
      <c r="E32" s="239">
        <f t="shared" si="12"/>
        <v>0</v>
      </c>
      <c r="F32" s="540">
        <v>0</v>
      </c>
      <c r="G32" s="540">
        <v>0</v>
      </c>
      <c r="H32" s="239">
        <f t="shared" si="8"/>
        <v>0</v>
      </c>
      <c r="I32" s="540">
        <v>0</v>
      </c>
      <c r="J32" s="540">
        <v>0</v>
      </c>
      <c r="K32" s="660" t="s">
        <v>72</v>
      </c>
    </row>
    <row r="33" spans="1:11" ht="30" customHeight="1" x14ac:dyDescent="0.2">
      <c r="A33" s="666" t="s">
        <v>44</v>
      </c>
      <c r="B33" s="333">
        <f>SUM(B8:B32)</f>
        <v>132</v>
      </c>
      <c r="C33" s="333">
        <f t="shared" ref="C33:I33" si="13">SUM(C8:C32)</f>
        <v>57</v>
      </c>
      <c r="D33" s="333">
        <f t="shared" si="13"/>
        <v>75</v>
      </c>
      <c r="E33" s="333">
        <f t="shared" si="13"/>
        <v>81</v>
      </c>
      <c r="F33" s="541">
        <f t="shared" si="13"/>
        <v>38</v>
      </c>
      <c r="G33" s="541">
        <f t="shared" si="13"/>
        <v>43</v>
      </c>
      <c r="H33" s="333">
        <f t="shared" si="13"/>
        <v>51</v>
      </c>
      <c r="I33" s="541">
        <f t="shared" si="13"/>
        <v>19</v>
      </c>
      <c r="J33" s="541">
        <f>SUM(J8:J32)</f>
        <v>32</v>
      </c>
      <c r="K33" s="661" t="s">
        <v>45</v>
      </c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7"/>
  <dimension ref="A1:O34"/>
  <sheetViews>
    <sheetView view="pageBreakPreview" topLeftCell="A4" zoomScaleNormal="100" zoomScaleSheetLayoutView="100" workbookViewId="0">
      <selection activeCell="V15" sqref="V15"/>
    </sheetView>
  </sheetViews>
  <sheetFormatPr defaultRowHeight="12.75" x14ac:dyDescent="0.2"/>
  <cols>
    <col min="1" max="1" width="22.7109375" style="26" customWidth="1"/>
    <col min="2" max="14" width="7.28515625" style="26" customWidth="1"/>
    <col min="15" max="15" width="22.7109375" style="26" customWidth="1"/>
    <col min="16" max="256" width="9.140625" style="29"/>
    <col min="257" max="257" width="22.7109375" style="29" customWidth="1"/>
    <col min="258" max="270" width="7.7109375" style="29" customWidth="1"/>
    <col min="271" max="271" width="22.7109375" style="29" customWidth="1"/>
    <col min="272" max="512" width="9.140625" style="29"/>
    <col min="513" max="513" width="22.7109375" style="29" customWidth="1"/>
    <col min="514" max="526" width="7.7109375" style="29" customWidth="1"/>
    <col min="527" max="527" width="22.7109375" style="29" customWidth="1"/>
    <col min="528" max="768" width="9.140625" style="29"/>
    <col min="769" max="769" width="22.7109375" style="29" customWidth="1"/>
    <col min="770" max="782" width="7.7109375" style="29" customWidth="1"/>
    <col min="783" max="783" width="22.7109375" style="29" customWidth="1"/>
    <col min="784" max="1024" width="9.140625" style="29"/>
    <col min="1025" max="1025" width="22.7109375" style="29" customWidth="1"/>
    <col min="1026" max="1038" width="7.7109375" style="29" customWidth="1"/>
    <col min="1039" max="1039" width="22.7109375" style="29" customWidth="1"/>
    <col min="1040" max="1280" width="9.140625" style="29"/>
    <col min="1281" max="1281" width="22.7109375" style="29" customWidth="1"/>
    <col min="1282" max="1294" width="7.7109375" style="29" customWidth="1"/>
    <col min="1295" max="1295" width="22.7109375" style="29" customWidth="1"/>
    <col min="1296" max="1536" width="9.140625" style="29"/>
    <col min="1537" max="1537" width="22.7109375" style="29" customWidth="1"/>
    <col min="1538" max="1550" width="7.7109375" style="29" customWidth="1"/>
    <col min="1551" max="1551" width="22.7109375" style="29" customWidth="1"/>
    <col min="1552" max="1792" width="9.140625" style="29"/>
    <col min="1793" max="1793" width="22.7109375" style="29" customWidth="1"/>
    <col min="1794" max="1806" width="7.7109375" style="29" customWidth="1"/>
    <col min="1807" max="1807" width="22.7109375" style="29" customWidth="1"/>
    <col min="1808" max="2048" width="9.140625" style="29"/>
    <col min="2049" max="2049" width="22.7109375" style="29" customWidth="1"/>
    <col min="2050" max="2062" width="7.7109375" style="29" customWidth="1"/>
    <col min="2063" max="2063" width="22.7109375" style="29" customWidth="1"/>
    <col min="2064" max="2304" width="9.140625" style="29"/>
    <col min="2305" max="2305" width="22.7109375" style="29" customWidth="1"/>
    <col min="2306" max="2318" width="7.7109375" style="29" customWidth="1"/>
    <col min="2319" max="2319" width="22.7109375" style="29" customWidth="1"/>
    <col min="2320" max="2560" width="9.140625" style="29"/>
    <col min="2561" max="2561" width="22.7109375" style="29" customWidth="1"/>
    <col min="2562" max="2574" width="7.7109375" style="29" customWidth="1"/>
    <col min="2575" max="2575" width="22.7109375" style="29" customWidth="1"/>
    <col min="2576" max="2816" width="9.140625" style="29"/>
    <col min="2817" max="2817" width="22.7109375" style="29" customWidth="1"/>
    <col min="2818" max="2830" width="7.7109375" style="29" customWidth="1"/>
    <col min="2831" max="2831" width="22.7109375" style="29" customWidth="1"/>
    <col min="2832" max="3072" width="9.140625" style="29"/>
    <col min="3073" max="3073" width="22.7109375" style="29" customWidth="1"/>
    <col min="3074" max="3086" width="7.7109375" style="29" customWidth="1"/>
    <col min="3087" max="3087" width="22.7109375" style="29" customWidth="1"/>
    <col min="3088" max="3328" width="9.140625" style="29"/>
    <col min="3329" max="3329" width="22.7109375" style="29" customWidth="1"/>
    <col min="3330" max="3342" width="7.7109375" style="29" customWidth="1"/>
    <col min="3343" max="3343" width="22.7109375" style="29" customWidth="1"/>
    <col min="3344" max="3584" width="9.140625" style="29"/>
    <col min="3585" max="3585" width="22.7109375" style="29" customWidth="1"/>
    <col min="3586" max="3598" width="7.7109375" style="29" customWidth="1"/>
    <col min="3599" max="3599" width="22.7109375" style="29" customWidth="1"/>
    <col min="3600" max="3840" width="9.140625" style="29"/>
    <col min="3841" max="3841" width="22.7109375" style="29" customWidth="1"/>
    <col min="3842" max="3854" width="7.7109375" style="29" customWidth="1"/>
    <col min="3855" max="3855" width="22.7109375" style="29" customWidth="1"/>
    <col min="3856" max="4096" width="9.140625" style="29"/>
    <col min="4097" max="4097" width="22.7109375" style="29" customWidth="1"/>
    <col min="4098" max="4110" width="7.7109375" style="29" customWidth="1"/>
    <col min="4111" max="4111" width="22.7109375" style="29" customWidth="1"/>
    <col min="4112" max="4352" width="9.140625" style="29"/>
    <col min="4353" max="4353" width="22.7109375" style="29" customWidth="1"/>
    <col min="4354" max="4366" width="7.7109375" style="29" customWidth="1"/>
    <col min="4367" max="4367" width="22.7109375" style="29" customWidth="1"/>
    <col min="4368" max="4608" width="9.140625" style="29"/>
    <col min="4609" max="4609" width="22.7109375" style="29" customWidth="1"/>
    <col min="4610" max="4622" width="7.7109375" style="29" customWidth="1"/>
    <col min="4623" max="4623" width="22.7109375" style="29" customWidth="1"/>
    <col min="4624" max="4864" width="9.140625" style="29"/>
    <col min="4865" max="4865" width="22.7109375" style="29" customWidth="1"/>
    <col min="4866" max="4878" width="7.7109375" style="29" customWidth="1"/>
    <col min="4879" max="4879" width="22.7109375" style="29" customWidth="1"/>
    <col min="4880" max="5120" width="9.140625" style="29"/>
    <col min="5121" max="5121" width="22.7109375" style="29" customWidth="1"/>
    <col min="5122" max="5134" width="7.7109375" style="29" customWidth="1"/>
    <col min="5135" max="5135" width="22.7109375" style="29" customWidth="1"/>
    <col min="5136" max="5376" width="9.140625" style="29"/>
    <col min="5377" max="5377" width="22.7109375" style="29" customWidth="1"/>
    <col min="5378" max="5390" width="7.7109375" style="29" customWidth="1"/>
    <col min="5391" max="5391" width="22.7109375" style="29" customWidth="1"/>
    <col min="5392" max="5632" width="9.140625" style="29"/>
    <col min="5633" max="5633" width="22.7109375" style="29" customWidth="1"/>
    <col min="5634" max="5646" width="7.7109375" style="29" customWidth="1"/>
    <col min="5647" max="5647" width="22.7109375" style="29" customWidth="1"/>
    <col min="5648" max="5888" width="9.140625" style="29"/>
    <col min="5889" max="5889" width="22.7109375" style="29" customWidth="1"/>
    <col min="5890" max="5902" width="7.7109375" style="29" customWidth="1"/>
    <col min="5903" max="5903" width="22.7109375" style="29" customWidth="1"/>
    <col min="5904" max="6144" width="9.140625" style="29"/>
    <col min="6145" max="6145" width="22.7109375" style="29" customWidth="1"/>
    <col min="6146" max="6158" width="7.7109375" style="29" customWidth="1"/>
    <col min="6159" max="6159" width="22.7109375" style="29" customWidth="1"/>
    <col min="6160" max="6400" width="9.140625" style="29"/>
    <col min="6401" max="6401" width="22.7109375" style="29" customWidth="1"/>
    <col min="6402" max="6414" width="7.7109375" style="29" customWidth="1"/>
    <col min="6415" max="6415" width="22.7109375" style="29" customWidth="1"/>
    <col min="6416" max="6656" width="9.140625" style="29"/>
    <col min="6657" max="6657" width="22.7109375" style="29" customWidth="1"/>
    <col min="6658" max="6670" width="7.7109375" style="29" customWidth="1"/>
    <col min="6671" max="6671" width="22.7109375" style="29" customWidth="1"/>
    <col min="6672" max="6912" width="9.140625" style="29"/>
    <col min="6913" max="6913" width="22.7109375" style="29" customWidth="1"/>
    <col min="6914" max="6926" width="7.7109375" style="29" customWidth="1"/>
    <col min="6927" max="6927" width="22.7109375" style="29" customWidth="1"/>
    <col min="6928" max="7168" width="9.140625" style="29"/>
    <col min="7169" max="7169" width="22.7109375" style="29" customWidth="1"/>
    <col min="7170" max="7182" width="7.7109375" style="29" customWidth="1"/>
    <col min="7183" max="7183" width="22.7109375" style="29" customWidth="1"/>
    <col min="7184" max="7424" width="9.140625" style="29"/>
    <col min="7425" max="7425" width="22.7109375" style="29" customWidth="1"/>
    <col min="7426" max="7438" width="7.7109375" style="29" customWidth="1"/>
    <col min="7439" max="7439" width="22.7109375" style="29" customWidth="1"/>
    <col min="7440" max="7680" width="9.140625" style="29"/>
    <col min="7681" max="7681" width="22.7109375" style="29" customWidth="1"/>
    <col min="7682" max="7694" width="7.7109375" style="29" customWidth="1"/>
    <col min="7695" max="7695" width="22.7109375" style="29" customWidth="1"/>
    <col min="7696" max="7936" width="9.140625" style="29"/>
    <col min="7937" max="7937" width="22.7109375" style="29" customWidth="1"/>
    <col min="7938" max="7950" width="7.7109375" style="29" customWidth="1"/>
    <col min="7951" max="7951" width="22.7109375" style="29" customWidth="1"/>
    <col min="7952" max="8192" width="9.140625" style="29"/>
    <col min="8193" max="8193" width="22.7109375" style="29" customWidth="1"/>
    <col min="8194" max="8206" width="7.7109375" style="29" customWidth="1"/>
    <col min="8207" max="8207" width="22.7109375" style="29" customWidth="1"/>
    <col min="8208" max="8448" width="9.140625" style="29"/>
    <col min="8449" max="8449" width="22.7109375" style="29" customWidth="1"/>
    <col min="8450" max="8462" width="7.7109375" style="29" customWidth="1"/>
    <col min="8463" max="8463" width="22.7109375" style="29" customWidth="1"/>
    <col min="8464" max="8704" width="9.140625" style="29"/>
    <col min="8705" max="8705" width="22.7109375" style="29" customWidth="1"/>
    <col min="8706" max="8718" width="7.7109375" style="29" customWidth="1"/>
    <col min="8719" max="8719" width="22.7109375" style="29" customWidth="1"/>
    <col min="8720" max="8960" width="9.140625" style="29"/>
    <col min="8961" max="8961" width="22.7109375" style="29" customWidth="1"/>
    <col min="8962" max="8974" width="7.7109375" style="29" customWidth="1"/>
    <col min="8975" max="8975" width="22.7109375" style="29" customWidth="1"/>
    <col min="8976" max="9216" width="9.140625" style="29"/>
    <col min="9217" max="9217" width="22.7109375" style="29" customWidth="1"/>
    <col min="9218" max="9230" width="7.7109375" style="29" customWidth="1"/>
    <col min="9231" max="9231" width="22.7109375" style="29" customWidth="1"/>
    <col min="9232" max="9472" width="9.140625" style="29"/>
    <col min="9473" max="9473" width="22.7109375" style="29" customWidth="1"/>
    <col min="9474" max="9486" width="7.7109375" style="29" customWidth="1"/>
    <col min="9487" max="9487" width="22.7109375" style="29" customWidth="1"/>
    <col min="9488" max="9728" width="9.140625" style="29"/>
    <col min="9729" max="9729" width="22.7109375" style="29" customWidth="1"/>
    <col min="9730" max="9742" width="7.7109375" style="29" customWidth="1"/>
    <col min="9743" max="9743" width="22.7109375" style="29" customWidth="1"/>
    <col min="9744" max="9984" width="9.140625" style="29"/>
    <col min="9985" max="9985" width="22.7109375" style="29" customWidth="1"/>
    <col min="9986" max="9998" width="7.7109375" style="29" customWidth="1"/>
    <col min="9999" max="9999" width="22.7109375" style="29" customWidth="1"/>
    <col min="10000" max="10240" width="9.140625" style="29"/>
    <col min="10241" max="10241" width="22.7109375" style="29" customWidth="1"/>
    <col min="10242" max="10254" width="7.7109375" style="29" customWidth="1"/>
    <col min="10255" max="10255" width="22.7109375" style="29" customWidth="1"/>
    <col min="10256" max="10496" width="9.140625" style="29"/>
    <col min="10497" max="10497" width="22.7109375" style="29" customWidth="1"/>
    <col min="10498" max="10510" width="7.7109375" style="29" customWidth="1"/>
    <col min="10511" max="10511" width="22.7109375" style="29" customWidth="1"/>
    <col min="10512" max="10752" width="9.140625" style="29"/>
    <col min="10753" max="10753" width="22.7109375" style="29" customWidth="1"/>
    <col min="10754" max="10766" width="7.7109375" style="29" customWidth="1"/>
    <col min="10767" max="10767" width="22.7109375" style="29" customWidth="1"/>
    <col min="10768" max="11008" width="9.140625" style="29"/>
    <col min="11009" max="11009" width="22.7109375" style="29" customWidth="1"/>
    <col min="11010" max="11022" width="7.7109375" style="29" customWidth="1"/>
    <col min="11023" max="11023" width="22.7109375" style="29" customWidth="1"/>
    <col min="11024" max="11264" width="9.140625" style="29"/>
    <col min="11265" max="11265" width="22.7109375" style="29" customWidth="1"/>
    <col min="11266" max="11278" width="7.7109375" style="29" customWidth="1"/>
    <col min="11279" max="11279" width="22.7109375" style="29" customWidth="1"/>
    <col min="11280" max="11520" width="9.140625" style="29"/>
    <col min="11521" max="11521" width="22.7109375" style="29" customWidth="1"/>
    <col min="11522" max="11534" width="7.7109375" style="29" customWidth="1"/>
    <col min="11535" max="11535" width="22.7109375" style="29" customWidth="1"/>
    <col min="11536" max="11776" width="9.140625" style="29"/>
    <col min="11777" max="11777" width="22.7109375" style="29" customWidth="1"/>
    <col min="11778" max="11790" width="7.7109375" style="29" customWidth="1"/>
    <col min="11791" max="11791" width="22.7109375" style="29" customWidth="1"/>
    <col min="11792" max="12032" width="9.140625" style="29"/>
    <col min="12033" max="12033" width="22.7109375" style="29" customWidth="1"/>
    <col min="12034" max="12046" width="7.7109375" style="29" customWidth="1"/>
    <col min="12047" max="12047" width="22.7109375" style="29" customWidth="1"/>
    <col min="12048" max="12288" width="9.140625" style="29"/>
    <col min="12289" max="12289" width="22.7109375" style="29" customWidth="1"/>
    <col min="12290" max="12302" width="7.7109375" style="29" customWidth="1"/>
    <col min="12303" max="12303" width="22.7109375" style="29" customWidth="1"/>
    <col min="12304" max="12544" width="9.140625" style="29"/>
    <col min="12545" max="12545" width="22.7109375" style="29" customWidth="1"/>
    <col min="12546" max="12558" width="7.7109375" style="29" customWidth="1"/>
    <col min="12559" max="12559" width="22.7109375" style="29" customWidth="1"/>
    <col min="12560" max="12800" width="9.140625" style="29"/>
    <col min="12801" max="12801" width="22.7109375" style="29" customWidth="1"/>
    <col min="12802" max="12814" width="7.7109375" style="29" customWidth="1"/>
    <col min="12815" max="12815" width="22.7109375" style="29" customWidth="1"/>
    <col min="12816" max="13056" width="9.140625" style="29"/>
    <col min="13057" max="13057" width="22.7109375" style="29" customWidth="1"/>
    <col min="13058" max="13070" width="7.7109375" style="29" customWidth="1"/>
    <col min="13071" max="13071" width="22.7109375" style="29" customWidth="1"/>
    <col min="13072" max="13312" width="9.140625" style="29"/>
    <col min="13313" max="13313" width="22.7109375" style="29" customWidth="1"/>
    <col min="13314" max="13326" width="7.7109375" style="29" customWidth="1"/>
    <col min="13327" max="13327" width="22.7109375" style="29" customWidth="1"/>
    <col min="13328" max="13568" width="9.140625" style="29"/>
    <col min="13569" max="13569" width="22.7109375" style="29" customWidth="1"/>
    <col min="13570" max="13582" width="7.7109375" style="29" customWidth="1"/>
    <col min="13583" max="13583" width="22.7109375" style="29" customWidth="1"/>
    <col min="13584" max="13824" width="9.140625" style="29"/>
    <col min="13825" max="13825" width="22.7109375" style="29" customWidth="1"/>
    <col min="13826" max="13838" width="7.7109375" style="29" customWidth="1"/>
    <col min="13839" max="13839" width="22.7109375" style="29" customWidth="1"/>
    <col min="13840" max="14080" width="9.140625" style="29"/>
    <col min="14081" max="14081" width="22.7109375" style="29" customWidth="1"/>
    <col min="14082" max="14094" width="7.7109375" style="29" customWidth="1"/>
    <col min="14095" max="14095" width="22.7109375" style="29" customWidth="1"/>
    <col min="14096" max="14336" width="9.140625" style="29"/>
    <col min="14337" max="14337" width="22.7109375" style="29" customWidth="1"/>
    <col min="14338" max="14350" width="7.7109375" style="29" customWidth="1"/>
    <col min="14351" max="14351" width="22.7109375" style="29" customWidth="1"/>
    <col min="14352" max="14592" width="9.140625" style="29"/>
    <col min="14593" max="14593" width="22.7109375" style="29" customWidth="1"/>
    <col min="14594" max="14606" width="7.7109375" style="29" customWidth="1"/>
    <col min="14607" max="14607" width="22.7109375" style="29" customWidth="1"/>
    <col min="14608" max="14848" width="9.140625" style="29"/>
    <col min="14849" max="14849" width="22.7109375" style="29" customWidth="1"/>
    <col min="14850" max="14862" width="7.7109375" style="29" customWidth="1"/>
    <col min="14863" max="14863" width="22.7109375" style="29" customWidth="1"/>
    <col min="14864" max="15104" width="9.140625" style="29"/>
    <col min="15105" max="15105" width="22.7109375" style="29" customWidth="1"/>
    <col min="15106" max="15118" width="7.7109375" style="29" customWidth="1"/>
    <col min="15119" max="15119" width="22.7109375" style="29" customWidth="1"/>
    <col min="15120" max="15360" width="9.140625" style="29"/>
    <col min="15361" max="15361" width="22.7109375" style="29" customWidth="1"/>
    <col min="15362" max="15374" width="7.7109375" style="29" customWidth="1"/>
    <col min="15375" max="15375" width="22.7109375" style="29" customWidth="1"/>
    <col min="15376" max="15616" width="9.140625" style="29"/>
    <col min="15617" max="15617" width="22.7109375" style="29" customWidth="1"/>
    <col min="15618" max="15630" width="7.7109375" style="29" customWidth="1"/>
    <col min="15631" max="15631" width="22.7109375" style="29" customWidth="1"/>
    <col min="15632" max="15872" width="9.140625" style="29"/>
    <col min="15873" max="15873" width="22.7109375" style="29" customWidth="1"/>
    <col min="15874" max="15886" width="7.7109375" style="29" customWidth="1"/>
    <col min="15887" max="15887" width="22.7109375" style="29" customWidth="1"/>
    <col min="15888" max="16128" width="9.140625" style="29"/>
    <col min="16129" max="16129" width="22.7109375" style="29" customWidth="1"/>
    <col min="16130" max="16142" width="7.7109375" style="29" customWidth="1"/>
    <col min="16143" max="16143" width="22.7109375" style="29" customWidth="1"/>
    <col min="16144" max="16384" width="9.140625" style="29"/>
  </cols>
  <sheetData>
    <row r="1" spans="1:15" ht="23.25" x14ac:dyDescent="0.2">
      <c r="A1" s="1474" t="s">
        <v>313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</row>
    <row r="2" spans="1:15" ht="15.75" x14ac:dyDescent="0.2">
      <c r="A2" s="1475" t="s">
        <v>314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  <c r="O2" s="1475"/>
    </row>
    <row r="3" spans="1:15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</row>
    <row r="4" spans="1:15" ht="15.75" x14ac:dyDescent="0.2">
      <c r="A4" s="1475" t="s">
        <v>346</v>
      </c>
      <c r="B4" s="1475"/>
      <c r="C4" s="1475"/>
      <c r="D4" s="1475"/>
      <c r="E4" s="1475"/>
      <c r="F4" s="1475"/>
      <c r="G4" s="1475"/>
      <c r="H4" s="1475"/>
      <c r="I4" s="1475"/>
      <c r="J4" s="1475"/>
      <c r="K4" s="1475"/>
      <c r="L4" s="1475"/>
      <c r="M4" s="1475"/>
      <c r="N4" s="1475"/>
      <c r="O4" s="1475"/>
    </row>
    <row r="5" spans="1:15" ht="16.5" x14ac:dyDescent="0.3">
      <c r="A5" s="297" t="s">
        <v>757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330"/>
      <c r="N5" s="331"/>
      <c r="O5" s="303" t="s">
        <v>519</v>
      </c>
    </row>
    <row r="6" spans="1:15" ht="43.5" customHeight="1" x14ac:dyDescent="0.2">
      <c r="A6" s="38" t="s">
        <v>305</v>
      </c>
      <c r="B6" s="529" t="s">
        <v>394</v>
      </c>
      <c r="C6" s="429" t="s">
        <v>684</v>
      </c>
      <c r="D6" s="429" t="s">
        <v>685</v>
      </c>
      <c r="E6" s="429" t="s">
        <v>686</v>
      </c>
      <c r="F6" s="429" t="s">
        <v>687</v>
      </c>
      <c r="G6" s="429" t="s">
        <v>688</v>
      </c>
      <c r="H6" s="429" t="s">
        <v>689</v>
      </c>
      <c r="I6" s="429" t="s">
        <v>690</v>
      </c>
      <c r="J6" s="429" t="s">
        <v>691</v>
      </c>
      <c r="K6" s="429" t="s">
        <v>692</v>
      </c>
      <c r="L6" s="429" t="s">
        <v>693</v>
      </c>
      <c r="M6" s="429" t="s">
        <v>694</v>
      </c>
      <c r="N6" s="429" t="s">
        <v>695</v>
      </c>
      <c r="O6" s="668" t="s">
        <v>306</v>
      </c>
    </row>
    <row r="7" spans="1:15" ht="19.5" customHeight="1" thickBot="1" x14ac:dyDescent="0.25">
      <c r="A7" s="536" t="s">
        <v>805</v>
      </c>
      <c r="B7" s="768"/>
      <c r="C7" s="768"/>
      <c r="D7" s="769"/>
      <c r="E7" s="768"/>
      <c r="F7" s="768"/>
      <c r="G7" s="769"/>
      <c r="H7" s="769"/>
      <c r="I7" s="769"/>
      <c r="J7" s="769"/>
      <c r="K7" s="770"/>
      <c r="L7" s="768"/>
      <c r="M7" s="768"/>
      <c r="N7" s="768"/>
      <c r="O7" s="771" t="s">
        <v>804</v>
      </c>
    </row>
    <row r="8" spans="1:15" ht="18" customHeight="1" thickTop="1" thickBot="1" x14ac:dyDescent="0.25">
      <c r="A8" s="772" t="s">
        <v>823</v>
      </c>
      <c r="B8" s="268">
        <f>N8+M8+L8+K8+J8+I8+H8+G8+F8+E8+D8+C8</f>
        <v>1</v>
      </c>
      <c r="C8" s="531">
        <v>1</v>
      </c>
      <c r="D8" s="531">
        <v>0</v>
      </c>
      <c r="E8" s="531">
        <v>0</v>
      </c>
      <c r="F8" s="531">
        <v>0</v>
      </c>
      <c r="G8" s="531">
        <v>0</v>
      </c>
      <c r="H8" s="531">
        <v>0</v>
      </c>
      <c r="I8" s="531">
        <v>0</v>
      </c>
      <c r="J8" s="531">
        <v>0</v>
      </c>
      <c r="K8" s="531">
        <v>0</v>
      </c>
      <c r="L8" s="531">
        <v>0</v>
      </c>
      <c r="M8" s="531">
        <v>0</v>
      </c>
      <c r="N8" s="531">
        <v>0</v>
      </c>
      <c r="O8" s="773" t="s">
        <v>307</v>
      </c>
    </row>
    <row r="9" spans="1:15" ht="16.5" thickTop="1" thickBot="1" x14ac:dyDescent="0.25">
      <c r="A9" s="774">
        <v>1</v>
      </c>
      <c r="B9" s="232">
        <f t="shared" ref="B9:B33" si="0">N9+M9+L9+K9+J9+I9+H9+G9+F9+E9+D9+C9</f>
        <v>28</v>
      </c>
      <c r="C9" s="227">
        <v>4</v>
      </c>
      <c r="D9" s="227">
        <v>5</v>
      </c>
      <c r="E9" s="227">
        <v>5</v>
      </c>
      <c r="F9" s="227">
        <v>0</v>
      </c>
      <c r="G9" s="227">
        <v>4</v>
      </c>
      <c r="H9" s="227">
        <v>2</v>
      </c>
      <c r="I9" s="227">
        <v>1</v>
      </c>
      <c r="J9" s="227">
        <v>1</v>
      </c>
      <c r="K9" s="227">
        <v>2</v>
      </c>
      <c r="L9" s="227">
        <v>0</v>
      </c>
      <c r="M9" s="227">
        <v>0</v>
      </c>
      <c r="N9" s="227">
        <v>4</v>
      </c>
      <c r="O9" s="775">
        <v>1</v>
      </c>
    </row>
    <row r="10" spans="1:15" ht="16.5" thickTop="1" thickBot="1" x14ac:dyDescent="0.25">
      <c r="A10" s="776">
        <v>2</v>
      </c>
      <c r="B10" s="268">
        <f t="shared" si="0"/>
        <v>1</v>
      </c>
      <c r="C10" s="531">
        <v>0</v>
      </c>
      <c r="D10" s="531">
        <v>0</v>
      </c>
      <c r="E10" s="531">
        <v>0</v>
      </c>
      <c r="F10" s="531">
        <v>0</v>
      </c>
      <c r="G10" s="531">
        <v>1</v>
      </c>
      <c r="H10" s="531">
        <v>0</v>
      </c>
      <c r="I10" s="531">
        <v>0</v>
      </c>
      <c r="J10" s="531">
        <v>0</v>
      </c>
      <c r="K10" s="531">
        <v>0</v>
      </c>
      <c r="L10" s="531">
        <v>0</v>
      </c>
      <c r="M10" s="531">
        <v>0</v>
      </c>
      <c r="N10" s="531">
        <v>0</v>
      </c>
      <c r="O10" s="773">
        <v>2</v>
      </c>
    </row>
    <row r="11" spans="1:15" ht="16.5" thickTop="1" thickBot="1" x14ac:dyDescent="0.25">
      <c r="A11" s="774">
        <v>3</v>
      </c>
      <c r="B11" s="232">
        <f t="shared" si="0"/>
        <v>0</v>
      </c>
      <c r="C11" s="227">
        <v>0</v>
      </c>
      <c r="D11" s="227">
        <v>0</v>
      </c>
      <c r="E11" s="227">
        <v>0</v>
      </c>
      <c r="F11" s="227">
        <v>0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>
        <v>0</v>
      </c>
      <c r="M11" s="227">
        <v>0</v>
      </c>
      <c r="N11" s="227">
        <v>0</v>
      </c>
      <c r="O11" s="775">
        <v>3</v>
      </c>
    </row>
    <row r="12" spans="1:15" ht="16.5" thickTop="1" thickBot="1" x14ac:dyDescent="0.25">
      <c r="A12" s="776">
        <v>4</v>
      </c>
      <c r="B12" s="268">
        <f t="shared" si="0"/>
        <v>0</v>
      </c>
      <c r="C12" s="531">
        <v>0</v>
      </c>
      <c r="D12" s="531">
        <v>0</v>
      </c>
      <c r="E12" s="531">
        <v>0</v>
      </c>
      <c r="F12" s="531">
        <v>0</v>
      </c>
      <c r="G12" s="531">
        <v>0</v>
      </c>
      <c r="H12" s="531">
        <v>0</v>
      </c>
      <c r="I12" s="531">
        <v>0</v>
      </c>
      <c r="J12" s="531">
        <v>0</v>
      </c>
      <c r="K12" s="531">
        <v>0</v>
      </c>
      <c r="L12" s="531">
        <v>0</v>
      </c>
      <c r="M12" s="531">
        <v>0</v>
      </c>
      <c r="N12" s="531">
        <v>0</v>
      </c>
      <c r="O12" s="773">
        <v>4</v>
      </c>
    </row>
    <row r="13" spans="1:15" ht="16.5" thickTop="1" thickBot="1" x14ac:dyDescent="0.25">
      <c r="A13" s="774">
        <v>5</v>
      </c>
      <c r="B13" s="232">
        <f t="shared" si="0"/>
        <v>2</v>
      </c>
      <c r="C13" s="227">
        <v>0</v>
      </c>
      <c r="D13" s="227">
        <v>1</v>
      </c>
      <c r="E13" s="227">
        <v>1</v>
      </c>
      <c r="F13" s="227">
        <v>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775">
        <v>5</v>
      </c>
    </row>
    <row r="14" spans="1:15" ht="16.5" thickTop="1" thickBot="1" x14ac:dyDescent="0.25">
      <c r="A14" s="776">
        <v>6</v>
      </c>
      <c r="B14" s="268">
        <f t="shared" si="0"/>
        <v>1</v>
      </c>
      <c r="C14" s="531">
        <v>0</v>
      </c>
      <c r="D14" s="531">
        <v>0</v>
      </c>
      <c r="E14" s="531">
        <v>0</v>
      </c>
      <c r="F14" s="531">
        <v>0</v>
      </c>
      <c r="G14" s="531">
        <v>1</v>
      </c>
      <c r="H14" s="531">
        <v>0</v>
      </c>
      <c r="I14" s="531">
        <v>0</v>
      </c>
      <c r="J14" s="531">
        <v>0</v>
      </c>
      <c r="K14" s="531">
        <v>0</v>
      </c>
      <c r="L14" s="531">
        <v>0</v>
      </c>
      <c r="M14" s="531">
        <v>0</v>
      </c>
      <c r="N14" s="531">
        <v>0</v>
      </c>
      <c r="O14" s="773">
        <v>6</v>
      </c>
    </row>
    <row r="15" spans="1:15" ht="16.5" thickTop="1" thickBot="1" x14ac:dyDescent="0.25">
      <c r="A15" s="777" t="s">
        <v>807</v>
      </c>
      <c r="B15" s="232">
        <f t="shared" si="0"/>
        <v>3</v>
      </c>
      <c r="C15" s="227">
        <v>0</v>
      </c>
      <c r="D15" s="227">
        <v>0</v>
      </c>
      <c r="E15" s="227">
        <v>0</v>
      </c>
      <c r="F15" s="227">
        <v>0</v>
      </c>
      <c r="G15" s="227">
        <v>0</v>
      </c>
      <c r="H15" s="227">
        <v>2</v>
      </c>
      <c r="I15" s="227">
        <v>0</v>
      </c>
      <c r="J15" s="227">
        <v>0</v>
      </c>
      <c r="K15" s="227">
        <v>1</v>
      </c>
      <c r="L15" s="227">
        <v>0</v>
      </c>
      <c r="M15" s="227">
        <v>0</v>
      </c>
      <c r="N15" s="227">
        <v>0</v>
      </c>
      <c r="O15" s="778" t="s">
        <v>308</v>
      </c>
    </row>
    <row r="16" spans="1:15" ht="16.5" thickTop="1" thickBot="1" x14ac:dyDescent="0.25">
      <c r="A16" s="422" t="s">
        <v>806</v>
      </c>
      <c r="B16" s="268">
        <f t="shared" si="0"/>
        <v>0</v>
      </c>
      <c r="C16" s="531">
        <v>0</v>
      </c>
      <c r="D16" s="531">
        <v>0</v>
      </c>
      <c r="E16" s="531">
        <v>0</v>
      </c>
      <c r="F16" s="531">
        <v>0</v>
      </c>
      <c r="G16" s="531">
        <v>0</v>
      </c>
      <c r="H16" s="531">
        <v>0</v>
      </c>
      <c r="I16" s="531">
        <v>0</v>
      </c>
      <c r="J16" s="531">
        <v>0</v>
      </c>
      <c r="K16" s="531">
        <v>0</v>
      </c>
      <c r="L16" s="531">
        <v>0</v>
      </c>
      <c r="M16" s="531">
        <v>0</v>
      </c>
      <c r="N16" s="531">
        <v>0</v>
      </c>
      <c r="O16" s="779" t="s">
        <v>806</v>
      </c>
    </row>
    <row r="17" spans="1:15" ht="16.5" thickTop="1" thickBot="1" x14ac:dyDescent="0.25">
      <c r="A17" s="780" t="s">
        <v>309</v>
      </c>
      <c r="B17" s="232">
        <f t="shared" si="0"/>
        <v>4</v>
      </c>
      <c r="C17" s="227">
        <v>0</v>
      </c>
      <c r="D17" s="227">
        <v>0</v>
      </c>
      <c r="E17" s="227">
        <v>0</v>
      </c>
      <c r="F17" s="227">
        <v>1</v>
      </c>
      <c r="G17" s="227">
        <v>0</v>
      </c>
      <c r="H17" s="227">
        <v>0</v>
      </c>
      <c r="I17" s="227">
        <v>0</v>
      </c>
      <c r="J17" s="227">
        <v>1</v>
      </c>
      <c r="K17" s="227">
        <v>0</v>
      </c>
      <c r="L17" s="227">
        <v>0</v>
      </c>
      <c r="M17" s="227">
        <v>1</v>
      </c>
      <c r="N17" s="227">
        <v>1</v>
      </c>
      <c r="O17" s="778" t="s">
        <v>309</v>
      </c>
    </row>
    <row r="18" spans="1:15" ht="16.5" thickTop="1" thickBot="1" x14ac:dyDescent="0.25">
      <c r="A18" s="422" t="s">
        <v>310</v>
      </c>
      <c r="B18" s="268">
        <f t="shared" si="0"/>
        <v>0</v>
      </c>
      <c r="C18" s="531">
        <v>0</v>
      </c>
      <c r="D18" s="531">
        <v>0</v>
      </c>
      <c r="E18" s="531">
        <v>0</v>
      </c>
      <c r="F18" s="531">
        <v>0</v>
      </c>
      <c r="G18" s="531">
        <v>0</v>
      </c>
      <c r="H18" s="531">
        <v>0</v>
      </c>
      <c r="I18" s="531">
        <v>0</v>
      </c>
      <c r="J18" s="531">
        <v>0</v>
      </c>
      <c r="K18" s="531">
        <v>0</v>
      </c>
      <c r="L18" s="531">
        <v>0</v>
      </c>
      <c r="M18" s="531">
        <v>0</v>
      </c>
      <c r="N18" s="531">
        <v>0</v>
      </c>
      <c r="O18" s="779" t="s">
        <v>310</v>
      </c>
    </row>
    <row r="19" spans="1:15" ht="16.5" thickTop="1" thickBot="1" x14ac:dyDescent="0.25">
      <c r="A19" s="781" t="s">
        <v>71</v>
      </c>
      <c r="B19" s="232">
        <f t="shared" si="0"/>
        <v>0</v>
      </c>
      <c r="C19" s="227">
        <v>0</v>
      </c>
      <c r="D19" s="227">
        <v>0</v>
      </c>
      <c r="E19" s="227">
        <v>0</v>
      </c>
      <c r="F19" s="227">
        <v>0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>
        <v>0</v>
      </c>
      <c r="M19" s="227">
        <v>0</v>
      </c>
      <c r="N19" s="227">
        <v>0</v>
      </c>
      <c r="O19" s="775" t="s">
        <v>72</v>
      </c>
    </row>
    <row r="20" spans="1:15" ht="18" customHeight="1" thickTop="1" thickBot="1" x14ac:dyDescent="0.25">
      <c r="A20" s="782" t="s">
        <v>311</v>
      </c>
      <c r="B20" s="268"/>
      <c r="C20" s="544"/>
      <c r="D20" s="544"/>
      <c r="E20" s="544"/>
      <c r="F20" s="544"/>
      <c r="G20" s="544"/>
      <c r="H20" s="544"/>
      <c r="I20" s="544"/>
      <c r="J20" s="544"/>
      <c r="K20" s="544"/>
      <c r="L20" s="544"/>
      <c r="M20" s="544"/>
      <c r="N20" s="544"/>
      <c r="O20" s="783" t="s">
        <v>312</v>
      </c>
    </row>
    <row r="21" spans="1:15" ht="16.5" thickTop="1" thickBot="1" x14ac:dyDescent="0.25">
      <c r="A21" s="774">
        <v>1</v>
      </c>
      <c r="B21" s="232">
        <f t="shared" si="0"/>
        <v>3</v>
      </c>
      <c r="C21" s="227">
        <v>0</v>
      </c>
      <c r="D21" s="227">
        <v>0</v>
      </c>
      <c r="E21" s="227">
        <v>0</v>
      </c>
      <c r="F21" s="227">
        <v>0</v>
      </c>
      <c r="G21" s="227">
        <v>1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1</v>
      </c>
      <c r="N21" s="227">
        <v>1</v>
      </c>
      <c r="O21" s="775">
        <v>1</v>
      </c>
    </row>
    <row r="22" spans="1:15" ht="16.5" thickTop="1" thickBot="1" x14ac:dyDescent="0.25">
      <c r="A22" s="776">
        <v>2</v>
      </c>
      <c r="B22" s="268">
        <f t="shared" si="0"/>
        <v>1</v>
      </c>
      <c r="C22" s="531">
        <v>0</v>
      </c>
      <c r="D22" s="531">
        <v>0</v>
      </c>
      <c r="E22" s="531">
        <v>0</v>
      </c>
      <c r="F22" s="531">
        <v>0</v>
      </c>
      <c r="G22" s="531">
        <v>0</v>
      </c>
      <c r="H22" s="531">
        <v>0</v>
      </c>
      <c r="I22" s="531">
        <v>0</v>
      </c>
      <c r="J22" s="531">
        <v>0</v>
      </c>
      <c r="K22" s="531">
        <v>0</v>
      </c>
      <c r="L22" s="531">
        <v>0</v>
      </c>
      <c r="M22" s="531">
        <v>0</v>
      </c>
      <c r="N22" s="531">
        <v>1</v>
      </c>
      <c r="O22" s="773">
        <v>2</v>
      </c>
    </row>
    <row r="23" spans="1:15" ht="16.5" thickTop="1" thickBot="1" x14ac:dyDescent="0.25">
      <c r="A23" s="774">
        <v>3</v>
      </c>
      <c r="B23" s="232">
        <f t="shared" si="0"/>
        <v>2</v>
      </c>
      <c r="C23" s="227">
        <v>1</v>
      </c>
      <c r="D23" s="227">
        <v>0</v>
      </c>
      <c r="E23" s="227">
        <v>0</v>
      </c>
      <c r="F23" s="227">
        <v>0</v>
      </c>
      <c r="G23" s="227">
        <v>0</v>
      </c>
      <c r="H23" s="227">
        <v>0</v>
      </c>
      <c r="I23" s="227">
        <v>1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775">
        <v>3</v>
      </c>
    </row>
    <row r="24" spans="1:15" ht="16.5" thickTop="1" thickBot="1" x14ac:dyDescent="0.25">
      <c r="A24" s="776">
        <v>4</v>
      </c>
      <c r="B24" s="268">
        <f t="shared" si="0"/>
        <v>4</v>
      </c>
      <c r="C24" s="531">
        <v>1</v>
      </c>
      <c r="D24" s="531">
        <v>1</v>
      </c>
      <c r="E24" s="531">
        <v>1</v>
      </c>
      <c r="F24" s="531">
        <v>0</v>
      </c>
      <c r="G24" s="531">
        <v>0</v>
      </c>
      <c r="H24" s="531">
        <v>0</v>
      </c>
      <c r="I24" s="531">
        <v>0</v>
      </c>
      <c r="J24" s="531">
        <v>0</v>
      </c>
      <c r="K24" s="531">
        <v>0</v>
      </c>
      <c r="L24" s="531">
        <v>0</v>
      </c>
      <c r="M24" s="531">
        <v>0</v>
      </c>
      <c r="N24" s="531">
        <v>1</v>
      </c>
      <c r="O24" s="773">
        <v>4</v>
      </c>
    </row>
    <row r="25" spans="1:15" ht="16.5" thickTop="1" thickBot="1" x14ac:dyDescent="0.25">
      <c r="A25" s="774">
        <v>5</v>
      </c>
      <c r="B25" s="232">
        <f t="shared" si="0"/>
        <v>0</v>
      </c>
      <c r="C25" s="227">
        <v>0</v>
      </c>
      <c r="D25" s="227">
        <v>0</v>
      </c>
      <c r="E25" s="227">
        <v>0</v>
      </c>
      <c r="F25" s="227">
        <v>0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775">
        <v>5</v>
      </c>
    </row>
    <row r="26" spans="1:15" ht="16.5" thickTop="1" thickBot="1" x14ac:dyDescent="0.25">
      <c r="A26" s="776">
        <v>6</v>
      </c>
      <c r="B26" s="268">
        <f t="shared" si="0"/>
        <v>0</v>
      </c>
      <c r="C26" s="531">
        <v>0</v>
      </c>
      <c r="D26" s="531">
        <v>0</v>
      </c>
      <c r="E26" s="531">
        <v>0</v>
      </c>
      <c r="F26" s="531">
        <v>0</v>
      </c>
      <c r="G26" s="531">
        <v>0</v>
      </c>
      <c r="H26" s="531">
        <v>0</v>
      </c>
      <c r="I26" s="531">
        <v>0</v>
      </c>
      <c r="J26" s="531">
        <v>0</v>
      </c>
      <c r="K26" s="531">
        <v>0</v>
      </c>
      <c r="L26" s="531">
        <v>0</v>
      </c>
      <c r="M26" s="531">
        <v>0</v>
      </c>
      <c r="N26" s="531">
        <v>0</v>
      </c>
      <c r="O26" s="773">
        <v>6</v>
      </c>
    </row>
    <row r="27" spans="1:15" ht="16.5" thickTop="1" thickBot="1" x14ac:dyDescent="0.25">
      <c r="A27" s="774">
        <v>7</v>
      </c>
      <c r="B27" s="232">
        <f t="shared" si="0"/>
        <v>0</v>
      </c>
      <c r="C27" s="227">
        <v>0</v>
      </c>
      <c r="D27" s="227">
        <v>0</v>
      </c>
      <c r="E27" s="227">
        <v>0</v>
      </c>
      <c r="F27" s="227">
        <v>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775">
        <v>7</v>
      </c>
    </row>
    <row r="28" spans="1:15" ht="16.5" thickTop="1" thickBot="1" x14ac:dyDescent="0.25">
      <c r="A28" s="776">
        <v>8</v>
      </c>
      <c r="B28" s="268">
        <f t="shared" si="0"/>
        <v>0</v>
      </c>
      <c r="C28" s="531">
        <v>0</v>
      </c>
      <c r="D28" s="531">
        <v>0</v>
      </c>
      <c r="E28" s="531">
        <v>0</v>
      </c>
      <c r="F28" s="531">
        <v>0</v>
      </c>
      <c r="G28" s="531">
        <v>0</v>
      </c>
      <c r="H28" s="531">
        <v>0</v>
      </c>
      <c r="I28" s="531">
        <v>0</v>
      </c>
      <c r="J28" s="531">
        <v>0</v>
      </c>
      <c r="K28" s="531">
        <v>0</v>
      </c>
      <c r="L28" s="531">
        <v>0</v>
      </c>
      <c r="M28" s="531">
        <v>0</v>
      </c>
      <c r="N28" s="531">
        <v>0</v>
      </c>
      <c r="O28" s="773">
        <v>8</v>
      </c>
    </row>
    <row r="29" spans="1:15" ht="16.5" thickTop="1" thickBot="1" x14ac:dyDescent="0.25">
      <c r="A29" s="774">
        <v>9</v>
      </c>
      <c r="B29" s="232">
        <f t="shared" si="0"/>
        <v>1</v>
      </c>
      <c r="C29" s="227">
        <v>0</v>
      </c>
      <c r="D29" s="227">
        <v>0</v>
      </c>
      <c r="E29" s="227">
        <v>0</v>
      </c>
      <c r="F29" s="227">
        <v>0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1</v>
      </c>
      <c r="O29" s="775">
        <v>9</v>
      </c>
    </row>
    <row r="30" spans="1:15" ht="16.5" thickTop="1" thickBot="1" x14ac:dyDescent="0.25">
      <c r="A30" s="776">
        <v>10</v>
      </c>
      <c r="B30" s="268">
        <f t="shared" si="0"/>
        <v>0</v>
      </c>
      <c r="C30" s="531">
        <v>0</v>
      </c>
      <c r="D30" s="531">
        <v>0</v>
      </c>
      <c r="E30" s="531">
        <v>0</v>
      </c>
      <c r="F30" s="531">
        <v>0</v>
      </c>
      <c r="G30" s="531">
        <v>0</v>
      </c>
      <c r="H30" s="531">
        <v>0</v>
      </c>
      <c r="I30" s="531">
        <v>0</v>
      </c>
      <c r="J30" s="531">
        <v>0</v>
      </c>
      <c r="K30" s="531">
        <v>0</v>
      </c>
      <c r="L30" s="531">
        <v>0</v>
      </c>
      <c r="M30" s="531">
        <v>0</v>
      </c>
      <c r="N30" s="531">
        <v>0</v>
      </c>
      <c r="O30" s="773">
        <v>10</v>
      </c>
    </row>
    <row r="31" spans="1:15" ht="16.5" thickTop="1" thickBot="1" x14ac:dyDescent="0.25">
      <c r="A31" s="781" t="s">
        <v>824</v>
      </c>
      <c r="B31" s="232">
        <f t="shared" si="0"/>
        <v>0</v>
      </c>
      <c r="C31" s="227">
        <v>0</v>
      </c>
      <c r="D31" s="227">
        <v>0</v>
      </c>
      <c r="E31" s="227">
        <v>0</v>
      </c>
      <c r="F31" s="227">
        <v>0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775" t="s">
        <v>822</v>
      </c>
    </row>
    <row r="32" spans="1:15" ht="15.75" thickTop="1" x14ac:dyDescent="0.2">
      <c r="A32" s="784" t="s">
        <v>71</v>
      </c>
      <c r="B32" s="228">
        <f t="shared" si="0"/>
        <v>0</v>
      </c>
      <c r="C32" s="785">
        <v>0</v>
      </c>
      <c r="D32" s="785">
        <v>0</v>
      </c>
      <c r="E32" s="785">
        <v>0</v>
      </c>
      <c r="F32" s="785">
        <v>0</v>
      </c>
      <c r="G32" s="785">
        <v>0</v>
      </c>
      <c r="H32" s="785">
        <v>0</v>
      </c>
      <c r="I32" s="785">
        <v>0</v>
      </c>
      <c r="J32" s="785">
        <v>0</v>
      </c>
      <c r="K32" s="785">
        <v>0</v>
      </c>
      <c r="L32" s="785">
        <v>0</v>
      </c>
      <c r="M32" s="785">
        <v>0</v>
      </c>
      <c r="N32" s="785">
        <v>0</v>
      </c>
      <c r="O32" s="786" t="s">
        <v>72</v>
      </c>
    </row>
    <row r="33" spans="1:15" ht="24" customHeight="1" x14ac:dyDescent="0.2">
      <c r="A33" s="608" t="s">
        <v>44</v>
      </c>
      <c r="B33" s="333">
        <f t="shared" si="0"/>
        <v>51</v>
      </c>
      <c r="C33" s="240">
        <f t="shared" ref="C33:L33" si="1">SUM(C8:C32)</f>
        <v>7</v>
      </c>
      <c r="D33" s="240">
        <f t="shared" si="1"/>
        <v>7</v>
      </c>
      <c r="E33" s="240">
        <f t="shared" si="1"/>
        <v>7</v>
      </c>
      <c r="F33" s="240">
        <f t="shared" si="1"/>
        <v>1</v>
      </c>
      <c r="G33" s="240">
        <f t="shared" si="1"/>
        <v>7</v>
      </c>
      <c r="H33" s="240">
        <f t="shared" si="1"/>
        <v>4</v>
      </c>
      <c r="I33" s="240">
        <f t="shared" si="1"/>
        <v>2</v>
      </c>
      <c r="J33" s="240">
        <f t="shared" si="1"/>
        <v>2</v>
      </c>
      <c r="K33" s="240">
        <f t="shared" si="1"/>
        <v>3</v>
      </c>
      <c r="L33" s="240">
        <f t="shared" si="1"/>
        <v>0</v>
      </c>
      <c r="M33" s="240">
        <f>SUM(M8:M32)</f>
        <v>2</v>
      </c>
      <c r="N33" s="240">
        <f>SUM(N8:N32)</f>
        <v>9</v>
      </c>
      <c r="O33" s="643" t="s">
        <v>45</v>
      </c>
    </row>
    <row r="34" spans="1:1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8"/>
  <dimension ref="A1:O34"/>
  <sheetViews>
    <sheetView view="pageBreakPreview" topLeftCell="A5" zoomScaleNormal="100" zoomScaleSheetLayoutView="100" workbookViewId="0">
      <selection activeCell="I28" sqref="I28"/>
    </sheetView>
  </sheetViews>
  <sheetFormatPr defaultRowHeight="12.75" x14ac:dyDescent="0.2"/>
  <cols>
    <col min="1" max="1" width="22.7109375" style="26" customWidth="1"/>
    <col min="2" max="14" width="7.28515625" style="26" customWidth="1"/>
    <col min="15" max="15" width="22.7109375" style="26" customWidth="1"/>
    <col min="16" max="256" width="9.140625" style="29"/>
    <col min="257" max="257" width="22.7109375" style="29" customWidth="1"/>
    <col min="258" max="270" width="7.7109375" style="29" customWidth="1"/>
    <col min="271" max="271" width="22.7109375" style="29" customWidth="1"/>
    <col min="272" max="512" width="9.140625" style="29"/>
    <col min="513" max="513" width="22.7109375" style="29" customWidth="1"/>
    <col min="514" max="526" width="7.7109375" style="29" customWidth="1"/>
    <col min="527" max="527" width="22.7109375" style="29" customWidth="1"/>
    <col min="528" max="768" width="9.140625" style="29"/>
    <col min="769" max="769" width="22.7109375" style="29" customWidth="1"/>
    <col min="770" max="782" width="7.7109375" style="29" customWidth="1"/>
    <col min="783" max="783" width="22.7109375" style="29" customWidth="1"/>
    <col min="784" max="1024" width="9.140625" style="29"/>
    <col min="1025" max="1025" width="22.7109375" style="29" customWidth="1"/>
    <col min="1026" max="1038" width="7.7109375" style="29" customWidth="1"/>
    <col min="1039" max="1039" width="22.7109375" style="29" customWidth="1"/>
    <col min="1040" max="1280" width="9.140625" style="29"/>
    <col min="1281" max="1281" width="22.7109375" style="29" customWidth="1"/>
    <col min="1282" max="1294" width="7.7109375" style="29" customWidth="1"/>
    <col min="1295" max="1295" width="22.7109375" style="29" customWidth="1"/>
    <col min="1296" max="1536" width="9.140625" style="29"/>
    <col min="1537" max="1537" width="22.7109375" style="29" customWidth="1"/>
    <col min="1538" max="1550" width="7.7109375" style="29" customWidth="1"/>
    <col min="1551" max="1551" width="22.7109375" style="29" customWidth="1"/>
    <col min="1552" max="1792" width="9.140625" style="29"/>
    <col min="1793" max="1793" width="22.7109375" style="29" customWidth="1"/>
    <col min="1794" max="1806" width="7.7109375" style="29" customWidth="1"/>
    <col min="1807" max="1807" width="22.7109375" style="29" customWidth="1"/>
    <col min="1808" max="2048" width="9.140625" style="29"/>
    <col min="2049" max="2049" width="22.7109375" style="29" customWidth="1"/>
    <col min="2050" max="2062" width="7.7109375" style="29" customWidth="1"/>
    <col min="2063" max="2063" width="22.7109375" style="29" customWidth="1"/>
    <col min="2064" max="2304" width="9.140625" style="29"/>
    <col min="2305" max="2305" width="22.7109375" style="29" customWidth="1"/>
    <col min="2306" max="2318" width="7.7109375" style="29" customWidth="1"/>
    <col min="2319" max="2319" width="22.7109375" style="29" customWidth="1"/>
    <col min="2320" max="2560" width="9.140625" style="29"/>
    <col min="2561" max="2561" width="22.7109375" style="29" customWidth="1"/>
    <col min="2562" max="2574" width="7.7109375" style="29" customWidth="1"/>
    <col min="2575" max="2575" width="22.7109375" style="29" customWidth="1"/>
    <col min="2576" max="2816" width="9.140625" style="29"/>
    <col min="2817" max="2817" width="22.7109375" style="29" customWidth="1"/>
    <col min="2818" max="2830" width="7.7109375" style="29" customWidth="1"/>
    <col min="2831" max="2831" width="22.7109375" style="29" customWidth="1"/>
    <col min="2832" max="3072" width="9.140625" style="29"/>
    <col min="3073" max="3073" width="22.7109375" style="29" customWidth="1"/>
    <col min="3074" max="3086" width="7.7109375" style="29" customWidth="1"/>
    <col min="3087" max="3087" width="22.7109375" style="29" customWidth="1"/>
    <col min="3088" max="3328" width="9.140625" style="29"/>
    <col min="3329" max="3329" width="22.7109375" style="29" customWidth="1"/>
    <col min="3330" max="3342" width="7.7109375" style="29" customWidth="1"/>
    <col min="3343" max="3343" width="22.7109375" style="29" customWidth="1"/>
    <col min="3344" max="3584" width="9.140625" style="29"/>
    <col min="3585" max="3585" width="22.7109375" style="29" customWidth="1"/>
    <col min="3586" max="3598" width="7.7109375" style="29" customWidth="1"/>
    <col min="3599" max="3599" width="22.7109375" style="29" customWidth="1"/>
    <col min="3600" max="3840" width="9.140625" style="29"/>
    <col min="3841" max="3841" width="22.7109375" style="29" customWidth="1"/>
    <col min="3842" max="3854" width="7.7109375" style="29" customWidth="1"/>
    <col min="3855" max="3855" width="22.7109375" style="29" customWidth="1"/>
    <col min="3856" max="4096" width="9.140625" style="29"/>
    <col min="4097" max="4097" width="22.7109375" style="29" customWidth="1"/>
    <col min="4098" max="4110" width="7.7109375" style="29" customWidth="1"/>
    <col min="4111" max="4111" width="22.7109375" style="29" customWidth="1"/>
    <col min="4112" max="4352" width="9.140625" style="29"/>
    <col min="4353" max="4353" width="22.7109375" style="29" customWidth="1"/>
    <col min="4354" max="4366" width="7.7109375" style="29" customWidth="1"/>
    <col min="4367" max="4367" width="22.7109375" style="29" customWidth="1"/>
    <col min="4368" max="4608" width="9.140625" style="29"/>
    <col min="4609" max="4609" width="22.7109375" style="29" customWidth="1"/>
    <col min="4610" max="4622" width="7.7109375" style="29" customWidth="1"/>
    <col min="4623" max="4623" width="22.7109375" style="29" customWidth="1"/>
    <col min="4624" max="4864" width="9.140625" style="29"/>
    <col min="4865" max="4865" width="22.7109375" style="29" customWidth="1"/>
    <col min="4866" max="4878" width="7.7109375" style="29" customWidth="1"/>
    <col min="4879" max="4879" width="22.7109375" style="29" customWidth="1"/>
    <col min="4880" max="5120" width="9.140625" style="29"/>
    <col min="5121" max="5121" width="22.7109375" style="29" customWidth="1"/>
    <col min="5122" max="5134" width="7.7109375" style="29" customWidth="1"/>
    <col min="5135" max="5135" width="22.7109375" style="29" customWidth="1"/>
    <col min="5136" max="5376" width="9.140625" style="29"/>
    <col min="5377" max="5377" width="22.7109375" style="29" customWidth="1"/>
    <col min="5378" max="5390" width="7.7109375" style="29" customWidth="1"/>
    <col min="5391" max="5391" width="22.7109375" style="29" customWidth="1"/>
    <col min="5392" max="5632" width="9.140625" style="29"/>
    <col min="5633" max="5633" width="22.7109375" style="29" customWidth="1"/>
    <col min="5634" max="5646" width="7.7109375" style="29" customWidth="1"/>
    <col min="5647" max="5647" width="22.7109375" style="29" customWidth="1"/>
    <col min="5648" max="5888" width="9.140625" style="29"/>
    <col min="5889" max="5889" width="22.7109375" style="29" customWidth="1"/>
    <col min="5890" max="5902" width="7.7109375" style="29" customWidth="1"/>
    <col min="5903" max="5903" width="22.7109375" style="29" customWidth="1"/>
    <col min="5904" max="6144" width="9.140625" style="29"/>
    <col min="6145" max="6145" width="22.7109375" style="29" customWidth="1"/>
    <col min="6146" max="6158" width="7.7109375" style="29" customWidth="1"/>
    <col min="6159" max="6159" width="22.7109375" style="29" customWidth="1"/>
    <col min="6160" max="6400" width="9.140625" style="29"/>
    <col min="6401" max="6401" width="22.7109375" style="29" customWidth="1"/>
    <col min="6402" max="6414" width="7.7109375" style="29" customWidth="1"/>
    <col min="6415" max="6415" width="22.7109375" style="29" customWidth="1"/>
    <col min="6416" max="6656" width="9.140625" style="29"/>
    <col min="6657" max="6657" width="22.7109375" style="29" customWidth="1"/>
    <col min="6658" max="6670" width="7.7109375" style="29" customWidth="1"/>
    <col min="6671" max="6671" width="22.7109375" style="29" customWidth="1"/>
    <col min="6672" max="6912" width="9.140625" style="29"/>
    <col min="6913" max="6913" width="22.7109375" style="29" customWidth="1"/>
    <col min="6914" max="6926" width="7.7109375" style="29" customWidth="1"/>
    <col min="6927" max="6927" width="22.7109375" style="29" customWidth="1"/>
    <col min="6928" max="7168" width="9.140625" style="29"/>
    <col min="7169" max="7169" width="22.7109375" style="29" customWidth="1"/>
    <col min="7170" max="7182" width="7.7109375" style="29" customWidth="1"/>
    <col min="7183" max="7183" width="22.7109375" style="29" customWidth="1"/>
    <col min="7184" max="7424" width="9.140625" style="29"/>
    <col min="7425" max="7425" width="22.7109375" style="29" customWidth="1"/>
    <col min="7426" max="7438" width="7.7109375" style="29" customWidth="1"/>
    <col min="7439" max="7439" width="22.7109375" style="29" customWidth="1"/>
    <col min="7440" max="7680" width="9.140625" style="29"/>
    <col min="7681" max="7681" width="22.7109375" style="29" customWidth="1"/>
    <col min="7682" max="7694" width="7.7109375" style="29" customWidth="1"/>
    <col min="7695" max="7695" width="22.7109375" style="29" customWidth="1"/>
    <col min="7696" max="7936" width="9.140625" style="29"/>
    <col min="7937" max="7937" width="22.7109375" style="29" customWidth="1"/>
    <col min="7938" max="7950" width="7.7109375" style="29" customWidth="1"/>
    <col min="7951" max="7951" width="22.7109375" style="29" customWidth="1"/>
    <col min="7952" max="8192" width="9.140625" style="29"/>
    <col min="8193" max="8193" width="22.7109375" style="29" customWidth="1"/>
    <col min="8194" max="8206" width="7.7109375" style="29" customWidth="1"/>
    <col min="8207" max="8207" width="22.7109375" style="29" customWidth="1"/>
    <col min="8208" max="8448" width="9.140625" style="29"/>
    <col min="8449" max="8449" width="22.7109375" style="29" customWidth="1"/>
    <col min="8450" max="8462" width="7.7109375" style="29" customWidth="1"/>
    <col min="8463" max="8463" width="22.7109375" style="29" customWidth="1"/>
    <col min="8464" max="8704" width="9.140625" style="29"/>
    <col min="8705" max="8705" width="22.7109375" style="29" customWidth="1"/>
    <col min="8706" max="8718" width="7.7109375" style="29" customWidth="1"/>
    <col min="8719" max="8719" width="22.7109375" style="29" customWidth="1"/>
    <col min="8720" max="8960" width="9.140625" style="29"/>
    <col min="8961" max="8961" width="22.7109375" style="29" customWidth="1"/>
    <col min="8962" max="8974" width="7.7109375" style="29" customWidth="1"/>
    <col min="8975" max="8975" width="22.7109375" style="29" customWidth="1"/>
    <col min="8976" max="9216" width="9.140625" style="29"/>
    <col min="9217" max="9217" width="22.7109375" style="29" customWidth="1"/>
    <col min="9218" max="9230" width="7.7109375" style="29" customWidth="1"/>
    <col min="9231" max="9231" width="22.7109375" style="29" customWidth="1"/>
    <col min="9232" max="9472" width="9.140625" style="29"/>
    <col min="9473" max="9473" width="22.7109375" style="29" customWidth="1"/>
    <col min="9474" max="9486" width="7.7109375" style="29" customWidth="1"/>
    <col min="9487" max="9487" width="22.7109375" style="29" customWidth="1"/>
    <col min="9488" max="9728" width="9.140625" style="29"/>
    <col min="9729" max="9729" width="22.7109375" style="29" customWidth="1"/>
    <col min="9730" max="9742" width="7.7109375" style="29" customWidth="1"/>
    <col min="9743" max="9743" width="22.7109375" style="29" customWidth="1"/>
    <col min="9744" max="9984" width="9.140625" style="29"/>
    <col min="9985" max="9985" width="22.7109375" style="29" customWidth="1"/>
    <col min="9986" max="9998" width="7.7109375" style="29" customWidth="1"/>
    <col min="9999" max="9999" width="22.7109375" style="29" customWidth="1"/>
    <col min="10000" max="10240" width="9.140625" style="29"/>
    <col min="10241" max="10241" width="22.7109375" style="29" customWidth="1"/>
    <col min="10242" max="10254" width="7.7109375" style="29" customWidth="1"/>
    <col min="10255" max="10255" width="22.7109375" style="29" customWidth="1"/>
    <col min="10256" max="10496" width="9.140625" style="29"/>
    <col min="10497" max="10497" width="22.7109375" style="29" customWidth="1"/>
    <col min="10498" max="10510" width="7.7109375" style="29" customWidth="1"/>
    <col min="10511" max="10511" width="22.7109375" style="29" customWidth="1"/>
    <col min="10512" max="10752" width="9.140625" style="29"/>
    <col min="10753" max="10753" width="22.7109375" style="29" customWidth="1"/>
    <col min="10754" max="10766" width="7.7109375" style="29" customWidth="1"/>
    <col min="10767" max="10767" width="22.7109375" style="29" customWidth="1"/>
    <col min="10768" max="11008" width="9.140625" style="29"/>
    <col min="11009" max="11009" width="22.7109375" style="29" customWidth="1"/>
    <col min="11010" max="11022" width="7.7109375" style="29" customWidth="1"/>
    <col min="11023" max="11023" width="22.7109375" style="29" customWidth="1"/>
    <col min="11024" max="11264" width="9.140625" style="29"/>
    <col min="11265" max="11265" width="22.7109375" style="29" customWidth="1"/>
    <col min="11266" max="11278" width="7.7109375" style="29" customWidth="1"/>
    <col min="11279" max="11279" width="22.7109375" style="29" customWidth="1"/>
    <col min="11280" max="11520" width="9.140625" style="29"/>
    <col min="11521" max="11521" width="22.7109375" style="29" customWidth="1"/>
    <col min="11522" max="11534" width="7.7109375" style="29" customWidth="1"/>
    <col min="11535" max="11535" width="22.7109375" style="29" customWidth="1"/>
    <col min="11536" max="11776" width="9.140625" style="29"/>
    <col min="11777" max="11777" width="22.7109375" style="29" customWidth="1"/>
    <col min="11778" max="11790" width="7.7109375" style="29" customWidth="1"/>
    <col min="11791" max="11791" width="22.7109375" style="29" customWidth="1"/>
    <col min="11792" max="12032" width="9.140625" style="29"/>
    <col min="12033" max="12033" width="22.7109375" style="29" customWidth="1"/>
    <col min="12034" max="12046" width="7.7109375" style="29" customWidth="1"/>
    <col min="12047" max="12047" width="22.7109375" style="29" customWidth="1"/>
    <col min="12048" max="12288" width="9.140625" style="29"/>
    <col min="12289" max="12289" width="22.7109375" style="29" customWidth="1"/>
    <col min="12290" max="12302" width="7.7109375" style="29" customWidth="1"/>
    <col min="12303" max="12303" width="22.7109375" style="29" customWidth="1"/>
    <col min="12304" max="12544" width="9.140625" style="29"/>
    <col min="12545" max="12545" width="22.7109375" style="29" customWidth="1"/>
    <col min="12546" max="12558" width="7.7109375" style="29" customWidth="1"/>
    <col min="12559" max="12559" width="22.7109375" style="29" customWidth="1"/>
    <col min="12560" max="12800" width="9.140625" style="29"/>
    <col min="12801" max="12801" width="22.7109375" style="29" customWidth="1"/>
    <col min="12802" max="12814" width="7.7109375" style="29" customWidth="1"/>
    <col min="12815" max="12815" width="22.7109375" style="29" customWidth="1"/>
    <col min="12816" max="13056" width="9.140625" style="29"/>
    <col min="13057" max="13057" width="22.7109375" style="29" customWidth="1"/>
    <col min="13058" max="13070" width="7.7109375" style="29" customWidth="1"/>
    <col min="13071" max="13071" width="22.7109375" style="29" customWidth="1"/>
    <col min="13072" max="13312" width="9.140625" style="29"/>
    <col min="13313" max="13313" width="22.7109375" style="29" customWidth="1"/>
    <col min="13314" max="13326" width="7.7109375" style="29" customWidth="1"/>
    <col min="13327" max="13327" width="22.7109375" style="29" customWidth="1"/>
    <col min="13328" max="13568" width="9.140625" style="29"/>
    <col min="13569" max="13569" width="22.7109375" style="29" customWidth="1"/>
    <col min="13570" max="13582" width="7.7109375" style="29" customWidth="1"/>
    <col min="13583" max="13583" width="22.7109375" style="29" customWidth="1"/>
    <col min="13584" max="13824" width="9.140625" style="29"/>
    <col min="13825" max="13825" width="22.7109375" style="29" customWidth="1"/>
    <col min="13826" max="13838" width="7.7109375" style="29" customWidth="1"/>
    <col min="13839" max="13839" width="22.7109375" style="29" customWidth="1"/>
    <col min="13840" max="14080" width="9.140625" style="29"/>
    <col min="14081" max="14081" width="22.7109375" style="29" customWidth="1"/>
    <col min="14082" max="14094" width="7.7109375" style="29" customWidth="1"/>
    <col min="14095" max="14095" width="22.7109375" style="29" customWidth="1"/>
    <col min="14096" max="14336" width="9.140625" style="29"/>
    <col min="14337" max="14337" width="22.7109375" style="29" customWidth="1"/>
    <col min="14338" max="14350" width="7.7109375" style="29" customWidth="1"/>
    <col min="14351" max="14351" width="22.7109375" style="29" customWidth="1"/>
    <col min="14352" max="14592" width="9.140625" style="29"/>
    <col min="14593" max="14593" width="22.7109375" style="29" customWidth="1"/>
    <col min="14594" max="14606" width="7.7109375" style="29" customWidth="1"/>
    <col min="14607" max="14607" width="22.7109375" style="29" customWidth="1"/>
    <col min="14608" max="14848" width="9.140625" style="29"/>
    <col min="14849" max="14849" width="22.7109375" style="29" customWidth="1"/>
    <col min="14850" max="14862" width="7.7109375" style="29" customWidth="1"/>
    <col min="14863" max="14863" width="22.7109375" style="29" customWidth="1"/>
    <col min="14864" max="15104" width="9.140625" style="29"/>
    <col min="15105" max="15105" width="22.7109375" style="29" customWidth="1"/>
    <col min="15106" max="15118" width="7.7109375" style="29" customWidth="1"/>
    <col min="15119" max="15119" width="22.7109375" style="29" customWidth="1"/>
    <col min="15120" max="15360" width="9.140625" style="29"/>
    <col min="15361" max="15361" width="22.7109375" style="29" customWidth="1"/>
    <col min="15362" max="15374" width="7.7109375" style="29" customWidth="1"/>
    <col min="15375" max="15375" width="22.7109375" style="29" customWidth="1"/>
    <col min="15376" max="15616" width="9.140625" style="29"/>
    <col min="15617" max="15617" width="22.7109375" style="29" customWidth="1"/>
    <col min="15618" max="15630" width="7.7109375" style="29" customWidth="1"/>
    <col min="15631" max="15631" width="22.7109375" style="29" customWidth="1"/>
    <col min="15632" max="15872" width="9.140625" style="29"/>
    <col min="15873" max="15873" width="22.7109375" style="29" customWidth="1"/>
    <col min="15874" max="15886" width="7.7109375" style="29" customWidth="1"/>
    <col min="15887" max="15887" width="22.7109375" style="29" customWidth="1"/>
    <col min="15888" max="16128" width="9.140625" style="29"/>
    <col min="16129" max="16129" width="22.7109375" style="29" customWidth="1"/>
    <col min="16130" max="16142" width="7.7109375" style="29" customWidth="1"/>
    <col min="16143" max="16143" width="22.7109375" style="29" customWidth="1"/>
    <col min="16144" max="16384" width="9.140625" style="29"/>
  </cols>
  <sheetData>
    <row r="1" spans="1:15" ht="23.25" x14ac:dyDescent="0.2">
      <c r="A1" s="1474" t="s">
        <v>313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</row>
    <row r="2" spans="1:15" ht="15.75" x14ac:dyDescent="0.2">
      <c r="A2" s="1475" t="s">
        <v>314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  <c r="O2" s="1475"/>
    </row>
    <row r="3" spans="1:15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</row>
    <row r="4" spans="1:15" ht="15.75" x14ac:dyDescent="0.2">
      <c r="A4" s="1475" t="s">
        <v>347</v>
      </c>
      <c r="B4" s="1475"/>
      <c r="C4" s="1475"/>
      <c r="D4" s="1475"/>
      <c r="E4" s="1475"/>
      <c r="F4" s="1475"/>
      <c r="G4" s="1475"/>
      <c r="H4" s="1475"/>
      <c r="I4" s="1475"/>
      <c r="J4" s="1475"/>
      <c r="K4" s="1475"/>
      <c r="L4" s="1475"/>
      <c r="M4" s="1475"/>
      <c r="N4" s="1475"/>
      <c r="O4" s="1475"/>
    </row>
    <row r="5" spans="1:15" ht="16.5" x14ac:dyDescent="0.3">
      <c r="A5" s="297" t="s">
        <v>758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330"/>
      <c r="N5" s="331"/>
      <c r="O5" s="303" t="s">
        <v>520</v>
      </c>
    </row>
    <row r="6" spans="1:15" ht="43.5" customHeight="1" x14ac:dyDescent="0.2">
      <c r="A6" s="38" t="s">
        <v>305</v>
      </c>
      <c r="B6" s="529" t="s">
        <v>394</v>
      </c>
      <c r="C6" s="429" t="s">
        <v>684</v>
      </c>
      <c r="D6" s="429" t="s">
        <v>685</v>
      </c>
      <c r="E6" s="429" t="s">
        <v>686</v>
      </c>
      <c r="F6" s="429" t="s">
        <v>687</v>
      </c>
      <c r="G6" s="429" t="s">
        <v>688</v>
      </c>
      <c r="H6" s="429" t="s">
        <v>689</v>
      </c>
      <c r="I6" s="429" t="s">
        <v>690</v>
      </c>
      <c r="J6" s="429" t="s">
        <v>691</v>
      </c>
      <c r="K6" s="429" t="s">
        <v>692</v>
      </c>
      <c r="L6" s="429" t="s">
        <v>693</v>
      </c>
      <c r="M6" s="429" t="s">
        <v>694</v>
      </c>
      <c r="N6" s="429" t="s">
        <v>695</v>
      </c>
      <c r="O6" s="668" t="s">
        <v>306</v>
      </c>
    </row>
    <row r="7" spans="1:15" ht="18" customHeight="1" thickBot="1" x14ac:dyDescent="0.25">
      <c r="A7" s="536" t="s">
        <v>805</v>
      </c>
      <c r="B7" s="768"/>
      <c r="C7" s="768"/>
      <c r="D7" s="769"/>
      <c r="E7" s="768"/>
      <c r="F7" s="768"/>
      <c r="G7" s="769"/>
      <c r="H7" s="769"/>
      <c r="I7" s="769"/>
      <c r="J7" s="769"/>
      <c r="K7" s="770"/>
      <c r="L7" s="768"/>
      <c r="M7" s="768"/>
      <c r="N7" s="768"/>
      <c r="O7" s="771" t="s">
        <v>804</v>
      </c>
    </row>
    <row r="8" spans="1:15" ht="18" customHeight="1" thickTop="1" thickBot="1" x14ac:dyDescent="0.25">
      <c r="A8" s="772" t="s">
        <v>823</v>
      </c>
      <c r="B8" s="268">
        <f>SUM(C8:N8)</f>
        <v>0</v>
      </c>
      <c r="C8" s="531">
        <v>0</v>
      </c>
      <c r="D8" s="531">
        <v>0</v>
      </c>
      <c r="E8" s="531">
        <v>0</v>
      </c>
      <c r="F8" s="531">
        <v>0</v>
      </c>
      <c r="G8" s="531">
        <v>0</v>
      </c>
      <c r="H8" s="531">
        <v>0</v>
      </c>
      <c r="I8" s="531">
        <v>0</v>
      </c>
      <c r="J8" s="531">
        <v>0</v>
      </c>
      <c r="K8" s="531">
        <v>0</v>
      </c>
      <c r="L8" s="531">
        <v>0</v>
      </c>
      <c r="M8" s="531">
        <v>0</v>
      </c>
      <c r="N8" s="531">
        <v>0</v>
      </c>
      <c r="O8" s="773" t="s">
        <v>307</v>
      </c>
    </row>
    <row r="9" spans="1:15" ht="16.5" thickTop="1" thickBot="1" x14ac:dyDescent="0.25">
      <c r="A9" s="774">
        <v>1</v>
      </c>
      <c r="B9" s="226">
        <f>SUM(C9:N9)</f>
        <v>38</v>
      </c>
      <c r="C9" s="227">
        <v>1</v>
      </c>
      <c r="D9" s="227">
        <v>1</v>
      </c>
      <c r="E9" s="227">
        <v>2</v>
      </c>
      <c r="F9" s="227">
        <v>6</v>
      </c>
      <c r="G9" s="227">
        <v>6</v>
      </c>
      <c r="H9" s="227">
        <v>2</v>
      </c>
      <c r="I9" s="227">
        <v>4</v>
      </c>
      <c r="J9" s="227">
        <v>2</v>
      </c>
      <c r="K9" s="227">
        <v>2</v>
      </c>
      <c r="L9" s="227">
        <v>2</v>
      </c>
      <c r="M9" s="227">
        <v>6</v>
      </c>
      <c r="N9" s="227">
        <v>4</v>
      </c>
      <c r="O9" s="775">
        <v>1</v>
      </c>
    </row>
    <row r="10" spans="1:15" ht="16.5" thickTop="1" thickBot="1" x14ac:dyDescent="0.25">
      <c r="A10" s="776">
        <v>2</v>
      </c>
      <c r="B10" s="268">
        <f>SUM(C10:N10)</f>
        <v>2</v>
      </c>
      <c r="C10" s="531">
        <v>0</v>
      </c>
      <c r="D10" s="531">
        <v>0</v>
      </c>
      <c r="E10" s="531">
        <v>0</v>
      </c>
      <c r="F10" s="531">
        <v>0</v>
      </c>
      <c r="G10" s="531">
        <v>0</v>
      </c>
      <c r="H10" s="531">
        <v>0</v>
      </c>
      <c r="I10" s="531">
        <v>0</v>
      </c>
      <c r="J10" s="531">
        <v>0</v>
      </c>
      <c r="K10" s="531">
        <v>0</v>
      </c>
      <c r="L10" s="531">
        <v>0</v>
      </c>
      <c r="M10" s="531">
        <v>1</v>
      </c>
      <c r="N10" s="531">
        <v>1</v>
      </c>
      <c r="O10" s="773">
        <v>2</v>
      </c>
    </row>
    <row r="11" spans="1:15" ht="16.5" thickTop="1" thickBot="1" x14ac:dyDescent="0.25">
      <c r="A11" s="774">
        <v>3</v>
      </c>
      <c r="B11" s="226">
        <f t="shared" ref="B11:B32" si="0">SUM(C11:N11)</f>
        <v>0</v>
      </c>
      <c r="C11" s="227">
        <v>0</v>
      </c>
      <c r="D11" s="227">
        <v>0</v>
      </c>
      <c r="E11" s="227">
        <v>0</v>
      </c>
      <c r="F11" s="227">
        <v>0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>
        <v>0</v>
      </c>
      <c r="M11" s="227">
        <v>0</v>
      </c>
      <c r="N11" s="227">
        <v>0</v>
      </c>
      <c r="O11" s="775">
        <v>3</v>
      </c>
    </row>
    <row r="12" spans="1:15" ht="16.5" thickTop="1" thickBot="1" x14ac:dyDescent="0.25">
      <c r="A12" s="776">
        <v>4</v>
      </c>
      <c r="B12" s="268">
        <f t="shared" si="0"/>
        <v>0</v>
      </c>
      <c r="C12" s="531">
        <v>0</v>
      </c>
      <c r="D12" s="531">
        <v>0</v>
      </c>
      <c r="E12" s="531">
        <v>0</v>
      </c>
      <c r="F12" s="531">
        <v>0</v>
      </c>
      <c r="G12" s="531">
        <v>0</v>
      </c>
      <c r="H12" s="531">
        <v>0</v>
      </c>
      <c r="I12" s="531">
        <v>0</v>
      </c>
      <c r="J12" s="531">
        <v>0</v>
      </c>
      <c r="K12" s="531">
        <v>0</v>
      </c>
      <c r="L12" s="531">
        <v>0</v>
      </c>
      <c r="M12" s="531">
        <v>0</v>
      </c>
      <c r="N12" s="531">
        <v>0</v>
      </c>
      <c r="O12" s="773">
        <v>4</v>
      </c>
    </row>
    <row r="13" spans="1:15" ht="16.5" thickTop="1" thickBot="1" x14ac:dyDescent="0.25">
      <c r="A13" s="774">
        <v>5</v>
      </c>
      <c r="B13" s="226">
        <f t="shared" si="0"/>
        <v>1</v>
      </c>
      <c r="C13" s="227">
        <v>0</v>
      </c>
      <c r="D13" s="227">
        <v>0</v>
      </c>
      <c r="E13" s="227">
        <v>0</v>
      </c>
      <c r="F13" s="227">
        <v>0</v>
      </c>
      <c r="G13" s="227">
        <v>0</v>
      </c>
      <c r="H13" s="227">
        <v>0</v>
      </c>
      <c r="I13" s="227">
        <v>0</v>
      </c>
      <c r="J13" s="227">
        <v>0</v>
      </c>
      <c r="K13" s="227">
        <v>1</v>
      </c>
      <c r="L13" s="227">
        <v>0</v>
      </c>
      <c r="M13" s="227">
        <v>0</v>
      </c>
      <c r="N13" s="227">
        <v>0</v>
      </c>
      <c r="O13" s="775">
        <v>5</v>
      </c>
    </row>
    <row r="14" spans="1:15" ht="16.5" thickTop="1" thickBot="1" x14ac:dyDescent="0.25">
      <c r="A14" s="776">
        <v>6</v>
      </c>
      <c r="B14" s="268">
        <f t="shared" si="0"/>
        <v>0</v>
      </c>
      <c r="C14" s="531">
        <v>0</v>
      </c>
      <c r="D14" s="531">
        <v>0</v>
      </c>
      <c r="E14" s="531">
        <v>0</v>
      </c>
      <c r="F14" s="531">
        <v>0</v>
      </c>
      <c r="G14" s="531">
        <v>0</v>
      </c>
      <c r="H14" s="531">
        <v>0</v>
      </c>
      <c r="I14" s="531">
        <v>0</v>
      </c>
      <c r="J14" s="531">
        <v>0</v>
      </c>
      <c r="K14" s="531">
        <v>0</v>
      </c>
      <c r="L14" s="531">
        <v>0</v>
      </c>
      <c r="M14" s="531">
        <v>0</v>
      </c>
      <c r="N14" s="531">
        <v>0</v>
      </c>
      <c r="O14" s="773">
        <v>6</v>
      </c>
    </row>
    <row r="15" spans="1:15" ht="16.5" thickTop="1" thickBot="1" x14ac:dyDescent="0.25">
      <c r="A15" s="777" t="s">
        <v>807</v>
      </c>
      <c r="B15" s="226">
        <f t="shared" si="0"/>
        <v>9</v>
      </c>
      <c r="C15" s="227">
        <v>1</v>
      </c>
      <c r="D15" s="227">
        <v>0</v>
      </c>
      <c r="E15" s="227">
        <v>0</v>
      </c>
      <c r="F15" s="227">
        <v>0</v>
      </c>
      <c r="G15" s="227">
        <v>2</v>
      </c>
      <c r="H15" s="227">
        <v>0</v>
      </c>
      <c r="I15" s="227">
        <v>1</v>
      </c>
      <c r="J15" s="227">
        <v>1</v>
      </c>
      <c r="K15" s="227">
        <v>1</v>
      </c>
      <c r="L15" s="227">
        <v>2</v>
      </c>
      <c r="M15" s="227">
        <v>1</v>
      </c>
      <c r="N15" s="227">
        <v>0</v>
      </c>
      <c r="O15" s="778" t="s">
        <v>308</v>
      </c>
    </row>
    <row r="16" spans="1:15" ht="16.5" thickTop="1" thickBot="1" x14ac:dyDescent="0.25">
      <c r="A16" s="422" t="s">
        <v>806</v>
      </c>
      <c r="B16" s="268">
        <f t="shared" si="0"/>
        <v>2</v>
      </c>
      <c r="C16" s="531">
        <v>0</v>
      </c>
      <c r="D16" s="531">
        <v>0</v>
      </c>
      <c r="E16" s="531">
        <v>0</v>
      </c>
      <c r="F16" s="531">
        <v>0</v>
      </c>
      <c r="G16" s="531">
        <v>0</v>
      </c>
      <c r="H16" s="531">
        <v>0</v>
      </c>
      <c r="I16" s="531">
        <v>2</v>
      </c>
      <c r="J16" s="531">
        <v>0</v>
      </c>
      <c r="K16" s="531">
        <v>0</v>
      </c>
      <c r="L16" s="531">
        <v>0</v>
      </c>
      <c r="M16" s="531">
        <v>0</v>
      </c>
      <c r="N16" s="531">
        <v>0</v>
      </c>
      <c r="O16" s="779" t="s">
        <v>806</v>
      </c>
    </row>
    <row r="17" spans="1:15" ht="16.5" thickTop="1" thickBot="1" x14ac:dyDescent="0.25">
      <c r="A17" s="780" t="s">
        <v>309</v>
      </c>
      <c r="B17" s="226">
        <f t="shared" si="0"/>
        <v>2</v>
      </c>
      <c r="C17" s="227">
        <v>1</v>
      </c>
      <c r="D17" s="227">
        <v>1</v>
      </c>
      <c r="E17" s="227">
        <v>0</v>
      </c>
      <c r="F17" s="227">
        <v>0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778" t="s">
        <v>309</v>
      </c>
    </row>
    <row r="18" spans="1:15" ht="16.5" thickTop="1" thickBot="1" x14ac:dyDescent="0.25">
      <c r="A18" s="422" t="s">
        <v>310</v>
      </c>
      <c r="B18" s="268">
        <f t="shared" si="0"/>
        <v>0</v>
      </c>
      <c r="C18" s="531">
        <v>0</v>
      </c>
      <c r="D18" s="531">
        <v>0</v>
      </c>
      <c r="E18" s="531">
        <v>0</v>
      </c>
      <c r="F18" s="531">
        <v>0</v>
      </c>
      <c r="G18" s="531">
        <v>0</v>
      </c>
      <c r="H18" s="531">
        <v>0</v>
      </c>
      <c r="I18" s="531">
        <v>0</v>
      </c>
      <c r="J18" s="531">
        <v>0</v>
      </c>
      <c r="K18" s="531">
        <v>0</v>
      </c>
      <c r="L18" s="531">
        <v>0</v>
      </c>
      <c r="M18" s="531">
        <v>0</v>
      </c>
      <c r="N18" s="531">
        <v>0</v>
      </c>
      <c r="O18" s="779" t="s">
        <v>310</v>
      </c>
    </row>
    <row r="19" spans="1:15" ht="16.5" thickTop="1" thickBot="1" x14ac:dyDescent="0.25">
      <c r="A19" s="781" t="s">
        <v>71</v>
      </c>
      <c r="B19" s="226">
        <f t="shared" si="0"/>
        <v>0</v>
      </c>
      <c r="C19" s="227">
        <v>0</v>
      </c>
      <c r="D19" s="227">
        <v>0</v>
      </c>
      <c r="E19" s="227">
        <v>0</v>
      </c>
      <c r="F19" s="227">
        <v>0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>
        <v>0</v>
      </c>
      <c r="M19" s="227">
        <v>0</v>
      </c>
      <c r="N19" s="227">
        <v>0</v>
      </c>
      <c r="O19" s="775" t="s">
        <v>72</v>
      </c>
    </row>
    <row r="20" spans="1:15" ht="18" customHeight="1" thickTop="1" thickBot="1" x14ac:dyDescent="0.25">
      <c r="A20" s="782" t="s">
        <v>311</v>
      </c>
      <c r="B20" s="543"/>
      <c r="C20" s="544"/>
      <c r="D20" s="544"/>
      <c r="E20" s="544"/>
      <c r="F20" s="544"/>
      <c r="G20" s="544"/>
      <c r="H20" s="544"/>
      <c r="I20" s="544"/>
      <c r="J20" s="544"/>
      <c r="K20" s="544"/>
      <c r="L20" s="544"/>
      <c r="M20" s="544"/>
      <c r="N20" s="544"/>
      <c r="O20" s="783" t="s">
        <v>312</v>
      </c>
    </row>
    <row r="21" spans="1:15" ht="16.5" thickTop="1" thickBot="1" x14ac:dyDescent="0.25">
      <c r="A21" s="774">
        <v>1</v>
      </c>
      <c r="B21" s="226">
        <f>SUM(C21:N21)</f>
        <v>7</v>
      </c>
      <c r="C21" s="227">
        <v>0</v>
      </c>
      <c r="D21" s="227">
        <v>1</v>
      </c>
      <c r="E21" s="227">
        <v>1</v>
      </c>
      <c r="F21" s="227">
        <v>0</v>
      </c>
      <c r="G21" s="227">
        <v>0</v>
      </c>
      <c r="H21" s="227">
        <v>0</v>
      </c>
      <c r="I21" s="227">
        <v>0</v>
      </c>
      <c r="J21" s="227">
        <v>1</v>
      </c>
      <c r="K21" s="227">
        <v>0</v>
      </c>
      <c r="L21" s="227">
        <v>1</v>
      </c>
      <c r="M21" s="227">
        <v>0</v>
      </c>
      <c r="N21" s="227">
        <v>3</v>
      </c>
      <c r="O21" s="775">
        <v>1</v>
      </c>
    </row>
    <row r="22" spans="1:15" ht="16.5" thickTop="1" thickBot="1" x14ac:dyDescent="0.25">
      <c r="A22" s="776">
        <v>2</v>
      </c>
      <c r="B22" s="268">
        <f t="shared" si="0"/>
        <v>6</v>
      </c>
      <c r="C22" s="531">
        <v>0</v>
      </c>
      <c r="D22" s="531">
        <v>0</v>
      </c>
      <c r="E22" s="531">
        <v>0</v>
      </c>
      <c r="F22" s="531">
        <v>1</v>
      </c>
      <c r="G22" s="531">
        <v>1</v>
      </c>
      <c r="H22" s="531">
        <v>1</v>
      </c>
      <c r="I22" s="531">
        <v>0</v>
      </c>
      <c r="J22" s="531">
        <v>0</v>
      </c>
      <c r="K22" s="531">
        <v>0</v>
      </c>
      <c r="L22" s="531">
        <v>3</v>
      </c>
      <c r="M22" s="531">
        <v>0</v>
      </c>
      <c r="N22" s="531">
        <v>0</v>
      </c>
      <c r="O22" s="773">
        <v>2</v>
      </c>
    </row>
    <row r="23" spans="1:15" ht="16.5" thickTop="1" thickBot="1" x14ac:dyDescent="0.25">
      <c r="A23" s="774">
        <v>3</v>
      </c>
      <c r="B23" s="226">
        <f t="shared" si="0"/>
        <v>2</v>
      </c>
      <c r="C23" s="227">
        <v>0</v>
      </c>
      <c r="D23" s="227">
        <v>0</v>
      </c>
      <c r="E23" s="227">
        <v>0</v>
      </c>
      <c r="F23" s="227">
        <v>0</v>
      </c>
      <c r="G23" s="227">
        <v>1</v>
      </c>
      <c r="H23" s="227">
        <v>1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775">
        <v>3</v>
      </c>
    </row>
    <row r="24" spans="1:15" ht="16.5" thickTop="1" thickBot="1" x14ac:dyDescent="0.25">
      <c r="A24" s="776">
        <v>4</v>
      </c>
      <c r="B24" s="268">
        <f t="shared" si="0"/>
        <v>1</v>
      </c>
      <c r="C24" s="531">
        <v>1</v>
      </c>
      <c r="D24" s="531">
        <v>0</v>
      </c>
      <c r="E24" s="531">
        <v>0</v>
      </c>
      <c r="F24" s="531">
        <v>0</v>
      </c>
      <c r="G24" s="531">
        <v>0</v>
      </c>
      <c r="H24" s="531">
        <v>0</v>
      </c>
      <c r="I24" s="531">
        <v>0</v>
      </c>
      <c r="J24" s="531">
        <v>0</v>
      </c>
      <c r="K24" s="531">
        <v>0</v>
      </c>
      <c r="L24" s="531">
        <v>0</v>
      </c>
      <c r="M24" s="531">
        <v>0</v>
      </c>
      <c r="N24" s="531">
        <v>0</v>
      </c>
      <c r="O24" s="773">
        <v>4</v>
      </c>
    </row>
    <row r="25" spans="1:15" ht="16.5" thickTop="1" thickBot="1" x14ac:dyDescent="0.25">
      <c r="A25" s="774">
        <v>5</v>
      </c>
      <c r="B25" s="226">
        <f t="shared" si="0"/>
        <v>4</v>
      </c>
      <c r="C25" s="227">
        <v>0</v>
      </c>
      <c r="D25" s="227">
        <v>0</v>
      </c>
      <c r="E25" s="227">
        <v>1</v>
      </c>
      <c r="F25" s="227">
        <v>0</v>
      </c>
      <c r="G25" s="227">
        <v>0</v>
      </c>
      <c r="H25" s="227">
        <v>0</v>
      </c>
      <c r="I25" s="227">
        <v>2</v>
      </c>
      <c r="J25" s="227">
        <v>0</v>
      </c>
      <c r="K25" s="227">
        <v>0</v>
      </c>
      <c r="L25" s="227">
        <v>0</v>
      </c>
      <c r="M25" s="227">
        <v>1</v>
      </c>
      <c r="N25" s="227">
        <v>0</v>
      </c>
      <c r="O25" s="775">
        <v>5</v>
      </c>
    </row>
    <row r="26" spans="1:15" ht="16.5" thickTop="1" thickBot="1" x14ac:dyDescent="0.25">
      <c r="A26" s="776">
        <v>6</v>
      </c>
      <c r="B26" s="268">
        <f t="shared" si="0"/>
        <v>4</v>
      </c>
      <c r="C26" s="531">
        <v>0</v>
      </c>
      <c r="D26" s="531">
        <v>0</v>
      </c>
      <c r="E26" s="531">
        <v>0</v>
      </c>
      <c r="F26" s="531">
        <v>2</v>
      </c>
      <c r="G26" s="531">
        <v>0</v>
      </c>
      <c r="H26" s="531">
        <v>2</v>
      </c>
      <c r="I26" s="531">
        <v>0</v>
      </c>
      <c r="J26" s="531">
        <v>0</v>
      </c>
      <c r="K26" s="531">
        <v>0</v>
      </c>
      <c r="L26" s="531">
        <v>0</v>
      </c>
      <c r="M26" s="531">
        <v>0</v>
      </c>
      <c r="N26" s="531">
        <v>0</v>
      </c>
      <c r="O26" s="773">
        <v>6</v>
      </c>
    </row>
    <row r="27" spans="1:15" ht="16.5" thickTop="1" thickBot="1" x14ac:dyDescent="0.25">
      <c r="A27" s="774">
        <v>7</v>
      </c>
      <c r="B27" s="226">
        <f>SUM(C27:N27)</f>
        <v>1</v>
      </c>
      <c r="C27" s="227">
        <v>0</v>
      </c>
      <c r="D27" s="227">
        <v>0</v>
      </c>
      <c r="E27" s="227">
        <v>0</v>
      </c>
      <c r="F27" s="227">
        <v>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1</v>
      </c>
      <c r="N27" s="227">
        <v>0</v>
      </c>
      <c r="O27" s="775">
        <v>7</v>
      </c>
    </row>
    <row r="28" spans="1:15" ht="16.5" thickTop="1" thickBot="1" x14ac:dyDescent="0.25">
      <c r="A28" s="776">
        <v>8</v>
      </c>
      <c r="B28" s="268">
        <f>SUM(C28:N28)</f>
        <v>0</v>
      </c>
      <c r="C28" s="531">
        <v>0</v>
      </c>
      <c r="D28" s="531">
        <v>0</v>
      </c>
      <c r="E28" s="531">
        <v>0</v>
      </c>
      <c r="F28" s="531">
        <v>0</v>
      </c>
      <c r="G28" s="531">
        <v>0</v>
      </c>
      <c r="H28" s="531">
        <v>0</v>
      </c>
      <c r="I28" s="531">
        <v>0</v>
      </c>
      <c r="J28" s="531">
        <v>0</v>
      </c>
      <c r="K28" s="531">
        <v>0</v>
      </c>
      <c r="L28" s="531">
        <v>0</v>
      </c>
      <c r="M28" s="531">
        <v>0</v>
      </c>
      <c r="N28" s="531">
        <v>0</v>
      </c>
      <c r="O28" s="773">
        <v>8</v>
      </c>
    </row>
    <row r="29" spans="1:15" ht="16.5" thickTop="1" thickBot="1" x14ac:dyDescent="0.25">
      <c r="A29" s="774">
        <v>9</v>
      </c>
      <c r="B29" s="226">
        <f t="shared" si="0"/>
        <v>1</v>
      </c>
      <c r="C29" s="227">
        <v>0</v>
      </c>
      <c r="D29" s="227">
        <v>0</v>
      </c>
      <c r="E29" s="227">
        <v>0</v>
      </c>
      <c r="F29" s="227">
        <v>0</v>
      </c>
      <c r="G29" s="227">
        <v>0</v>
      </c>
      <c r="H29" s="227">
        <v>1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775">
        <v>9</v>
      </c>
    </row>
    <row r="30" spans="1:15" ht="16.5" thickTop="1" thickBot="1" x14ac:dyDescent="0.25">
      <c r="A30" s="776">
        <v>10</v>
      </c>
      <c r="B30" s="268">
        <f t="shared" si="0"/>
        <v>1</v>
      </c>
      <c r="C30" s="531">
        <v>0</v>
      </c>
      <c r="D30" s="531">
        <v>0</v>
      </c>
      <c r="E30" s="531">
        <v>0</v>
      </c>
      <c r="F30" s="531">
        <v>0</v>
      </c>
      <c r="G30" s="531">
        <v>0</v>
      </c>
      <c r="H30" s="531">
        <v>0</v>
      </c>
      <c r="I30" s="531">
        <v>0</v>
      </c>
      <c r="J30" s="531">
        <v>0</v>
      </c>
      <c r="K30" s="531">
        <v>0</v>
      </c>
      <c r="L30" s="531">
        <v>1</v>
      </c>
      <c r="M30" s="531">
        <v>0</v>
      </c>
      <c r="N30" s="531">
        <v>0</v>
      </c>
      <c r="O30" s="773">
        <v>10</v>
      </c>
    </row>
    <row r="31" spans="1:15" ht="16.5" thickTop="1" thickBot="1" x14ac:dyDescent="0.25">
      <c r="A31" s="781" t="s">
        <v>824</v>
      </c>
      <c r="B31" s="226">
        <f t="shared" si="0"/>
        <v>0</v>
      </c>
      <c r="C31" s="227">
        <v>0</v>
      </c>
      <c r="D31" s="227">
        <v>0</v>
      </c>
      <c r="E31" s="227">
        <v>0</v>
      </c>
      <c r="F31" s="227">
        <v>0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775" t="s">
        <v>822</v>
      </c>
    </row>
    <row r="32" spans="1:15" ht="15.75" thickTop="1" x14ac:dyDescent="0.2">
      <c r="A32" s="784" t="s">
        <v>71</v>
      </c>
      <c r="B32" s="401">
        <f t="shared" si="0"/>
        <v>0</v>
      </c>
      <c r="C32" s="785">
        <v>0</v>
      </c>
      <c r="D32" s="785">
        <v>0</v>
      </c>
      <c r="E32" s="785">
        <v>0</v>
      </c>
      <c r="F32" s="785">
        <v>0</v>
      </c>
      <c r="G32" s="785">
        <v>0</v>
      </c>
      <c r="H32" s="785">
        <v>0</v>
      </c>
      <c r="I32" s="785">
        <v>0</v>
      </c>
      <c r="J32" s="785">
        <v>0</v>
      </c>
      <c r="K32" s="785">
        <v>0</v>
      </c>
      <c r="L32" s="785">
        <v>0</v>
      </c>
      <c r="M32" s="785">
        <v>0</v>
      </c>
      <c r="N32" s="785">
        <v>0</v>
      </c>
      <c r="O32" s="786" t="s">
        <v>72</v>
      </c>
    </row>
    <row r="33" spans="1:15" ht="30" customHeight="1" x14ac:dyDescent="0.2">
      <c r="A33" s="608" t="s">
        <v>44</v>
      </c>
      <c r="B33" s="240">
        <f>SUM(B8:B32)</f>
        <v>81</v>
      </c>
      <c r="C33" s="240">
        <f t="shared" ref="C33:L33" si="1">SUM(C8:C32)</f>
        <v>4</v>
      </c>
      <c r="D33" s="240">
        <f t="shared" si="1"/>
        <v>3</v>
      </c>
      <c r="E33" s="240">
        <f t="shared" si="1"/>
        <v>4</v>
      </c>
      <c r="F33" s="240">
        <f t="shared" si="1"/>
        <v>9</v>
      </c>
      <c r="G33" s="240">
        <f t="shared" si="1"/>
        <v>10</v>
      </c>
      <c r="H33" s="240">
        <f t="shared" si="1"/>
        <v>7</v>
      </c>
      <c r="I33" s="240">
        <f t="shared" si="1"/>
        <v>9</v>
      </c>
      <c r="J33" s="240">
        <f t="shared" si="1"/>
        <v>4</v>
      </c>
      <c r="K33" s="240">
        <f t="shared" si="1"/>
        <v>4</v>
      </c>
      <c r="L33" s="240">
        <f t="shared" si="1"/>
        <v>9</v>
      </c>
      <c r="M33" s="240">
        <f>SUM(M8:M32)</f>
        <v>10</v>
      </c>
      <c r="N33" s="240">
        <f>SUM(N8:N32)</f>
        <v>8</v>
      </c>
      <c r="O33" s="643" t="s">
        <v>45</v>
      </c>
    </row>
    <row r="34" spans="1:1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9"/>
  <dimension ref="A1:O34"/>
  <sheetViews>
    <sheetView view="pageBreakPreview" topLeftCell="A7" zoomScaleNormal="100" zoomScaleSheetLayoutView="100" workbookViewId="0">
      <selection activeCell="A4" sqref="A4:O4"/>
    </sheetView>
  </sheetViews>
  <sheetFormatPr defaultRowHeight="12.75" x14ac:dyDescent="0.2"/>
  <cols>
    <col min="1" max="1" width="22.7109375" style="26" customWidth="1"/>
    <col min="2" max="14" width="7.28515625" style="26" customWidth="1"/>
    <col min="15" max="15" width="22.7109375" style="26" customWidth="1"/>
    <col min="16" max="256" width="9.140625" style="29"/>
    <col min="257" max="257" width="22.7109375" style="29" customWidth="1"/>
    <col min="258" max="270" width="7.7109375" style="29" customWidth="1"/>
    <col min="271" max="271" width="22.7109375" style="29" customWidth="1"/>
    <col min="272" max="512" width="9.140625" style="29"/>
    <col min="513" max="513" width="22.7109375" style="29" customWidth="1"/>
    <col min="514" max="526" width="7.7109375" style="29" customWidth="1"/>
    <col min="527" max="527" width="22.7109375" style="29" customWidth="1"/>
    <col min="528" max="768" width="9.140625" style="29"/>
    <col min="769" max="769" width="22.7109375" style="29" customWidth="1"/>
    <col min="770" max="782" width="7.7109375" style="29" customWidth="1"/>
    <col min="783" max="783" width="22.7109375" style="29" customWidth="1"/>
    <col min="784" max="1024" width="9.140625" style="29"/>
    <col min="1025" max="1025" width="22.7109375" style="29" customWidth="1"/>
    <col min="1026" max="1038" width="7.7109375" style="29" customWidth="1"/>
    <col min="1039" max="1039" width="22.7109375" style="29" customWidth="1"/>
    <col min="1040" max="1280" width="9.140625" style="29"/>
    <col min="1281" max="1281" width="22.7109375" style="29" customWidth="1"/>
    <col min="1282" max="1294" width="7.7109375" style="29" customWidth="1"/>
    <col min="1295" max="1295" width="22.7109375" style="29" customWidth="1"/>
    <col min="1296" max="1536" width="9.140625" style="29"/>
    <col min="1537" max="1537" width="22.7109375" style="29" customWidth="1"/>
    <col min="1538" max="1550" width="7.7109375" style="29" customWidth="1"/>
    <col min="1551" max="1551" width="22.7109375" style="29" customWidth="1"/>
    <col min="1552" max="1792" width="9.140625" style="29"/>
    <col min="1793" max="1793" width="22.7109375" style="29" customWidth="1"/>
    <col min="1794" max="1806" width="7.7109375" style="29" customWidth="1"/>
    <col min="1807" max="1807" width="22.7109375" style="29" customWidth="1"/>
    <col min="1808" max="2048" width="9.140625" style="29"/>
    <col min="2049" max="2049" width="22.7109375" style="29" customWidth="1"/>
    <col min="2050" max="2062" width="7.7109375" style="29" customWidth="1"/>
    <col min="2063" max="2063" width="22.7109375" style="29" customWidth="1"/>
    <col min="2064" max="2304" width="9.140625" style="29"/>
    <col min="2305" max="2305" width="22.7109375" style="29" customWidth="1"/>
    <col min="2306" max="2318" width="7.7109375" style="29" customWidth="1"/>
    <col min="2319" max="2319" width="22.7109375" style="29" customWidth="1"/>
    <col min="2320" max="2560" width="9.140625" style="29"/>
    <col min="2561" max="2561" width="22.7109375" style="29" customWidth="1"/>
    <col min="2562" max="2574" width="7.7109375" style="29" customWidth="1"/>
    <col min="2575" max="2575" width="22.7109375" style="29" customWidth="1"/>
    <col min="2576" max="2816" width="9.140625" style="29"/>
    <col min="2817" max="2817" width="22.7109375" style="29" customWidth="1"/>
    <col min="2818" max="2830" width="7.7109375" style="29" customWidth="1"/>
    <col min="2831" max="2831" width="22.7109375" style="29" customWidth="1"/>
    <col min="2832" max="3072" width="9.140625" style="29"/>
    <col min="3073" max="3073" width="22.7109375" style="29" customWidth="1"/>
    <col min="3074" max="3086" width="7.7109375" style="29" customWidth="1"/>
    <col min="3087" max="3087" width="22.7109375" style="29" customWidth="1"/>
    <col min="3088" max="3328" width="9.140625" style="29"/>
    <col min="3329" max="3329" width="22.7109375" style="29" customWidth="1"/>
    <col min="3330" max="3342" width="7.7109375" style="29" customWidth="1"/>
    <col min="3343" max="3343" width="22.7109375" style="29" customWidth="1"/>
    <col min="3344" max="3584" width="9.140625" style="29"/>
    <col min="3585" max="3585" width="22.7109375" style="29" customWidth="1"/>
    <col min="3586" max="3598" width="7.7109375" style="29" customWidth="1"/>
    <col min="3599" max="3599" width="22.7109375" style="29" customWidth="1"/>
    <col min="3600" max="3840" width="9.140625" style="29"/>
    <col min="3841" max="3841" width="22.7109375" style="29" customWidth="1"/>
    <col min="3842" max="3854" width="7.7109375" style="29" customWidth="1"/>
    <col min="3855" max="3855" width="22.7109375" style="29" customWidth="1"/>
    <col min="3856" max="4096" width="9.140625" style="29"/>
    <col min="4097" max="4097" width="22.7109375" style="29" customWidth="1"/>
    <col min="4098" max="4110" width="7.7109375" style="29" customWidth="1"/>
    <col min="4111" max="4111" width="22.7109375" style="29" customWidth="1"/>
    <col min="4112" max="4352" width="9.140625" style="29"/>
    <col min="4353" max="4353" width="22.7109375" style="29" customWidth="1"/>
    <col min="4354" max="4366" width="7.7109375" style="29" customWidth="1"/>
    <col min="4367" max="4367" width="22.7109375" style="29" customWidth="1"/>
    <col min="4368" max="4608" width="9.140625" style="29"/>
    <col min="4609" max="4609" width="22.7109375" style="29" customWidth="1"/>
    <col min="4610" max="4622" width="7.7109375" style="29" customWidth="1"/>
    <col min="4623" max="4623" width="22.7109375" style="29" customWidth="1"/>
    <col min="4624" max="4864" width="9.140625" style="29"/>
    <col min="4865" max="4865" width="22.7109375" style="29" customWidth="1"/>
    <col min="4866" max="4878" width="7.7109375" style="29" customWidth="1"/>
    <col min="4879" max="4879" width="22.7109375" style="29" customWidth="1"/>
    <col min="4880" max="5120" width="9.140625" style="29"/>
    <col min="5121" max="5121" width="22.7109375" style="29" customWidth="1"/>
    <col min="5122" max="5134" width="7.7109375" style="29" customWidth="1"/>
    <col min="5135" max="5135" width="22.7109375" style="29" customWidth="1"/>
    <col min="5136" max="5376" width="9.140625" style="29"/>
    <col min="5377" max="5377" width="22.7109375" style="29" customWidth="1"/>
    <col min="5378" max="5390" width="7.7109375" style="29" customWidth="1"/>
    <col min="5391" max="5391" width="22.7109375" style="29" customWidth="1"/>
    <col min="5392" max="5632" width="9.140625" style="29"/>
    <col min="5633" max="5633" width="22.7109375" style="29" customWidth="1"/>
    <col min="5634" max="5646" width="7.7109375" style="29" customWidth="1"/>
    <col min="5647" max="5647" width="22.7109375" style="29" customWidth="1"/>
    <col min="5648" max="5888" width="9.140625" style="29"/>
    <col min="5889" max="5889" width="22.7109375" style="29" customWidth="1"/>
    <col min="5890" max="5902" width="7.7109375" style="29" customWidth="1"/>
    <col min="5903" max="5903" width="22.7109375" style="29" customWidth="1"/>
    <col min="5904" max="6144" width="9.140625" style="29"/>
    <col min="6145" max="6145" width="22.7109375" style="29" customWidth="1"/>
    <col min="6146" max="6158" width="7.7109375" style="29" customWidth="1"/>
    <col min="6159" max="6159" width="22.7109375" style="29" customWidth="1"/>
    <col min="6160" max="6400" width="9.140625" style="29"/>
    <col min="6401" max="6401" width="22.7109375" style="29" customWidth="1"/>
    <col min="6402" max="6414" width="7.7109375" style="29" customWidth="1"/>
    <col min="6415" max="6415" width="22.7109375" style="29" customWidth="1"/>
    <col min="6416" max="6656" width="9.140625" style="29"/>
    <col min="6657" max="6657" width="22.7109375" style="29" customWidth="1"/>
    <col min="6658" max="6670" width="7.7109375" style="29" customWidth="1"/>
    <col min="6671" max="6671" width="22.7109375" style="29" customWidth="1"/>
    <col min="6672" max="6912" width="9.140625" style="29"/>
    <col min="6913" max="6913" width="22.7109375" style="29" customWidth="1"/>
    <col min="6914" max="6926" width="7.7109375" style="29" customWidth="1"/>
    <col min="6927" max="6927" width="22.7109375" style="29" customWidth="1"/>
    <col min="6928" max="7168" width="9.140625" style="29"/>
    <col min="7169" max="7169" width="22.7109375" style="29" customWidth="1"/>
    <col min="7170" max="7182" width="7.7109375" style="29" customWidth="1"/>
    <col min="7183" max="7183" width="22.7109375" style="29" customWidth="1"/>
    <col min="7184" max="7424" width="9.140625" style="29"/>
    <col min="7425" max="7425" width="22.7109375" style="29" customWidth="1"/>
    <col min="7426" max="7438" width="7.7109375" style="29" customWidth="1"/>
    <col min="7439" max="7439" width="22.7109375" style="29" customWidth="1"/>
    <col min="7440" max="7680" width="9.140625" style="29"/>
    <col min="7681" max="7681" width="22.7109375" style="29" customWidth="1"/>
    <col min="7682" max="7694" width="7.7109375" style="29" customWidth="1"/>
    <col min="7695" max="7695" width="22.7109375" style="29" customWidth="1"/>
    <col min="7696" max="7936" width="9.140625" style="29"/>
    <col min="7937" max="7937" width="22.7109375" style="29" customWidth="1"/>
    <col min="7938" max="7950" width="7.7109375" style="29" customWidth="1"/>
    <col min="7951" max="7951" width="22.7109375" style="29" customWidth="1"/>
    <col min="7952" max="8192" width="9.140625" style="29"/>
    <col min="8193" max="8193" width="22.7109375" style="29" customWidth="1"/>
    <col min="8194" max="8206" width="7.7109375" style="29" customWidth="1"/>
    <col min="8207" max="8207" width="22.7109375" style="29" customWidth="1"/>
    <col min="8208" max="8448" width="9.140625" style="29"/>
    <col min="8449" max="8449" width="22.7109375" style="29" customWidth="1"/>
    <col min="8450" max="8462" width="7.7109375" style="29" customWidth="1"/>
    <col min="8463" max="8463" width="22.7109375" style="29" customWidth="1"/>
    <col min="8464" max="8704" width="9.140625" style="29"/>
    <col min="8705" max="8705" width="22.7109375" style="29" customWidth="1"/>
    <col min="8706" max="8718" width="7.7109375" style="29" customWidth="1"/>
    <col min="8719" max="8719" width="22.7109375" style="29" customWidth="1"/>
    <col min="8720" max="8960" width="9.140625" style="29"/>
    <col min="8961" max="8961" width="22.7109375" style="29" customWidth="1"/>
    <col min="8962" max="8974" width="7.7109375" style="29" customWidth="1"/>
    <col min="8975" max="8975" width="22.7109375" style="29" customWidth="1"/>
    <col min="8976" max="9216" width="9.140625" style="29"/>
    <col min="9217" max="9217" width="22.7109375" style="29" customWidth="1"/>
    <col min="9218" max="9230" width="7.7109375" style="29" customWidth="1"/>
    <col min="9231" max="9231" width="22.7109375" style="29" customWidth="1"/>
    <col min="9232" max="9472" width="9.140625" style="29"/>
    <col min="9473" max="9473" width="22.7109375" style="29" customWidth="1"/>
    <col min="9474" max="9486" width="7.7109375" style="29" customWidth="1"/>
    <col min="9487" max="9487" width="22.7109375" style="29" customWidth="1"/>
    <col min="9488" max="9728" width="9.140625" style="29"/>
    <col min="9729" max="9729" width="22.7109375" style="29" customWidth="1"/>
    <col min="9730" max="9742" width="7.7109375" style="29" customWidth="1"/>
    <col min="9743" max="9743" width="22.7109375" style="29" customWidth="1"/>
    <col min="9744" max="9984" width="9.140625" style="29"/>
    <col min="9985" max="9985" width="22.7109375" style="29" customWidth="1"/>
    <col min="9986" max="9998" width="7.7109375" style="29" customWidth="1"/>
    <col min="9999" max="9999" width="22.7109375" style="29" customWidth="1"/>
    <col min="10000" max="10240" width="9.140625" style="29"/>
    <col min="10241" max="10241" width="22.7109375" style="29" customWidth="1"/>
    <col min="10242" max="10254" width="7.7109375" style="29" customWidth="1"/>
    <col min="10255" max="10255" width="22.7109375" style="29" customWidth="1"/>
    <col min="10256" max="10496" width="9.140625" style="29"/>
    <col min="10497" max="10497" width="22.7109375" style="29" customWidth="1"/>
    <col min="10498" max="10510" width="7.7109375" style="29" customWidth="1"/>
    <col min="10511" max="10511" width="22.7109375" style="29" customWidth="1"/>
    <col min="10512" max="10752" width="9.140625" style="29"/>
    <col min="10753" max="10753" width="22.7109375" style="29" customWidth="1"/>
    <col min="10754" max="10766" width="7.7109375" style="29" customWidth="1"/>
    <col min="10767" max="10767" width="22.7109375" style="29" customWidth="1"/>
    <col min="10768" max="11008" width="9.140625" style="29"/>
    <col min="11009" max="11009" width="22.7109375" style="29" customWidth="1"/>
    <col min="11010" max="11022" width="7.7109375" style="29" customWidth="1"/>
    <col min="11023" max="11023" width="22.7109375" style="29" customWidth="1"/>
    <col min="11024" max="11264" width="9.140625" style="29"/>
    <col min="11265" max="11265" width="22.7109375" style="29" customWidth="1"/>
    <col min="11266" max="11278" width="7.7109375" style="29" customWidth="1"/>
    <col min="11279" max="11279" width="22.7109375" style="29" customWidth="1"/>
    <col min="11280" max="11520" width="9.140625" style="29"/>
    <col min="11521" max="11521" width="22.7109375" style="29" customWidth="1"/>
    <col min="11522" max="11534" width="7.7109375" style="29" customWidth="1"/>
    <col min="11535" max="11535" width="22.7109375" style="29" customWidth="1"/>
    <col min="11536" max="11776" width="9.140625" style="29"/>
    <col min="11777" max="11777" width="22.7109375" style="29" customWidth="1"/>
    <col min="11778" max="11790" width="7.7109375" style="29" customWidth="1"/>
    <col min="11791" max="11791" width="22.7109375" style="29" customWidth="1"/>
    <col min="11792" max="12032" width="9.140625" style="29"/>
    <col min="12033" max="12033" width="22.7109375" style="29" customWidth="1"/>
    <col min="12034" max="12046" width="7.7109375" style="29" customWidth="1"/>
    <col min="12047" max="12047" width="22.7109375" style="29" customWidth="1"/>
    <col min="12048" max="12288" width="9.140625" style="29"/>
    <col min="12289" max="12289" width="22.7109375" style="29" customWidth="1"/>
    <col min="12290" max="12302" width="7.7109375" style="29" customWidth="1"/>
    <col min="12303" max="12303" width="22.7109375" style="29" customWidth="1"/>
    <col min="12304" max="12544" width="9.140625" style="29"/>
    <col min="12545" max="12545" width="22.7109375" style="29" customWidth="1"/>
    <col min="12546" max="12558" width="7.7109375" style="29" customWidth="1"/>
    <col min="12559" max="12559" width="22.7109375" style="29" customWidth="1"/>
    <col min="12560" max="12800" width="9.140625" style="29"/>
    <col min="12801" max="12801" width="22.7109375" style="29" customWidth="1"/>
    <col min="12802" max="12814" width="7.7109375" style="29" customWidth="1"/>
    <col min="12815" max="12815" width="22.7109375" style="29" customWidth="1"/>
    <col min="12816" max="13056" width="9.140625" style="29"/>
    <col min="13057" max="13057" width="22.7109375" style="29" customWidth="1"/>
    <col min="13058" max="13070" width="7.7109375" style="29" customWidth="1"/>
    <col min="13071" max="13071" width="22.7109375" style="29" customWidth="1"/>
    <col min="13072" max="13312" width="9.140625" style="29"/>
    <col min="13313" max="13313" width="22.7109375" style="29" customWidth="1"/>
    <col min="13314" max="13326" width="7.7109375" style="29" customWidth="1"/>
    <col min="13327" max="13327" width="22.7109375" style="29" customWidth="1"/>
    <col min="13328" max="13568" width="9.140625" style="29"/>
    <col min="13569" max="13569" width="22.7109375" style="29" customWidth="1"/>
    <col min="13570" max="13582" width="7.7109375" style="29" customWidth="1"/>
    <col min="13583" max="13583" width="22.7109375" style="29" customWidth="1"/>
    <col min="13584" max="13824" width="9.140625" style="29"/>
    <col min="13825" max="13825" width="22.7109375" style="29" customWidth="1"/>
    <col min="13826" max="13838" width="7.7109375" style="29" customWidth="1"/>
    <col min="13839" max="13839" width="22.7109375" style="29" customWidth="1"/>
    <col min="13840" max="14080" width="9.140625" style="29"/>
    <col min="14081" max="14081" width="22.7109375" style="29" customWidth="1"/>
    <col min="14082" max="14094" width="7.7109375" style="29" customWidth="1"/>
    <col min="14095" max="14095" width="22.7109375" style="29" customWidth="1"/>
    <col min="14096" max="14336" width="9.140625" style="29"/>
    <col min="14337" max="14337" width="22.7109375" style="29" customWidth="1"/>
    <col min="14338" max="14350" width="7.7109375" style="29" customWidth="1"/>
    <col min="14351" max="14351" width="22.7109375" style="29" customWidth="1"/>
    <col min="14352" max="14592" width="9.140625" style="29"/>
    <col min="14593" max="14593" width="22.7109375" style="29" customWidth="1"/>
    <col min="14594" max="14606" width="7.7109375" style="29" customWidth="1"/>
    <col min="14607" max="14607" width="22.7109375" style="29" customWidth="1"/>
    <col min="14608" max="14848" width="9.140625" style="29"/>
    <col min="14849" max="14849" width="22.7109375" style="29" customWidth="1"/>
    <col min="14850" max="14862" width="7.7109375" style="29" customWidth="1"/>
    <col min="14863" max="14863" width="22.7109375" style="29" customWidth="1"/>
    <col min="14864" max="15104" width="9.140625" style="29"/>
    <col min="15105" max="15105" width="22.7109375" style="29" customWidth="1"/>
    <col min="15106" max="15118" width="7.7109375" style="29" customWidth="1"/>
    <col min="15119" max="15119" width="22.7109375" style="29" customWidth="1"/>
    <col min="15120" max="15360" width="9.140625" style="29"/>
    <col min="15361" max="15361" width="22.7109375" style="29" customWidth="1"/>
    <col min="15362" max="15374" width="7.7109375" style="29" customWidth="1"/>
    <col min="15375" max="15375" width="22.7109375" style="29" customWidth="1"/>
    <col min="15376" max="15616" width="9.140625" style="29"/>
    <col min="15617" max="15617" width="22.7109375" style="29" customWidth="1"/>
    <col min="15618" max="15630" width="7.7109375" style="29" customWidth="1"/>
    <col min="15631" max="15631" width="22.7109375" style="29" customWidth="1"/>
    <col min="15632" max="15872" width="9.140625" style="29"/>
    <col min="15873" max="15873" width="22.7109375" style="29" customWidth="1"/>
    <col min="15874" max="15886" width="7.7109375" style="29" customWidth="1"/>
    <col min="15887" max="15887" width="22.7109375" style="29" customWidth="1"/>
    <col min="15888" max="16128" width="9.140625" style="29"/>
    <col min="16129" max="16129" width="22.7109375" style="29" customWidth="1"/>
    <col min="16130" max="16142" width="7.7109375" style="29" customWidth="1"/>
    <col min="16143" max="16143" width="22.7109375" style="29" customWidth="1"/>
    <col min="16144" max="16384" width="9.140625" style="29"/>
  </cols>
  <sheetData>
    <row r="1" spans="1:15" ht="23.25" x14ac:dyDescent="0.2">
      <c r="A1" s="1474" t="s">
        <v>313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4"/>
      <c r="N1" s="1474"/>
      <c r="O1" s="1474"/>
    </row>
    <row r="2" spans="1:15" ht="15.75" x14ac:dyDescent="0.2">
      <c r="A2" s="1475" t="s">
        <v>314</v>
      </c>
      <c r="B2" s="1475"/>
      <c r="C2" s="1475"/>
      <c r="D2" s="1475"/>
      <c r="E2" s="1475"/>
      <c r="F2" s="1475"/>
      <c r="G2" s="1475"/>
      <c r="H2" s="1475"/>
      <c r="I2" s="1475"/>
      <c r="J2" s="1475"/>
      <c r="K2" s="1475"/>
      <c r="L2" s="1475"/>
      <c r="M2" s="1475"/>
      <c r="N2" s="1475"/>
      <c r="O2" s="1475"/>
    </row>
    <row r="3" spans="1:15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475"/>
      <c r="M3" s="1475"/>
      <c r="N3" s="1475"/>
      <c r="O3" s="1475"/>
    </row>
    <row r="4" spans="1:15" ht="15.75" x14ac:dyDescent="0.2">
      <c r="A4" s="1475" t="s">
        <v>350</v>
      </c>
      <c r="B4" s="1475"/>
      <c r="C4" s="1475"/>
      <c r="D4" s="1475"/>
      <c r="E4" s="1475"/>
      <c r="F4" s="1475"/>
      <c r="G4" s="1475"/>
      <c r="H4" s="1475"/>
      <c r="I4" s="1475"/>
      <c r="J4" s="1475"/>
      <c r="K4" s="1475"/>
      <c r="L4" s="1475"/>
      <c r="M4" s="1475"/>
      <c r="N4" s="1475"/>
      <c r="O4" s="1475"/>
    </row>
    <row r="5" spans="1:15" ht="16.5" x14ac:dyDescent="0.3">
      <c r="A5" s="297" t="s">
        <v>759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330"/>
      <c r="N5" s="331"/>
      <c r="O5" s="303" t="s">
        <v>521</v>
      </c>
    </row>
    <row r="6" spans="1:15" ht="43.5" customHeight="1" x14ac:dyDescent="0.2">
      <c r="A6" s="38" t="s">
        <v>305</v>
      </c>
      <c r="B6" s="529" t="s">
        <v>394</v>
      </c>
      <c r="C6" s="429" t="s">
        <v>684</v>
      </c>
      <c r="D6" s="429" t="s">
        <v>685</v>
      </c>
      <c r="E6" s="429" t="s">
        <v>686</v>
      </c>
      <c r="F6" s="429" t="s">
        <v>687</v>
      </c>
      <c r="G6" s="429" t="s">
        <v>688</v>
      </c>
      <c r="H6" s="429" t="s">
        <v>689</v>
      </c>
      <c r="I6" s="429" t="s">
        <v>690</v>
      </c>
      <c r="J6" s="429" t="s">
        <v>691</v>
      </c>
      <c r="K6" s="429" t="s">
        <v>692</v>
      </c>
      <c r="L6" s="429" t="s">
        <v>693</v>
      </c>
      <c r="M6" s="429" t="s">
        <v>694</v>
      </c>
      <c r="N6" s="429" t="s">
        <v>695</v>
      </c>
      <c r="O6" s="668" t="s">
        <v>306</v>
      </c>
    </row>
    <row r="7" spans="1:15" ht="15" customHeight="1" thickBot="1" x14ac:dyDescent="0.25">
      <c r="A7" s="536" t="s">
        <v>805</v>
      </c>
      <c r="B7" s="768"/>
      <c r="C7" s="768"/>
      <c r="D7" s="769"/>
      <c r="E7" s="768"/>
      <c r="F7" s="768"/>
      <c r="G7" s="769"/>
      <c r="H7" s="769"/>
      <c r="I7" s="769"/>
      <c r="J7" s="769"/>
      <c r="K7" s="770"/>
      <c r="L7" s="768"/>
      <c r="M7" s="768"/>
      <c r="N7" s="768"/>
      <c r="O7" s="771" t="s">
        <v>804</v>
      </c>
    </row>
    <row r="8" spans="1:15" ht="18" customHeight="1" thickTop="1" thickBot="1" x14ac:dyDescent="0.25">
      <c r="A8" s="772" t="s">
        <v>823</v>
      </c>
      <c r="B8" s="268">
        <f>SUM(C8:N8)</f>
        <v>1</v>
      </c>
      <c r="C8" s="531">
        <f>SUM('ID5-2'!C8+'ID-5-1'!C8)</f>
        <v>1</v>
      </c>
      <c r="D8" s="531">
        <f>SUM('ID5-2'!D8+'ID-5-1'!D8)</f>
        <v>0</v>
      </c>
      <c r="E8" s="531">
        <f>SUM('ID5-2'!E8+'ID-5-1'!E8)</f>
        <v>0</v>
      </c>
      <c r="F8" s="531">
        <f>SUM('ID5-2'!F8+'ID-5-1'!F8)</f>
        <v>0</v>
      </c>
      <c r="G8" s="531">
        <f>SUM('ID5-2'!G8+'ID-5-1'!G8)</f>
        <v>0</v>
      </c>
      <c r="H8" s="531">
        <f>SUM('ID5-2'!H8+'ID-5-1'!H8)</f>
        <v>0</v>
      </c>
      <c r="I8" s="531">
        <f>SUM('ID5-2'!I8+'ID-5-1'!I8)</f>
        <v>0</v>
      </c>
      <c r="J8" s="531">
        <f>SUM('ID5-2'!J8+'ID-5-1'!J8)</f>
        <v>0</v>
      </c>
      <c r="K8" s="531">
        <f>SUM('ID5-2'!K8+'ID-5-1'!K8)</f>
        <v>0</v>
      </c>
      <c r="L8" s="531">
        <f>SUM('ID5-2'!L8+'ID-5-1'!L8)</f>
        <v>0</v>
      </c>
      <c r="M8" s="531">
        <f>SUM('ID5-2'!M8+'ID-5-1'!M8)</f>
        <v>0</v>
      </c>
      <c r="N8" s="531">
        <f>SUM('ID5-2'!N8+'ID-5-1'!N8)</f>
        <v>0</v>
      </c>
      <c r="O8" s="773" t="s">
        <v>307</v>
      </c>
    </row>
    <row r="9" spans="1:15" ht="16.5" thickTop="1" thickBot="1" x14ac:dyDescent="0.25">
      <c r="A9" s="774">
        <v>1</v>
      </c>
      <c r="B9" s="226">
        <f>SUM(C9:N9)</f>
        <v>66</v>
      </c>
      <c r="C9" s="227">
        <f>SUM('ID5-2'!C9+'ID-5-1'!C9)</f>
        <v>5</v>
      </c>
      <c r="D9" s="227">
        <f>SUM('ID5-2'!D9+'ID-5-1'!D9)</f>
        <v>6</v>
      </c>
      <c r="E9" s="227">
        <f>SUM('ID5-2'!E9+'ID-5-1'!E9)</f>
        <v>7</v>
      </c>
      <c r="F9" s="227">
        <f>SUM('ID5-2'!F9+'ID-5-1'!F9)</f>
        <v>6</v>
      </c>
      <c r="G9" s="227">
        <f>SUM('ID5-2'!G9+'ID-5-1'!G9)</f>
        <v>10</v>
      </c>
      <c r="H9" s="227">
        <f>SUM('ID5-2'!H9+'ID-5-1'!H9)</f>
        <v>4</v>
      </c>
      <c r="I9" s="227">
        <f>SUM('ID5-2'!I9+'ID-5-1'!I9)</f>
        <v>5</v>
      </c>
      <c r="J9" s="227">
        <f>SUM('ID5-2'!J9+'ID-5-1'!J9)</f>
        <v>3</v>
      </c>
      <c r="K9" s="227">
        <f>SUM('ID5-2'!K9+'ID-5-1'!K9)</f>
        <v>4</v>
      </c>
      <c r="L9" s="227">
        <f>SUM('ID5-2'!L9+'ID-5-1'!L9)</f>
        <v>2</v>
      </c>
      <c r="M9" s="227">
        <f>SUM('ID5-2'!M9+'ID-5-1'!M9)</f>
        <v>6</v>
      </c>
      <c r="N9" s="227">
        <f>SUM('ID5-2'!N9+'ID-5-1'!N9)</f>
        <v>8</v>
      </c>
      <c r="O9" s="775">
        <v>1</v>
      </c>
    </row>
    <row r="10" spans="1:15" ht="16.5" thickTop="1" thickBot="1" x14ac:dyDescent="0.25">
      <c r="A10" s="776">
        <v>2</v>
      </c>
      <c r="B10" s="268">
        <f>SUM(C10:N10)</f>
        <v>3</v>
      </c>
      <c r="C10" s="531">
        <f>SUM('ID5-2'!C10+'ID-5-1'!C10)</f>
        <v>0</v>
      </c>
      <c r="D10" s="531">
        <f>SUM('ID5-2'!D10+'ID-5-1'!D10)</f>
        <v>0</v>
      </c>
      <c r="E10" s="531">
        <f>SUM('ID5-2'!E10+'ID-5-1'!E10)</f>
        <v>0</v>
      </c>
      <c r="F10" s="531">
        <f>SUM('ID5-2'!F10+'ID-5-1'!F10)</f>
        <v>0</v>
      </c>
      <c r="G10" s="531">
        <f>SUM('ID5-2'!G10+'ID-5-1'!G10)</f>
        <v>1</v>
      </c>
      <c r="H10" s="531">
        <f>SUM('ID5-2'!H10+'ID-5-1'!H10)</f>
        <v>0</v>
      </c>
      <c r="I10" s="531">
        <f>SUM('ID5-2'!I10+'ID-5-1'!I10)</f>
        <v>0</v>
      </c>
      <c r="J10" s="531">
        <f>SUM('ID5-2'!J10+'ID-5-1'!J10)</f>
        <v>0</v>
      </c>
      <c r="K10" s="531">
        <f>SUM('ID5-2'!K10+'ID-5-1'!K10)</f>
        <v>0</v>
      </c>
      <c r="L10" s="531">
        <f>SUM('ID5-2'!L10+'ID-5-1'!L10)</f>
        <v>0</v>
      </c>
      <c r="M10" s="531">
        <f>SUM('ID5-2'!M10+'ID-5-1'!M10)</f>
        <v>1</v>
      </c>
      <c r="N10" s="531">
        <f>SUM('ID5-2'!N10+'ID-5-1'!N10)</f>
        <v>1</v>
      </c>
      <c r="O10" s="773">
        <v>2</v>
      </c>
    </row>
    <row r="11" spans="1:15" ht="16.5" thickTop="1" thickBot="1" x14ac:dyDescent="0.25">
      <c r="A11" s="774">
        <v>3</v>
      </c>
      <c r="B11" s="226">
        <f t="shared" ref="B11:B32" si="0">SUM(C11:N11)</f>
        <v>0</v>
      </c>
      <c r="C11" s="227">
        <f>SUM('ID5-2'!C11+'ID-5-1'!C11)</f>
        <v>0</v>
      </c>
      <c r="D11" s="227">
        <f>SUM('ID5-2'!D11+'ID-5-1'!D11)</f>
        <v>0</v>
      </c>
      <c r="E11" s="227">
        <f>SUM('ID5-2'!E11+'ID-5-1'!E11)</f>
        <v>0</v>
      </c>
      <c r="F11" s="227">
        <f>SUM('ID5-2'!F11+'ID-5-1'!F11)</f>
        <v>0</v>
      </c>
      <c r="G11" s="227">
        <f>SUM('ID5-2'!G11+'ID-5-1'!G11)</f>
        <v>0</v>
      </c>
      <c r="H11" s="227">
        <f>SUM('ID5-2'!H11+'ID-5-1'!H11)</f>
        <v>0</v>
      </c>
      <c r="I11" s="227">
        <f>SUM('ID5-2'!I11+'ID-5-1'!I11)</f>
        <v>0</v>
      </c>
      <c r="J11" s="227">
        <f>SUM('ID5-2'!J11+'ID-5-1'!J11)</f>
        <v>0</v>
      </c>
      <c r="K11" s="227">
        <f>SUM('ID5-2'!K11+'ID-5-1'!K11)</f>
        <v>0</v>
      </c>
      <c r="L11" s="227">
        <f>SUM('ID5-2'!L11+'ID-5-1'!L11)</f>
        <v>0</v>
      </c>
      <c r="M11" s="227">
        <f>SUM('ID5-2'!M11+'ID-5-1'!M11)</f>
        <v>0</v>
      </c>
      <c r="N11" s="227">
        <f>SUM('ID5-2'!N11+'ID-5-1'!N11)</f>
        <v>0</v>
      </c>
      <c r="O11" s="775">
        <v>3</v>
      </c>
    </row>
    <row r="12" spans="1:15" ht="16.5" thickTop="1" thickBot="1" x14ac:dyDescent="0.25">
      <c r="A12" s="776">
        <v>4</v>
      </c>
      <c r="B12" s="268">
        <f t="shared" si="0"/>
        <v>0</v>
      </c>
      <c r="C12" s="531">
        <f>SUM('ID5-2'!C12+'ID-5-1'!C12)</f>
        <v>0</v>
      </c>
      <c r="D12" s="531">
        <f>SUM('ID5-2'!D12+'ID-5-1'!D12)</f>
        <v>0</v>
      </c>
      <c r="E12" s="531">
        <f>SUM('ID5-2'!E12+'ID-5-1'!E12)</f>
        <v>0</v>
      </c>
      <c r="F12" s="531">
        <f>SUM('ID5-2'!F12+'ID-5-1'!F12)</f>
        <v>0</v>
      </c>
      <c r="G12" s="531">
        <f>SUM('ID5-2'!G12+'ID-5-1'!G12)</f>
        <v>0</v>
      </c>
      <c r="H12" s="531">
        <f>SUM('ID5-2'!H12+'ID-5-1'!H12)</f>
        <v>0</v>
      </c>
      <c r="I12" s="531">
        <f>SUM('ID5-2'!I12+'ID-5-1'!I12)</f>
        <v>0</v>
      </c>
      <c r="J12" s="531">
        <f>SUM('ID5-2'!J12+'ID-5-1'!J12)</f>
        <v>0</v>
      </c>
      <c r="K12" s="531">
        <f>SUM('ID5-2'!K12+'ID-5-1'!K12)</f>
        <v>0</v>
      </c>
      <c r="L12" s="531">
        <f>SUM('ID5-2'!L12+'ID-5-1'!L12)</f>
        <v>0</v>
      </c>
      <c r="M12" s="531">
        <f>SUM('ID5-2'!M12+'ID-5-1'!M12)</f>
        <v>0</v>
      </c>
      <c r="N12" s="531">
        <f>SUM('ID5-2'!N12+'ID-5-1'!N12)</f>
        <v>0</v>
      </c>
      <c r="O12" s="773">
        <v>4</v>
      </c>
    </row>
    <row r="13" spans="1:15" ht="16.5" thickTop="1" thickBot="1" x14ac:dyDescent="0.25">
      <c r="A13" s="774">
        <v>5</v>
      </c>
      <c r="B13" s="226">
        <f t="shared" si="0"/>
        <v>3</v>
      </c>
      <c r="C13" s="227">
        <f>SUM('ID5-2'!C13+'ID-5-1'!C13)</f>
        <v>0</v>
      </c>
      <c r="D13" s="227">
        <f>SUM('ID5-2'!D13+'ID-5-1'!D13)</f>
        <v>1</v>
      </c>
      <c r="E13" s="227">
        <f>SUM('ID5-2'!E13+'ID-5-1'!E13)</f>
        <v>1</v>
      </c>
      <c r="F13" s="227">
        <f>SUM('ID5-2'!F13+'ID-5-1'!F13)</f>
        <v>0</v>
      </c>
      <c r="G13" s="227">
        <f>SUM('ID5-2'!G13+'ID-5-1'!G13)</f>
        <v>0</v>
      </c>
      <c r="H13" s="227">
        <f>SUM('ID5-2'!H13+'ID-5-1'!H13)</f>
        <v>0</v>
      </c>
      <c r="I13" s="227">
        <f>SUM('ID5-2'!I13+'ID-5-1'!I13)</f>
        <v>0</v>
      </c>
      <c r="J13" s="227">
        <f>SUM('ID5-2'!J13+'ID-5-1'!J13)</f>
        <v>0</v>
      </c>
      <c r="K13" s="227">
        <f>SUM('ID5-2'!K13+'ID-5-1'!K13)</f>
        <v>1</v>
      </c>
      <c r="L13" s="227">
        <f>SUM('ID5-2'!L13+'ID-5-1'!L13)</f>
        <v>0</v>
      </c>
      <c r="M13" s="227">
        <f>SUM('ID5-2'!M13+'ID-5-1'!M13)</f>
        <v>0</v>
      </c>
      <c r="N13" s="227">
        <f>SUM('ID5-2'!N13+'ID-5-1'!N13)</f>
        <v>0</v>
      </c>
      <c r="O13" s="775">
        <v>5</v>
      </c>
    </row>
    <row r="14" spans="1:15" ht="16.5" thickTop="1" thickBot="1" x14ac:dyDescent="0.25">
      <c r="A14" s="776">
        <v>6</v>
      </c>
      <c r="B14" s="268">
        <f t="shared" si="0"/>
        <v>1</v>
      </c>
      <c r="C14" s="531">
        <f>SUM('ID5-2'!C14+'ID-5-1'!C14)</f>
        <v>0</v>
      </c>
      <c r="D14" s="531">
        <f>SUM('ID5-2'!D14+'ID-5-1'!D14)</f>
        <v>0</v>
      </c>
      <c r="E14" s="531">
        <f>SUM('ID5-2'!E14+'ID-5-1'!E14)</f>
        <v>0</v>
      </c>
      <c r="F14" s="531">
        <f>SUM('ID5-2'!F14+'ID-5-1'!F14)</f>
        <v>0</v>
      </c>
      <c r="G14" s="531">
        <f>SUM('ID5-2'!G14+'ID-5-1'!G14)</f>
        <v>1</v>
      </c>
      <c r="H14" s="531">
        <f>SUM('ID5-2'!H14+'ID-5-1'!H14)</f>
        <v>0</v>
      </c>
      <c r="I14" s="531">
        <f>SUM('ID5-2'!I14+'ID-5-1'!I14)</f>
        <v>0</v>
      </c>
      <c r="J14" s="531">
        <f>SUM('ID5-2'!J14+'ID-5-1'!J14)</f>
        <v>0</v>
      </c>
      <c r="K14" s="531">
        <f>SUM('ID5-2'!K14+'ID-5-1'!K14)</f>
        <v>0</v>
      </c>
      <c r="L14" s="531">
        <f>SUM('ID5-2'!L14+'ID-5-1'!L14)</f>
        <v>0</v>
      </c>
      <c r="M14" s="531">
        <f>SUM('ID5-2'!M14+'ID-5-1'!M14)</f>
        <v>0</v>
      </c>
      <c r="N14" s="531">
        <f>SUM('ID5-2'!N14+'ID-5-1'!N14)</f>
        <v>0</v>
      </c>
      <c r="O14" s="773">
        <v>6</v>
      </c>
    </row>
    <row r="15" spans="1:15" ht="16.5" thickTop="1" thickBot="1" x14ac:dyDescent="0.25">
      <c r="A15" s="777" t="s">
        <v>807</v>
      </c>
      <c r="B15" s="226">
        <f t="shared" si="0"/>
        <v>12</v>
      </c>
      <c r="C15" s="227">
        <f>SUM('ID5-2'!C15+'ID-5-1'!C15)</f>
        <v>1</v>
      </c>
      <c r="D15" s="227">
        <f>SUM('ID5-2'!D15+'ID-5-1'!D15)</f>
        <v>0</v>
      </c>
      <c r="E15" s="227">
        <f>SUM('ID5-2'!E15+'ID-5-1'!E15)</f>
        <v>0</v>
      </c>
      <c r="F15" s="227">
        <f>SUM('ID5-2'!F15+'ID-5-1'!F15)</f>
        <v>0</v>
      </c>
      <c r="G15" s="227">
        <f>SUM('ID5-2'!G15+'ID-5-1'!G15)</f>
        <v>2</v>
      </c>
      <c r="H15" s="227">
        <f>SUM('ID5-2'!H15+'ID-5-1'!H15)</f>
        <v>2</v>
      </c>
      <c r="I15" s="227">
        <f>SUM('ID5-2'!I15+'ID-5-1'!I15)</f>
        <v>1</v>
      </c>
      <c r="J15" s="227">
        <f>SUM('ID5-2'!J15+'ID-5-1'!J15)</f>
        <v>1</v>
      </c>
      <c r="K15" s="227">
        <f>SUM('ID5-2'!K15+'ID-5-1'!K15)</f>
        <v>2</v>
      </c>
      <c r="L15" s="227">
        <f>SUM('ID5-2'!L15+'ID-5-1'!L15)</f>
        <v>2</v>
      </c>
      <c r="M15" s="227">
        <f>SUM('ID5-2'!M15+'ID-5-1'!M15)</f>
        <v>1</v>
      </c>
      <c r="N15" s="227">
        <f>SUM('ID5-2'!N15+'ID-5-1'!N15)</f>
        <v>0</v>
      </c>
      <c r="O15" s="778" t="s">
        <v>308</v>
      </c>
    </row>
    <row r="16" spans="1:15" ht="16.5" thickTop="1" thickBot="1" x14ac:dyDescent="0.25">
      <c r="A16" s="422" t="s">
        <v>806</v>
      </c>
      <c r="B16" s="268">
        <f t="shared" si="0"/>
        <v>2</v>
      </c>
      <c r="C16" s="531">
        <f>SUM('ID5-2'!C16+'ID-5-1'!C16)</f>
        <v>0</v>
      </c>
      <c r="D16" s="531">
        <f>SUM('ID5-2'!D16+'ID-5-1'!D16)</f>
        <v>0</v>
      </c>
      <c r="E16" s="531">
        <f>SUM('ID5-2'!E16+'ID-5-1'!E16)</f>
        <v>0</v>
      </c>
      <c r="F16" s="531">
        <f>SUM('ID5-2'!F16+'ID-5-1'!F16)</f>
        <v>0</v>
      </c>
      <c r="G16" s="531">
        <f>SUM('ID5-2'!G16+'ID-5-1'!G16)</f>
        <v>0</v>
      </c>
      <c r="H16" s="531">
        <f>SUM('ID5-2'!H16+'ID-5-1'!H16)</f>
        <v>0</v>
      </c>
      <c r="I16" s="531">
        <f>SUM('ID5-2'!I16+'ID-5-1'!I16)</f>
        <v>2</v>
      </c>
      <c r="J16" s="531">
        <f>SUM('ID5-2'!J16+'ID-5-1'!J16)</f>
        <v>0</v>
      </c>
      <c r="K16" s="531">
        <f>SUM('ID5-2'!K16+'ID-5-1'!K16)</f>
        <v>0</v>
      </c>
      <c r="L16" s="531">
        <f>SUM('ID5-2'!L16+'ID-5-1'!L16)</f>
        <v>0</v>
      </c>
      <c r="M16" s="531">
        <f>SUM('ID5-2'!M16+'ID-5-1'!M16)</f>
        <v>0</v>
      </c>
      <c r="N16" s="531">
        <f>SUM('ID5-2'!N16+'ID-5-1'!N16)</f>
        <v>0</v>
      </c>
      <c r="O16" s="779" t="s">
        <v>806</v>
      </c>
    </row>
    <row r="17" spans="1:15" ht="16.5" thickTop="1" thickBot="1" x14ac:dyDescent="0.25">
      <c r="A17" s="780" t="s">
        <v>309</v>
      </c>
      <c r="B17" s="226">
        <f t="shared" si="0"/>
        <v>6</v>
      </c>
      <c r="C17" s="227">
        <f>SUM('ID5-2'!C17+'ID-5-1'!C17)</f>
        <v>1</v>
      </c>
      <c r="D17" s="227">
        <f>SUM('ID5-2'!D17+'ID-5-1'!D17)</f>
        <v>1</v>
      </c>
      <c r="E17" s="227">
        <f>SUM('ID5-2'!E17+'ID-5-1'!E17)</f>
        <v>0</v>
      </c>
      <c r="F17" s="227">
        <f>SUM('ID5-2'!F17+'ID-5-1'!F17)</f>
        <v>1</v>
      </c>
      <c r="G17" s="227">
        <f>SUM('ID5-2'!G17+'ID-5-1'!G17)</f>
        <v>0</v>
      </c>
      <c r="H17" s="227">
        <f>SUM('ID5-2'!H17+'ID-5-1'!H17)</f>
        <v>0</v>
      </c>
      <c r="I17" s="227">
        <f>SUM('ID5-2'!I17+'ID-5-1'!I17)</f>
        <v>0</v>
      </c>
      <c r="J17" s="227">
        <f>SUM('ID5-2'!J17+'ID-5-1'!J17)</f>
        <v>1</v>
      </c>
      <c r="K17" s="227">
        <f>SUM('ID5-2'!K17+'ID-5-1'!K17)</f>
        <v>0</v>
      </c>
      <c r="L17" s="227">
        <f>SUM('ID5-2'!L17+'ID-5-1'!L17)</f>
        <v>0</v>
      </c>
      <c r="M17" s="227">
        <f>SUM('ID5-2'!M17+'ID-5-1'!M17)</f>
        <v>1</v>
      </c>
      <c r="N17" s="227">
        <f>SUM('ID5-2'!N17+'ID-5-1'!N17)</f>
        <v>1</v>
      </c>
      <c r="O17" s="778" t="s">
        <v>309</v>
      </c>
    </row>
    <row r="18" spans="1:15" ht="16.5" thickTop="1" thickBot="1" x14ac:dyDescent="0.25">
      <c r="A18" s="422" t="s">
        <v>310</v>
      </c>
      <c r="B18" s="268">
        <f t="shared" si="0"/>
        <v>0</v>
      </c>
      <c r="C18" s="531">
        <f>SUM('ID5-2'!C18+'ID-5-1'!C18)</f>
        <v>0</v>
      </c>
      <c r="D18" s="531">
        <f>SUM('ID5-2'!D18+'ID-5-1'!D18)</f>
        <v>0</v>
      </c>
      <c r="E18" s="531">
        <f>SUM('ID5-2'!E18+'ID-5-1'!E18)</f>
        <v>0</v>
      </c>
      <c r="F18" s="531">
        <f>SUM('ID5-2'!F18+'ID-5-1'!F18)</f>
        <v>0</v>
      </c>
      <c r="G18" s="531">
        <f>SUM('ID5-2'!G18+'ID-5-1'!G18)</f>
        <v>0</v>
      </c>
      <c r="H18" s="531">
        <f>SUM('ID5-2'!H18+'ID-5-1'!H18)</f>
        <v>0</v>
      </c>
      <c r="I18" s="531">
        <f>SUM('ID5-2'!I18+'ID-5-1'!I18)</f>
        <v>0</v>
      </c>
      <c r="J18" s="531">
        <f>SUM('ID5-2'!J18+'ID-5-1'!J18)</f>
        <v>0</v>
      </c>
      <c r="K18" s="531">
        <f>SUM('ID5-2'!K18+'ID-5-1'!K18)</f>
        <v>0</v>
      </c>
      <c r="L18" s="531">
        <f>SUM('ID5-2'!L18+'ID-5-1'!L18)</f>
        <v>0</v>
      </c>
      <c r="M18" s="531">
        <f>SUM('ID5-2'!M18+'ID-5-1'!M18)</f>
        <v>0</v>
      </c>
      <c r="N18" s="531">
        <f>SUM('ID5-2'!N18+'ID-5-1'!N18)</f>
        <v>0</v>
      </c>
      <c r="O18" s="779" t="s">
        <v>310</v>
      </c>
    </row>
    <row r="19" spans="1:15" ht="16.5" thickTop="1" thickBot="1" x14ac:dyDescent="0.25">
      <c r="A19" s="781" t="s">
        <v>71</v>
      </c>
      <c r="B19" s="226">
        <f t="shared" si="0"/>
        <v>0</v>
      </c>
      <c r="C19" s="227">
        <f>SUM('ID5-2'!C19+'ID-5-1'!C19)</f>
        <v>0</v>
      </c>
      <c r="D19" s="227">
        <f>SUM('ID5-2'!D19+'ID-5-1'!D19)</f>
        <v>0</v>
      </c>
      <c r="E19" s="227">
        <f>SUM('ID5-2'!E19+'ID-5-1'!E19)</f>
        <v>0</v>
      </c>
      <c r="F19" s="227">
        <f>SUM('ID5-2'!F19+'ID-5-1'!F19)</f>
        <v>0</v>
      </c>
      <c r="G19" s="227">
        <f>SUM('ID5-2'!G19+'ID-5-1'!G19)</f>
        <v>0</v>
      </c>
      <c r="H19" s="227">
        <f>SUM('ID5-2'!H19+'ID-5-1'!H19)</f>
        <v>0</v>
      </c>
      <c r="I19" s="227">
        <f>SUM('ID5-2'!I19+'ID-5-1'!I19)</f>
        <v>0</v>
      </c>
      <c r="J19" s="227">
        <f>SUM('ID5-2'!J19+'ID-5-1'!J19)</f>
        <v>0</v>
      </c>
      <c r="K19" s="227">
        <f>SUM('ID5-2'!K19+'ID-5-1'!K19)</f>
        <v>0</v>
      </c>
      <c r="L19" s="227">
        <f>SUM('ID5-2'!L19+'ID-5-1'!L19)</f>
        <v>0</v>
      </c>
      <c r="M19" s="227">
        <f>SUM('ID5-2'!M19+'ID-5-1'!M19)</f>
        <v>0</v>
      </c>
      <c r="N19" s="227">
        <f>SUM('ID5-2'!N19+'ID-5-1'!N19)</f>
        <v>0</v>
      </c>
      <c r="O19" s="775" t="s">
        <v>72</v>
      </c>
    </row>
    <row r="20" spans="1:15" ht="18" customHeight="1" thickTop="1" thickBot="1" x14ac:dyDescent="0.25">
      <c r="A20" s="782" t="s">
        <v>311</v>
      </c>
      <c r="B20" s="543"/>
      <c r="C20" s="544"/>
      <c r="D20" s="544"/>
      <c r="E20" s="544"/>
      <c r="F20" s="544"/>
      <c r="G20" s="544"/>
      <c r="H20" s="544"/>
      <c r="I20" s="544"/>
      <c r="J20" s="544"/>
      <c r="K20" s="544"/>
      <c r="L20" s="544"/>
      <c r="M20" s="544"/>
      <c r="N20" s="544"/>
      <c r="O20" s="783" t="s">
        <v>312</v>
      </c>
    </row>
    <row r="21" spans="1:15" ht="16.5" thickTop="1" thickBot="1" x14ac:dyDescent="0.25">
      <c r="A21" s="774">
        <v>1</v>
      </c>
      <c r="B21" s="226">
        <f>SUM(C21:N21)</f>
        <v>10</v>
      </c>
      <c r="C21" s="227">
        <f>SUM('ID5-2'!C21+'ID-5-1'!C21)</f>
        <v>0</v>
      </c>
      <c r="D21" s="227">
        <f>SUM('ID5-2'!D21+'ID-5-1'!D21)</f>
        <v>1</v>
      </c>
      <c r="E21" s="227">
        <f>SUM('ID5-2'!E21+'ID-5-1'!E21)</f>
        <v>1</v>
      </c>
      <c r="F21" s="227">
        <f>SUM('ID5-2'!F21+'ID-5-1'!F21)</f>
        <v>0</v>
      </c>
      <c r="G21" s="227">
        <f>SUM('ID5-2'!G21+'ID-5-1'!G21)</f>
        <v>1</v>
      </c>
      <c r="H21" s="227">
        <f>SUM('ID5-2'!H21+'ID-5-1'!H21)</f>
        <v>0</v>
      </c>
      <c r="I21" s="227">
        <f>SUM('ID5-2'!I21+'ID-5-1'!I21)</f>
        <v>0</v>
      </c>
      <c r="J21" s="227">
        <f>SUM('ID5-2'!J21+'ID-5-1'!J21)</f>
        <v>1</v>
      </c>
      <c r="K21" s="227">
        <f>SUM('ID5-2'!K21+'ID-5-1'!K21)</f>
        <v>0</v>
      </c>
      <c r="L21" s="227">
        <f>SUM('ID5-2'!L21+'ID-5-1'!L21)</f>
        <v>1</v>
      </c>
      <c r="M21" s="227">
        <f>SUM('ID5-2'!M21+'ID-5-1'!M21)</f>
        <v>1</v>
      </c>
      <c r="N21" s="227">
        <f>SUM('ID5-2'!N21+'ID-5-1'!N21)</f>
        <v>4</v>
      </c>
      <c r="O21" s="775">
        <v>1</v>
      </c>
    </row>
    <row r="22" spans="1:15" ht="16.5" thickTop="1" thickBot="1" x14ac:dyDescent="0.25">
      <c r="A22" s="776">
        <v>2</v>
      </c>
      <c r="B22" s="268">
        <f t="shared" si="0"/>
        <v>7</v>
      </c>
      <c r="C22" s="531">
        <f>SUM('ID5-2'!C22+'ID-5-1'!C22)</f>
        <v>0</v>
      </c>
      <c r="D22" s="531">
        <f>SUM('ID5-2'!D22+'ID-5-1'!D22)</f>
        <v>0</v>
      </c>
      <c r="E22" s="531">
        <f>SUM('ID5-2'!E22+'ID-5-1'!E22)</f>
        <v>0</v>
      </c>
      <c r="F22" s="531">
        <f>SUM('ID5-2'!F22+'ID-5-1'!F22)</f>
        <v>1</v>
      </c>
      <c r="G22" s="531">
        <f>SUM('ID5-2'!G22+'ID-5-1'!G22)</f>
        <v>1</v>
      </c>
      <c r="H22" s="531">
        <f>SUM('ID5-2'!H22+'ID-5-1'!H22)</f>
        <v>1</v>
      </c>
      <c r="I22" s="531">
        <f>SUM('ID5-2'!I22+'ID-5-1'!I22)</f>
        <v>0</v>
      </c>
      <c r="J22" s="531">
        <f>SUM('ID5-2'!J22+'ID-5-1'!J22)</f>
        <v>0</v>
      </c>
      <c r="K22" s="531">
        <f>SUM('ID5-2'!K22+'ID-5-1'!K22)</f>
        <v>0</v>
      </c>
      <c r="L22" s="531">
        <f>SUM('ID5-2'!L22+'ID-5-1'!L22)</f>
        <v>3</v>
      </c>
      <c r="M22" s="531">
        <f>SUM('ID5-2'!M22+'ID-5-1'!M22)</f>
        <v>0</v>
      </c>
      <c r="N22" s="531">
        <f>SUM('ID5-2'!N22+'ID-5-1'!N22)</f>
        <v>1</v>
      </c>
      <c r="O22" s="773">
        <v>2</v>
      </c>
    </row>
    <row r="23" spans="1:15" ht="16.5" thickTop="1" thickBot="1" x14ac:dyDescent="0.25">
      <c r="A23" s="774">
        <v>3</v>
      </c>
      <c r="B23" s="226">
        <f t="shared" si="0"/>
        <v>4</v>
      </c>
      <c r="C23" s="227">
        <f>SUM('ID5-2'!C23+'ID-5-1'!C23)</f>
        <v>1</v>
      </c>
      <c r="D23" s="227">
        <f>SUM('ID5-2'!D23+'ID-5-1'!D23)</f>
        <v>0</v>
      </c>
      <c r="E23" s="227">
        <f>SUM('ID5-2'!E23+'ID-5-1'!E23)</f>
        <v>0</v>
      </c>
      <c r="F23" s="227">
        <f>SUM('ID5-2'!F23+'ID-5-1'!F23)</f>
        <v>0</v>
      </c>
      <c r="G23" s="227">
        <f>SUM('ID5-2'!G23+'ID-5-1'!G23)</f>
        <v>1</v>
      </c>
      <c r="H23" s="227">
        <f>SUM('ID5-2'!H23+'ID-5-1'!H23)</f>
        <v>1</v>
      </c>
      <c r="I23" s="227">
        <f>SUM('ID5-2'!I23+'ID-5-1'!I23)</f>
        <v>1</v>
      </c>
      <c r="J23" s="227">
        <f>SUM('ID5-2'!J23+'ID-5-1'!J23)</f>
        <v>0</v>
      </c>
      <c r="K23" s="227">
        <f>SUM('ID5-2'!K23+'ID-5-1'!K23)</f>
        <v>0</v>
      </c>
      <c r="L23" s="227">
        <f>SUM('ID5-2'!L23+'ID-5-1'!L23)</f>
        <v>0</v>
      </c>
      <c r="M23" s="227">
        <f>SUM('ID5-2'!M23+'ID-5-1'!M23)</f>
        <v>0</v>
      </c>
      <c r="N23" s="227">
        <f>SUM('ID5-2'!N23+'ID-5-1'!N23)</f>
        <v>0</v>
      </c>
      <c r="O23" s="775">
        <v>3</v>
      </c>
    </row>
    <row r="24" spans="1:15" ht="16.5" thickTop="1" thickBot="1" x14ac:dyDescent="0.25">
      <c r="A24" s="776">
        <v>4</v>
      </c>
      <c r="B24" s="268">
        <f t="shared" si="0"/>
        <v>5</v>
      </c>
      <c r="C24" s="531">
        <f>SUM('ID5-2'!C24+'ID-5-1'!C24)</f>
        <v>2</v>
      </c>
      <c r="D24" s="531">
        <f>SUM('ID5-2'!D24+'ID-5-1'!D24)</f>
        <v>1</v>
      </c>
      <c r="E24" s="531">
        <f>SUM('ID5-2'!E24+'ID-5-1'!E24)</f>
        <v>1</v>
      </c>
      <c r="F24" s="531">
        <f>SUM('ID5-2'!F24+'ID-5-1'!F24)</f>
        <v>0</v>
      </c>
      <c r="G24" s="531">
        <f>SUM('ID5-2'!G24+'ID-5-1'!G24)</f>
        <v>0</v>
      </c>
      <c r="H24" s="531">
        <f>SUM('ID5-2'!H24+'ID-5-1'!H24)</f>
        <v>0</v>
      </c>
      <c r="I24" s="531">
        <f>SUM('ID5-2'!I24+'ID-5-1'!I24)</f>
        <v>0</v>
      </c>
      <c r="J24" s="531">
        <f>SUM('ID5-2'!J24+'ID-5-1'!J24)</f>
        <v>0</v>
      </c>
      <c r="K24" s="531">
        <f>SUM('ID5-2'!K24+'ID-5-1'!K24)</f>
        <v>0</v>
      </c>
      <c r="L24" s="531">
        <f>SUM('ID5-2'!L24+'ID-5-1'!L24)</f>
        <v>0</v>
      </c>
      <c r="M24" s="531">
        <f>SUM('ID5-2'!M24+'ID-5-1'!M24)</f>
        <v>0</v>
      </c>
      <c r="N24" s="531">
        <f>SUM('ID5-2'!N24+'ID-5-1'!N24)</f>
        <v>1</v>
      </c>
      <c r="O24" s="773">
        <v>4</v>
      </c>
    </row>
    <row r="25" spans="1:15" ht="16.5" thickTop="1" thickBot="1" x14ac:dyDescent="0.25">
      <c r="A25" s="774">
        <v>5</v>
      </c>
      <c r="B25" s="226">
        <f t="shared" si="0"/>
        <v>4</v>
      </c>
      <c r="C25" s="227">
        <f>SUM('ID5-2'!C25+'ID-5-1'!C25)</f>
        <v>0</v>
      </c>
      <c r="D25" s="227">
        <f>SUM('ID5-2'!D25+'ID-5-1'!D25)</f>
        <v>0</v>
      </c>
      <c r="E25" s="227">
        <f>SUM('ID5-2'!E25+'ID-5-1'!E25)</f>
        <v>1</v>
      </c>
      <c r="F25" s="227">
        <f>SUM('ID5-2'!F25+'ID-5-1'!F25)</f>
        <v>0</v>
      </c>
      <c r="G25" s="227">
        <f>SUM('ID5-2'!G25+'ID-5-1'!G25)</f>
        <v>0</v>
      </c>
      <c r="H25" s="227">
        <f>SUM('ID5-2'!H25+'ID-5-1'!H25)</f>
        <v>0</v>
      </c>
      <c r="I25" s="227">
        <f>SUM('ID5-2'!I25+'ID-5-1'!I25)</f>
        <v>2</v>
      </c>
      <c r="J25" s="227">
        <f>SUM('ID5-2'!J25+'ID-5-1'!J25)</f>
        <v>0</v>
      </c>
      <c r="K25" s="227">
        <f>SUM('ID5-2'!K25+'ID-5-1'!K25)</f>
        <v>0</v>
      </c>
      <c r="L25" s="227">
        <f>SUM('ID5-2'!L25+'ID-5-1'!L25)</f>
        <v>0</v>
      </c>
      <c r="M25" s="227">
        <f>SUM('ID5-2'!M25+'ID-5-1'!M25)</f>
        <v>1</v>
      </c>
      <c r="N25" s="227">
        <f>SUM('ID5-2'!N25+'ID-5-1'!N25)</f>
        <v>0</v>
      </c>
      <c r="O25" s="775">
        <v>5</v>
      </c>
    </row>
    <row r="26" spans="1:15" ht="16.5" thickTop="1" thickBot="1" x14ac:dyDescent="0.25">
      <c r="A26" s="776">
        <v>6</v>
      </c>
      <c r="B26" s="268">
        <f t="shared" si="0"/>
        <v>4</v>
      </c>
      <c r="C26" s="531">
        <f>SUM('ID5-2'!C26+'ID-5-1'!C26)</f>
        <v>0</v>
      </c>
      <c r="D26" s="531">
        <f>SUM('ID5-2'!D26+'ID-5-1'!D26)</f>
        <v>0</v>
      </c>
      <c r="E26" s="531">
        <f>SUM('ID5-2'!E26+'ID-5-1'!E26)</f>
        <v>0</v>
      </c>
      <c r="F26" s="531">
        <f>SUM('ID5-2'!F26+'ID-5-1'!F26)</f>
        <v>2</v>
      </c>
      <c r="G26" s="531">
        <f>SUM('ID5-2'!G26+'ID-5-1'!G26)</f>
        <v>0</v>
      </c>
      <c r="H26" s="531">
        <f>SUM('ID5-2'!H26+'ID-5-1'!H26)</f>
        <v>2</v>
      </c>
      <c r="I26" s="531">
        <f>SUM('ID5-2'!I26+'ID-5-1'!I26)</f>
        <v>0</v>
      </c>
      <c r="J26" s="531">
        <f>SUM('ID5-2'!J26+'ID-5-1'!J26)</f>
        <v>0</v>
      </c>
      <c r="K26" s="531">
        <f>SUM('ID5-2'!K26+'ID-5-1'!K26)</f>
        <v>0</v>
      </c>
      <c r="L26" s="531">
        <f>SUM('ID5-2'!L26+'ID-5-1'!L26)</f>
        <v>0</v>
      </c>
      <c r="M26" s="531">
        <f>SUM('ID5-2'!M26+'ID-5-1'!M26)</f>
        <v>0</v>
      </c>
      <c r="N26" s="531">
        <f>SUM('ID5-2'!N26+'ID-5-1'!N26)</f>
        <v>0</v>
      </c>
      <c r="O26" s="773">
        <v>6</v>
      </c>
    </row>
    <row r="27" spans="1:15" ht="16.5" thickTop="1" thickBot="1" x14ac:dyDescent="0.25">
      <c r="A27" s="774">
        <v>7</v>
      </c>
      <c r="B27" s="226">
        <f t="shared" si="0"/>
        <v>1</v>
      </c>
      <c r="C27" s="227">
        <f>SUM('ID5-2'!C27+'ID-5-1'!C27)</f>
        <v>0</v>
      </c>
      <c r="D27" s="227">
        <f>SUM('ID5-2'!D27+'ID-5-1'!D27)</f>
        <v>0</v>
      </c>
      <c r="E27" s="227">
        <f>SUM('ID5-2'!E27+'ID-5-1'!E27)</f>
        <v>0</v>
      </c>
      <c r="F27" s="227">
        <f>SUM('ID5-2'!F27+'ID-5-1'!F27)</f>
        <v>0</v>
      </c>
      <c r="G27" s="227">
        <f>SUM('ID5-2'!G27+'ID-5-1'!G27)</f>
        <v>0</v>
      </c>
      <c r="H27" s="227">
        <f>SUM('ID5-2'!H27+'ID-5-1'!H27)</f>
        <v>0</v>
      </c>
      <c r="I27" s="227">
        <f>SUM('ID5-2'!I27+'ID-5-1'!I27)</f>
        <v>0</v>
      </c>
      <c r="J27" s="227">
        <f>SUM('ID5-2'!J27+'ID-5-1'!J27)</f>
        <v>0</v>
      </c>
      <c r="K27" s="227">
        <f>SUM('ID5-2'!K27+'ID-5-1'!K27)</f>
        <v>0</v>
      </c>
      <c r="L27" s="227">
        <f>SUM('ID5-2'!L27+'ID-5-1'!L27)</f>
        <v>0</v>
      </c>
      <c r="M27" s="227">
        <f>SUM('ID5-2'!M27+'ID-5-1'!M27)</f>
        <v>1</v>
      </c>
      <c r="N27" s="227">
        <f>SUM('ID5-2'!N27+'ID-5-1'!N27)</f>
        <v>0</v>
      </c>
      <c r="O27" s="775">
        <v>7</v>
      </c>
    </row>
    <row r="28" spans="1:15" ht="16.5" thickTop="1" thickBot="1" x14ac:dyDescent="0.25">
      <c r="A28" s="776">
        <v>8</v>
      </c>
      <c r="B28" s="268">
        <f t="shared" si="0"/>
        <v>0</v>
      </c>
      <c r="C28" s="531">
        <f>SUM('ID5-2'!C28+'ID-5-1'!C28)</f>
        <v>0</v>
      </c>
      <c r="D28" s="531">
        <f>SUM('ID5-2'!D28+'ID-5-1'!D28)</f>
        <v>0</v>
      </c>
      <c r="E28" s="531">
        <f>SUM('ID5-2'!E28+'ID-5-1'!E28)</f>
        <v>0</v>
      </c>
      <c r="F28" s="531">
        <f>SUM('ID5-2'!F28+'ID-5-1'!F28)</f>
        <v>0</v>
      </c>
      <c r="G28" s="531">
        <f>SUM('ID5-2'!G28+'ID-5-1'!G28)</f>
        <v>0</v>
      </c>
      <c r="H28" s="531">
        <f>SUM('ID5-2'!H28+'ID-5-1'!H28)</f>
        <v>0</v>
      </c>
      <c r="I28" s="531">
        <f>SUM('ID5-2'!I28+'ID-5-1'!I28)</f>
        <v>0</v>
      </c>
      <c r="J28" s="531">
        <f>SUM('ID5-2'!J28+'ID-5-1'!J28)</f>
        <v>0</v>
      </c>
      <c r="K28" s="531">
        <f>SUM('ID5-2'!K28+'ID-5-1'!K28)</f>
        <v>0</v>
      </c>
      <c r="L28" s="531">
        <f>SUM('ID5-2'!L28+'ID-5-1'!L28)</f>
        <v>0</v>
      </c>
      <c r="M28" s="531">
        <f>SUM('ID5-2'!M28+'ID-5-1'!M28)</f>
        <v>0</v>
      </c>
      <c r="N28" s="531">
        <f>SUM('ID5-2'!N28+'ID-5-1'!N28)</f>
        <v>0</v>
      </c>
      <c r="O28" s="773">
        <v>8</v>
      </c>
    </row>
    <row r="29" spans="1:15" ht="16.5" thickTop="1" thickBot="1" x14ac:dyDescent="0.25">
      <c r="A29" s="774">
        <v>9</v>
      </c>
      <c r="B29" s="226">
        <f t="shared" si="0"/>
        <v>2</v>
      </c>
      <c r="C29" s="227">
        <f>SUM('ID5-2'!C29+'ID-5-1'!C29)</f>
        <v>0</v>
      </c>
      <c r="D29" s="227">
        <f>SUM('ID5-2'!D29+'ID-5-1'!D29)</f>
        <v>0</v>
      </c>
      <c r="E29" s="227">
        <f>SUM('ID5-2'!E29+'ID-5-1'!E29)</f>
        <v>0</v>
      </c>
      <c r="F29" s="227">
        <f>SUM('ID5-2'!F29+'ID-5-1'!F29)</f>
        <v>0</v>
      </c>
      <c r="G29" s="227">
        <f>SUM('ID5-2'!G29+'ID-5-1'!G29)</f>
        <v>0</v>
      </c>
      <c r="H29" s="227">
        <f>SUM('ID5-2'!H29+'ID-5-1'!H29)</f>
        <v>1</v>
      </c>
      <c r="I29" s="227">
        <f>SUM('ID5-2'!I29+'ID-5-1'!I29)</f>
        <v>0</v>
      </c>
      <c r="J29" s="227">
        <f>SUM('ID5-2'!J29+'ID-5-1'!J29)</f>
        <v>0</v>
      </c>
      <c r="K29" s="227">
        <f>SUM('ID5-2'!K29+'ID-5-1'!K29)</f>
        <v>0</v>
      </c>
      <c r="L29" s="227">
        <f>SUM('ID5-2'!L29+'ID-5-1'!L29)</f>
        <v>0</v>
      </c>
      <c r="M29" s="227">
        <f>SUM('ID5-2'!M29+'ID-5-1'!M29)</f>
        <v>0</v>
      </c>
      <c r="N29" s="227">
        <f>SUM('ID5-2'!N29+'ID-5-1'!N29)</f>
        <v>1</v>
      </c>
      <c r="O29" s="775">
        <v>9</v>
      </c>
    </row>
    <row r="30" spans="1:15" ht="16.5" thickTop="1" thickBot="1" x14ac:dyDescent="0.25">
      <c r="A30" s="776">
        <v>10</v>
      </c>
      <c r="B30" s="268">
        <f t="shared" si="0"/>
        <v>1</v>
      </c>
      <c r="C30" s="531">
        <f>SUM('ID5-2'!C30+'ID-5-1'!C30)</f>
        <v>0</v>
      </c>
      <c r="D30" s="531">
        <f>SUM('ID5-2'!D30+'ID-5-1'!D30)</f>
        <v>0</v>
      </c>
      <c r="E30" s="531">
        <f>SUM('ID5-2'!E30+'ID-5-1'!E30)</f>
        <v>0</v>
      </c>
      <c r="F30" s="531">
        <f>SUM('ID5-2'!F30+'ID-5-1'!F30)</f>
        <v>0</v>
      </c>
      <c r="G30" s="531">
        <f>SUM('ID5-2'!G30+'ID-5-1'!G30)</f>
        <v>0</v>
      </c>
      <c r="H30" s="531">
        <f>SUM('ID5-2'!H30+'ID-5-1'!H30)</f>
        <v>0</v>
      </c>
      <c r="I30" s="531">
        <f>SUM('ID5-2'!I30+'ID-5-1'!I30)</f>
        <v>0</v>
      </c>
      <c r="J30" s="531">
        <f>SUM('ID5-2'!J30+'ID-5-1'!J30)</f>
        <v>0</v>
      </c>
      <c r="K30" s="531">
        <f>SUM('ID5-2'!K30+'ID-5-1'!K30)</f>
        <v>0</v>
      </c>
      <c r="L30" s="531">
        <f>SUM('ID5-2'!L30+'ID-5-1'!L30)</f>
        <v>1</v>
      </c>
      <c r="M30" s="531">
        <f>SUM('ID5-2'!M30+'ID-5-1'!M30)</f>
        <v>0</v>
      </c>
      <c r="N30" s="531">
        <f>SUM('ID5-2'!N30+'ID-5-1'!N30)</f>
        <v>0</v>
      </c>
      <c r="O30" s="773">
        <v>10</v>
      </c>
    </row>
    <row r="31" spans="1:15" ht="16.5" thickTop="1" thickBot="1" x14ac:dyDescent="0.25">
      <c r="A31" s="781" t="s">
        <v>824</v>
      </c>
      <c r="B31" s="226">
        <f t="shared" si="0"/>
        <v>0</v>
      </c>
      <c r="C31" s="227">
        <f>SUM('ID5-2'!C31+'ID-5-1'!C31)</f>
        <v>0</v>
      </c>
      <c r="D31" s="227">
        <f>SUM('ID5-2'!D31+'ID-5-1'!D31)</f>
        <v>0</v>
      </c>
      <c r="E31" s="227">
        <f>SUM('ID5-2'!E31+'ID-5-1'!E31)</f>
        <v>0</v>
      </c>
      <c r="F31" s="227">
        <f>SUM('ID5-2'!F31+'ID-5-1'!F31)</f>
        <v>0</v>
      </c>
      <c r="G31" s="227">
        <f>SUM('ID5-2'!G31+'ID-5-1'!G31)</f>
        <v>0</v>
      </c>
      <c r="H31" s="227">
        <f>SUM('ID5-2'!H31+'ID-5-1'!H31)</f>
        <v>0</v>
      </c>
      <c r="I31" s="227">
        <f>SUM('ID5-2'!I31+'ID-5-1'!I31)</f>
        <v>0</v>
      </c>
      <c r="J31" s="227">
        <f>SUM('ID5-2'!J31+'ID-5-1'!J31)</f>
        <v>0</v>
      </c>
      <c r="K31" s="227">
        <f>SUM('ID5-2'!K31+'ID-5-1'!K31)</f>
        <v>0</v>
      </c>
      <c r="L31" s="227">
        <f>SUM('ID5-2'!L31+'ID-5-1'!L31)</f>
        <v>0</v>
      </c>
      <c r="M31" s="227">
        <f>SUM('ID5-2'!M31+'ID-5-1'!M31)</f>
        <v>0</v>
      </c>
      <c r="N31" s="227">
        <f>SUM('ID5-2'!N31+'ID-5-1'!N31)</f>
        <v>0</v>
      </c>
      <c r="O31" s="775" t="s">
        <v>822</v>
      </c>
    </row>
    <row r="32" spans="1:15" ht="15.75" thickTop="1" x14ac:dyDescent="0.2">
      <c r="A32" s="784" t="s">
        <v>71</v>
      </c>
      <c r="B32" s="401">
        <f t="shared" si="0"/>
        <v>0</v>
      </c>
      <c r="C32" s="785">
        <f>SUM('ID5-2'!C32+'ID-5-1'!C32)</f>
        <v>0</v>
      </c>
      <c r="D32" s="785">
        <f>SUM('ID5-2'!D32+'ID-5-1'!D32)</f>
        <v>0</v>
      </c>
      <c r="E32" s="785">
        <f>SUM('ID5-2'!E32+'ID-5-1'!E32)</f>
        <v>0</v>
      </c>
      <c r="F32" s="785">
        <f>SUM('ID5-2'!F32+'ID-5-1'!F32)</f>
        <v>0</v>
      </c>
      <c r="G32" s="785">
        <f>SUM('ID5-2'!G32+'ID-5-1'!G32)</f>
        <v>0</v>
      </c>
      <c r="H32" s="785">
        <f>SUM('ID5-2'!H32+'ID-5-1'!H32)</f>
        <v>0</v>
      </c>
      <c r="I32" s="785">
        <f>SUM('ID5-2'!I32+'ID-5-1'!I32)</f>
        <v>0</v>
      </c>
      <c r="J32" s="785">
        <f>SUM('ID5-2'!J32+'ID-5-1'!J32)</f>
        <v>0</v>
      </c>
      <c r="K32" s="785">
        <f>SUM('ID5-2'!K32+'ID-5-1'!K32)</f>
        <v>0</v>
      </c>
      <c r="L32" s="785">
        <f>SUM('ID5-2'!L32+'ID-5-1'!L32)</f>
        <v>0</v>
      </c>
      <c r="M32" s="785">
        <f>SUM('ID5-2'!M32+'ID-5-1'!M32)</f>
        <v>0</v>
      </c>
      <c r="N32" s="785">
        <f>SUM('ID5-2'!N32+'ID-5-1'!N32)</f>
        <v>0</v>
      </c>
      <c r="O32" s="786" t="s">
        <v>72</v>
      </c>
    </row>
    <row r="33" spans="1:15" ht="30" customHeight="1" x14ac:dyDescent="0.2">
      <c r="A33" s="608" t="s">
        <v>44</v>
      </c>
      <c r="B33" s="240">
        <f>SUM(B8:B32)</f>
        <v>132</v>
      </c>
      <c r="C33" s="240">
        <f t="shared" ref="C33:L33" si="1">SUM(C8:C32)</f>
        <v>11</v>
      </c>
      <c r="D33" s="240">
        <f t="shared" si="1"/>
        <v>10</v>
      </c>
      <c r="E33" s="240">
        <f t="shared" si="1"/>
        <v>11</v>
      </c>
      <c r="F33" s="240">
        <f t="shared" si="1"/>
        <v>10</v>
      </c>
      <c r="G33" s="240">
        <f t="shared" si="1"/>
        <v>17</v>
      </c>
      <c r="H33" s="240">
        <f t="shared" si="1"/>
        <v>11</v>
      </c>
      <c r="I33" s="240">
        <f t="shared" si="1"/>
        <v>11</v>
      </c>
      <c r="J33" s="240">
        <f t="shared" si="1"/>
        <v>6</v>
      </c>
      <c r="K33" s="240">
        <f t="shared" si="1"/>
        <v>7</v>
      </c>
      <c r="L33" s="240">
        <f t="shared" si="1"/>
        <v>9</v>
      </c>
      <c r="M33" s="240">
        <f>SUM(M8:M32)</f>
        <v>12</v>
      </c>
      <c r="N33" s="240">
        <f>SUM(N8:N32)</f>
        <v>17</v>
      </c>
      <c r="O33" s="643" t="s">
        <v>45</v>
      </c>
    </row>
    <row r="34" spans="1:1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90"/>
  <dimension ref="A1:M21"/>
  <sheetViews>
    <sheetView view="pageBreakPreview" zoomScaleNormal="100" zoomScaleSheetLayoutView="100" workbookViewId="0">
      <selection activeCell="C20" sqref="C20"/>
    </sheetView>
  </sheetViews>
  <sheetFormatPr defaultRowHeight="15" x14ac:dyDescent="0.25"/>
  <cols>
    <col min="1" max="1" width="27" style="47" customWidth="1"/>
    <col min="2" max="4" width="11" style="47" customWidth="1"/>
    <col min="5" max="5" width="25.42578125" style="47" customWidth="1"/>
    <col min="6" max="6" width="9.85546875" style="29" bestFit="1" customWidth="1"/>
    <col min="7" max="7" width="7" style="29" bestFit="1" customWidth="1"/>
    <col min="8" max="8" width="8.42578125" style="29" bestFit="1" customWidth="1"/>
    <col min="9" max="9" width="9.85546875" style="29" bestFit="1" customWidth="1"/>
    <col min="10" max="10" width="7" style="29" bestFit="1" customWidth="1"/>
    <col min="11" max="11" width="8.42578125" style="29" bestFit="1" customWidth="1"/>
    <col min="12" max="12" width="9.85546875" style="29" bestFit="1" customWidth="1"/>
    <col min="13" max="13" width="7" style="29" bestFit="1" customWidth="1"/>
    <col min="14" max="256" width="9.140625" style="29"/>
    <col min="257" max="257" width="35.7109375" style="29" customWidth="1"/>
    <col min="258" max="260" width="15.7109375" style="29" customWidth="1"/>
    <col min="261" max="261" width="35.7109375" style="29" customWidth="1"/>
    <col min="262" max="262" width="9.85546875" style="29" bestFit="1" customWidth="1"/>
    <col min="263" max="263" width="7" style="29" bestFit="1" customWidth="1"/>
    <col min="264" max="264" width="8.42578125" style="29" bestFit="1" customWidth="1"/>
    <col min="265" max="265" width="9.85546875" style="29" bestFit="1" customWidth="1"/>
    <col min="266" max="266" width="7" style="29" bestFit="1" customWidth="1"/>
    <col min="267" max="267" width="8.42578125" style="29" bestFit="1" customWidth="1"/>
    <col min="268" max="268" width="9.85546875" style="29" bestFit="1" customWidth="1"/>
    <col min="269" max="269" width="7" style="29" bestFit="1" customWidth="1"/>
    <col min="270" max="512" width="9.140625" style="29"/>
    <col min="513" max="513" width="35.7109375" style="29" customWidth="1"/>
    <col min="514" max="516" width="15.7109375" style="29" customWidth="1"/>
    <col min="517" max="517" width="35.7109375" style="29" customWidth="1"/>
    <col min="518" max="518" width="9.85546875" style="29" bestFit="1" customWidth="1"/>
    <col min="519" max="519" width="7" style="29" bestFit="1" customWidth="1"/>
    <col min="520" max="520" width="8.42578125" style="29" bestFit="1" customWidth="1"/>
    <col min="521" max="521" width="9.85546875" style="29" bestFit="1" customWidth="1"/>
    <col min="522" max="522" width="7" style="29" bestFit="1" customWidth="1"/>
    <col min="523" max="523" width="8.42578125" style="29" bestFit="1" customWidth="1"/>
    <col min="524" max="524" width="9.85546875" style="29" bestFit="1" customWidth="1"/>
    <col min="525" max="525" width="7" style="29" bestFit="1" customWidth="1"/>
    <col min="526" max="768" width="9.140625" style="29"/>
    <col min="769" max="769" width="35.7109375" style="29" customWidth="1"/>
    <col min="770" max="772" width="15.7109375" style="29" customWidth="1"/>
    <col min="773" max="773" width="35.7109375" style="29" customWidth="1"/>
    <col min="774" max="774" width="9.85546875" style="29" bestFit="1" customWidth="1"/>
    <col min="775" max="775" width="7" style="29" bestFit="1" customWidth="1"/>
    <col min="776" max="776" width="8.42578125" style="29" bestFit="1" customWidth="1"/>
    <col min="777" max="777" width="9.85546875" style="29" bestFit="1" customWidth="1"/>
    <col min="778" max="778" width="7" style="29" bestFit="1" customWidth="1"/>
    <col min="779" max="779" width="8.42578125" style="29" bestFit="1" customWidth="1"/>
    <col min="780" max="780" width="9.85546875" style="29" bestFit="1" customWidth="1"/>
    <col min="781" max="781" width="7" style="29" bestFit="1" customWidth="1"/>
    <col min="782" max="1024" width="9.140625" style="29"/>
    <col min="1025" max="1025" width="35.7109375" style="29" customWidth="1"/>
    <col min="1026" max="1028" width="15.7109375" style="29" customWidth="1"/>
    <col min="1029" max="1029" width="35.7109375" style="29" customWidth="1"/>
    <col min="1030" max="1030" width="9.85546875" style="29" bestFit="1" customWidth="1"/>
    <col min="1031" max="1031" width="7" style="29" bestFit="1" customWidth="1"/>
    <col min="1032" max="1032" width="8.42578125" style="29" bestFit="1" customWidth="1"/>
    <col min="1033" max="1033" width="9.85546875" style="29" bestFit="1" customWidth="1"/>
    <col min="1034" max="1034" width="7" style="29" bestFit="1" customWidth="1"/>
    <col min="1035" max="1035" width="8.42578125" style="29" bestFit="1" customWidth="1"/>
    <col min="1036" max="1036" width="9.85546875" style="29" bestFit="1" customWidth="1"/>
    <col min="1037" max="1037" width="7" style="29" bestFit="1" customWidth="1"/>
    <col min="1038" max="1280" width="9.140625" style="29"/>
    <col min="1281" max="1281" width="35.7109375" style="29" customWidth="1"/>
    <col min="1282" max="1284" width="15.7109375" style="29" customWidth="1"/>
    <col min="1285" max="1285" width="35.7109375" style="29" customWidth="1"/>
    <col min="1286" max="1286" width="9.85546875" style="29" bestFit="1" customWidth="1"/>
    <col min="1287" max="1287" width="7" style="29" bestFit="1" customWidth="1"/>
    <col min="1288" max="1288" width="8.42578125" style="29" bestFit="1" customWidth="1"/>
    <col min="1289" max="1289" width="9.85546875" style="29" bestFit="1" customWidth="1"/>
    <col min="1290" max="1290" width="7" style="29" bestFit="1" customWidth="1"/>
    <col min="1291" max="1291" width="8.42578125" style="29" bestFit="1" customWidth="1"/>
    <col min="1292" max="1292" width="9.85546875" style="29" bestFit="1" customWidth="1"/>
    <col min="1293" max="1293" width="7" style="29" bestFit="1" customWidth="1"/>
    <col min="1294" max="1536" width="9.140625" style="29"/>
    <col min="1537" max="1537" width="35.7109375" style="29" customWidth="1"/>
    <col min="1538" max="1540" width="15.7109375" style="29" customWidth="1"/>
    <col min="1541" max="1541" width="35.7109375" style="29" customWidth="1"/>
    <col min="1542" max="1542" width="9.85546875" style="29" bestFit="1" customWidth="1"/>
    <col min="1543" max="1543" width="7" style="29" bestFit="1" customWidth="1"/>
    <col min="1544" max="1544" width="8.42578125" style="29" bestFit="1" customWidth="1"/>
    <col min="1545" max="1545" width="9.85546875" style="29" bestFit="1" customWidth="1"/>
    <col min="1546" max="1546" width="7" style="29" bestFit="1" customWidth="1"/>
    <col min="1547" max="1547" width="8.42578125" style="29" bestFit="1" customWidth="1"/>
    <col min="1548" max="1548" width="9.85546875" style="29" bestFit="1" customWidth="1"/>
    <col min="1549" max="1549" width="7" style="29" bestFit="1" customWidth="1"/>
    <col min="1550" max="1792" width="9.140625" style="29"/>
    <col min="1793" max="1793" width="35.7109375" style="29" customWidth="1"/>
    <col min="1794" max="1796" width="15.7109375" style="29" customWidth="1"/>
    <col min="1797" max="1797" width="35.7109375" style="29" customWidth="1"/>
    <col min="1798" max="1798" width="9.85546875" style="29" bestFit="1" customWidth="1"/>
    <col min="1799" max="1799" width="7" style="29" bestFit="1" customWidth="1"/>
    <col min="1800" max="1800" width="8.42578125" style="29" bestFit="1" customWidth="1"/>
    <col min="1801" max="1801" width="9.85546875" style="29" bestFit="1" customWidth="1"/>
    <col min="1802" max="1802" width="7" style="29" bestFit="1" customWidth="1"/>
    <col min="1803" max="1803" width="8.42578125" style="29" bestFit="1" customWidth="1"/>
    <col min="1804" max="1804" width="9.85546875" style="29" bestFit="1" customWidth="1"/>
    <col min="1805" max="1805" width="7" style="29" bestFit="1" customWidth="1"/>
    <col min="1806" max="2048" width="9.140625" style="29"/>
    <col min="2049" max="2049" width="35.7109375" style="29" customWidth="1"/>
    <col min="2050" max="2052" width="15.7109375" style="29" customWidth="1"/>
    <col min="2053" max="2053" width="35.7109375" style="29" customWidth="1"/>
    <col min="2054" max="2054" width="9.85546875" style="29" bestFit="1" customWidth="1"/>
    <col min="2055" max="2055" width="7" style="29" bestFit="1" customWidth="1"/>
    <col min="2056" max="2056" width="8.42578125" style="29" bestFit="1" customWidth="1"/>
    <col min="2057" max="2057" width="9.85546875" style="29" bestFit="1" customWidth="1"/>
    <col min="2058" max="2058" width="7" style="29" bestFit="1" customWidth="1"/>
    <col min="2059" max="2059" width="8.42578125" style="29" bestFit="1" customWidth="1"/>
    <col min="2060" max="2060" width="9.85546875" style="29" bestFit="1" customWidth="1"/>
    <col min="2061" max="2061" width="7" style="29" bestFit="1" customWidth="1"/>
    <col min="2062" max="2304" width="9.140625" style="29"/>
    <col min="2305" max="2305" width="35.7109375" style="29" customWidth="1"/>
    <col min="2306" max="2308" width="15.7109375" style="29" customWidth="1"/>
    <col min="2309" max="2309" width="35.7109375" style="29" customWidth="1"/>
    <col min="2310" max="2310" width="9.85546875" style="29" bestFit="1" customWidth="1"/>
    <col min="2311" max="2311" width="7" style="29" bestFit="1" customWidth="1"/>
    <col min="2312" max="2312" width="8.42578125" style="29" bestFit="1" customWidth="1"/>
    <col min="2313" max="2313" width="9.85546875" style="29" bestFit="1" customWidth="1"/>
    <col min="2314" max="2314" width="7" style="29" bestFit="1" customWidth="1"/>
    <col min="2315" max="2315" width="8.42578125" style="29" bestFit="1" customWidth="1"/>
    <col min="2316" max="2316" width="9.85546875" style="29" bestFit="1" customWidth="1"/>
    <col min="2317" max="2317" width="7" style="29" bestFit="1" customWidth="1"/>
    <col min="2318" max="2560" width="9.140625" style="29"/>
    <col min="2561" max="2561" width="35.7109375" style="29" customWidth="1"/>
    <col min="2562" max="2564" width="15.7109375" style="29" customWidth="1"/>
    <col min="2565" max="2565" width="35.7109375" style="29" customWidth="1"/>
    <col min="2566" max="2566" width="9.85546875" style="29" bestFit="1" customWidth="1"/>
    <col min="2567" max="2567" width="7" style="29" bestFit="1" customWidth="1"/>
    <col min="2568" max="2568" width="8.42578125" style="29" bestFit="1" customWidth="1"/>
    <col min="2569" max="2569" width="9.85546875" style="29" bestFit="1" customWidth="1"/>
    <col min="2570" max="2570" width="7" style="29" bestFit="1" customWidth="1"/>
    <col min="2571" max="2571" width="8.42578125" style="29" bestFit="1" customWidth="1"/>
    <col min="2572" max="2572" width="9.85546875" style="29" bestFit="1" customWidth="1"/>
    <col min="2573" max="2573" width="7" style="29" bestFit="1" customWidth="1"/>
    <col min="2574" max="2816" width="9.140625" style="29"/>
    <col min="2817" max="2817" width="35.7109375" style="29" customWidth="1"/>
    <col min="2818" max="2820" width="15.7109375" style="29" customWidth="1"/>
    <col min="2821" max="2821" width="35.7109375" style="29" customWidth="1"/>
    <col min="2822" max="2822" width="9.85546875" style="29" bestFit="1" customWidth="1"/>
    <col min="2823" max="2823" width="7" style="29" bestFit="1" customWidth="1"/>
    <col min="2824" max="2824" width="8.42578125" style="29" bestFit="1" customWidth="1"/>
    <col min="2825" max="2825" width="9.85546875" style="29" bestFit="1" customWidth="1"/>
    <col min="2826" max="2826" width="7" style="29" bestFit="1" customWidth="1"/>
    <col min="2827" max="2827" width="8.42578125" style="29" bestFit="1" customWidth="1"/>
    <col min="2828" max="2828" width="9.85546875" style="29" bestFit="1" customWidth="1"/>
    <col min="2829" max="2829" width="7" style="29" bestFit="1" customWidth="1"/>
    <col min="2830" max="3072" width="9.140625" style="29"/>
    <col min="3073" max="3073" width="35.7109375" style="29" customWidth="1"/>
    <col min="3074" max="3076" width="15.7109375" style="29" customWidth="1"/>
    <col min="3077" max="3077" width="35.7109375" style="29" customWidth="1"/>
    <col min="3078" max="3078" width="9.85546875" style="29" bestFit="1" customWidth="1"/>
    <col min="3079" max="3079" width="7" style="29" bestFit="1" customWidth="1"/>
    <col min="3080" max="3080" width="8.42578125" style="29" bestFit="1" customWidth="1"/>
    <col min="3081" max="3081" width="9.85546875" style="29" bestFit="1" customWidth="1"/>
    <col min="3082" max="3082" width="7" style="29" bestFit="1" customWidth="1"/>
    <col min="3083" max="3083" width="8.42578125" style="29" bestFit="1" customWidth="1"/>
    <col min="3084" max="3084" width="9.85546875" style="29" bestFit="1" customWidth="1"/>
    <col min="3085" max="3085" width="7" style="29" bestFit="1" customWidth="1"/>
    <col min="3086" max="3328" width="9.140625" style="29"/>
    <col min="3329" max="3329" width="35.7109375" style="29" customWidth="1"/>
    <col min="3330" max="3332" width="15.7109375" style="29" customWidth="1"/>
    <col min="3333" max="3333" width="35.7109375" style="29" customWidth="1"/>
    <col min="3334" max="3334" width="9.85546875" style="29" bestFit="1" customWidth="1"/>
    <col min="3335" max="3335" width="7" style="29" bestFit="1" customWidth="1"/>
    <col min="3336" max="3336" width="8.42578125" style="29" bestFit="1" customWidth="1"/>
    <col min="3337" max="3337" width="9.85546875" style="29" bestFit="1" customWidth="1"/>
    <col min="3338" max="3338" width="7" style="29" bestFit="1" customWidth="1"/>
    <col min="3339" max="3339" width="8.42578125" style="29" bestFit="1" customWidth="1"/>
    <col min="3340" max="3340" width="9.85546875" style="29" bestFit="1" customWidth="1"/>
    <col min="3341" max="3341" width="7" style="29" bestFit="1" customWidth="1"/>
    <col min="3342" max="3584" width="9.140625" style="29"/>
    <col min="3585" max="3585" width="35.7109375" style="29" customWidth="1"/>
    <col min="3586" max="3588" width="15.7109375" style="29" customWidth="1"/>
    <col min="3589" max="3589" width="35.7109375" style="29" customWidth="1"/>
    <col min="3590" max="3590" width="9.85546875" style="29" bestFit="1" customWidth="1"/>
    <col min="3591" max="3591" width="7" style="29" bestFit="1" customWidth="1"/>
    <col min="3592" max="3592" width="8.42578125" style="29" bestFit="1" customWidth="1"/>
    <col min="3593" max="3593" width="9.85546875" style="29" bestFit="1" customWidth="1"/>
    <col min="3594" max="3594" width="7" style="29" bestFit="1" customWidth="1"/>
    <col min="3595" max="3595" width="8.42578125" style="29" bestFit="1" customWidth="1"/>
    <col min="3596" max="3596" width="9.85546875" style="29" bestFit="1" customWidth="1"/>
    <col min="3597" max="3597" width="7" style="29" bestFit="1" customWidth="1"/>
    <col min="3598" max="3840" width="9.140625" style="29"/>
    <col min="3841" max="3841" width="35.7109375" style="29" customWidth="1"/>
    <col min="3842" max="3844" width="15.7109375" style="29" customWidth="1"/>
    <col min="3845" max="3845" width="35.7109375" style="29" customWidth="1"/>
    <col min="3846" max="3846" width="9.85546875" style="29" bestFit="1" customWidth="1"/>
    <col min="3847" max="3847" width="7" style="29" bestFit="1" customWidth="1"/>
    <col min="3848" max="3848" width="8.42578125" style="29" bestFit="1" customWidth="1"/>
    <col min="3849" max="3849" width="9.85546875" style="29" bestFit="1" customWidth="1"/>
    <col min="3850" max="3850" width="7" style="29" bestFit="1" customWidth="1"/>
    <col min="3851" max="3851" width="8.42578125" style="29" bestFit="1" customWidth="1"/>
    <col min="3852" max="3852" width="9.85546875" style="29" bestFit="1" customWidth="1"/>
    <col min="3853" max="3853" width="7" style="29" bestFit="1" customWidth="1"/>
    <col min="3854" max="4096" width="9.140625" style="29"/>
    <col min="4097" max="4097" width="35.7109375" style="29" customWidth="1"/>
    <col min="4098" max="4100" width="15.7109375" style="29" customWidth="1"/>
    <col min="4101" max="4101" width="35.7109375" style="29" customWidth="1"/>
    <col min="4102" max="4102" width="9.85546875" style="29" bestFit="1" customWidth="1"/>
    <col min="4103" max="4103" width="7" style="29" bestFit="1" customWidth="1"/>
    <col min="4104" max="4104" width="8.42578125" style="29" bestFit="1" customWidth="1"/>
    <col min="4105" max="4105" width="9.85546875" style="29" bestFit="1" customWidth="1"/>
    <col min="4106" max="4106" width="7" style="29" bestFit="1" customWidth="1"/>
    <col min="4107" max="4107" width="8.42578125" style="29" bestFit="1" customWidth="1"/>
    <col min="4108" max="4108" width="9.85546875" style="29" bestFit="1" customWidth="1"/>
    <col min="4109" max="4109" width="7" style="29" bestFit="1" customWidth="1"/>
    <col min="4110" max="4352" width="9.140625" style="29"/>
    <col min="4353" max="4353" width="35.7109375" style="29" customWidth="1"/>
    <col min="4354" max="4356" width="15.7109375" style="29" customWidth="1"/>
    <col min="4357" max="4357" width="35.7109375" style="29" customWidth="1"/>
    <col min="4358" max="4358" width="9.85546875" style="29" bestFit="1" customWidth="1"/>
    <col min="4359" max="4359" width="7" style="29" bestFit="1" customWidth="1"/>
    <col min="4360" max="4360" width="8.42578125" style="29" bestFit="1" customWidth="1"/>
    <col min="4361" max="4361" width="9.85546875" style="29" bestFit="1" customWidth="1"/>
    <col min="4362" max="4362" width="7" style="29" bestFit="1" customWidth="1"/>
    <col min="4363" max="4363" width="8.42578125" style="29" bestFit="1" customWidth="1"/>
    <col min="4364" max="4364" width="9.85546875" style="29" bestFit="1" customWidth="1"/>
    <col min="4365" max="4365" width="7" style="29" bestFit="1" customWidth="1"/>
    <col min="4366" max="4608" width="9.140625" style="29"/>
    <col min="4609" max="4609" width="35.7109375" style="29" customWidth="1"/>
    <col min="4610" max="4612" width="15.7109375" style="29" customWidth="1"/>
    <col min="4613" max="4613" width="35.7109375" style="29" customWidth="1"/>
    <col min="4614" max="4614" width="9.85546875" style="29" bestFit="1" customWidth="1"/>
    <col min="4615" max="4615" width="7" style="29" bestFit="1" customWidth="1"/>
    <col min="4616" max="4616" width="8.42578125" style="29" bestFit="1" customWidth="1"/>
    <col min="4617" max="4617" width="9.85546875" style="29" bestFit="1" customWidth="1"/>
    <col min="4618" max="4618" width="7" style="29" bestFit="1" customWidth="1"/>
    <col min="4619" max="4619" width="8.42578125" style="29" bestFit="1" customWidth="1"/>
    <col min="4620" max="4620" width="9.85546875" style="29" bestFit="1" customWidth="1"/>
    <col min="4621" max="4621" width="7" style="29" bestFit="1" customWidth="1"/>
    <col min="4622" max="4864" width="9.140625" style="29"/>
    <col min="4865" max="4865" width="35.7109375" style="29" customWidth="1"/>
    <col min="4866" max="4868" width="15.7109375" style="29" customWidth="1"/>
    <col min="4869" max="4869" width="35.7109375" style="29" customWidth="1"/>
    <col min="4870" max="4870" width="9.85546875" style="29" bestFit="1" customWidth="1"/>
    <col min="4871" max="4871" width="7" style="29" bestFit="1" customWidth="1"/>
    <col min="4872" max="4872" width="8.42578125" style="29" bestFit="1" customWidth="1"/>
    <col min="4873" max="4873" width="9.85546875" style="29" bestFit="1" customWidth="1"/>
    <col min="4874" max="4874" width="7" style="29" bestFit="1" customWidth="1"/>
    <col min="4875" max="4875" width="8.42578125" style="29" bestFit="1" customWidth="1"/>
    <col min="4876" max="4876" width="9.85546875" style="29" bestFit="1" customWidth="1"/>
    <col min="4877" max="4877" width="7" style="29" bestFit="1" customWidth="1"/>
    <col min="4878" max="5120" width="9.140625" style="29"/>
    <col min="5121" max="5121" width="35.7109375" style="29" customWidth="1"/>
    <col min="5122" max="5124" width="15.7109375" style="29" customWidth="1"/>
    <col min="5125" max="5125" width="35.7109375" style="29" customWidth="1"/>
    <col min="5126" max="5126" width="9.85546875" style="29" bestFit="1" customWidth="1"/>
    <col min="5127" max="5127" width="7" style="29" bestFit="1" customWidth="1"/>
    <col min="5128" max="5128" width="8.42578125" style="29" bestFit="1" customWidth="1"/>
    <col min="5129" max="5129" width="9.85546875" style="29" bestFit="1" customWidth="1"/>
    <col min="5130" max="5130" width="7" style="29" bestFit="1" customWidth="1"/>
    <col min="5131" max="5131" width="8.42578125" style="29" bestFit="1" customWidth="1"/>
    <col min="5132" max="5132" width="9.85546875" style="29" bestFit="1" customWidth="1"/>
    <col min="5133" max="5133" width="7" style="29" bestFit="1" customWidth="1"/>
    <col min="5134" max="5376" width="9.140625" style="29"/>
    <col min="5377" max="5377" width="35.7109375" style="29" customWidth="1"/>
    <col min="5378" max="5380" width="15.7109375" style="29" customWidth="1"/>
    <col min="5381" max="5381" width="35.7109375" style="29" customWidth="1"/>
    <col min="5382" max="5382" width="9.85546875" style="29" bestFit="1" customWidth="1"/>
    <col min="5383" max="5383" width="7" style="29" bestFit="1" customWidth="1"/>
    <col min="5384" max="5384" width="8.42578125" style="29" bestFit="1" customWidth="1"/>
    <col min="5385" max="5385" width="9.85546875" style="29" bestFit="1" customWidth="1"/>
    <col min="5386" max="5386" width="7" style="29" bestFit="1" customWidth="1"/>
    <col min="5387" max="5387" width="8.42578125" style="29" bestFit="1" customWidth="1"/>
    <col min="5388" max="5388" width="9.85546875" style="29" bestFit="1" customWidth="1"/>
    <col min="5389" max="5389" width="7" style="29" bestFit="1" customWidth="1"/>
    <col min="5390" max="5632" width="9.140625" style="29"/>
    <col min="5633" max="5633" width="35.7109375" style="29" customWidth="1"/>
    <col min="5634" max="5636" width="15.7109375" style="29" customWidth="1"/>
    <col min="5637" max="5637" width="35.7109375" style="29" customWidth="1"/>
    <col min="5638" max="5638" width="9.85546875" style="29" bestFit="1" customWidth="1"/>
    <col min="5639" max="5639" width="7" style="29" bestFit="1" customWidth="1"/>
    <col min="5640" max="5640" width="8.42578125" style="29" bestFit="1" customWidth="1"/>
    <col min="5641" max="5641" width="9.85546875" style="29" bestFit="1" customWidth="1"/>
    <col min="5642" max="5642" width="7" style="29" bestFit="1" customWidth="1"/>
    <col min="5643" max="5643" width="8.42578125" style="29" bestFit="1" customWidth="1"/>
    <col min="5644" max="5644" width="9.85546875" style="29" bestFit="1" customWidth="1"/>
    <col min="5645" max="5645" width="7" style="29" bestFit="1" customWidth="1"/>
    <col min="5646" max="5888" width="9.140625" style="29"/>
    <col min="5889" max="5889" width="35.7109375" style="29" customWidth="1"/>
    <col min="5890" max="5892" width="15.7109375" style="29" customWidth="1"/>
    <col min="5893" max="5893" width="35.7109375" style="29" customWidth="1"/>
    <col min="5894" max="5894" width="9.85546875" style="29" bestFit="1" customWidth="1"/>
    <col min="5895" max="5895" width="7" style="29" bestFit="1" customWidth="1"/>
    <col min="5896" max="5896" width="8.42578125" style="29" bestFit="1" customWidth="1"/>
    <col min="5897" max="5897" width="9.85546875" style="29" bestFit="1" customWidth="1"/>
    <col min="5898" max="5898" width="7" style="29" bestFit="1" customWidth="1"/>
    <col min="5899" max="5899" width="8.42578125" style="29" bestFit="1" customWidth="1"/>
    <col min="5900" max="5900" width="9.85546875" style="29" bestFit="1" customWidth="1"/>
    <col min="5901" max="5901" width="7" style="29" bestFit="1" customWidth="1"/>
    <col min="5902" max="6144" width="9.140625" style="29"/>
    <col min="6145" max="6145" width="35.7109375" style="29" customWidth="1"/>
    <col min="6146" max="6148" width="15.7109375" style="29" customWidth="1"/>
    <col min="6149" max="6149" width="35.7109375" style="29" customWidth="1"/>
    <col min="6150" max="6150" width="9.85546875" style="29" bestFit="1" customWidth="1"/>
    <col min="6151" max="6151" width="7" style="29" bestFit="1" customWidth="1"/>
    <col min="6152" max="6152" width="8.42578125" style="29" bestFit="1" customWidth="1"/>
    <col min="6153" max="6153" width="9.85546875" style="29" bestFit="1" customWidth="1"/>
    <col min="6154" max="6154" width="7" style="29" bestFit="1" customWidth="1"/>
    <col min="6155" max="6155" width="8.42578125" style="29" bestFit="1" customWidth="1"/>
    <col min="6156" max="6156" width="9.85546875" style="29" bestFit="1" customWidth="1"/>
    <col min="6157" max="6157" width="7" style="29" bestFit="1" customWidth="1"/>
    <col min="6158" max="6400" width="9.140625" style="29"/>
    <col min="6401" max="6401" width="35.7109375" style="29" customWidth="1"/>
    <col min="6402" max="6404" width="15.7109375" style="29" customWidth="1"/>
    <col min="6405" max="6405" width="35.7109375" style="29" customWidth="1"/>
    <col min="6406" max="6406" width="9.85546875" style="29" bestFit="1" customWidth="1"/>
    <col min="6407" max="6407" width="7" style="29" bestFit="1" customWidth="1"/>
    <col min="6408" max="6408" width="8.42578125" style="29" bestFit="1" customWidth="1"/>
    <col min="6409" max="6409" width="9.85546875" style="29" bestFit="1" customWidth="1"/>
    <col min="6410" max="6410" width="7" style="29" bestFit="1" customWidth="1"/>
    <col min="6411" max="6411" width="8.42578125" style="29" bestFit="1" customWidth="1"/>
    <col min="6412" max="6412" width="9.85546875" style="29" bestFit="1" customWidth="1"/>
    <col min="6413" max="6413" width="7" style="29" bestFit="1" customWidth="1"/>
    <col min="6414" max="6656" width="9.140625" style="29"/>
    <col min="6657" max="6657" width="35.7109375" style="29" customWidth="1"/>
    <col min="6658" max="6660" width="15.7109375" style="29" customWidth="1"/>
    <col min="6661" max="6661" width="35.7109375" style="29" customWidth="1"/>
    <col min="6662" max="6662" width="9.85546875" style="29" bestFit="1" customWidth="1"/>
    <col min="6663" max="6663" width="7" style="29" bestFit="1" customWidth="1"/>
    <col min="6664" max="6664" width="8.42578125" style="29" bestFit="1" customWidth="1"/>
    <col min="6665" max="6665" width="9.85546875" style="29" bestFit="1" customWidth="1"/>
    <col min="6666" max="6666" width="7" style="29" bestFit="1" customWidth="1"/>
    <col min="6667" max="6667" width="8.42578125" style="29" bestFit="1" customWidth="1"/>
    <col min="6668" max="6668" width="9.85546875" style="29" bestFit="1" customWidth="1"/>
    <col min="6669" max="6669" width="7" style="29" bestFit="1" customWidth="1"/>
    <col min="6670" max="6912" width="9.140625" style="29"/>
    <col min="6913" max="6913" width="35.7109375" style="29" customWidth="1"/>
    <col min="6914" max="6916" width="15.7109375" style="29" customWidth="1"/>
    <col min="6917" max="6917" width="35.7109375" style="29" customWidth="1"/>
    <col min="6918" max="6918" width="9.85546875" style="29" bestFit="1" customWidth="1"/>
    <col min="6919" max="6919" width="7" style="29" bestFit="1" customWidth="1"/>
    <col min="6920" max="6920" width="8.42578125" style="29" bestFit="1" customWidth="1"/>
    <col min="6921" max="6921" width="9.85546875" style="29" bestFit="1" customWidth="1"/>
    <col min="6922" max="6922" width="7" style="29" bestFit="1" customWidth="1"/>
    <col min="6923" max="6923" width="8.42578125" style="29" bestFit="1" customWidth="1"/>
    <col min="6924" max="6924" width="9.85546875" style="29" bestFit="1" customWidth="1"/>
    <col min="6925" max="6925" width="7" style="29" bestFit="1" customWidth="1"/>
    <col min="6926" max="7168" width="9.140625" style="29"/>
    <col min="7169" max="7169" width="35.7109375" style="29" customWidth="1"/>
    <col min="7170" max="7172" width="15.7109375" style="29" customWidth="1"/>
    <col min="7173" max="7173" width="35.7109375" style="29" customWidth="1"/>
    <col min="7174" max="7174" width="9.85546875" style="29" bestFit="1" customWidth="1"/>
    <col min="7175" max="7175" width="7" style="29" bestFit="1" customWidth="1"/>
    <col min="7176" max="7176" width="8.42578125" style="29" bestFit="1" customWidth="1"/>
    <col min="7177" max="7177" width="9.85546875" style="29" bestFit="1" customWidth="1"/>
    <col min="7178" max="7178" width="7" style="29" bestFit="1" customWidth="1"/>
    <col min="7179" max="7179" width="8.42578125" style="29" bestFit="1" customWidth="1"/>
    <col min="7180" max="7180" width="9.85546875" style="29" bestFit="1" customWidth="1"/>
    <col min="7181" max="7181" width="7" style="29" bestFit="1" customWidth="1"/>
    <col min="7182" max="7424" width="9.140625" style="29"/>
    <col min="7425" max="7425" width="35.7109375" style="29" customWidth="1"/>
    <col min="7426" max="7428" width="15.7109375" style="29" customWidth="1"/>
    <col min="7429" max="7429" width="35.7109375" style="29" customWidth="1"/>
    <col min="7430" max="7430" width="9.85546875" style="29" bestFit="1" customWidth="1"/>
    <col min="7431" max="7431" width="7" style="29" bestFit="1" customWidth="1"/>
    <col min="7432" max="7432" width="8.42578125" style="29" bestFit="1" customWidth="1"/>
    <col min="7433" max="7433" width="9.85546875" style="29" bestFit="1" customWidth="1"/>
    <col min="7434" max="7434" width="7" style="29" bestFit="1" customWidth="1"/>
    <col min="7435" max="7435" width="8.42578125" style="29" bestFit="1" customWidth="1"/>
    <col min="7436" max="7436" width="9.85546875" style="29" bestFit="1" customWidth="1"/>
    <col min="7437" max="7437" width="7" style="29" bestFit="1" customWidth="1"/>
    <col min="7438" max="7680" width="9.140625" style="29"/>
    <col min="7681" max="7681" width="35.7109375" style="29" customWidth="1"/>
    <col min="7682" max="7684" width="15.7109375" style="29" customWidth="1"/>
    <col min="7685" max="7685" width="35.7109375" style="29" customWidth="1"/>
    <col min="7686" max="7686" width="9.85546875" style="29" bestFit="1" customWidth="1"/>
    <col min="7687" max="7687" width="7" style="29" bestFit="1" customWidth="1"/>
    <col min="7688" max="7688" width="8.42578125" style="29" bestFit="1" customWidth="1"/>
    <col min="7689" max="7689" width="9.85546875" style="29" bestFit="1" customWidth="1"/>
    <col min="7690" max="7690" width="7" style="29" bestFit="1" customWidth="1"/>
    <col min="7691" max="7691" width="8.42578125" style="29" bestFit="1" customWidth="1"/>
    <col min="7692" max="7692" width="9.85546875" style="29" bestFit="1" customWidth="1"/>
    <col min="7693" max="7693" width="7" style="29" bestFit="1" customWidth="1"/>
    <col min="7694" max="7936" width="9.140625" style="29"/>
    <col min="7937" max="7937" width="35.7109375" style="29" customWidth="1"/>
    <col min="7938" max="7940" width="15.7109375" style="29" customWidth="1"/>
    <col min="7941" max="7941" width="35.7109375" style="29" customWidth="1"/>
    <col min="7942" max="7942" width="9.85546875" style="29" bestFit="1" customWidth="1"/>
    <col min="7943" max="7943" width="7" style="29" bestFit="1" customWidth="1"/>
    <col min="7944" max="7944" width="8.42578125" style="29" bestFit="1" customWidth="1"/>
    <col min="7945" max="7945" width="9.85546875" style="29" bestFit="1" customWidth="1"/>
    <col min="7946" max="7946" width="7" style="29" bestFit="1" customWidth="1"/>
    <col min="7947" max="7947" width="8.42578125" style="29" bestFit="1" customWidth="1"/>
    <col min="7948" max="7948" width="9.85546875" style="29" bestFit="1" customWidth="1"/>
    <col min="7949" max="7949" width="7" style="29" bestFit="1" customWidth="1"/>
    <col min="7950" max="8192" width="9.140625" style="29"/>
    <col min="8193" max="8193" width="35.7109375" style="29" customWidth="1"/>
    <col min="8194" max="8196" width="15.7109375" style="29" customWidth="1"/>
    <col min="8197" max="8197" width="35.7109375" style="29" customWidth="1"/>
    <col min="8198" max="8198" width="9.85546875" style="29" bestFit="1" customWidth="1"/>
    <col min="8199" max="8199" width="7" style="29" bestFit="1" customWidth="1"/>
    <col min="8200" max="8200" width="8.42578125" style="29" bestFit="1" customWidth="1"/>
    <col min="8201" max="8201" width="9.85546875" style="29" bestFit="1" customWidth="1"/>
    <col min="8202" max="8202" width="7" style="29" bestFit="1" customWidth="1"/>
    <col min="8203" max="8203" width="8.42578125" style="29" bestFit="1" customWidth="1"/>
    <col min="8204" max="8204" width="9.85546875" style="29" bestFit="1" customWidth="1"/>
    <col min="8205" max="8205" width="7" style="29" bestFit="1" customWidth="1"/>
    <col min="8206" max="8448" width="9.140625" style="29"/>
    <col min="8449" max="8449" width="35.7109375" style="29" customWidth="1"/>
    <col min="8450" max="8452" width="15.7109375" style="29" customWidth="1"/>
    <col min="8453" max="8453" width="35.7109375" style="29" customWidth="1"/>
    <col min="8454" max="8454" width="9.85546875" style="29" bestFit="1" customWidth="1"/>
    <col min="8455" max="8455" width="7" style="29" bestFit="1" customWidth="1"/>
    <col min="8456" max="8456" width="8.42578125" style="29" bestFit="1" customWidth="1"/>
    <col min="8457" max="8457" width="9.85546875" style="29" bestFit="1" customWidth="1"/>
    <col min="8458" max="8458" width="7" style="29" bestFit="1" customWidth="1"/>
    <col min="8459" max="8459" width="8.42578125" style="29" bestFit="1" customWidth="1"/>
    <col min="8460" max="8460" width="9.85546875" style="29" bestFit="1" customWidth="1"/>
    <col min="8461" max="8461" width="7" style="29" bestFit="1" customWidth="1"/>
    <col min="8462" max="8704" width="9.140625" style="29"/>
    <col min="8705" max="8705" width="35.7109375" style="29" customWidth="1"/>
    <col min="8706" max="8708" width="15.7109375" style="29" customWidth="1"/>
    <col min="8709" max="8709" width="35.7109375" style="29" customWidth="1"/>
    <col min="8710" max="8710" width="9.85546875" style="29" bestFit="1" customWidth="1"/>
    <col min="8711" max="8711" width="7" style="29" bestFit="1" customWidth="1"/>
    <col min="8712" max="8712" width="8.42578125" style="29" bestFit="1" customWidth="1"/>
    <col min="8713" max="8713" width="9.85546875" style="29" bestFit="1" customWidth="1"/>
    <col min="8714" max="8714" width="7" style="29" bestFit="1" customWidth="1"/>
    <col min="8715" max="8715" width="8.42578125" style="29" bestFit="1" customWidth="1"/>
    <col min="8716" max="8716" width="9.85546875" style="29" bestFit="1" customWidth="1"/>
    <col min="8717" max="8717" width="7" style="29" bestFit="1" customWidth="1"/>
    <col min="8718" max="8960" width="9.140625" style="29"/>
    <col min="8961" max="8961" width="35.7109375" style="29" customWidth="1"/>
    <col min="8962" max="8964" width="15.7109375" style="29" customWidth="1"/>
    <col min="8965" max="8965" width="35.7109375" style="29" customWidth="1"/>
    <col min="8966" max="8966" width="9.85546875" style="29" bestFit="1" customWidth="1"/>
    <col min="8967" max="8967" width="7" style="29" bestFit="1" customWidth="1"/>
    <col min="8968" max="8968" width="8.42578125" style="29" bestFit="1" customWidth="1"/>
    <col min="8969" max="8969" width="9.85546875" style="29" bestFit="1" customWidth="1"/>
    <col min="8970" max="8970" width="7" style="29" bestFit="1" customWidth="1"/>
    <col min="8971" max="8971" width="8.42578125" style="29" bestFit="1" customWidth="1"/>
    <col min="8972" max="8972" width="9.85546875" style="29" bestFit="1" customWidth="1"/>
    <col min="8973" max="8973" width="7" style="29" bestFit="1" customWidth="1"/>
    <col min="8974" max="9216" width="9.140625" style="29"/>
    <col min="9217" max="9217" width="35.7109375" style="29" customWidth="1"/>
    <col min="9218" max="9220" width="15.7109375" style="29" customWidth="1"/>
    <col min="9221" max="9221" width="35.7109375" style="29" customWidth="1"/>
    <col min="9222" max="9222" width="9.85546875" style="29" bestFit="1" customWidth="1"/>
    <col min="9223" max="9223" width="7" style="29" bestFit="1" customWidth="1"/>
    <col min="9224" max="9224" width="8.42578125" style="29" bestFit="1" customWidth="1"/>
    <col min="9225" max="9225" width="9.85546875" style="29" bestFit="1" customWidth="1"/>
    <col min="9226" max="9226" width="7" style="29" bestFit="1" customWidth="1"/>
    <col min="9227" max="9227" width="8.42578125" style="29" bestFit="1" customWidth="1"/>
    <col min="9228" max="9228" width="9.85546875" style="29" bestFit="1" customWidth="1"/>
    <col min="9229" max="9229" width="7" style="29" bestFit="1" customWidth="1"/>
    <col min="9230" max="9472" width="9.140625" style="29"/>
    <col min="9473" max="9473" width="35.7109375" style="29" customWidth="1"/>
    <col min="9474" max="9476" width="15.7109375" style="29" customWidth="1"/>
    <col min="9477" max="9477" width="35.7109375" style="29" customWidth="1"/>
    <col min="9478" max="9478" width="9.85546875" style="29" bestFit="1" customWidth="1"/>
    <col min="9479" max="9479" width="7" style="29" bestFit="1" customWidth="1"/>
    <col min="9480" max="9480" width="8.42578125" style="29" bestFit="1" customWidth="1"/>
    <col min="9481" max="9481" width="9.85546875" style="29" bestFit="1" customWidth="1"/>
    <col min="9482" max="9482" width="7" style="29" bestFit="1" customWidth="1"/>
    <col min="9483" max="9483" width="8.42578125" style="29" bestFit="1" customWidth="1"/>
    <col min="9484" max="9484" width="9.85546875" style="29" bestFit="1" customWidth="1"/>
    <col min="9485" max="9485" width="7" style="29" bestFit="1" customWidth="1"/>
    <col min="9486" max="9728" width="9.140625" style="29"/>
    <col min="9729" max="9729" width="35.7109375" style="29" customWidth="1"/>
    <col min="9730" max="9732" width="15.7109375" style="29" customWidth="1"/>
    <col min="9733" max="9733" width="35.7109375" style="29" customWidth="1"/>
    <col min="9734" max="9734" width="9.85546875" style="29" bestFit="1" customWidth="1"/>
    <col min="9735" max="9735" width="7" style="29" bestFit="1" customWidth="1"/>
    <col min="9736" max="9736" width="8.42578125" style="29" bestFit="1" customWidth="1"/>
    <col min="9737" max="9737" width="9.85546875" style="29" bestFit="1" customWidth="1"/>
    <col min="9738" max="9738" width="7" style="29" bestFit="1" customWidth="1"/>
    <col min="9739" max="9739" width="8.42578125" style="29" bestFit="1" customWidth="1"/>
    <col min="9740" max="9740" width="9.85546875" style="29" bestFit="1" customWidth="1"/>
    <col min="9741" max="9741" width="7" style="29" bestFit="1" customWidth="1"/>
    <col min="9742" max="9984" width="9.140625" style="29"/>
    <col min="9985" max="9985" width="35.7109375" style="29" customWidth="1"/>
    <col min="9986" max="9988" width="15.7109375" style="29" customWidth="1"/>
    <col min="9989" max="9989" width="35.7109375" style="29" customWidth="1"/>
    <col min="9990" max="9990" width="9.85546875" style="29" bestFit="1" customWidth="1"/>
    <col min="9991" max="9991" width="7" style="29" bestFit="1" customWidth="1"/>
    <col min="9992" max="9992" width="8.42578125" style="29" bestFit="1" customWidth="1"/>
    <col min="9993" max="9993" width="9.85546875" style="29" bestFit="1" customWidth="1"/>
    <col min="9994" max="9994" width="7" style="29" bestFit="1" customWidth="1"/>
    <col min="9995" max="9995" width="8.42578125" style="29" bestFit="1" customWidth="1"/>
    <col min="9996" max="9996" width="9.85546875" style="29" bestFit="1" customWidth="1"/>
    <col min="9997" max="9997" width="7" style="29" bestFit="1" customWidth="1"/>
    <col min="9998" max="10240" width="9.140625" style="29"/>
    <col min="10241" max="10241" width="35.7109375" style="29" customWidth="1"/>
    <col min="10242" max="10244" width="15.7109375" style="29" customWidth="1"/>
    <col min="10245" max="10245" width="35.7109375" style="29" customWidth="1"/>
    <col min="10246" max="10246" width="9.85546875" style="29" bestFit="1" customWidth="1"/>
    <col min="10247" max="10247" width="7" style="29" bestFit="1" customWidth="1"/>
    <col min="10248" max="10248" width="8.42578125" style="29" bestFit="1" customWidth="1"/>
    <col min="10249" max="10249" width="9.85546875" style="29" bestFit="1" customWidth="1"/>
    <col min="10250" max="10250" width="7" style="29" bestFit="1" customWidth="1"/>
    <col min="10251" max="10251" width="8.42578125" style="29" bestFit="1" customWidth="1"/>
    <col min="10252" max="10252" width="9.85546875" style="29" bestFit="1" customWidth="1"/>
    <col min="10253" max="10253" width="7" style="29" bestFit="1" customWidth="1"/>
    <col min="10254" max="10496" width="9.140625" style="29"/>
    <col min="10497" max="10497" width="35.7109375" style="29" customWidth="1"/>
    <col min="10498" max="10500" width="15.7109375" style="29" customWidth="1"/>
    <col min="10501" max="10501" width="35.7109375" style="29" customWidth="1"/>
    <col min="10502" max="10502" width="9.85546875" style="29" bestFit="1" customWidth="1"/>
    <col min="10503" max="10503" width="7" style="29" bestFit="1" customWidth="1"/>
    <col min="10504" max="10504" width="8.42578125" style="29" bestFit="1" customWidth="1"/>
    <col min="10505" max="10505" width="9.85546875" style="29" bestFit="1" customWidth="1"/>
    <col min="10506" max="10506" width="7" style="29" bestFit="1" customWidth="1"/>
    <col min="10507" max="10507" width="8.42578125" style="29" bestFit="1" customWidth="1"/>
    <col min="10508" max="10508" width="9.85546875" style="29" bestFit="1" customWidth="1"/>
    <col min="10509" max="10509" width="7" style="29" bestFit="1" customWidth="1"/>
    <col min="10510" max="10752" width="9.140625" style="29"/>
    <col min="10753" max="10753" width="35.7109375" style="29" customWidth="1"/>
    <col min="10754" max="10756" width="15.7109375" style="29" customWidth="1"/>
    <col min="10757" max="10757" width="35.7109375" style="29" customWidth="1"/>
    <col min="10758" max="10758" width="9.85546875" style="29" bestFit="1" customWidth="1"/>
    <col min="10759" max="10759" width="7" style="29" bestFit="1" customWidth="1"/>
    <col min="10760" max="10760" width="8.42578125" style="29" bestFit="1" customWidth="1"/>
    <col min="10761" max="10761" width="9.85546875" style="29" bestFit="1" customWidth="1"/>
    <col min="10762" max="10762" width="7" style="29" bestFit="1" customWidth="1"/>
    <col min="10763" max="10763" width="8.42578125" style="29" bestFit="1" customWidth="1"/>
    <col min="10764" max="10764" width="9.85546875" style="29" bestFit="1" customWidth="1"/>
    <col min="10765" max="10765" width="7" style="29" bestFit="1" customWidth="1"/>
    <col min="10766" max="11008" width="9.140625" style="29"/>
    <col min="11009" max="11009" width="35.7109375" style="29" customWidth="1"/>
    <col min="11010" max="11012" width="15.7109375" style="29" customWidth="1"/>
    <col min="11013" max="11013" width="35.7109375" style="29" customWidth="1"/>
    <col min="11014" max="11014" width="9.85546875" style="29" bestFit="1" customWidth="1"/>
    <col min="11015" max="11015" width="7" style="29" bestFit="1" customWidth="1"/>
    <col min="11016" max="11016" width="8.42578125" style="29" bestFit="1" customWidth="1"/>
    <col min="11017" max="11017" width="9.85546875" style="29" bestFit="1" customWidth="1"/>
    <col min="11018" max="11018" width="7" style="29" bestFit="1" customWidth="1"/>
    <col min="11019" max="11019" width="8.42578125" style="29" bestFit="1" customWidth="1"/>
    <col min="11020" max="11020" width="9.85546875" style="29" bestFit="1" customWidth="1"/>
    <col min="11021" max="11021" width="7" style="29" bestFit="1" customWidth="1"/>
    <col min="11022" max="11264" width="9.140625" style="29"/>
    <col min="11265" max="11265" width="35.7109375" style="29" customWidth="1"/>
    <col min="11266" max="11268" width="15.7109375" style="29" customWidth="1"/>
    <col min="11269" max="11269" width="35.7109375" style="29" customWidth="1"/>
    <col min="11270" max="11270" width="9.85546875" style="29" bestFit="1" customWidth="1"/>
    <col min="11271" max="11271" width="7" style="29" bestFit="1" customWidth="1"/>
    <col min="11272" max="11272" width="8.42578125" style="29" bestFit="1" customWidth="1"/>
    <col min="11273" max="11273" width="9.85546875" style="29" bestFit="1" customWidth="1"/>
    <col min="11274" max="11274" width="7" style="29" bestFit="1" customWidth="1"/>
    <col min="11275" max="11275" width="8.42578125" style="29" bestFit="1" customWidth="1"/>
    <col min="11276" max="11276" width="9.85546875" style="29" bestFit="1" customWidth="1"/>
    <col min="11277" max="11277" width="7" style="29" bestFit="1" customWidth="1"/>
    <col min="11278" max="11520" width="9.140625" style="29"/>
    <col min="11521" max="11521" width="35.7109375" style="29" customWidth="1"/>
    <col min="11522" max="11524" width="15.7109375" style="29" customWidth="1"/>
    <col min="11525" max="11525" width="35.7109375" style="29" customWidth="1"/>
    <col min="11526" max="11526" width="9.85546875" style="29" bestFit="1" customWidth="1"/>
    <col min="11527" max="11527" width="7" style="29" bestFit="1" customWidth="1"/>
    <col min="11528" max="11528" width="8.42578125" style="29" bestFit="1" customWidth="1"/>
    <col min="11529" max="11529" width="9.85546875" style="29" bestFit="1" customWidth="1"/>
    <col min="11530" max="11530" width="7" style="29" bestFit="1" customWidth="1"/>
    <col min="11531" max="11531" width="8.42578125" style="29" bestFit="1" customWidth="1"/>
    <col min="11532" max="11532" width="9.85546875" style="29" bestFit="1" customWidth="1"/>
    <col min="11533" max="11533" width="7" style="29" bestFit="1" customWidth="1"/>
    <col min="11534" max="11776" width="9.140625" style="29"/>
    <col min="11777" max="11777" width="35.7109375" style="29" customWidth="1"/>
    <col min="11778" max="11780" width="15.7109375" style="29" customWidth="1"/>
    <col min="11781" max="11781" width="35.7109375" style="29" customWidth="1"/>
    <col min="11782" max="11782" width="9.85546875" style="29" bestFit="1" customWidth="1"/>
    <col min="11783" max="11783" width="7" style="29" bestFit="1" customWidth="1"/>
    <col min="11784" max="11784" width="8.42578125" style="29" bestFit="1" customWidth="1"/>
    <col min="11785" max="11785" width="9.85546875" style="29" bestFit="1" customWidth="1"/>
    <col min="11786" max="11786" width="7" style="29" bestFit="1" customWidth="1"/>
    <col min="11787" max="11787" width="8.42578125" style="29" bestFit="1" customWidth="1"/>
    <col min="11788" max="11788" width="9.85546875" style="29" bestFit="1" customWidth="1"/>
    <col min="11789" max="11789" width="7" style="29" bestFit="1" customWidth="1"/>
    <col min="11790" max="12032" width="9.140625" style="29"/>
    <col min="12033" max="12033" width="35.7109375" style="29" customWidth="1"/>
    <col min="12034" max="12036" width="15.7109375" style="29" customWidth="1"/>
    <col min="12037" max="12037" width="35.7109375" style="29" customWidth="1"/>
    <col min="12038" max="12038" width="9.85546875" style="29" bestFit="1" customWidth="1"/>
    <col min="12039" max="12039" width="7" style="29" bestFit="1" customWidth="1"/>
    <col min="12040" max="12040" width="8.42578125" style="29" bestFit="1" customWidth="1"/>
    <col min="12041" max="12041" width="9.85546875" style="29" bestFit="1" customWidth="1"/>
    <col min="12042" max="12042" width="7" style="29" bestFit="1" customWidth="1"/>
    <col min="12043" max="12043" width="8.42578125" style="29" bestFit="1" customWidth="1"/>
    <col min="12044" max="12044" width="9.85546875" style="29" bestFit="1" customWidth="1"/>
    <col min="12045" max="12045" width="7" style="29" bestFit="1" customWidth="1"/>
    <col min="12046" max="12288" width="9.140625" style="29"/>
    <col min="12289" max="12289" width="35.7109375" style="29" customWidth="1"/>
    <col min="12290" max="12292" width="15.7109375" style="29" customWidth="1"/>
    <col min="12293" max="12293" width="35.7109375" style="29" customWidth="1"/>
    <col min="12294" max="12294" width="9.85546875" style="29" bestFit="1" customWidth="1"/>
    <col min="12295" max="12295" width="7" style="29" bestFit="1" customWidth="1"/>
    <col min="12296" max="12296" width="8.42578125" style="29" bestFit="1" customWidth="1"/>
    <col min="12297" max="12297" width="9.85546875" style="29" bestFit="1" customWidth="1"/>
    <col min="12298" max="12298" width="7" style="29" bestFit="1" customWidth="1"/>
    <col min="12299" max="12299" width="8.42578125" style="29" bestFit="1" customWidth="1"/>
    <col min="12300" max="12300" width="9.85546875" style="29" bestFit="1" customWidth="1"/>
    <col min="12301" max="12301" width="7" style="29" bestFit="1" customWidth="1"/>
    <col min="12302" max="12544" width="9.140625" style="29"/>
    <col min="12545" max="12545" width="35.7109375" style="29" customWidth="1"/>
    <col min="12546" max="12548" width="15.7109375" style="29" customWidth="1"/>
    <col min="12549" max="12549" width="35.7109375" style="29" customWidth="1"/>
    <col min="12550" max="12550" width="9.85546875" style="29" bestFit="1" customWidth="1"/>
    <col min="12551" max="12551" width="7" style="29" bestFit="1" customWidth="1"/>
    <col min="12552" max="12552" width="8.42578125" style="29" bestFit="1" customWidth="1"/>
    <col min="12553" max="12553" width="9.85546875" style="29" bestFit="1" customWidth="1"/>
    <col min="12554" max="12554" width="7" style="29" bestFit="1" customWidth="1"/>
    <col min="12555" max="12555" width="8.42578125" style="29" bestFit="1" customWidth="1"/>
    <col min="12556" max="12556" width="9.85546875" style="29" bestFit="1" customWidth="1"/>
    <col min="12557" max="12557" width="7" style="29" bestFit="1" customWidth="1"/>
    <col min="12558" max="12800" width="9.140625" style="29"/>
    <col min="12801" max="12801" width="35.7109375" style="29" customWidth="1"/>
    <col min="12802" max="12804" width="15.7109375" style="29" customWidth="1"/>
    <col min="12805" max="12805" width="35.7109375" style="29" customWidth="1"/>
    <col min="12806" max="12806" width="9.85546875" style="29" bestFit="1" customWidth="1"/>
    <col min="12807" max="12807" width="7" style="29" bestFit="1" customWidth="1"/>
    <col min="12808" max="12808" width="8.42578125" style="29" bestFit="1" customWidth="1"/>
    <col min="12809" max="12809" width="9.85546875" style="29" bestFit="1" customWidth="1"/>
    <col min="12810" max="12810" width="7" style="29" bestFit="1" customWidth="1"/>
    <col min="12811" max="12811" width="8.42578125" style="29" bestFit="1" customWidth="1"/>
    <col min="12812" max="12812" width="9.85546875" style="29" bestFit="1" customWidth="1"/>
    <col min="12813" max="12813" width="7" style="29" bestFit="1" customWidth="1"/>
    <col min="12814" max="13056" width="9.140625" style="29"/>
    <col min="13057" max="13057" width="35.7109375" style="29" customWidth="1"/>
    <col min="13058" max="13060" width="15.7109375" style="29" customWidth="1"/>
    <col min="13061" max="13061" width="35.7109375" style="29" customWidth="1"/>
    <col min="13062" max="13062" width="9.85546875" style="29" bestFit="1" customWidth="1"/>
    <col min="13063" max="13063" width="7" style="29" bestFit="1" customWidth="1"/>
    <col min="13064" max="13064" width="8.42578125" style="29" bestFit="1" customWidth="1"/>
    <col min="13065" max="13065" width="9.85546875" style="29" bestFit="1" customWidth="1"/>
    <col min="13066" max="13066" width="7" style="29" bestFit="1" customWidth="1"/>
    <col min="13067" max="13067" width="8.42578125" style="29" bestFit="1" customWidth="1"/>
    <col min="13068" max="13068" width="9.85546875" style="29" bestFit="1" customWidth="1"/>
    <col min="13069" max="13069" width="7" style="29" bestFit="1" customWidth="1"/>
    <col min="13070" max="13312" width="9.140625" style="29"/>
    <col min="13313" max="13313" width="35.7109375" style="29" customWidth="1"/>
    <col min="13314" max="13316" width="15.7109375" style="29" customWidth="1"/>
    <col min="13317" max="13317" width="35.7109375" style="29" customWidth="1"/>
    <col min="13318" max="13318" width="9.85546875" style="29" bestFit="1" customWidth="1"/>
    <col min="13319" max="13319" width="7" style="29" bestFit="1" customWidth="1"/>
    <col min="13320" max="13320" width="8.42578125" style="29" bestFit="1" customWidth="1"/>
    <col min="13321" max="13321" width="9.85546875" style="29" bestFit="1" customWidth="1"/>
    <col min="13322" max="13322" width="7" style="29" bestFit="1" customWidth="1"/>
    <col min="13323" max="13323" width="8.42578125" style="29" bestFit="1" customWidth="1"/>
    <col min="13324" max="13324" width="9.85546875" style="29" bestFit="1" customWidth="1"/>
    <col min="13325" max="13325" width="7" style="29" bestFit="1" customWidth="1"/>
    <col min="13326" max="13568" width="9.140625" style="29"/>
    <col min="13569" max="13569" width="35.7109375" style="29" customWidth="1"/>
    <col min="13570" max="13572" width="15.7109375" style="29" customWidth="1"/>
    <col min="13573" max="13573" width="35.7109375" style="29" customWidth="1"/>
    <col min="13574" max="13574" width="9.85546875" style="29" bestFit="1" customWidth="1"/>
    <col min="13575" max="13575" width="7" style="29" bestFit="1" customWidth="1"/>
    <col min="13576" max="13576" width="8.42578125" style="29" bestFit="1" customWidth="1"/>
    <col min="13577" max="13577" width="9.85546875" style="29" bestFit="1" customWidth="1"/>
    <col min="13578" max="13578" width="7" style="29" bestFit="1" customWidth="1"/>
    <col min="13579" max="13579" width="8.42578125" style="29" bestFit="1" customWidth="1"/>
    <col min="13580" max="13580" width="9.85546875" style="29" bestFit="1" customWidth="1"/>
    <col min="13581" max="13581" width="7" style="29" bestFit="1" customWidth="1"/>
    <col min="13582" max="13824" width="9.140625" style="29"/>
    <col min="13825" max="13825" width="35.7109375" style="29" customWidth="1"/>
    <col min="13826" max="13828" width="15.7109375" style="29" customWidth="1"/>
    <col min="13829" max="13829" width="35.7109375" style="29" customWidth="1"/>
    <col min="13830" max="13830" width="9.85546875" style="29" bestFit="1" customWidth="1"/>
    <col min="13831" max="13831" width="7" style="29" bestFit="1" customWidth="1"/>
    <col min="13832" max="13832" width="8.42578125" style="29" bestFit="1" customWidth="1"/>
    <col min="13833" max="13833" width="9.85546875" style="29" bestFit="1" customWidth="1"/>
    <col min="13834" max="13834" width="7" style="29" bestFit="1" customWidth="1"/>
    <col min="13835" max="13835" width="8.42578125" style="29" bestFit="1" customWidth="1"/>
    <col min="13836" max="13836" width="9.85546875" style="29" bestFit="1" customWidth="1"/>
    <col min="13837" max="13837" width="7" style="29" bestFit="1" customWidth="1"/>
    <col min="13838" max="14080" width="9.140625" style="29"/>
    <col min="14081" max="14081" width="35.7109375" style="29" customWidth="1"/>
    <col min="14082" max="14084" width="15.7109375" style="29" customWidth="1"/>
    <col min="14085" max="14085" width="35.7109375" style="29" customWidth="1"/>
    <col min="14086" max="14086" width="9.85546875" style="29" bestFit="1" customWidth="1"/>
    <col min="14087" max="14087" width="7" style="29" bestFit="1" customWidth="1"/>
    <col min="14088" max="14088" width="8.42578125" style="29" bestFit="1" customWidth="1"/>
    <col min="14089" max="14089" width="9.85546875" style="29" bestFit="1" customWidth="1"/>
    <col min="14090" max="14090" width="7" style="29" bestFit="1" customWidth="1"/>
    <col min="14091" max="14091" width="8.42578125" style="29" bestFit="1" customWidth="1"/>
    <col min="14092" max="14092" width="9.85546875" style="29" bestFit="1" customWidth="1"/>
    <col min="14093" max="14093" width="7" style="29" bestFit="1" customWidth="1"/>
    <col min="14094" max="14336" width="9.140625" style="29"/>
    <col min="14337" max="14337" width="35.7109375" style="29" customWidth="1"/>
    <col min="14338" max="14340" width="15.7109375" style="29" customWidth="1"/>
    <col min="14341" max="14341" width="35.7109375" style="29" customWidth="1"/>
    <col min="14342" max="14342" width="9.85546875" style="29" bestFit="1" customWidth="1"/>
    <col min="14343" max="14343" width="7" style="29" bestFit="1" customWidth="1"/>
    <col min="14344" max="14344" width="8.42578125" style="29" bestFit="1" customWidth="1"/>
    <col min="14345" max="14345" width="9.85546875" style="29" bestFit="1" customWidth="1"/>
    <col min="14346" max="14346" width="7" style="29" bestFit="1" customWidth="1"/>
    <col min="14347" max="14347" width="8.42578125" style="29" bestFit="1" customWidth="1"/>
    <col min="14348" max="14348" width="9.85546875" style="29" bestFit="1" customWidth="1"/>
    <col min="14349" max="14349" width="7" style="29" bestFit="1" customWidth="1"/>
    <col min="14350" max="14592" width="9.140625" style="29"/>
    <col min="14593" max="14593" width="35.7109375" style="29" customWidth="1"/>
    <col min="14594" max="14596" width="15.7109375" style="29" customWidth="1"/>
    <col min="14597" max="14597" width="35.7109375" style="29" customWidth="1"/>
    <col min="14598" max="14598" width="9.85546875" style="29" bestFit="1" customWidth="1"/>
    <col min="14599" max="14599" width="7" style="29" bestFit="1" customWidth="1"/>
    <col min="14600" max="14600" width="8.42578125" style="29" bestFit="1" customWidth="1"/>
    <col min="14601" max="14601" width="9.85546875" style="29" bestFit="1" customWidth="1"/>
    <col min="14602" max="14602" width="7" style="29" bestFit="1" customWidth="1"/>
    <col min="14603" max="14603" width="8.42578125" style="29" bestFit="1" customWidth="1"/>
    <col min="14604" max="14604" width="9.85546875" style="29" bestFit="1" customWidth="1"/>
    <col min="14605" max="14605" width="7" style="29" bestFit="1" customWidth="1"/>
    <col min="14606" max="14848" width="9.140625" style="29"/>
    <col min="14849" max="14849" width="35.7109375" style="29" customWidth="1"/>
    <col min="14850" max="14852" width="15.7109375" style="29" customWidth="1"/>
    <col min="14853" max="14853" width="35.7109375" style="29" customWidth="1"/>
    <col min="14854" max="14854" width="9.85546875" style="29" bestFit="1" customWidth="1"/>
    <col min="14855" max="14855" width="7" style="29" bestFit="1" customWidth="1"/>
    <col min="14856" max="14856" width="8.42578125" style="29" bestFit="1" customWidth="1"/>
    <col min="14857" max="14857" width="9.85546875" style="29" bestFit="1" customWidth="1"/>
    <col min="14858" max="14858" width="7" style="29" bestFit="1" customWidth="1"/>
    <col min="14859" max="14859" width="8.42578125" style="29" bestFit="1" customWidth="1"/>
    <col min="14860" max="14860" width="9.85546875" style="29" bestFit="1" customWidth="1"/>
    <col min="14861" max="14861" width="7" style="29" bestFit="1" customWidth="1"/>
    <col min="14862" max="15104" width="9.140625" style="29"/>
    <col min="15105" max="15105" width="35.7109375" style="29" customWidth="1"/>
    <col min="15106" max="15108" width="15.7109375" style="29" customWidth="1"/>
    <col min="15109" max="15109" width="35.7109375" style="29" customWidth="1"/>
    <col min="15110" max="15110" width="9.85546875" style="29" bestFit="1" customWidth="1"/>
    <col min="15111" max="15111" width="7" style="29" bestFit="1" customWidth="1"/>
    <col min="15112" max="15112" width="8.42578125" style="29" bestFit="1" customWidth="1"/>
    <col min="15113" max="15113" width="9.85546875" style="29" bestFit="1" customWidth="1"/>
    <col min="15114" max="15114" width="7" style="29" bestFit="1" customWidth="1"/>
    <col min="15115" max="15115" width="8.42578125" style="29" bestFit="1" customWidth="1"/>
    <col min="15116" max="15116" width="9.85546875" style="29" bestFit="1" customWidth="1"/>
    <col min="15117" max="15117" width="7" style="29" bestFit="1" customWidth="1"/>
    <col min="15118" max="15360" width="9.140625" style="29"/>
    <col min="15361" max="15361" width="35.7109375" style="29" customWidth="1"/>
    <col min="15362" max="15364" width="15.7109375" style="29" customWidth="1"/>
    <col min="15365" max="15365" width="35.7109375" style="29" customWidth="1"/>
    <col min="15366" max="15366" width="9.85546875" style="29" bestFit="1" customWidth="1"/>
    <col min="15367" max="15367" width="7" style="29" bestFit="1" customWidth="1"/>
    <col min="15368" max="15368" width="8.42578125" style="29" bestFit="1" customWidth="1"/>
    <col min="15369" max="15369" width="9.85546875" style="29" bestFit="1" customWidth="1"/>
    <col min="15370" max="15370" width="7" style="29" bestFit="1" customWidth="1"/>
    <col min="15371" max="15371" width="8.42578125" style="29" bestFit="1" customWidth="1"/>
    <col min="15372" max="15372" width="9.85546875" style="29" bestFit="1" customWidth="1"/>
    <col min="15373" max="15373" width="7" style="29" bestFit="1" customWidth="1"/>
    <col min="15374" max="15616" width="9.140625" style="29"/>
    <col min="15617" max="15617" width="35.7109375" style="29" customWidth="1"/>
    <col min="15618" max="15620" width="15.7109375" style="29" customWidth="1"/>
    <col min="15621" max="15621" width="35.7109375" style="29" customWidth="1"/>
    <col min="15622" max="15622" width="9.85546875" style="29" bestFit="1" customWidth="1"/>
    <col min="15623" max="15623" width="7" style="29" bestFit="1" customWidth="1"/>
    <col min="15624" max="15624" width="8.42578125" style="29" bestFit="1" customWidth="1"/>
    <col min="15625" max="15625" width="9.85546875" style="29" bestFit="1" customWidth="1"/>
    <col min="15626" max="15626" width="7" style="29" bestFit="1" customWidth="1"/>
    <col min="15627" max="15627" width="8.42578125" style="29" bestFit="1" customWidth="1"/>
    <col min="15628" max="15628" width="9.85546875" style="29" bestFit="1" customWidth="1"/>
    <col min="15629" max="15629" width="7" style="29" bestFit="1" customWidth="1"/>
    <col min="15630" max="15872" width="9.140625" style="29"/>
    <col min="15873" max="15873" width="35.7109375" style="29" customWidth="1"/>
    <col min="15874" max="15876" width="15.7109375" style="29" customWidth="1"/>
    <col min="15877" max="15877" width="35.7109375" style="29" customWidth="1"/>
    <col min="15878" max="15878" width="9.85546875" style="29" bestFit="1" customWidth="1"/>
    <col min="15879" max="15879" width="7" style="29" bestFit="1" customWidth="1"/>
    <col min="15880" max="15880" width="8.42578125" style="29" bestFit="1" customWidth="1"/>
    <col min="15881" max="15881" width="9.85546875" style="29" bestFit="1" customWidth="1"/>
    <col min="15882" max="15882" width="7" style="29" bestFit="1" customWidth="1"/>
    <col min="15883" max="15883" width="8.42578125" style="29" bestFit="1" customWidth="1"/>
    <col min="15884" max="15884" width="9.85546875" style="29" bestFit="1" customWidth="1"/>
    <col min="15885" max="15885" width="7" style="29" bestFit="1" customWidth="1"/>
    <col min="15886" max="16128" width="9.140625" style="29"/>
    <col min="16129" max="16129" width="35.7109375" style="29" customWidth="1"/>
    <col min="16130" max="16132" width="15.7109375" style="29" customWidth="1"/>
    <col min="16133" max="16133" width="35.7109375" style="29" customWidth="1"/>
    <col min="16134" max="16134" width="9.85546875" style="29" bestFit="1" customWidth="1"/>
    <col min="16135" max="16135" width="7" style="29" bestFit="1" customWidth="1"/>
    <col min="16136" max="16136" width="8.42578125" style="29" bestFit="1" customWidth="1"/>
    <col min="16137" max="16137" width="9.85546875" style="29" bestFit="1" customWidth="1"/>
    <col min="16138" max="16138" width="7" style="29" bestFit="1" customWidth="1"/>
    <col min="16139" max="16139" width="8.42578125" style="29" bestFit="1" customWidth="1"/>
    <col min="16140" max="16140" width="9.85546875" style="29" bestFit="1" customWidth="1"/>
    <col min="16141" max="16141" width="7" style="29" bestFit="1" customWidth="1"/>
    <col min="16142" max="16384" width="9.140625" style="29"/>
  </cols>
  <sheetData>
    <row r="1" spans="1:13" ht="21.95" customHeight="1" x14ac:dyDescent="0.25">
      <c r="A1" s="1474" t="s">
        <v>409</v>
      </c>
      <c r="B1" s="1474"/>
      <c r="C1" s="1474"/>
      <c r="D1" s="1474"/>
      <c r="E1" s="1474"/>
      <c r="F1" s="97"/>
      <c r="G1" s="4"/>
      <c r="H1" s="4"/>
      <c r="I1" s="4"/>
      <c r="J1" s="4"/>
      <c r="K1" s="4"/>
      <c r="L1" s="4"/>
    </row>
    <row r="2" spans="1:13" ht="35.25" customHeight="1" x14ac:dyDescent="0.25">
      <c r="A2" s="1680" t="s">
        <v>515</v>
      </c>
      <c r="B2" s="1475"/>
      <c r="C2" s="1475"/>
      <c r="D2" s="1475"/>
      <c r="E2" s="1475"/>
      <c r="F2" s="96"/>
      <c r="G2" s="4"/>
      <c r="H2" s="4"/>
      <c r="I2" s="4"/>
      <c r="J2" s="4"/>
      <c r="K2" s="4"/>
      <c r="L2" s="4"/>
    </row>
    <row r="3" spans="1:13" ht="21.95" customHeight="1" x14ac:dyDescent="0.25">
      <c r="A3" s="1475">
        <v>2021</v>
      </c>
      <c r="B3" s="1475"/>
      <c r="C3" s="1475"/>
      <c r="D3" s="1475"/>
      <c r="E3" s="1475"/>
      <c r="F3" s="96"/>
      <c r="G3" s="4"/>
      <c r="H3" s="4"/>
      <c r="I3" s="4"/>
      <c r="J3" s="4"/>
      <c r="K3" s="4"/>
    </row>
    <row r="4" spans="1:13" ht="19.5" customHeight="1" x14ac:dyDescent="0.3">
      <c r="A4" s="297" t="s">
        <v>146</v>
      </c>
      <c r="B4" s="299"/>
      <c r="C4" s="299"/>
      <c r="D4" s="299"/>
      <c r="E4" s="298" t="s">
        <v>74</v>
      </c>
      <c r="F4" s="4"/>
      <c r="G4" s="4"/>
      <c r="H4" s="90"/>
      <c r="I4" s="1821"/>
      <c r="J4" s="1821"/>
      <c r="K4" s="4"/>
      <c r="L4" s="4"/>
      <c r="M4" s="4"/>
    </row>
    <row r="5" spans="1:13" ht="35.1" customHeight="1" x14ac:dyDescent="0.2">
      <c r="A5" s="488" t="s">
        <v>697</v>
      </c>
      <c r="B5" s="584" t="s">
        <v>395</v>
      </c>
      <c r="C5" s="585" t="s">
        <v>826</v>
      </c>
      <c r="D5" s="585" t="s">
        <v>825</v>
      </c>
      <c r="E5" s="489" t="s">
        <v>696</v>
      </c>
    </row>
    <row r="6" spans="1:13" ht="30" customHeight="1" thickBot="1" x14ac:dyDescent="0.25">
      <c r="A6" s="670" t="s">
        <v>278</v>
      </c>
      <c r="B6" s="248">
        <f>D6+C6</f>
        <v>51</v>
      </c>
      <c r="C6" s="230">
        <v>19</v>
      </c>
      <c r="D6" s="230">
        <v>32</v>
      </c>
      <c r="E6" s="615" t="s">
        <v>82</v>
      </c>
    </row>
    <row r="7" spans="1:13" ht="30" customHeight="1" thickTop="1" thickBot="1" x14ac:dyDescent="0.25">
      <c r="A7" s="671" t="s">
        <v>485</v>
      </c>
      <c r="B7" s="553">
        <f t="shared" ref="B7:B11" si="0">D7+C7</f>
        <v>8</v>
      </c>
      <c r="C7" s="225">
        <v>3</v>
      </c>
      <c r="D7" s="225">
        <v>5</v>
      </c>
      <c r="E7" s="616" t="s">
        <v>83</v>
      </c>
    </row>
    <row r="8" spans="1:13" ht="30" customHeight="1" thickTop="1" thickBot="1" x14ac:dyDescent="0.25">
      <c r="A8" s="672" t="s">
        <v>190</v>
      </c>
      <c r="B8" s="248">
        <f t="shared" si="0"/>
        <v>40</v>
      </c>
      <c r="C8" s="227">
        <v>20</v>
      </c>
      <c r="D8" s="227">
        <v>20</v>
      </c>
      <c r="E8" s="617" t="s">
        <v>84</v>
      </c>
    </row>
    <row r="9" spans="1:13" ht="30" customHeight="1" thickTop="1" thickBot="1" x14ac:dyDescent="0.25">
      <c r="A9" s="671" t="s">
        <v>85</v>
      </c>
      <c r="B9" s="553">
        <f t="shared" si="0"/>
        <v>28</v>
      </c>
      <c r="C9" s="225">
        <v>12</v>
      </c>
      <c r="D9" s="225">
        <v>16</v>
      </c>
      <c r="E9" s="616" t="s">
        <v>86</v>
      </c>
    </row>
    <row r="10" spans="1:13" ht="30" customHeight="1" thickTop="1" thickBot="1" x14ac:dyDescent="0.25">
      <c r="A10" s="673" t="s">
        <v>814</v>
      </c>
      <c r="B10" s="248">
        <f t="shared" si="0"/>
        <v>3</v>
      </c>
      <c r="C10" s="231">
        <v>3</v>
      </c>
      <c r="D10" s="231">
        <v>0</v>
      </c>
      <c r="E10" s="669" t="s">
        <v>677</v>
      </c>
    </row>
    <row r="11" spans="1:13" ht="30" customHeight="1" thickTop="1" x14ac:dyDescent="0.2">
      <c r="A11" s="674" t="s">
        <v>89</v>
      </c>
      <c r="B11" s="555">
        <f t="shared" si="0"/>
        <v>2</v>
      </c>
      <c r="C11" s="540">
        <v>0</v>
      </c>
      <c r="D11" s="540">
        <v>2</v>
      </c>
      <c r="E11" s="618" t="s">
        <v>90</v>
      </c>
    </row>
    <row r="12" spans="1:13" ht="35.1" customHeight="1" x14ac:dyDescent="0.2">
      <c r="A12" s="533" t="s">
        <v>44</v>
      </c>
      <c r="B12" s="554">
        <f t="shared" ref="B12" si="1">D12+C12</f>
        <v>132</v>
      </c>
      <c r="C12" s="240">
        <f>SUM(C6:C11)</f>
        <v>57</v>
      </c>
      <c r="D12" s="240">
        <f>SUM(D6:D11)</f>
        <v>75</v>
      </c>
      <c r="E12" s="605" t="s">
        <v>45</v>
      </c>
    </row>
    <row r="14" spans="1:13" x14ac:dyDescent="0.25">
      <c r="B14" s="449" t="str">
        <f t="shared" ref="B14:C20" si="2">C5</f>
        <v>إناث
Females</v>
      </c>
      <c r="C14" s="449" t="str">
        <f t="shared" si="2"/>
        <v>ذكور
Males</v>
      </c>
    </row>
    <row r="15" spans="1:13" ht="25.5" x14ac:dyDescent="0.25">
      <c r="A15" s="460" t="s">
        <v>615</v>
      </c>
      <c r="B15" s="449">
        <f>C6</f>
        <v>19</v>
      </c>
      <c r="C15" s="449">
        <f>D6</f>
        <v>32</v>
      </c>
    </row>
    <row r="16" spans="1:13" ht="25.5" x14ac:dyDescent="0.25">
      <c r="A16" s="295" t="s">
        <v>509</v>
      </c>
      <c r="B16" s="449">
        <f t="shared" si="2"/>
        <v>3</v>
      </c>
      <c r="C16" s="449">
        <f t="shared" si="2"/>
        <v>5</v>
      </c>
    </row>
    <row r="17" spans="1:4" ht="25.5" x14ac:dyDescent="0.25">
      <c r="A17" s="295" t="s">
        <v>192</v>
      </c>
      <c r="B17" s="449">
        <f t="shared" si="2"/>
        <v>20</v>
      </c>
      <c r="C17" s="449">
        <f t="shared" si="2"/>
        <v>20</v>
      </c>
    </row>
    <row r="18" spans="1:4" ht="25.5" x14ac:dyDescent="0.25">
      <c r="A18" s="36" t="s">
        <v>193</v>
      </c>
      <c r="B18" s="449">
        <f t="shared" si="2"/>
        <v>12</v>
      </c>
      <c r="C18" s="449">
        <f t="shared" si="2"/>
        <v>16</v>
      </c>
      <c r="D18" s="47" t="s">
        <v>304</v>
      </c>
    </row>
    <row r="19" spans="1:4" ht="25.5" x14ac:dyDescent="0.25">
      <c r="A19" s="37" t="s">
        <v>827</v>
      </c>
      <c r="B19" s="449">
        <f t="shared" si="2"/>
        <v>3</v>
      </c>
      <c r="C19" s="449">
        <f t="shared" si="2"/>
        <v>0</v>
      </c>
    </row>
    <row r="20" spans="1:4" ht="25.5" x14ac:dyDescent="0.25">
      <c r="A20" s="36" t="s">
        <v>194</v>
      </c>
      <c r="B20" s="449">
        <f t="shared" si="2"/>
        <v>0</v>
      </c>
      <c r="C20" s="449">
        <f t="shared" si="2"/>
        <v>2</v>
      </c>
    </row>
    <row r="21" spans="1:4" x14ac:dyDescent="0.25">
      <c r="B21" s="449">
        <f>SUM(B15:B20)</f>
        <v>57</v>
      </c>
      <c r="C21" s="449">
        <f>SUM(C15:C20)</f>
        <v>75</v>
      </c>
    </row>
  </sheetData>
  <mergeCells count="4">
    <mergeCell ref="A1:E1"/>
    <mergeCell ref="A2:E2"/>
    <mergeCell ref="A3:E3"/>
    <mergeCell ref="I4:J4"/>
  </mergeCells>
  <printOptions horizontalCentered="1" verticalCentered="1"/>
  <pageMargins left="0" right="0" top="0" bottom="0" header="0" footer="0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Q98"/>
  <sheetViews>
    <sheetView view="pageBreakPreview" topLeftCell="A33" zoomScaleNormal="100" zoomScaleSheetLayoutView="100" workbookViewId="0">
      <selection activeCell="O32" sqref="O32"/>
    </sheetView>
  </sheetViews>
  <sheetFormatPr defaultColWidth="9.140625" defaultRowHeight="12.75" x14ac:dyDescent="0.2"/>
  <cols>
    <col min="1" max="1" width="10.7109375" style="281" customWidth="1"/>
    <col min="2" max="2" width="49.7109375" style="281" customWidth="1"/>
    <col min="3" max="3" width="6.42578125" style="281" customWidth="1"/>
    <col min="4" max="4" width="7.42578125" style="288" customWidth="1"/>
    <col min="5" max="6" width="6.42578125" style="291" customWidth="1"/>
    <col min="7" max="7" width="7.42578125" style="291" customWidth="1"/>
    <col min="8" max="8" width="6.42578125" style="291" customWidth="1"/>
    <col min="9" max="9" width="6.28515625" style="291" customWidth="1"/>
    <col min="10" max="10" width="7.42578125" style="291" customWidth="1"/>
    <col min="11" max="11" width="6.42578125" style="291" customWidth="1"/>
    <col min="12" max="12" width="49.7109375" style="296" customWidth="1"/>
    <col min="13" max="16384" width="9.140625" style="281"/>
  </cols>
  <sheetData>
    <row r="1" spans="1:12" ht="17.25" customHeight="1" x14ac:dyDescent="0.2">
      <c r="A1" s="1826" t="s">
        <v>468</v>
      </c>
      <c r="B1" s="1826"/>
      <c r="C1" s="1826"/>
      <c r="D1" s="1826"/>
      <c r="E1" s="1826"/>
      <c r="F1" s="1826"/>
      <c r="G1" s="1826"/>
      <c r="H1" s="1826"/>
      <c r="I1" s="1826"/>
      <c r="J1" s="1826"/>
      <c r="K1" s="1826"/>
      <c r="L1" s="1826"/>
    </row>
    <row r="2" spans="1:12" s="290" customFormat="1" ht="17.25" customHeight="1" x14ac:dyDescent="0.2">
      <c r="A2" s="1827" t="s">
        <v>533</v>
      </c>
      <c r="B2" s="1827"/>
      <c r="C2" s="1827"/>
      <c r="D2" s="1827"/>
      <c r="E2" s="1827"/>
      <c r="F2" s="1827"/>
      <c r="G2" s="1827"/>
      <c r="H2" s="1827"/>
      <c r="I2" s="1827"/>
      <c r="J2" s="1827"/>
      <c r="K2" s="1827"/>
      <c r="L2" s="1827"/>
    </row>
    <row r="3" spans="1:12" ht="17.25" customHeight="1" x14ac:dyDescent="0.2">
      <c r="A3" s="1785">
        <v>2021</v>
      </c>
      <c r="B3" s="1785"/>
      <c r="C3" s="1785"/>
      <c r="D3" s="1785"/>
      <c r="E3" s="1785"/>
      <c r="F3" s="1785"/>
      <c r="G3" s="1785"/>
      <c r="H3" s="1785"/>
      <c r="I3" s="1785"/>
      <c r="J3" s="1785"/>
      <c r="K3" s="1785"/>
      <c r="L3" s="1785"/>
    </row>
    <row r="4" spans="1:12" s="296" customFormat="1" ht="27.75" customHeight="1" x14ac:dyDescent="0.25">
      <c r="A4" s="765" t="s">
        <v>703</v>
      </c>
      <c r="B4" s="766"/>
      <c r="C4" s="766"/>
      <c r="D4" s="766"/>
      <c r="E4" s="766"/>
      <c r="F4" s="766"/>
      <c r="G4" s="766"/>
      <c r="H4" s="766"/>
      <c r="I4" s="766"/>
      <c r="J4" s="766"/>
      <c r="K4" s="766"/>
      <c r="L4" s="767" t="s">
        <v>79</v>
      </c>
    </row>
    <row r="5" spans="1:12" ht="29.45" customHeight="1" x14ac:dyDescent="0.2">
      <c r="A5" s="1828" t="s">
        <v>467</v>
      </c>
      <c r="B5" s="1830" t="s">
        <v>111</v>
      </c>
      <c r="C5" s="1581" t="s">
        <v>702</v>
      </c>
      <c r="D5" s="1581"/>
      <c r="E5" s="1581"/>
      <c r="F5" s="1517" t="s">
        <v>701</v>
      </c>
      <c r="G5" s="1517"/>
      <c r="H5" s="1517"/>
      <c r="I5" s="1517" t="s">
        <v>700</v>
      </c>
      <c r="J5" s="1517"/>
      <c r="K5" s="1517"/>
      <c r="L5" s="1832" t="s">
        <v>112</v>
      </c>
    </row>
    <row r="6" spans="1:12" ht="36.75" x14ac:dyDescent="0.2">
      <c r="A6" s="1829"/>
      <c r="B6" s="1831"/>
      <c r="C6" s="1005" t="s">
        <v>680</v>
      </c>
      <c r="D6" s="1006" t="s">
        <v>568</v>
      </c>
      <c r="E6" s="1006" t="s">
        <v>567</v>
      </c>
      <c r="F6" s="1005" t="s">
        <v>394</v>
      </c>
      <c r="G6" s="1006" t="s">
        <v>568</v>
      </c>
      <c r="H6" s="1006" t="s">
        <v>567</v>
      </c>
      <c r="I6" s="1005" t="s">
        <v>394</v>
      </c>
      <c r="J6" s="1006" t="s">
        <v>568</v>
      </c>
      <c r="K6" s="1006" t="s">
        <v>567</v>
      </c>
      <c r="L6" s="1833"/>
    </row>
    <row r="7" spans="1:12" s="339" customFormat="1" ht="21" customHeight="1" thickBot="1" x14ac:dyDescent="0.25">
      <c r="A7" s="387" t="s">
        <v>995</v>
      </c>
      <c r="B7" s="948" t="s">
        <v>996</v>
      </c>
      <c r="C7" s="389">
        <f>E7+D7</f>
        <v>1</v>
      </c>
      <c r="D7" s="389">
        <f>J7+G7</f>
        <v>0</v>
      </c>
      <c r="E7" s="389">
        <f>K7+H7</f>
        <v>1</v>
      </c>
      <c r="F7" s="389">
        <f>H7+G7</f>
        <v>1</v>
      </c>
      <c r="G7" s="386">
        <f>0</f>
        <v>0</v>
      </c>
      <c r="H7" s="386">
        <v>1</v>
      </c>
      <c r="I7" s="389">
        <f>K7+J7</f>
        <v>0</v>
      </c>
      <c r="J7" s="386">
        <f>0</f>
        <v>0</v>
      </c>
      <c r="K7" s="386">
        <f>0</f>
        <v>0</v>
      </c>
      <c r="L7" s="949" t="s">
        <v>997</v>
      </c>
    </row>
    <row r="8" spans="1:12" s="340" customFormat="1" ht="21" customHeight="1" thickBot="1" x14ac:dyDescent="0.25">
      <c r="A8" s="388" t="s">
        <v>1014</v>
      </c>
      <c r="B8" s="950" t="s">
        <v>1015</v>
      </c>
      <c r="C8" s="390">
        <f t="shared" ref="C8:C28" si="0">E8+D8</f>
        <v>2</v>
      </c>
      <c r="D8" s="390">
        <f t="shared" ref="D8:D28" si="1">J8+G8</f>
        <v>0</v>
      </c>
      <c r="E8" s="390">
        <f t="shared" ref="E8:E28" si="2">K8+H8</f>
        <v>2</v>
      </c>
      <c r="F8" s="390">
        <f t="shared" ref="F8:F28" si="3">H8+G8</f>
        <v>1</v>
      </c>
      <c r="G8" s="292">
        <f>0</f>
        <v>0</v>
      </c>
      <c r="H8" s="292">
        <v>1</v>
      </c>
      <c r="I8" s="390">
        <f t="shared" ref="I8:I28" si="4">K8+J8</f>
        <v>1</v>
      </c>
      <c r="J8" s="292">
        <f>0</f>
        <v>0</v>
      </c>
      <c r="K8" s="292">
        <v>1</v>
      </c>
      <c r="L8" s="951" t="s">
        <v>1016</v>
      </c>
    </row>
    <row r="9" spans="1:12" s="339" customFormat="1" ht="21" customHeight="1" thickBot="1" x14ac:dyDescent="0.25">
      <c r="A9" s="387" t="s">
        <v>1153</v>
      </c>
      <c r="B9" s="948" t="s">
        <v>1154</v>
      </c>
      <c r="C9" s="389">
        <f t="shared" si="0"/>
        <v>2</v>
      </c>
      <c r="D9" s="389">
        <f t="shared" si="1"/>
        <v>1</v>
      </c>
      <c r="E9" s="389">
        <f t="shared" si="2"/>
        <v>1</v>
      </c>
      <c r="F9" s="389">
        <f t="shared" si="3"/>
        <v>2</v>
      </c>
      <c r="G9" s="386">
        <v>1</v>
      </c>
      <c r="H9" s="386">
        <v>1</v>
      </c>
      <c r="I9" s="389">
        <f t="shared" si="4"/>
        <v>0</v>
      </c>
      <c r="J9" s="386">
        <f>0</f>
        <v>0</v>
      </c>
      <c r="K9" s="386">
        <f>0</f>
        <v>0</v>
      </c>
      <c r="L9" s="949" t="s">
        <v>1286</v>
      </c>
    </row>
    <row r="10" spans="1:12" s="340" customFormat="1" ht="21" customHeight="1" thickBot="1" x14ac:dyDescent="0.25">
      <c r="A10" s="388" t="s">
        <v>1026</v>
      </c>
      <c r="B10" s="950" t="s">
        <v>1027</v>
      </c>
      <c r="C10" s="390">
        <f t="shared" si="0"/>
        <v>3</v>
      </c>
      <c r="D10" s="390">
        <f t="shared" si="1"/>
        <v>3</v>
      </c>
      <c r="E10" s="390">
        <f t="shared" si="2"/>
        <v>0</v>
      </c>
      <c r="F10" s="390">
        <f t="shared" si="3"/>
        <v>1</v>
      </c>
      <c r="G10" s="292">
        <v>1</v>
      </c>
      <c r="H10" s="292">
        <f>0</f>
        <v>0</v>
      </c>
      <c r="I10" s="390">
        <f t="shared" si="4"/>
        <v>2</v>
      </c>
      <c r="J10" s="292">
        <v>2</v>
      </c>
      <c r="K10" s="292">
        <f>0</f>
        <v>0</v>
      </c>
      <c r="L10" s="951" t="s">
        <v>1028</v>
      </c>
    </row>
    <row r="11" spans="1:12" s="339" customFormat="1" ht="21" customHeight="1" thickBot="1" x14ac:dyDescent="0.25">
      <c r="A11" s="387" t="s">
        <v>1047</v>
      </c>
      <c r="B11" s="948" t="s">
        <v>1048</v>
      </c>
      <c r="C11" s="389">
        <f t="shared" si="0"/>
        <v>1</v>
      </c>
      <c r="D11" s="389">
        <f t="shared" si="1"/>
        <v>0</v>
      </c>
      <c r="E11" s="389">
        <f t="shared" si="2"/>
        <v>1</v>
      </c>
      <c r="F11" s="389">
        <f t="shared" si="3"/>
        <v>1</v>
      </c>
      <c r="G11" s="386">
        <f>0</f>
        <v>0</v>
      </c>
      <c r="H11" s="386">
        <v>1</v>
      </c>
      <c r="I11" s="389">
        <f t="shared" si="4"/>
        <v>0</v>
      </c>
      <c r="J11" s="386">
        <f>0</f>
        <v>0</v>
      </c>
      <c r="K11" s="386">
        <f>0</f>
        <v>0</v>
      </c>
      <c r="L11" s="949" t="s">
        <v>1049</v>
      </c>
    </row>
    <row r="12" spans="1:12" s="340" customFormat="1" ht="21" customHeight="1" thickBot="1" x14ac:dyDescent="0.25">
      <c r="A12" s="388" t="s">
        <v>1053</v>
      </c>
      <c r="B12" s="950" t="s">
        <v>1054</v>
      </c>
      <c r="C12" s="390">
        <f t="shared" si="0"/>
        <v>1</v>
      </c>
      <c r="D12" s="390">
        <f t="shared" si="1"/>
        <v>0</v>
      </c>
      <c r="E12" s="390">
        <f t="shared" si="2"/>
        <v>1</v>
      </c>
      <c r="F12" s="390">
        <f t="shared" si="3"/>
        <v>0</v>
      </c>
      <c r="G12" s="292">
        <f>0</f>
        <v>0</v>
      </c>
      <c r="H12" s="292">
        <f>0</f>
        <v>0</v>
      </c>
      <c r="I12" s="390">
        <f t="shared" si="4"/>
        <v>1</v>
      </c>
      <c r="J12" s="292">
        <f>0</f>
        <v>0</v>
      </c>
      <c r="K12" s="292">
        <v>1</v>
      </c>
      <c r="L12" s="951" t="s">
        <v>1055</v>
      </c>
    </row>
    <row r="13" spans="1:12" s="339" customFormat="1" ht="21" customHeight="1" thickBot="1" x14ac:dyDescent="0.25">
      <c r="A13" s="387" t="s">
        <v>1056</v>
      </c>
      <c r="B13" s="948" t="s">
        <v>1057</v>
      </c>
      <c r="C13" s="389">
        <f t="shared" si="0"/>
        <v>9</v>
      </c>
      <c r="D13" s="389">
        <f t="shared" si="1"/>
        <v>6</v>
      </c>
      <c r="E13" s="389">
        <f t="shared" si="2"/>
        <v>3</v>
      </c>
      <c r="F13" s="389">
        <f t="shared" si="3"/>
        <v>7</v>
      </c>
      <c r="G13" s="386">
        <v>6</v>
      </c>
      <c r="H13" s="386">
        <v>1</v>
      </c>
      <c r="I13" s="389">
        <f t="shared" si="4"/>
        <v>2</v>
      </c>
      <c r="J13" s="386">
        <f>0</f>
        <v>0</v>
      </c>
      <c r="K13" s="386">
        <v>2</v>
      </c>
      <c r="L13" s="949" t="s">
        <v>1058</v>
      </c>
    </row>
    <row r="14" spans="1:12" s="340" customFormat="1" ht="21" customHeight="1" thickBot="1" x14ac:dyDescent="0.25">
      <c r="A14" s="388" t="s">
        <v>1171</v>
      </c>
      <c r="B14" s="950" t="s">
        <v>1172</v>
      </c>
      <c r="C14" s="390">
        <f t="shared" si="0"/>
        <v>1</v>
      </c>
      <c r="D14" s="390">
        <f t="shared" si="1"/>
        <v>1</v>
      </c>
      <c r="E14" s="390">
        <f t="shared" si="2"/>
        <v>0</v>
      </c>
      <c r="F14" s="390">
        <f t="shared" si="3"/>
        <v>1</v>
      </c>
      <c r="G14" s="292">
        <v>1</v>
      </c>
      <c r="H14" s="292">
        <f>0</f>
        <v>0</v>
      </c>
      <c r="I14" s="390">
        <f t="shared" si="4"/>
        <v>0</v>
      </c>
      <c r="J14" s="292">
        <f>0</f>
        <v>0</v>
      </c>
      <c r="K14" s="292">
        <f>0</f>
        <v>0</v>
      </c>
      <c r="L14" s="951" t="s">
        <v>1173</v>
      </c>
    </row>
    <row r="15" spans="1:12" s="339" customFormat="1" ht="21" customHeight="1" thickBot="1" x14ac:dyDescent="0.25">
      <c r="A15" s="387" t="s">
        <v>1059</v>
      </c>
      <c r="B15" s="948" t="s">
        <v>1060</v>
      </c>
      <c r="C15" s="389">
        <f t="shared" si="0"/>
        <v>1</v>
      </c>
      <c r="D15" s="389">
        <f t="shared" si="1"/>
        <v>0</v>
      </c>
      <c r="E15" s="389">
        <f t="shared" si="2"/>
        <v>1</v>
      </c>
      <c r="F15" s="389">
        <f t="shared" si="3"/>
        <v>1</v>
      </c>
      <c r="G15" s="386">
        <f>0</f>
        <v>0</v>
      </c>
      <c r="H15" s="386">
        <v>1</v>
      </c>
      <c r="I15" s="389">
        <f t="shared" si="4"/>
        <v>0</v>
      </c>
      <c r="J15" s="386">
        <f>0</f>
        <v>0</v>
      </c>
      <c r="K15" s="386">
        <f>0</f>
        <v>0</v>
      </c>
      <c r="L15" s="949" t="s">
        <v>505</v>
      </c>
    </row>
    <row r="16" spans="1:12" s="340" customFormat="1" ht="29.25" customHeight="1" thickBot="1" x14ac:dyDescent="0.25">
      <c r="A16" s="388" t="s">
        <v>967</v>
      </c>
      <c r="B16" s="950" t="s">
        <v>968</v>
      </c>
      <c r="C16" s="390">
        <f t="shared" si="0"/>
        <v>2</v>
      </c>
      <c r="D16" s="390">
        <f t="shared" si="1"/>
        <v>1</v>
      </c>
      <c r="E16" s="390">
        <f t="shared" si="2"/>
        <v>1</v>
      </c>
      <c r="F16" s="390">
        <f t="shared" si="3"/>
        <v>1</v>
      </c>
      <c r="G16" s="292">
        <f>0</f>
        <v>0</v>
      </c>
      <c r="H16" s="292">
        <v>1</v>
      </c>
      <c r="I16" s="390">
        <f t="shared" si="4"/>
        <v>1</v>
      </c>
      <c r="J16" s="292">
        <v>1</v>
      </c>
      <c r="K16" s="292">
        <f>0</f>
        <v>0</v>
      </c>
      <c r="L16" s="951" t="s">
        <v>1194</v>
      </c>
    </row>
    <row r="17" spans="1:17" s="339" customFormat="1" ht="21" customHeight="1" thickBot="1" x14ac:dyDescent="0.25">
      <c r="A17" s="387" t="s">
        <v>1075</v>
      </c>
      <c r="B17" s="948" t="s">
        <v>1195</v>
      </c>
      <c r="C17" s="389">
        <f t="shared" si="0"/>
        <v>51</v>
      </c>
      <c r="D17" s="389">
        <f t="shared" si="1"/>
        <v>16</v>
      </c>
      <c r="E17" s="389">
        <f t="shared" si="2"/>
        <v>35</v>
      </c>
      <c r="F17" s="389">
        <f t="shared" si="3"/>
        <v>31</v>
      </c>
      <c r="G17" s="386">
        <v>9</v>
      </c>
      <c r="H17" s="386">
        <v>22</v>
      </c>
      <c r="I17" s="389">
        <f t="shared" si="4"/>
        <v>20</v>
      </c>
      <c r="J17" s="386">
        <v>7</v>
      </c>
      <c r="K17" s="386">
        <v>13</v>
      </c>
      <c r="L17" s="949" t="s">
        <v>1077</v>
      </c>
    </row>
    <row r="18" spans="1:17" s="340" customFormat="1" ht="26.25" thickBot="1" x14ac:dyDescent="0.25">
      <c r="A18" s="388" t="s">
        <v>1078</v>
      </c>
      <c r="B18" s="950" t="s">
        <v>1079</v>
      </c>
      <c r="C18" s="390">
        <f t="shared" si="0"/>
        <v>16</v>
      </c>
      <c r="D18" s="390">
        <f t="shared" si="1"/>
        <v>8</v>
      </c>
      <c r="E18" s="390">
        <f t="shared" si="2"/>
        <v>8</v>
      </c>
      <c r="F18" s="390">
        <f t="shared" si="3"/>
        <v>7</v>
      </c>
      <c r="G18" s="292">
        <v>6</v>
      </c>
      <c r="H18" s="292">
        <v>1</v>
      </c>
      <c r="I18" s="390">
        <f t="shared" si="4"/>
        <v>9</v>
      </c>
      <c r="J18" s="292">
        <v>2</v>
      </c>
      <c r="K18" s="292">
        <v>7</v>
      </c>
      <c r="L18" s="951" t="s">
        <v>1080</v>
      </c>
    </row>
    <row r="19" spans="1:17" s="339" customFormat="1" ht="21" customHeight="1" thickBot="1" x14ac:dyDescent="0.25">
      <c r="A19" s="387" t="s">
        <v>1255</v>
      </c>
      <c r="B19" s="948" t="s">
        <v>1256</v>
      </c>
      <c r="C19" s="389">
        <f t="shared" si="0"/>
        <v>1</v>
      </c>
      <c r="D19" s="389">
        <f t="shared" si="1"/>
        <v>0</v>
      </c>
      <c r="E19" s="389">
        <f t="shared" si="2"/>
        <v>1</v>
      </c>
      <c r="F19" s="389">
        <f t="shared" si="3"/>
        <v>1</v>
      </c>
      <c r="G19" s="386">
        <f>0</f>
        <v>0</v>
      </c>
      <c r="H19" s="386">
        <v>1</v>
      </c>
      <c r="I19" s="389">
        <f t="shared" si="4"/>
        <v>0</v>
      </c>
      <c r="J19" s="386">
        <f>0</f>
        <v>0</v>
      </c>
      <c r="K19" s="386">
        <f>0</f>
        <v>0</v>
      </c>
      <c r="L19" s="949" t="s">
        <v>1287</v>
      </c>
    </row>
    <row r="20" spans="1:17" s="340" customFormat="1" ht="26.25" thickBot="1" x14ac:dyDescent="0.25">
      <c r="A20" s="388" t="s">
        <v>1257</v>
      </c>
      <c r="B20" s="950" t="s">
        <v>1258</v>
      </c>
      <c r="C20" s="390">
        <f t="shared" si="0"/>
        <v>1</v>
      </c>
      <c r="D20" s="390">
        <f t="shared" si="1"/>
        <v>0</v>
      </c>
      <c r="E20" s="390">
        <f t="shared" si="2"/>
        <v>1</v>
      </c>
      <c r="F20" s="390">
        <f t="shared" si="3"/>
        <v>1</v>
      </c>
      <c r="G20" s="292">
        <f>0</f>
        <v>0</v>
      </c>
      <c r="H20" s="292">
        <v>1</v>
      </c>
      <c r="I20" s="390">
        <f t="shared" si="4"/>
        <v>0</v>
      </c>
      <c r="J20" s="292">
        <f>0</f>
        <v>0</v>
      </c>
      <c r="K20" s="292">
        <f>0</f>
        <v>0</v>
      </c>
      <c r="L20" s="951" t="s">
        <v>1288</v>
      </c>
    </row>
    <row r="21" spans="1:17" s="339" customFormat="1" ht="21" customHeight="1" thickBot="1" x14ac:dyDescent="0.25">
      <c r="A21" s="387" t="s">
        <v>1081</v>
      </c>
      <c r="B21" s="948" t="s">
        <v>1082</v>
      </c>
      <c r="C21" s="389">
        <f t="shared" si="0"/>
        <v>3</v>
      </c>
      <c r="D21" s="389">
        <f t="shared" si="1"/>
        <v>3</v>
      </c>
      <c r="E21" s="389">
        <f t="shared" si="2"/>
        <v>0</v>
      </c>
      <c r="F21" s="389">
        <f t="shared" si="3"/>
        <v>3</v>
      </c>
      <c r="G21" s="386">
        <v>3</v>
      </c>
      <c r="H21" s="386">
        <f>0</f>
        <v>0</v>
      </c>
      <c r="I21" s="389">
        <f t="shared" si="4"/>
        <v>0</v>
      </c>
      <c r="J21" s="386">
        <f>0</f>
        <v>0</v>
      </c>
      <c r="K21" s="386">
        <f>0</f>
        <v>0</v>
      </c>
      <c r="L21" s="949" t="s">
        <v>1083</v>
      </c>
    </row>
    <row r="22" spans="1:17" s="340" customFormat="1" ht="21" customHeight="1" thickBot="1" x14ac:dyDescent="0.25">
      <c r="A22" s="388" t="s">
        <v>1084</v>
      </c>
      <c r="B22" s="950" t="s">
        <v>1085</v>
      </c>
      <c r="C22" s="390">
        <f t="shared" si="0"/>
        <v>2</v>
      </c>
      <c r="D22" s="390">
        <f t="shared" si="1"/>
        <v>2</v>
      </c>
      <c r="E22" s="390">
        <f t="shared" si="2"/>
        <v>0</v>
      </c>
      <c r="F22" s="390">
        <f t="shared" si="3"/>
        <v>1</v>
      </c>
      <c r="G22" s="292">
        <v>1</v>
      </c>
      <c r="H22" s="292">
        <f>0</f>
        <v>0</v>
      </c>
      <c r="I22" s="390">
        <f t="shared" si="4"/>
        <v>1</v>
      </c>
      <c r="J22" s="292">
        <v>1</v>
      </c>
      <c r="K22" s="292">
        <f>0</f>
        <v>0</v>
      </c>
      <c r="L22" s="951" t="s">
        <v>1086</v>
      </c>
    </row>
    <row r="23" spans="1:17" s="339" customFormat="1" ht="21" customHeight="1" thickBot="1" x14ac:dyDescent="0.25">
      <c r="A23" s="387" t="s">
        <v>1087</v>
      </c>
      <c r="B23" s="948" t="s">
        <v>1088</v>
      </c>
      <c r="C23" s="389">
        <f t="shared" si="0"/>
        <v>17</v>
      </c>
      <c r="D23" s="389">
        <f t="shared" si="1"/>
        <v>7</v>
      </c>
      <c r="E23" s="389">
        <f t="shared" si="2"/>
        <v>10</v>
      </c>
      <c r="F23" s="389">
        <f t="shared" si="3"/>
        <v>9</v>
      </c>
      <c r="G23" s="386">
        <v>4</v>
      </c>
      <c r="H23" s="386">
        <v>5</v>
      </c>
      <c r="I23" s="389">
        <f t="shared" si="4"/>
        <v>8</v>
      </c>
      <c r="J23" s="386">
        <v>3</v>
      </c>
      <c r="K23" s="386">
        <v>5</v>
      </c>
      <c r="L23" s="949" t="s">
        <v>1089</v>
      </c>
    </row>
    <row r="24" spans="1:17" s="340" customFormat="1" ht="21" customHeight="1" thickBot="1" x14ac:dyDescent="0.25">
      <c r="A24" s="388" t="s">
        <v>1090</v>
      </c>
      <c r="B24" s="950" t="s">
        <v>1091</v>
      </c>
      <c r="C24" s="390">
        <f t="shared" si="0"/>
        <v>6</v>
      </c>
      <c r="D24" s="390">
        <f t="shared" si="1"/>
        <v>4</v>
      </c>
      <c r="E24" s="390">
        <f t="shared" si="2"/>
        <v>2</v>
      </c>
      <c r="F24" s="390">
        <f t="shared" si="3"/>
        <v>4</v>
      </c>
      <c r="G24" s="292">
        <v>2</v>
      </c>
      <c r="H24" s="292">
        <v>2</v>
      </c>
      <c r="I24" s="390">
        <f t="shared" si="4"/>
        <v>2</v>
      </c>
      <c r="J24" s="292">
        <v>2</v>
      </c>
      <c r="K24" s="292">
        <f>0</f>
        <v>0</v>
      </c>
      <c r="L24" s="951" t="s">
        <v>1092</v>
      </c>
    </row>
    <row r="25" spans="1:17" s="339" customFormat="1" ht="21" customHeight="1" thickBot="1" x14ac:dyDescent="0.25">
      <c r="A25" s="387" t="s">
        <v>1093</v>
      </c>
      <c r="B25" s="948" t="s">
        <v>1094</v>
      </c>
      <c r="C25" s="389">
        <f t="shared" si="0"/>
        <v>2</v>
      </c>
      <c r="D25" s="389">
        <f t="shared" si="1"/>
        <v>0</v>
      </c>
      <c r="E25" s="389">
        <f t="shared" si="2"/>
        <v>2</v>
      </c>
      <c r="F25" s="389">
        <f t="shared" si="3"/>
        <v>2</v>
      </c>
      <c r="G25" s="386">
        <f>0</f>
        <v>0</v>
      </c>
      <c r="H25" s="386">
        <v>2</v>
      </c>
      <c r="I25" s="389">
        <f t="shared" si="4"/>
        <v>0</v>
      </c>
      <c r="J25" s="386">
        <f>0</f>
        <v>0</v>
      </c>
      <c r="K25" s="386">
        <f>0</f>
        <v>0</v>
      </c>
      <c r="L25" s="949" t="s">
        <v>1095</v>
      </c>
    </row>
    <row r="26" spans="1:17" s="340" customFormat="1" ht="21" customHeight="1" thickBot="1" x14ac:dyDescent="0.25">
      <c r="A26" s="388" t="s">
        <v>1096</v>
      </c>
      <c r="B26" s="950" t="s">
        <v>1097</v>
      </c>
      <c r="C26" s="390">
        <f t="shared" si="0"/>
        <v>1</v>
      </c>
      <c r="D26" s="390">
        <f t="shared" si="1"/>
        <v>1</v>
      </c>
      <c r="E26" s="390">
        <f t="shared" si="2"/>
        <v>0</v>
      </c>
      <c r="F26" s="390">
        <f t="shared" si="3"/>
        <v>1</v>
      </c>
      <c r="G26" s="292">
        <v>1</v>
      </c>
      <c r="H26" s="292">
        <f>0</f>
        <v>0</v>
      </c>
      <c r="I26" s="390">
        <f t="shared" si="4"/>
        <v>0</v>
      </c>
      <c r="J26" s="292">
        <f>0</f>
        <v>0</v>
      </c>
      <c r="K26" s="292">
        <f>0</f>
        <v>0</v>
      </c>
      <c r="L26" s="951" t="s">
        <v>1289</v>
      </c>
    </row>
    <row r="27" spans="1:17" s="339" customFormat="1" ht="21" customHeight="1" thickBot="1" x14ac:dyDescent="0.25">
      <c r="A27" s="387" t="s">
        <v>1099</v>
      </c>
      <c r="B27" s="948" t="s">
        <v>466</v>
      </c>
      <c r="C27" s="389">
        <f t="shared" si="0"/>
        <v>4</v>
      </c>
      <c r="D27" s="389">
        <f t="shared" si="1"/>
        <v>1</v>
      </c>
      <c r="E27" s="389">
        <f t="shared" si="2"/>
        <v>3</v>
      </c>
      <c r="F27" s="389">
        <f t="shared" si="3"/>
        <v>1</v>
      </c>
      <c r="G27" s="386">
        <f>0</f>
        <v>0</v>
      </c>
      <c r="H27" s="386">
        <v>1</v>
      </c>
      <c r="I27" s="389">
        <f t="shared" si="4"/>
        <v>3</v>
      </c>
      <c r="J27" s="386">
        <v>1</v>
      </c>
      <c r="K27" s="386">
        <v>2</v>
      </c>
      <c r="L27" s="949" t="s">
        <v>1290</v>
      </c>
    </row>
    <row r="28" spans="1:17" s="340" customFormat="1" ht="21" customHeight="1" thickBot="1" x14ac:dyDescent="0.25">
      <c r="A28" s="388" t="s">
        <v>1100</v>
      </c>
      <c r="B28" s="950" t="s">
        <v>1101</v>
      </c>
      <c r="C28" s="390">
        <f t="shared" si="0"/>
        <v>4</v>
      </c>
      <c r="D28" s="390">
        <f t="shared" si="1"/>
        <v>3</v>
      </c>
      <c r="E28" s="390">
        <f t="shared" si="2"/>
        <v>1</v>
      </c>
      <c r="F28" s="390">
        <f t="shared" si="3"/>
        <v>3</v>
      </c>
      <c r="G28" s="292">
        <v>3</v>
      </c>
      <c r="H28" s="292">
        <f>0</f>
        <v>0</v>
      </c>
      <c r="I28" s="390">
        <f t="shared" si="4"/>
        <v>1</v>
      </c>
      <c r="J28" s="292">
        <f>0</f>
        <v>0</v>
      </c>
      <c r="K28" s="292">
        <v>1</v>
      </c>
      <c r="L28" s="951" t="s">
        <v>1102</v>
      </c>
    </row>
    <row r="29" spans="1:17" s="339" customFormat="1" ht="21" customHeight="1" x14ac:dyDescent="0.2">
      <c r="A29" s="1059" t="s">
        <v>1112</v>
      </c>
      <c r="B29" s="1060" t="s">
        <v>462</v>
      </c>
      <c r="C29" s="1061">
        <f t="shared" ref="C29" si="5">E29+D29</f>
        <v>1</v>
      </c>
      <c r="D29" s="1061">
        <f t="shared" ref="D29" si="6">J29+G29</f>
        <v>0</v>
      </c>
      <c r="E29" s="1061">
        <f t="shared" ref="E29" si="7">K29+H29</f>
        <v>1</v>
      </c>
      <c r="F29" s="1061">
        <f t="shared" ref="F29" si="8">H29+G29</f>
        <v>1</v>
      </c>
      <c r="G29" s="1062">
        <f>0</f>
        <v>0</v>
      </c>
      <c r="H29" s="1062">
        <v>1</v>
      </c>
      <c r="I29" s="1061">
        <f t="shared" ref="I29" si="9">K29+J29</f>
        <v>0</v>
      </c>
      <c r="J29" s="1062">
        <f>0</f>
        <v>0</v>
      </c>
      <c r="K29" s="1062">
        <f>0</f>
        <v>0</v>
      </c>
      <c r="L29" s="1063" t="s">
        <v>1113</v>
      </c>
    </row>
    <row r="30" spans="1:17" s="339" customFormat="1" ht="20.25" customHeight="1" x14ac:dyDescent="0.2">
      <c r="A30" s="1822" t="s">
        <v>44</v>
      </c>
      <c r="B30" s="1823" t="s">
        <v>465</v>
      </c>
      <c r="C30" s="1064">
        <f>SUM(C7:C29)</f>
        <v>132</v>
      </c>
      <c r="D30" s="1064">
        <f t="shared" ref="D30:K30" si="10">SUM(D7:D29)</f>
        <v>57</v>
      </c>
      <c r="E30" s="1064">
        <f t="shared" si="10"/>
        <v>75</v>
      </c>
      <c r="F30" s="1064">
        <f t="shared" si="10"/>
        <v>81</v>
      </c>
      <c r="G30" s="1064">
        <f t="shared" si="10"/>
        <v>38</v>
      </c>
      <c r="H30" s="1064">
        <f t="shared" si="10"/>
        <v>43</v>
      </c>
      <c r="I30" s="1064">
        <f t="shared" si="10"/>
        <v>51</v>
      </c>
      <c r="J30" s="1064">
        <f t="shared" si="10"/>
        <v>19</v>
      </c>
      <c r="K30" s="1064">
        <f t="shared" si="10"/>
        <v>32</v>
      </c>
      <c r="L30" s="1065" t="s">
        <v>45</v>
      </c>
    </row>
    <row r="31" spans="1:17" s="342" customFormat="1" ht="15.75" customHeight="1" x14ac:dyDescent="0.2">
      <c r="A31" s="1824" t="s">
        <v>679</v>
      </c>
      <c r="B31" s="1824"/>
      <c r="C31" s="383"/>
      <c r="D31" s="1058"/>
      <c r="E31" s="1057"/>
      <c r="F31" s="1057"/>
      <c r="G31" s="1057"/>
      <c r="H31" s="1057"/>
      <c r="I31" s="1057"/>
      <c r="J31" s="1057"/>
      <c r="K31" s="1825" t="s">
        <v>698</v>
      </c>
      <c r="L31" s="1825"/>
      <c r="Q31" s="339"/>
    </row>
    <row r="32" spans="1:17" s="339" customFormat="1" x14ac:dyDescent="0.2">
      <c r="D32" s="343"/>
      <c r="E32" s="344"/>
      <c r="F32" s="344"/>
      <c r="G32" s="344"/>
      <c r="H32" s="344"/>
      <c r="I32" s="344"/>
      <c r="J32" s="344"/>
      <c r="K32" s="344"/>
      <c r="L32" s="345"/>
    </row>
    <row r="33" spans="4:12" s="339" customFormat="1" x14ac:dyDescent="0.2">
      <c r="D33" s="343"/>
      <c r="E33" s="344"/>
      <c r="F33" s="344"/>
      <c r="G33" s="344"/>
      <c r="H33" s="344"/>
      <c r="I33" s="344"/>
      <c r="J33" s="344"/>
      <c r="K33" s="344"/>
      <c r="L33" s="345"/>
    </row>
    <row r="34" spans="4:12" s="339" customFormat="1" x14ac:dyDescent="0.2">
      <c r="D34" s="343"/>
      <c r="E34" s="344"/>
      <c r="F34" s="344"/>
      <c r="G34" s="344"/>
      <c r="H34" s="344"/>
      <c r="I34" s="344"/>
      <c r="J34" s="344"/>
      <c r="K34" s="344"/>
      <c r="L34" s="345"/>
    </row>
    <row r="40" spans="4:12" x14ac:dyDescent="0.2">
      <c r="D40" s="281"/>
      <c r="E40" s="281"/>
      <c r="F40" s="281"/>
      <c r="G40" s="281"/>
      <c r="H40" s="281"/>
      <c r="I40" s="281"/>
      <c r="J40" s="281"/>
      <c r="K40" s="281"/>
      <c r="L40" s="281"/>
    </row>
    <row r="41" spans="4:12" x14ac:dyDescent="0.2">
      <c r="D41" s="281"/>
      <c r="E41" s="281"/>
      <c r="F41" s="281"/>
      <c r="G41" s="281"/>
      <c r="H41" s="281"/>
      <c r="I41" s="281"/>
      <c r="J41" s="281"/>
      <c r="K41" s="281"/>
      <c r="L41" s="281"/>
    </row>
    <row r="42" spans="4:12" x14ac:dyDescent="0.2">
      <c r="D42" s="281"/>
      <c r="E42" s="281"/>
      <c r="F42" s="281"/>
      <c r="G42" s="281"/>
      <c r="H42" s="281"/>
      <c r="I42" s="281"/>
      <c r="J42" s="281"/>
      <c r="K42" s="281"/>
      <c r="L42" s="281"/>
    </row>
    <row r="43" spans="4:12" x14ac:dyDescent="0.2">
      <c r="D43" s="281"/>
      <c r="E43" s="281"/>
      <c r="F43" s="281"/>
      <c r="G43" s="281"/>
      <c r="H43" s="281"/>
      <c r="I43" s="281"/>
      <c r="J43" s="281"/>
      <c r="K43" s="281"/>
      <c r="L43" s="281"/>
    </row>
    <row r="44" spans="4:12" x14ac:dyDescent="0.2">
      <c r="D44" s="281"/>
      <c r="E44" s="281"/>
      <c r="F44" s="281"/>
      <c r="G44" s="281"/>
      <c r="H44" s="281"/>
      <c r="I44" s="281"/>
      <c r="J44" s="281"/>
      <c r="K44" s="281"/>
      <c r="L44" s="281"/>
    </row>
    <row r="45" spans="4:12" x14ac:dyDescent="0.2">
      <c r="D45" s="281"/>
      <c r="E45" s="281"/>
      <c r="F45" s="281"/>
      <c r="G45" s="281"/>
      <c r="H45" s="281"/>
      <c r="I45" s="281"/>
      <c r="J45" s="281"/>
      <c r="K45" s="281"/>
      <c r="L45" s="281"/>
    </row>
    <row r="46" spans="4:12" x14ac:dyDescent="0.2">
      <c r="D46" s="281"/>
      <c r="E46" s="281"/>
      <c r="F46" s="281"/>
      <c r="G46" s="281"/>
      <c r="H46" s="281"/>
      <c r="I46" s="281"/>
      <c r="J46" s="281"/>
      <c r="K46" s="281"/>
      <c r="L46" s="281"/>
    </row>
    <row r="47" spans="4:12" x14ac:dyDescent="0.2">
      <c r="D47" s="281"/>
      <c r="E47" s="281"/>
      <c r="F47" s="281"/>
      <c r="G47" s="281"/>
      <c r="H47" s="281"/>
      <c r="I47" s="281"/>
      <c r="J47" s="281"/>
      <c r="K47" s="281"/>
      <c r="L47" s="281"/>
    </row>
    <row r="48" spans="4:12" x14ac:dyDescent="0.2">
      <c r="D48" s="281"/>
      <c r="E48" s="281"/>
      <c r="F48" s="281"/>
      <c r="G48" s="281"/>
      <c r="H48" s="281"/>
      <c r="I48" s="281"/>
      <c r="J48" s="281"/>
      <c r="K48" s="281"/>
      <c r="L48" s="281"/>
    </row>
    <row r="49" s="281" customFormat="1" x14ac:dyDescent="0.2"/>
    <row r="50" s="281" customFormat="1" x14ac:dyDescent="0.2"/>
    <row r="51" s="281" customFormat="1" x14ac:dyDescent="0.2"/>
    <row r="52" s="281" customFormat="1" x14ac:dyDescent="0.2"/>
    <row r="53" s="281" customFormat="1" x14ac:dyDescent="0.2"/>
    <row r="54" s="281" customFormat="1" x14ac:dyDescent="0.2"/>
    <row r="55" s="281" customFormat="1" x14ac:dyDescent="0.2"/>
    <row r="56" s="281" customFormat="1" x14ac:dyDescent="0.2"/>
    <row r="57" s="281" customFormat="1" x14ac:dyDescent="0.2"/>
    <row r="58" s="281" customFormat="1" x14ac:dyDescent="0.2"/>
    <row r="59" s="281" customFormat="1" x14ac:dyDescent="0.2"/>
    <row r="60" s="281" customFormat="1" x14ac:dyDescent="0.2"/>
    <row r="61" s="281" customFormat="1" x14ac:dyDescent="0.2"/>
    <row r="62" s="281" customFormat="1" x14ac:dyDescent="0.2"/>
    <row r="63" s="281" customFormat="1" x14ac:dyDescent="0.2"/>
    <row r="64" s="281" customFormat="1" x14ac:dyDescent="0.2"/>
    <row r="65" s="281" customFormat="1" x14ac:dyDescent="0.2"/>
    <row r="66" s="281" customFormat="1" x14ac:dyDescent="0.2"/>
    <row r="69" s="281" customFormat="1" x14ac:dyDescent="0.2"/>
    <row r="70" s="281" customFormat="1" x14ac:dyDescent="0.2"/>
    <row r="71" s="281" customFormat="1" x14ac:dyDescent="0.2"/>
    <row r="72" s="281" customFormat="1" x14ac:dyDescent="0.2"/>
    <row r="73" s="281" customFormat="1" x14ac:dyDescent="0.2"/>
    <row r="74" s="281" customFormat="1" x14ac:dyDescent="0.2"/>
    <row r="75" s="281" customFormat="1" x14ac:dyDescent="0.2"/>
    <row r="76" s="281" customFormat="1" x14ac:dyDescent="0.2"/>
    <row r="77" s="281" customFormat="1" x14ac:dyDescent="0.2"/>
    <row r="78" s="281" customFormat="1" x14ac:dyDescent="0.2"/>
    <row r="79" s="281" customFormat="1" x14ac:dyDescent="0.2"/>
    <row r="80" s="281" customFormat="1" x14ac:dyDescent="0.2"/>
    <row r="81" s="281" customFormat="1" x14ac:dyDescent="0.2"/>
    <row r="82" s="281" customFormat="1" x14ac:dyDescent="0.2"/>
    <row r="83" s="281" customFormat="1" x14ac:dyDescent="0.2"/>
    <row r="84" s="281" customFormat="1" x14ac:dyDescent="0.2"/>
    <row r="85" s="281" customFormat="1" x14ac:dyDescent="0.2"/>
    <row r="86" s="281" customFormat="1" x14ac:dyDescent="0.2"/>
    <row r="87" s="281" customFormat="1" x14ac:dyDescent="0.2"/>
    <row r="88" s="281" customFormat="1" x14ac:dyDescent="0.2"/>
    <row r="89" s="281" customFormat="1" x14ac:dyDescent="0.2"/>
    <row r="90" s="281" customFormat="1" x14ac:dyDescent="0.2"/>
    <row r="91" s="281" customFormat="1" x14ac:dyDescent="0.2"/>
    <row r="92" s="281" customFormat="1" x14ac:dyDescent="0.2"/>
    <row r="93" s="281" customFormat="1" x14ac:dyDescent="0.2"/>
    <row r="94" s="281" customFormat="1" x14ac:dyDescent="0.2"/>
    <row r="95" s="281" customFormat="1" x14ac:dyDescent="0.2"/>
    <row r="96" s="281" customFormat="1" x14ac:dyDescent="0.2"/>
    <row r="97" s="281" customFormat="1" x14ac:dyDescent="0.2"/>
    <row r="98" s="281" customFormat="1" x14ac:dyDescent="0.2"/>
  </sheetData>
  <mergeCells count="12">
    <mergeCell ref="A30:B30"/>
    <mergeCell ref="A31:B31"/>
    <mergeCell ref="K31:L31"/>
    <mergeCell ref="A1:L1"/>
    <mergeCell ref="A2:L2"/>
    <mergeCell ref="A3:L3"/>
    <mergeCell ref="A5:A6"/>
    <mergeCell ref="B5:B6"/>
    <mergeCell ref="C5:E5"/>
    <mergeCell ref="F5:H5"/>
    <mergeCell ref="I5:K5"/>
    <mergeCell ref="L5:L6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3"/>
  <dimension ref="A1:A3"/>
  <sheetViews>
    <sheetView view="pageBreakPreview" zoomScaleNormal="100" zoomScaleSheetLayoutView="100" workbookViewId="0">
      <selection activeCell="B12" sqref="B12"/>
    </sheetView>
  </sheetViews>
  <sheetFormatPr defaultRowHeight="12.75" x14ac:dyDescent="0.2"/>
  <cols>
    <col min="1" max="1" width="64.8554687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84" customHeight="1" thickTop="1" x14ac:dyDescent="0.4">
      <c r="A1" s="1376" t="s">
        <v>1557</v>
      </c>
    </row>
    <row r="2" spans="1:1" ht="53.25" customHeight="1" thickBot="1" x14ac:dyDescent="0.25">
      <c r="A2" s="1377" t="s">
        <v>1558</v>
      </c>
    </row>
    <row r="3" spans="1:1" ht="13.5" thickTop="1" x14ac:dyDescent="0.2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K24"/>
  <sheetViews>
    <sheetView view="pageBreakPreview" zoomScaleNormal="100" zoomScaleSheetLayoutView="100" workbookViewId="0">
      <selection activeCell="A5" sqref="A5:A6"/>
    </sheetView>
  </sheetViews>
  <sheetFormatPr defaultRowHeight="15" x14ac:dyDescent="0.25"/>
  <cols>
    <col min="1" max="1" width="40.42578125" style="47" customWidth="1"/>
    <col min="2" max="10" width="9.28515625" style="47" customWidth="1"/>
    <col min="11" max="11" width="39.85546875" style="47" customWidth="1"/>
    <col min="12" max="255" width="9.140625" style="29"/>
    <col min="256" max="256" width="42.7109375" style="29" customWidth="1"/>
    <col min="257" max="257" width="7.7109375" style="29" customWidth="1"/>
    <col min="258" max="258" width="8.42578125" style="29" customWidth="1"/>
    <col min="259" max="260" width="7.7109375" style="29" customWidth="1"/>
    <col min="261" max="261" width="8.42578125" style="29" customWidth="1"/>
    <col min="262" max="263" width="7.7109375" style="29" customWidth="1"/>
    <col min="264" max="264" width="8.42578125" style="29" customWidth="1"/>
    <col min="265" max="265" width="7.7109375" style="29" customWidth="1"/>
    <col min="266" max="266" width="40.7109375" style="29" customWidth="1"/>
    <col min="267" max="511" width="9.140625" style="29"/>
    <col min="512" max="512" width="42.7109375" style="29" customWidth="1"/>
    <col min="513" max="513" width="7.7109375" style="29" customWidth="1"/>
    <col min="514" max="514" width="8.42578125" style="29" customWidth="1"/>
    <col min="515" max="516" width="7.7109375" style="29" customWidth="1"/>
    <col min="517" max="517" width="8.42578125" style="29" customWidth="1"/>
    <col min="518" max="519" width="7.7109375" style="29" customWidth="1"/>
    <col min="520" max="520" width="8.42578125" style="29" customWidth="1"/>
    <col min="521" max="521" width="7.7109375" style="29" customWidth="1"/>
    <col min="522" max="522" width="40.7109375" style="29" customWidth="1"/>
    <col min="523" max="767" width="9.140625" style="29"/>
    <col min="768" max="768" width="42.7109375" style="29" customWidth="1"/>
    <col min="769" max="769" width="7.7109375" style="29" customWidth="1"/>
    <col min="770" max="770" width="8.42578125" style="29" customWidth="1"/>
    <col min="771" max="772" width="7.7109375" style="29" customWidth="1"/>
    <col min="773" max="773" width="8.42578125" style="29" customWidth="1"/>
    <col min="774" max="775" width="7.7109375" style="29" customWidth="1"/>
    <col min="776" max="776" width="8.42578125" style="29" customWidth="1"/>
    <col min="777" max="777" width="7.7109375" style="29" customWidth="1"/>
    <col min="778" max="778" width="40.7109375" style="29" customWidth="1"/>
    <col min="779" max="1023" width="9.140625" style="29"/>
    <col min="1024" max="1024" width="42.7109375" style="29" customWidth="1"/>
    <col min="1025" max="1025" width="7.7109375" style="29" customWidth="1"/>
    <col min="1026" max="1026" width="8.42578125" style="29" customWidth="1"/>
    <col min="1027" max="1028" width="7.7109375" style="29" customWidth="1"/>
    <col min="1029" max="1029" width="8.42578125" style="29" customWidth="1"/>
    <col min="1030" max="1031" width="7.7109375" style="29" customWidth="1"/>
    <col min="1032" max="1032" width="8.42578125" style="29" customWidth="1"/>
    <col min="1033" max="1033" width="7.7109375" style="29" customWidth="1"/>
    <col min="1034" max="1034" width="40.7109375" style="29" customWidth="1"/>
    <col min="1035" max="1279" width="9.140625" style="29"/>
    <col min="1280" max="1280" width="42.7109375" style="29" customWidth="1"/>
    <col min="1281" max="1281" width="7.7109375" style="29" customWidth="1"/>
    <col min="1282" max="1282" width="8.42578125" style="29" customWidth="1"/>
    <col min="1283" max="1284" width="7.7109375" style="29" customWidth="1"/>
    <col min="1285" max="1285" width="8.42578125" style="29" customWidth="1"/>
    <col min="1286" max="1287" width="7.7109375" style="29" customWidth="1"/>
    <col min="1288" max="1288" width="8.42578125" style="29" customWidth="1"/>
    <col min="1289" max="1289" width="7.7109375" style="29" customWidth="1"/>
    <col min="1290" max="1290" width="40.7109375" style="29" customWidth="1"/>
    <col min="1291" max="1535" width="9.140625" style="29"/>
    <col min="1536" max="1536" width="42.7109375" style="29" customWidth="1"/>
    <col min="1537" max="1537" width="7.7109375" style="29" customWidth="1"/>
    <col min="1538" max="1538" width="8.42578125" style="29" customWidth="1"/>
    <col min="1539" max="1540" width="7.7109375" style="29" customWidth="1"/>
    <col min="1541" max="1541" width="8.42578125" style="29" customWidth="1"/>
    <col min="1542" max="1543" width="7.7109375" style="29" customWidth="1"/>
    <col min="1544" max="1544" width="8.42578125" style="29" customWidth="1"/>
    <col min="1545" max="1545" width="7.7109375" style="29" customWidth="1"/>
    <col min="1546" max="1546" width="40.7109375" style="29" customWidth="1"/>
    <col min="1547" max="1791" width="9.140625" style="29"/>
    <col min="1792" max="1792" width="42.7109375" style="29" customWidth="1"/>
    <col min="1793" max="1793" width="7.7109375" style="29" customWidth="1"/>
    <col min="1794" max="1794" width="8.42578125" style="29" customWidth="1"/>
    <col min="1795" max="1796" width="7.7109375" style="29" customWidth="1"/>
    <col min="1797" max="1797" width="8.42578125" style="29" customWidth="1"/>
    <col min="1798" max="1799" width="7.7109375" style="29" customWidth="1"/>
    <col min="1800" max="1800" width="8.42578125" style="29" customWidth="1"/>
    <col min="1801" max="1801" width="7.7109375" style="29" customWidth="1"/>
    <col min="1802" max="1802" width="40.7109375" style="29" customWidth="1"/>
    <col min="1803" max="2047" width="9.140625" style="29"/>
    <col min="2048" max="2048" width="42.7109375" style="29" customWidth="1"/>
    <col min="2049" max="2049" width="7.7109375" style="29" customWidth="1"/>
    <col min="2050" max="2050" width="8.42578125" style="29" customWidth="1"/>
    <col min="2051" max="2052" width="7.7109375" style="29" customWidth="1"/>
    <col min="2053" max="2053" width="8.42578125" style="29" customWidth="1"/>
    <col min="2054" max="2055" width="7.7109375" style="29" customWidth="1"/>
    <col min="2056" max="2056" width="8.42578125" style="29" customWidth="1"/>
    <col min="2057" max="2057" width="7.7109375" style="29" customWidth="1"/>
    <col min="2058" max="2058" width="40.7109375" style="29" customWidth="1"/>
    <col min="2059" max="2303" width="9.140625" style="29"/>
    <col min="2304" max="2304" width="42.7109375" style="29" customWidth="1"/>
    <col min="2305" max="2305" width="7.7109375" style="29" customWidth="1"/>
    <col min="2306" max="2306" width="8.42578125" style="29" customWidth="1"/>
    <col min="2307" max="2308" width="7.7109375" style="29" customWidth="1"/>
    <col min="2309" max="2309" width="8.42578125" style="29" customWidth="1"/>
    <col min="2310" max="2311" width="7.7109375" style="29" customWidth="1"/>
    <col min="2312" max="2312" width="8.42578125" style="29" customWidth="1"/>
    <col min="2313" max="2313" width="7.7109375" style="29" customWidth="1"/>
    <col min="2314" max="2314" width="40.7109375" style="29" customWidth="1"/>
    <col min="2315" max="2559" width="9.140625" style="29"/>
    <col min="2560" max="2560" width="42.7109375" style="29" customWidth="1"/>
    <col min="2561" max="2561" width="7.7109375" style="29" customWidth="1"/>
    <col min="2562" max="2562" width="8.42578125" style="29" customWidth="1"/>
    <col min="2563" max="2564" width="7.7109375" style="29" customWidth="1"/>
    <col min="2565" max="2565" width="8.42578125" style="29" customWidth="1"/>
    <col min="2566" max="2567" width="7.7109375" style="29" customWidth="1"/>
    <col min="2568" max="2568" width="8.42578125" style="29" customWidth="1"/>
    <col min="2569" max="2569" width="7.7109375" style="29" customWidth="1"/>
    <col min="2570" max="2570" width="40.7109375" style="29" customWidth="1"/>
    <col min="2571" max="2815" width="9.140625" style="29"/>
    <col min="2816" max="2816" width="42.7109375" style="29" customWidth="1"/>
    <col min="2817" max="2817" width="7.7109375" style="29" customWidth="1"/>
    <col min="2818" max="2818" width="8.42578125" style="29" customWidth="1"/>
    <col min="2819" max="2820" width="7.7109375" style="29" customWidth="1"/>
    <col min="2821" max="2821" width="8.42578125" style="29" customWidth="1"/>
    <col min="2822" max="2823" width="7.7109375" style="29" customWidth="1"/>
    <col min="2824" max="2824" width="8.42578125" style="29" customWidth="1"/>
    <col min="2825" max="2825" width="7.7109375" style="29" customWidth="1"/>
    <col min="2826" max="2826" width="40.7109375" style="29" customWidth="1"/>
    <col min="2827" max="3071" width="9.140625" style="29"/>
    <col min="3072" max="3072" width="42.7109375" style="29" customWidth="1"/>
    <col min="3073" max="3073" width="7.7109375" style="29" customWidth="1"/>
    <col min="3074" max="3074" width="8.42578125" style="29" customWidth="1"/>
    <col min="3075" max="3076" width="7.7109375" style="29" customWidth="1"/>
    <col min="3077" max="3077" width="8.42578125" style="29" customWidth="1"/>
    <col min="3078" max="3079" width="7.7109375" style="29" customWidth="1"/>
    <col min="3080" max="3080" width="8.42578125" style="29" customWidth="1"/>
    <col min="3081" max="3081" width="7.7109375" style="29" customWidth="1"/>
    <col min="3082" max="3082" width="40.7109375" style="29" customWidth="1"/>
    <col min="3083" max="3327" width="9.140625" style="29"/>
    <col min="3328" max="3328" width="42.7109375" style="29" customWidth="1"/>
    <col min="3329" max="3329" width="7.7109375" style="29" customWidth="1"/>
    <col min="3330" max="3330" width="8.42578125" style="29" customWidth="1"/>
    <col min="3331" max="3332" width="7.7109375" style="29" customWidth="1"/>
    <col min="3333" max="3333" width="8.42578125" style="29" customWidth="1"/>
    <col min="3334" max="3335" width="7.7109375" style="29" customWidth="1"/>
    <col min="3336" max="3336" width="8.42578125" style="29" customWidth="1"/>
    <col min="3337" max="3337" width="7.7109375" style="29" customWidth="1"/>
    <col min="3338" max="3338" width="40.7109375" style="29" customWidth="1"/>
    <col min="3339" max="3583" width="9.140625" style="29"/>
    <col min="3584" max="3584" width="42.7109375" style="29" customWidth="1"/>
    <col min="3585" max="3585" width="7.7109375" style="29" customWidth="1"/>
    <col min="3586" max="3586" width="8.42578125" style="29" customWidth="1"/>
    <col min="3587" max="3588" width="7.7109375" style="29" customWidth="1"/>
    <col min="3589" max="3589" width="8.42578125" style="29" customWidth="1"/>
    <col min="3590" max="3591" width="7.7109375" style="29" customWidth="1"/>
    <col min="3592" max="3592" width="8.42578125" style="29" customWidth="1"/>
    <col min="3593" max="3593" width="7.7109375" style="29" customWidth="1"/>
    <col min="3594" max="3594" width="40.7109375" style="29" customWidth="1"/>
    <col min="3595" max="3839" width="9.140625" style="29"/>
    <col min="3840" max="3840" width="42.7109375" style="29" customWidth="1"/>
    <col min="3841" max="3841" width="7.7109375" style="29" customWidth="1"/>
    <col min="3842" max="3842" width="8.42578125" style="29" customWidth="1"/>
    <col min="3843" max="3844" width="7.7109375" style="29" customWidth="1"/>
    <col min="3845" max="3845" width="8.42578125" style="29" customWidth="1"/>
    <col min="3846" max="3847" width="7.7109375" style="29" customWidth="1"/>
    <col min="3848" max="3848" width="8.42578125" style="29" customWidth="1"/>
    <col min="3849" max="3849" width="7.7109375" style="29" customWidth="1"/>
    <col min="3850" max="3850" width="40.7109375" style="29" customWidth="1"/>
    <col min="3851" max="4095" width="9.140625" style="29"/>
    <col min="4096" max="4096" width="42.7109375" style="29" customWidth="1"/>
    <col min="4097" max="4097" width="7.7109375" style="29" customWidth="1"/>
    <col min="4098" max="4098" width="8.42578125" style="29" customWidth="1"/>
    <col min="4099" max="4100" width="7.7109375" style="29" customWidth="1"/>
    <col min="4101" max="4101" width="8.42578125" style="29" customWidth="1"/>
    <col min="4102" max="4103" width="7.7109375" style="29" customWidth="1"/>
    <col min="4104" max="4104" width="8.42578125" style="29" customWidth="1"/>
    <col min="4105" max="4105" width="7.7109375" style="29" customWidth="1"/>
    <col min="4106" max="4106" width="40.7109375" style="29" customWidth="1"/>
    <col min="4107" max="4351" width="9.140625" style="29"/>
    <col min="4352" max="4352" width="42.7109375" style="29" customWidth="1"/>
    <col min="4353" max="4353" width="7.7109375" style="29" customWidth="1"/>
    <col min="4354" max="4354" width="8.42578125" style="29" customWidth="1"/>
    <col min="4355" max="4356" width="7.7109375" style="29" customWidth="1"/>
    <col min="4357" max="4357" width="8.42578125" style="29" customWidth="1"/>
    <col min="4358" max="4359" width="7.7109375" style="29" customWidth="1"/>
    <col min="4360" max="4360" width="8.42578125" style="29" customWidth="1"/>
    <col min="4361" max="4361" width="7.7109375" style="29" customWidth="1"/>
    <col min="4362" max="4362" width="40.7109375" style="29" customWidth="1"/>
    <col min="4363" max="4607" width="9.140625" style="29"/>
    <col min="4608" max="4608" width="42.7109375" style="29" customWidth="1"/>
    <col min="4609" max="4609" width="7.7109375" style="29" customWidth="1"/>
    <col min="4610" max="4610" width="8.42578125" style="29" customWidth="1"/>
    <col min="4611" max="4612" width="7.7109375" style="29" customWidth="1"/>
    <col min="4613" max="4613" width="8.42578125" style="29" customWidth="1"/>
    <col min="4614" max="4615" width="7.7109375" style="29" customWidth="1"/>
    <col min="4616" max="4616" width="8.42578125" style="29" customWidth="1"/>
    <col min="4617" max="4617" width="7.7109375" style="29" customWidth="1"/>
    <col min="4618" max="4618" width="40.7109375" style="29" customWidth="1"/>
    <col min="4619" max="4863" width="9.140625" style="29"/>
    <col min="4864" max="4864" width="42.7109375" style="29" customWidth="1"/>
    <col min="4865" max="4865" width="7.7109375" style="29" customWidth="1"/>
    <col min="4866" max="4866" width="8.42578125" style="29" customWidth="1"/>
    <col min="4867" max="4868" width="7.7109375" style="29" customWidth="1"/>
    <col min="4869" max="4869" width="8.42578125" style="29" customWidth="1"/>
    <col min="4870" max="4871" width="7.7109375" style="29" customWidth="1"/>
    <col min="4872" max="4872" width="8.42578125" style="29" customWidth="1"/>
    <col min="4873" max="4873" width="7.7109375" style="29" customWidth="1"/>
    <col min="4874" max="4874" width="40.7109375" style="29" customWidth="1"/>
    <col min="4875" max="5119" width="9.140625" style="29"/>
    <col min="5120" max="5120" width="42.7109375" style="29" customWidth="1"/>
    <col min="5121" max="5121" width="7.7109375" style="29" customWidth="1"/>
    <col min="5122" max="5122" width="8.42578125" style="29" customWidth="1"/>
    <col min="5123" max="5124" width="7.7109375" style="29" customWidth="1"/>
    <col min="5125" max="5125" width="8.42578125" style="29" customWidth="1"/>
    <col min="5126" max="5127" width="7.7109375" style="29" customWidth="1"/>
    <col min="5128" max="5128" width="8.42578125" style="29" customWidth="1"/>
    <col min="5129" max="5129" width="7.7109375" style="29" customWidth="1"/>
    <col min="5130" max="5130" width="40.7109375" style="29" customWidth="1"/>
    <col min="5131" max="5375" width="9.140625" style="29"/>
    <col min="5376" max="5376" width="42.7109375" style="29" customWidth="1"/>
    <col min="5377" max="5377" width="7.7109375" style="29" customWidth="1"/>
    <col min="5378" max="5378" width="8.42578125" style="29" customWidth="1"/>
    <col min="5379" max="5380" width="7.7109375" style="29" customWidth="1"/>
    <col min="5381" max="5381" width="8.42578125" style="29" customWidth="1"/>
    <col min="5382" max="5383" width="7.7109375" style="29" customWidth="1"/>
    <col min="5384" max="5384" width="8.42578125" style="29" customWidth="1"/>
    <col min="5385" max="5385" width="7.7109375" style="29" customWidth="1"/>
    <col min="5386" max="5386" width="40.7109375" style="29" customWidth="1"/>
    <col min="5387" max="5631" width="9.140625" style="29"/>
    <col min="5632" max="5632" width="42.7109375" style="29" customWidth="1"/>
    <col min="5633" max="5633" width="7.7109375" style="29" customWidth="1"/>
    <col min="5634" max="5634" width="8.42578125" style="29" customWidth="1"/>
    <col min="5635" max="5636" width="7.7109375" style="29" customWidth="1"/>
    <col min="5637" max="5637" width="8.42578125" style="29" customWidth="1"/>
    <col min="5638" max="5639" width="7.7109375" style="29" customWidth="1"/>
    <col min="5640" max="5640" width="8.42578125" style="29" customWidth="1"/>
    <col min="5641" max="5641" width="7.7109375" style="29" customWidth="1"/>
    <col min="5642" max="5642" width="40.7109375" style="29" customWidth="1"/>
    <col min="5643" max="5887" width="9.140625" style="29"/>
    <col min="5888" max="5888" width="42.7109375" style="29" customWidth="1"/>
    <col min="5889" max="5889" width="7.7109375" style="29" customWidth="1"/>
    <col min="5890" max="5890" width="8.42578125" style="29" customWidth="1"/>
    <col min="5891" max="5892" width="7.7109375" style="29" customWidth="1"/>
    <col min="5893" max="5893" width="8.42578125" style="29" customWidth="1"/>
    <col min="5894" max="5895" width="7.7109375" style="29" customWidth="1"/>
    <col min="5896" max="5896" width="8.42578125" style="29" customWidth="1"/>
    <col min="5897" max="5897" width="7.7109375" style="29" customWidth="1"/>
    <col min="5898" max="5898" width="40.7109375" style="29" customWidth="1"/>
    <col min="5899" max="6143" width="9.140625" style="29"/>
    <col min="6144" max="6144" width="42.7109375" style="29" customWidth="1"/>
    <col min="6145" max="6145" width="7.7109375" style="29" customWidth="1"/>
    <col min="6146" max="6146" width="8.42578125" style="29" customWidth="1"/>
    <col min="6147" max="6148" width="7.7109375" style="29" customWidth="1"/>
    <col min="6149" max="6149" width="8.42578125" style="29" customWidth="1"/>
    <col min="6150" max="6151" width="7.7109375" style="29" customWidth="1"/>
    <col min="6152" max="6152" width="8.42578125" style="29" customWidth="1"/>
    <col min="6153" max="6153" width="7.7109375" style="29" customWidth="1"/>
    <col min="6154" max="6154" width="40.7109375" style="29" customWidth="1"/>
    <col min="6155" max="6399" width="9.140625" style="29"/>
    <col min="6400" max="6400" width="42.7109375" style="29" customWidth="1"/>
    <col min="6401" max="6401" width="7.7109375" style="29" customWidth="1"/>
    <col min="6402" max="6402" width="8.42578125" style="29" customWidth="1"/>
    <col min="6403" max="6404" width="7.7109375" style="29" customWidth="1"/>
    <col min="6405" max="6405" width="8.42578125" style="29" customWidth="1"/>
    <col min="6406" max="6407" width="7.7109375" style="29" customWidth="1"/>
    <col min="6408" max="6408" width="8.42578125" style="29" customWidth="1"/>
    <col min="6409" max="6409" width="7.7109375" style="29" customWidth="1"/>
    <col min="6410" max="6410" width="40.7109375" style="29" customWidth="1"/>
    <col min="6411" max="6655" width="9.140625" style="29"/>
    <col min="6656" max="6656" width="42.7109375" style="29" customWidth="1"/>
    <col min="6657" max="6657" width="7.7109375" style="29" customWidth="1"/>
    <col min="6658" max="6658" width="8.42578125" style="29" customWidth="1"/>
    <col min="6659" max="6660" width="7.7109375" style="29" customWidth="1"/>
    <col min="6661" max="6661" width="8.42578125" style="29" customWidth="1"/>
    <col min="6662" max="6663" width="7.7109375" style="29" customWidth="1"/>
    <col min="6664" max="6664" width="8.42578125" style="29" customWidth="1"/>
    <col min="6665" max="6665" width="7.7109375" style="29" customWidth="1"/>
    <col min="6666" max="6666" width="40.7109375" style="29" customWidth="1"/>
    <col min="6667" max="6911" width="9.140625" style="29"/>
    <col min="6912" max="6912" width="42.7109375" style="29" customWidth="1"/>
    <col min="6913" max="6913" width="7.7109375" style="29" customWidth="1"/>
    <col min="6914" max="6914" width="8.42578125" style="29" customWidth="1"/>
    <col min="6915" max="6916" width="7.7109375" style="29" customWidth="1"/>
    <col min="6917" max="6917" width="8.42578125" style="29" customWidth="1"/>
    <col min="6918" max="6919" width="7.7109375" style="29" customWidth="1"/>
    <col min="6920" max="6920" width="8.42578125" style="29" customWidth="1"/>
    <col min="6921" max="6921" width="7.7109375" style="29" customWidth="1"/>
    <col min="6922" max="6922" width="40.7109375" style="29" customWidth="1"/>
    <col min="6923" max="7167" width="9.140625" style="29"/>
    <col min="7168" max="7168" width="42.7109375" style="29" customWidth="1"/>
    <col min="7169" max="7169" width="7.7109375" style="29" customWidth="1"/>
    <col min="7170" max="7170" width="8.42578125" style="29" customWidth="1"/>
    <col min="7171" max="7172" width="7.7109375" style="29" customWidth="1"/>
    <col min="7173" max="7173" width="8.42578125" style="29" customWidth="1"/>
    <col min="7174" max="7175" width="7.7109375" style="29" customWidth="1"/>
    <col min="7176" max="7176" width="8.42578125" style="29" customWidth="1"/>
    <col min="7177" max="7177" width="7.7109375" style="29" customWidth="1"/>
    <col min="7178" max="7178" width="40.7109375" style="29" customWidth="1"/>
    <col min="7179" max="7423" width="9.140625" style="29"/>
    <col min="7424" max="7424" width="42.7109375" style="29" customWidth="1"/>
    <col min="7425" max="7425" width="7.7109375" style="29" customWidth="1"/>
    <col min="7426" max="7426" width="8.42578125" style="29" customWidth="1"/>
    <col min="7427" max="7428" width="7.7109375" style="29" customWidth="1"/>
    <col min="7429" max="7429" width="8.42578125" style="29" customWidth="1"/>
    <col min="7430" max="7431" width="7.7109375" style="29" customWidth="1"/>
    <col min="7432" max="7432" width="8.42578125" style="29" customWidth="1"/>
    <col min="7433" max="7433" width="7.7109375" style="29" customWidth="1"/>
    <col min="7434" max="7434" width="40.7109375" style="29" customWidth="1"/>
    <col min="7435" max="7679" width="9.140625" style="29"/>
    <col min="7680" max="7680" width="42.7109375" style="29" customWidth="1"/>
    <col min="7681" max="7681" width="7.7109375" style="29" customWidth="1"/>
    <col min="7682" max="7682" width="8.42578125" style="29" customWidth="1"/>
    <col min="7683" max="7684" width="7.7109375" style="29" customWidth="1"/>
    <col min="7685" max="7685" width="8.42578125" style="29" customWidth="1"/>
    <col min="7686" max="7687" width="7.7109375" style="29" customWidth="1"/>
    <col min="7688" max="7688" width="8.42578125" style="29" customWidth="1"/>
    <col min="7689" max="7689" width="7.7109375" style="29" customWidth="1"/>
    <col min="7690" max="7690" width="40.7109375" style="29" customWidth="1"/>
    <col min="7691" max="7935" width="9.140625" style="29"/>
    <col min="7936" max="7936" width="42.7109375" style="29" customWidth="1"/>
    <col min="7937" max="7937" width="7.7109375" style="29" customWidth="1"/>
    <col min="7938" max="7938" width="8.42578125" style="29" customWidth="1"/>
    <col min="7939" max="7940" width="7.7109375" style="29" customWidth="1"/>
    <col min="7941" max="7941" width="8.42578125" style="29" customWidth="1"/>
    <col min="7942" max="7943" width="7.7109375" style="29" customWidth="1"/>
    <col min="7944" max="7944" width="8.42578125" style="29" customWidth="1"/>
    <col min="7945" max="7945" width="7.7109375" style="29" customWidth="1"/>
    <col min="7946" max="7946" width="40.7109375" style="29" customWidth="1"/>
    <col min="7947" max="8191" width="9.140625" style="29"/>
    <col min="8192" max="8192" width="42.7109375" style="29" customWidth="1"/>
    <col min="8193" max="8193" width="7.7109375" style="29" customWidth="1"/>
    <col min="8194" max="8194" width="8.42578125" style="29" customWidth="1"/>
    <col min="8195" max="8196" width="7.7109375" style="29" customWidth="1"/>
    <col min="8197" max="8197" width="8.42578125" style="29" customWidth="1"/>
    <col min="8198" max="8199" width="7.7109375" style="29" customWidth="1"/>
    <col min="8200" max="8200" width="8.42578125" style="29" customWidth="1"/>
    <col min="8201" max="8201" width="7.7109375" style="29" customWidth="1"/>
    <col min="8202" max="8202" width="40.7109375" style="29" customWidth="1"/>
    <col min="8203" max="8447" width="9.140625" style="29"/>
    <col min="8448" max="8448" width="42.7109375" style="29" customWidth="1"/>
    <col min="8449" max="8449" width="7.7109375" style="29" customWidth="1"/>
    <col min="8450" max="8450" width="8.42578125" style="29" customWidth="1"/>
    <col min="8451" max="8452" width="7.7109375" style="29" customWidth="1"/>
    <col min="8453" max="8453" width="8.42578125" style="29" customWidth="1"/>
    <col min="8454" max="8455" width="7.7109375" style="29" customWidth="1"/>
    <col min="8456" max="8456" width="8.42578125" style="29" customWidth="1"/>
    <col min="8457" max="8457" width="7.7109375" style="29" customWidth="1"/>
    <col min="8458" max="8458" width="40.7109375" style="29" customWidth="1"/>
    <col min="8459" max="8703" width="9.140625" style="29"/>
    <col min="8704" max="8704" width="42.7109375" style="29" customWidth="1"/>
    <col min="8705" max="8705" width="7.7109375" style="29" customWidth="1"/>
    <col min="8706" max="8706" width="8.42578125" style="29" customWidth="1"/>
    <col min="8707" max="8708" width="7.7109375" style="29" customWidth="1"/>
    <col min="8709" max="8709" width="8.42578125" style="29" customWidth="1"/>
    <col min="8710" max="8711" width="7.7109375" style="29" customWidth="1"/>
    <col min="8712" max="8712" width="8.42578125" style="29" customWidth="1"/>
    <col min="8713" max="8713" width="7.7109375" style="29" customWidth="1"/>
    <col min="8714" max="8714" width="40.7109375" style="29" customWidth="1"/>
    <col min="8715" max="8959" width="9.140625" style="29"/>
    <col min="8960" max="8960" width="42.7109375" style="29" customWidth="1"/>
    <col min="8961" max="8961" width="7.7109375" style="29" customWidth="1"/>
    <col min="8962" max="8962" width="8.42578125" style="29" customWidth="1"/>
    <col min="8963" max="8964" width="7.7109375" style="29" customWidth="1"/>
    <col min="8965" max="8965" width="8.42578125" style="29" customWidth="1"/>
    <col min="8966" max="8967" width="7.7109375" style="29" customWidth="1"/>
    <col min="8968" max="8968" width="8.42578125" style="29" customWidth="1"/>
    <col min="8969" max="8969" width="7.7109375" style="29" customWidth="1"/>
    <col min="8970" max="8970" width="40.7109375" style="29" customWidth="1"/>
    <col min="8971" max="9215" width="9.140625" style="29"/>
    <col min="9216" max="9216" width="42.7109375" style="29" customWidth="1"/>
    <col min="9217" max="9217" width="7.7109375" style="29" customWidth="1"/>
    <col min="9218" max="9218" width="8.42578125" style="29" customWidth="1"/>
    <col min="9219" max="9220" width="7.7109375" style="29" customWidth="1"/>
    <col min="9221" max="9221" width="8.42578125" style="29" customWidth="1"/>
    <col min="9222" max="9223" width="7.7109375" style="29" customWidth="1"/>
    <col min="9224" max="9224" width="8.42578125" style="29" customWidth="1"/>
    <col min="9225" max="9225" width="7.7109375" style="29" customWidth="1"/>
    <col min="9226" max="9226" width="40.7109375" style="29" customWidth="1"/>
    <col min="9227" max="9471" width="9.140625" style="29"/>
    <col min="9472" max="9472" width="42.7109375" style="29" customWidth="1"/>
    <col min="9473" max="9473" width="7.7109375" style="29" customWidth="1"/>
    <col min="9474" max="9474" width="8.42578125" style="29" customWidth="1"/>
    <col min="9475" max="9476" width="7.7109375" style="29" customWidth="1"/>
    <col min="9477" max="9477" width="8.42578125" style="29" customWidth="1"/>
    <col min="9478" max="9479" width="7.7109375" style="29" customWidth="1"/>
    <col min="9480" max="9480" width="8.42578125" style="29" customWidth="1"/>
    <col min="9481" max="9481" width="7.7109375" style="29" customWidth="1"/>
    <col min="9482" max="9482" width="40.7109375" style="29" customWidth="1"/>
    <col min="9483" max="9727" width="9.140625" style="29"/>
    <col min="9728" max="9728" width="42.7109375" style="29" customWidth="1"/>
    <col min="9729" max="9729" width="7.7109375" style="29" customWidth="1"/>
    <col min="9730" max="9730" width="8.42578125" style="29" customWidth="1"/>
    <col min="9731" max="9732" width="7.7109375" style="29" customWidth="1"/>
    <col min="9733" max="9733" width="8.42578125" style="29" customWidth="1"/>
    <col min="9734" max="9735" width="7.7109375" style="29" customWidth="1"/>
    <col min="9736" max="9736" width="8.42578125" style="29" customWidth="1"/>
    <col min="9737" max="9737" width="7.7109375" style="29" customWidth="1"/>
    <col min="9738" max="9738" width="40.7109375" style="29" customWidth="1"/>
    <col min="9739" max="9983" width="9.140625" style="29"/>
    <col min="9984" max="9984" width="42.7109375" style="29" customWidth="1"/>
    <col min="9985" max="9985" width="7.7109375" style="29" customWidth="1"/>
    <col min="9986" max="9986" width="8.42578125" style="29" customWidth="1"/>
    <col min="9987" max="9988" width="7.7109375" style="29" customWidth="1"/>
    <col min="9989" max="9989" width="8.42578125" style="29" customWidth="1"/>
    <col min="9990" max="9991" width="7.7109375" style="29" customWidth="1"/>
    <col min="9992" max="9992" width="8.42578125" style="29" customWidth="1"/>
    <col min="9993" max="9993" width="7.7109375" style="29" customWidth="1"/>
    <col min="9994" max="9994" width="40.7109375" style="29" customWidth="1"/>
    <col min="9995" max="10239" width="9.140625" style="29"/>
    <col min="10240" max="10240" width="42.7109375" style="29" customWidth="1"/>
    <col min="10241" max="10241" width="7.7109375" style="29" customWidth="1"/>
    <col min="10242" max="10242" width="8.42578125" style="29" customWidth="1"/>
    <col min="10243" max="10244" width="7.7109375" style="29" customWidth="1"/>
    <col min="10245" max="10245" width="8.42578125" style="29" customWidth="1"/>
    <col min="10246" max="10247" width="7.7109375" style="29" customWidth="1"/>
    <col min="10248" max="10248" width="8.42578125" style="29" customWidth="1"/>
    <col min="10249" max="10249" width="7.7109375" style="29" customWidth="1"/>
    <col min="10250" max="10250" width="40.7109375" style="29" customWidth="1"/>
    <col min="10251" max="10495" width="9.140625" style="29"/>
    <col min="10496" max="10496" width="42.7109375" style="29" customWidth="1"/>
    <col min="10497" max="10497" width="7.7109375" style="29" customWidth="1"/>
    <col min="10498" max="10498" width="8.42578125" style="29" customWidth="1"/>
    <col min="10499" max="10500" width="7.7109375" style="29" customWidth="1"/>
    <col min="10501" max="10501" width="8.42578125" style="29" customWidth="1"/>
    <col min="10502" max="10503" width="7.7109375" style="29" customWidth="1"/>
    <col min="10504" max="10504" width="8.42578125" style="29" customWidth="1"/>
    <col min="10505" max="10505" width="7.7109375" style="29" customWidth="1"/>
    <col min="10506" max="10506" width="40.7109375" style="29" customWidth="1"/>
    <col min="10507" max="10751" width="9.140625" style="29"/>
    <col min="10752" max="10752" width="42.7109375" style="29" customWidth="1"/>
    <col min="10753" max="10753" width="7.7109375" style="29" customWidth="1"/>
    <col min="10754" max="10754" width="8.42578125" style="29" customWidth="1"/>
    <col min="10755" max="10756" width="7.7109375" style="29" customWidth="1"/>
    <col min="10757" max="10757" width="8.42578125" style="29" customWidth="1"/>
    <col min="10758" max="10759" width="7.7109375" style="29" customWidth="1"/>
    <col min="10760" max="10760" width="8.42578125" style="29" customWidth="1"/>
    <col min="10761" max="10761" width="7.7109375" style="29" customWidth="1"/>
    <col min="10762" max="10762" width="40.7109375" style="29" customWidth="1"/>
    <col min="10763" max="11007" width="9.140625" style="29"/>
    <col min="11008" max="11008" width="42.7109375" style="29" customWidth="1"/>
    <col min="11009" max="11009" width="7.7109375" style="29" customWidth="1"/>
    <col min="11010" max="11010" width="8.42578125" style="29" customWidth="1"/>
    <col min="11011" max="11012" width="7.7109375" style="29" customWidth="1"/>
    <col min="11013" max="11013" width="8.42578125" style="29" customWidth="1"/>
    <col min="11014" max="11015" width="7.7109375" style="29" customWidth="1"/>
    <col min="11016" max="11016" width="8.42578125" style="29" customWidth="1"/>
    <col min="11017" max="11017" width="7.7109375" style="29" customWidth="1"/>
    <col min="11018" max="11018" width="40.7109375" style="29" customWidth="1"/>
    <col min="11019" max="11263" width="9.140625" style="29"/>
    <col min="11264" max="11264" width="42.7109375" style="29" customWidth="1"/>
    <col min="11265" max="11265" width="7.7109375" style="29" customWidth="1"/>
    <col min="11266" max="11266" width="8.42578125" style="29" customWidth="1"/>
    <col min="11267" max="11268" width="7.7109375" style="29" customWidth="1"/>
    <col min="11269" max="11269" width="8.42578125" style="29" customWidth="1"/>
    <col min="11270" max="11271" width="7.7109375" style="29" customWidth="1"/>
    <col min="11272" max="11272" width="8.42578125" style="29" customWidth="1"/>
    <col min="11273" max="11273" width="7.7109375" style="29" customWidth="1"/>
    <col min="11274" max="11274" width="40.7109375" style="29" customWidth="1"/>
    <col min="11275" max="11519" width="9.140625" style="29"/>
    <col min="11520" max="11520" width="42.7109375" style="29" customWidth="1"/>
    <col min="11521" max="11521" width="7.7109375" style="29" customWidth="1"/>
    <col min="11522" max="11522" width="8.42578125" style="29" customWidth="1"/>
    <col min="11523" max="11524" width="7.7109375" style="29" customWidth="1"/>
    <col min="11525" max="11525" width="8.42578125" style="29" customWidth="1"/>
    <col min="11526" max="11527" width="7.7109375" style="29" customWidth="1"/>
    <col min="11528" max="11528" width="8.42578125" style="29" customWidth="1"/>
    <col min="11529" max="11529" width="7.7109375" style="29" customWidth="1"/>
    <col min="11530" max="11530" width="40.7109375" style="29" customWidth="1"/>
    <col min="11531" max="11775" width="9.140625" style="29"/>
    <col min="11776" max="11776" width="42.7109375" style="29" customWidth="1"/>
    <col min="11777" max="11777" width="7.7109375" style="29" customWidth="1"/>
    <col min="11778" max="11778" width="8.42578125" style="29" customWidth="1"/>
    <col min="11779" max="11780" width="7.7109375" style="29" customWidth="1"/>
    <col min="11781" max="11781" width="8.42578125" style="29" customWidth="1"/>
    <col min="11782" max="11783" width="7.7109375" style="29" customWidth="1"/>
    <col min="11784" max="11784" width="8.42578125" style="29" customWidth="1"/>
    <col min="11785" max="11785" width="7.7109375" style="29" customWidth="1"/>
    <col min="11786" max="11786" width="40.7109375" style="29" customWidth="1"/>
    <col min="11787" max="12031" width="9.140625" style="29"/>
    <col min="12032" max="12032" width="42.7109375" style="29" customWidth="1"/>
    <col min="12033" max="12033" width="7.7109375" style="29" customWidth="1"/>
    <col min="12034" max="12034" width="8.42578125" style="29" customWidth="1"/>
    <col min="12035" max="12036" width="7.7109375" style="29" customWidth="1"/>
    <col min="12037" max="12037" width="8.42578125" style="29" customWidth="1"/>
    <col min="12038" max="12039" width="7.7109375" style="29" customWidth="1"/>
    <col min="12040" max="12040" width="8.42578125" style="29" customWidth="1"/>
    <col min="12041" max="12041" width="7.7109375" style="29" customWidth="1"/>
    <col min="12042" max="12042" width="40.7109375" style="29" customWidth="1"/>
    <col min="12043" max="12287" width="9.140625" style="29"/>
    <col min="12288" max="12288" width="42.7109375" style="29" customWidth="1"/>
    <col min="12289" max="12289" width="7.7109375" style="29" customWidth="1"/>
    <col min="12290" max="12290" width="8.42578125" style="29" customWidth="1"/>
    <col min="12291" max="12292" width="7.7109375" style="29" customWidth="1"/>
    <col min="12293" max="12293" width="8.42578125" style="29" customWidth="1"/>
    <col min="12294" max="12295" width="7.7109375" style="29" customWidth="1"/>
    <col min="12296" max="12296" width="8.42578125" style="29" customWidth="1"/>
    <col min="12297" max="12297" width="7.7109375" style="29" customWidth="1"/>
    <col min="12298" max="12298" width="40.7109375" style="29" customWidth="1"/>
    <col min="12299" max="12543" width="9.140625" style="29"/>
    <col min="12544" max="12544" width="42.7109375" style="29" customWidth="1"/>
    <col min="12545" max="12545" width="7.7109375" style="29" customWidth="1"/>
    <col min="12546" max="12546" width="8.42578125" style="29" customWidth="1"/>
    <col min="12547" max="12548" width="7.7109375" style="29" customWidth="1"/>
    <col min="12549" max="12549" width="8.42578125" style="29" customWidth="1"/>
    <col min="12550" max="12551" width="7.7109375" style="29" customWidth="1"/>
    <col min="12552" max="12552" width="8.42578125" style="29" customWidth="1"/>
    <col min="12553" max="12553" width="7.7109375" style="29" customWidth="1"/>
    <col min="12554" max="12554" width="40.7109375" style="29" customWidth="1"/>
    <col min="12555" max="12799" width="9.140625" style="29"/>
    <col min="12800" max="12800" width="42.7109375" style="29" customWidth="1"/>
    <col min="12801" max="12801" width="7.7109375" style="29" customWidth="1"/>
    <col min="12802" max="12802" width="8.42578125" style="29" customWidth="1"/>
    <col min="12803" max="12804" width="7.7109375" style="29" customWidth="1"/>
    <col min="12805" max="12805" width="8.42578125" style="29" customWidth="1"/>
    <col min="12806" max="12807" width="7.7109375" style="29" customWidth="1"/>
    <col min="12808" max="12808" width="8.42578125" style="29" customWidth="1"/>
    <col min="12809" max="12809" width="7.7109375" style="29" customWidth="1"/>
    <col min="12810" max="12810" width="40.7109375" style="29" customWidth="1"/>
    <col min="12811" max="13055" width="9.140625" style="29"/>
    <col min="13056" max="13056" width="42.7109375" style="29" customWidth="1"/>
    <col min="13057" max="13057" width="7.7109375" style="29" customWidth="1"/>
    <col min="13058" max="13058" width="8.42578125" style="29" customWidth="1"/>
    <col min="13059" max="13060" width="7.7109375" style="29" customWidth="1"/>
    <col min="13061" max="13061" width="8.42578125" style="29" customWidth="1"/>
    <col min="13062" max="13063" width="7.7109375" style="29" customWidth="1"/>
    <col min="13064" max="13064" width="8.42578125" style="29" customWidth="1"/>
    <col min="13065" max="13065" width="7.7109375" style="29" customWidth="1"/>
    <col min="13066" max="13066" width="40.7109375" style="29" customWidth="1"/>
    <col min="13067" max="13311" width="9.140625" style="29"/>
    <col min="13312" max="13312" width="42.7109375" style="29" customWidth="1"/>
    <col min="13313" max="13313" width="7.7109375" style="29" customWidth="1"/>
    <col min="13314" max="13314" width="8.42578125" style="29" customWidth="1"/>
    <col min="13315" max="13316" width="7.7109375" style="29" customWidth="1"/>
    <col min="13317" max="13317" width="8.42578125" style="29" customWidth="1"/>
    <col min="13318" max="13319" width="7.7109375" style="29" customWidth="1"/>
    <col min="13320" max="13320" width="8.42578125" style="29" customWidth="1"/>
    <col min="13321" max="13321" width="7.7109375" style="29" customWidth="1"/>
    <col min="13322" max="13322" width="40.7109375" style="29" customWidth="1"/>
    <col min="13323" max="13567" width="9.140625" style="29"/>
    <col min="13568" max="13568" width="42.7109375" style="29" customWidth="1"/>
    <col min="13569" max="13569" width="7.7109375" style="29" customWidth="1"/>
    <col min="13570" max="13570" width="8.42578125" style="29" customWidth="1"/>
    <col min="13571" max="13572" width="7.7109375" style="29" customWidth="1"/>
    <col min="13573" max="13573" width="8.42578125" style="29" customWidth="1"/>
    <col min="13574" max="13575" width="7.7109375" style="29" customWidth="1"/>
    <col min="13576" max="13576" width="8.42578125" style="29" customWidth="1"/>
    <col min="13577" max="13577" width="7.7109375" style="29" customWidth="1"/>
    <col min="13578" max="13578" width="40.7109375" style="29" customWidth="1"/>
    <col min="13579" max="13823" width="9.140625" style="29"/>
    <col min="13824" max="13824" width="42.7109375" style="29" customWidth="1"/>
    <col min="13825" max="13825" width="7.7109375" style="29" customWidth="1"/>
    <col min="13826" max="13826" width="8.42578125" style="29" customWidth="1"/>
    <col min="13827" max="13828" width="7.7109375" style="29" customWidth="1"/>
    <col min="13829" max="13829" width="8.42578125" style="29" customWidth="1"/>
    <col min="13830" max="13831" width="7.7109375" style="29" customWidth="1"/>
    <col min="13832" max="13832" width="8.42578125" style="29" customWidth="1"/>
    <col min="13833" max="13833" width="7.7109375" style="29" customWidth="1"/>
    <col min="13834" max="13834" width="40.7109375" style="29" customWidth="1"/>
    <col min="13835" max="14079" width="9.140625" style="29"/>
    <col min="14080" max="14080" width="42.7109375" style="29" customWidth="1"/>
    <col min="14081" max="14081" width="7.7109375" style="29" customWidth="1"/>
    <col min="14082" max="14082" width="8.42578125" style="29" customWidth="1"/>
    <col min="14083" max="14084" width="7.7109375" style="29" customWidth="1"/>
    <col min="14085" max="14085" width="8.42578125" style="29" customWidth="1"/>
    <col min="14086" max="14087" width="7.7109375" style="29" customWidth="1"/>
    <col min="14088" max="14088" width="8.42578125" style="29" customWidth="1"/>
    <col min="14089" max="14089" width="7.7109375" style="29" customWidth="1"/>
    <col min="14090" max="14090" width="40.7109375" style="29" customWidth="1"/>
    <col min="14091" max="14335" width="9.140625" style="29"/>
    <col min="14336" max="14336" width="42.7109375" style="29" customWidth="1"/>
    <col min="14337" max="14337" width="7.7109375" style="29" customWidth="1"/>
    <col min="14338" max="14338" width="8.42578125" style="29" customWidth="1"/>
    <col min="14339" max="14340" width="7.7109375" style="29" customWidth="1"/>
    <col min="14341" max="14341" width="8.42578125" style="29" customWidth="1"/>
    <col min="14342" max="14343" width="7.7109375" style="29" customWidth="1"/>
    <col min="14344" max="14344" width="8.42578125" style="29" customWidth="1"/>
    <col min="14345" max="14345" width="7.7109375" style="29" customWidth="1"/>
    <col min="14346" max="14346" width="40.7109375" style="29" customWidth="1"/>
    <col min="14347" max="14591" width="9.140625" style="29"/>
    <col min="14592" max="14592" width="42.7109375" style="29" customWidth="1"/>
    <col min="14593" max="14593" width="7.7109375" style="29" customWidth="1"/>
    <col min="14594" max="14594" width="8.42578125" style="29" customWidth="1"/>
    <col min="14595" max="14596" width="7.7109375" style="29" customWidth="1"/>
    <col min="14597" max="14597" width="8.42578125" style="29" customWidth="1"/>
    <col min="14598" max="14599" width="7.7109375" style="29" customWidth="1"/>
    <col min="14600" max="14600" width="8.42578125" style="29" customWidth="1"/>
    <col min="14601" max="14601" width="7.7109375" style="29" customWidth="1"/>
    <col min="14602" max="14602" width="40.7109375" style="29" customWidth="1"/>
    <col min="14603" max="14847" width="9.140625" style="29"/>
    <col min="14848" max="14848" width="42.7109375" style="29" customWidth="1"/>
    <col min="14849" max="14849" width="7.7109375" style="29" customWidth="1"/>
    <col min="14850" max="14850" width="8.42578125" style="29" customWidth="1"/>
    <col min="14851" max="14852" width="7.7109375" style="29" customWidth="1"/>
    <col min="14853" max="14853" width="8.42578125" style="29" customWidth="1"/>
    <col min="14854" max="14855" width="7.7109375" style="29" customWidth="1"/>
    <col min="14856" max="14856" width="8.42578125" style="29" customWidth="1"/>
    <col min="14857" max="14857" width="7.7109375" style="29" customWidth="1"/>
    <col min="14858" max="14858" width="40.7109375" style="29" customWidth="1"/>
    <col min="14859" max="15103" width="9.140625" style="29"/>
    <col min="15104" max="15104" width="42.7109375" style="29" customWidth="1"/>
    <col min="15105" max="15105" width="7.7109375" style="29" customWidth="1"/>
    <col min="15106" max="15106" width="8.42578125" style="29" customWidth="1"/>
    <col min="15107" max="15108" width="7.7109375" style="29" customWidth="1"/>
    <col min="15109" max="15109" width="8.42578125" style="29" customWidth="1"/>
    <col min="15110" max="15111" width="7.7109375" style="29" customWidth="1"/>
    <col min="15112" max="15112" width="8.42578125" style="29" customWidth="1"/>
    <col min="15113" max="15113" width="7.7109375" style="29" customWidth="1"/>
    <col min="15114" max="15114" width="40.7109375" style="29" customWidth="1"/>
    <col min="15115" max="15359" width="9.140625" style="29"/>
    <col min="15360" max="15360" width="42.7109375" style="29" customWidth="1"/>
    <col min="15361" max="15361" width="7.7109375" style="29" customWidth="1"/>
    <col min="15362" max="15362" width="8.42578125" style="29" customWidth="1"/>
    <col min="15363" max="15364" width="7.7109375" style="29" customWidth="1"/>
    <col min="15365" max="15365" width="8.42578125" style="29" customWidth="1"/>
    <col min="15366" max="15367" width="7.7109375" style="29" customWidth="1"/>
    <col min="15368" max="15368" width="8.42578125" style="29" customWidth="1"/>
    <col min="15369" max="15369" width="7.7109375" style="29" customWidth="1"/>
    <col min="15370" max="15370" width="40.7109375" style="29" customWidth="1"/>
    <col min="15371" max="15615" width="9.140625" style="29"/>
    <col min="15616" max="15616" width="42.7109375" style="29" customWidth="1"/>
    <col min="15617" max="15617" width="7.7109375" style="29" customWidth="1"/>
    <col min="15618" max="15618" width="8.42578125" style="29" customWidth="1"/>
    <col min="15619" max="15620" width="7.7109375" style="29" customWidth="1"/>
    <col min="15621" max="15621" width="8.42578125" style="29" customWidth="1"/>
    <col min="15622" max="15623" width="7.7109375" style="29" customWidth="1"/>
    <col min="15624" max="15624" width="8.42578125" style="29" customWidth="1"/>
    <col min="15625" max="15625" width="7.7109375" style="29" customWidth="1"/>
    <col min="15626" max="15626" width="40.7109375" style="29" customWidth="1"/>
    <col min="15627" max="15871" width="9.140625" style="29"/>
    <col min="15872" max="15872" width="42.7109375" style="29" customWidth="1"/>
    <col min="15873" max="15873" width="7.7109375" style="29" customWidth="1"/>
    <col min="15874" max="15874" width="8.42578125" style="29" customWidth="1"/>
    <col min="15875" max="15876" width="7.7109375" style="29" customWidth="1"/>
    <col min="15877" max="15877" width="8.42578125" style="29" customWidth="1"/>
    <col min="15878" max="15879" width="7.7109375" style="29" customWidth="1"/>
    <col min="15880" max="15880" width="8.42578125" style="29" customWidth="1"/>
    <col min="15881" max="15881" width="7.7109375" style="29" customWidth="1"/>
    <col min="15882" max="15882" width="40.7109375" style="29" customWidth="1"/>
    <col min="15883" max="16384" width="9.140625" style="29"/>
  </cols>
  <sheetData>
    <row r="1" spans="1:11" ht="23.25" x14ac:dyDescent="0.2">
      <c r="A1" s="1720" t="s">
        <v>963</v>
      </c>
      <c r="B1" s="1720"/>
      <c r="C1" s="1720"/>
      <c r="D1" s="1720"/>
      <c r="E1" s="1720"/>
      <c r="F1" s="1720"/>
      <c r="G1" s="1720"/>
      <c r="H1" s="1720"/>
      <c r="I1" s="1720"/>
      <c r="J1" s="1720"/>
      <c r="K1" s="1720"/>
    </row>
    <row r="2" spans="1:11" ht="15.75" x14ac:dyDescent="0.2">
      <c r="A2" s="1834" t="s">
        <v>964</v>
      </c>
      <c r="B2" s="1834"/>
      <c r="C2" s="1834"/>
      <c r="D2" s="1834"/>
      <c r="E2" s="1834"/>
      <c r="F2" s="1834"/>
      <c r="G2" s="1834"/>
      <c r="H2" s="1834"/>
      <c r="I2" s="1834"/>
      <c r="J2" s="1834"/>
      <c r="K2" s="1834"/>
    </row>
    <row r="3" spans="1:11" ht="15.75" x14ac:dyDescent="0.2">
      <c r="A3" s="1475">
        <v>2021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</row>
    <row r="4" spans="1:11" s="756" customFormat="1" ht="27.75" customHeight="1" x14ac:dyDescent="0.3">
      <c r="A4" s="753" t="s">
        <v>116</v>
      </c>
      <c r="B4" s="308"/>
      <c r="C4" s="308"/>
      <c r="D4" s="1835"/>
      <c r="E4" s="1835"/>
      <c r="F4" s="1835"/>
      <c r="G4" s="308"/>
      <c r="H4" s="308"/>
      <c r="I4" s="308"/>
      <c r="J4" s="300"/>
      <c r="K4" s="757" t="s">
        <v>35</v>
      </c>
    </row>
    <row r="5" spans="1:11" ht="26.25" customHeight="1" x14ac:dyDescent="0.2">
      <c r="A5" s="1766" t="s">
        <v>1563</v>
      </c>
      <c r="B5" s="1581" t="s">
        <v>702</v>
      </c>
      <c r="C5" s="1581"/>
      <c r="D5" s="1581"/>
      <c r="E5" s="1517" t="s">
        <v>701</v>
      </c>
      <c r="F5" s="1517"/>
      <c r="G5" s="1517"/>
      <c r="H5" s="1517" t="s">
        <v>700</v>
      </c>
      <c r="I5" s="1517"/>
      <c r="J5" s="1517"/>
      <c r="K5" s="1769" t="s">
        <v>699</v>
      </c>
    </row>
    <row r="6" spans="1:11" ht="35.25" x14ac:dyDescent="0.2">
      <c r="A6" s="1768"/>
      <c r="B6" s="918" t="s">
        <v>769</v>
      </c>
      <c r="C6" s="919" t="s">
        <v>767</v>
      </c>
      <c r="D6" s="919" t="s">
        <v>768</v>
      </c>
      <c r="E6" s="918" t="s">
        <v>769</v>
      </c>
      <c r="F6" s="919" t="s">
        <v>767</v>
      </c>
      <c r="G6" s="919" t="s">
        <v>768</v>
      </c>
      <c r="H6" s="918" t="s">
        <v>769</v>
      </c>
      <c r="I6" s="919" t="s">
        <v>767</v>
      </c>
      <c r="J6" s="919" t="s">
        <v>768</v>
      </c>
      <c r="K6" s="1771"/>
    </row>
    <row r="7" spans="1:11" ht="26.25" customHeight="1" thickBot="1" x14ac:dyDescent="0.25">
      <c r="A7" s="408" t="s">
        <v>290</v>
      </c>
      <c r="B7" s="675">
        <f>'D-11'!C7/'D-11'!$C$24%</f>
        <v>3.4494896163322775</v>
      </c>
      <c r="C7" s="675">
        <f>'D-11'!D7/'D-11'!$D$24%</f>
        <v>5.0617283950617287</v>
      </c>
      <c r="D7" s="675">
        <f>'D-11'!E7/'D-11'!$E$24%</f>
        <v>2.8064992614475628</v>
      </c>
      <c r="E7" s="675">
        <f>'D-11'!F7/'D-11'!$F$24%</f>
        <v>2.3988005997001496</v>
      </c>
      <c r="F7" s="675">
        <f>'D-11'!G7/'D-11'!$G$24%</f>
        <v>3.4722222222222219</v>
      </c>
      <c r="G7" s="675">
        <f>'D-11'!H7/'D-11'!$H$24%</f>
        <v>2.1032504780114722</v>
      </c>
      <c r="H7" s="675">
        <f>'D-11'!I7/'D-11'!$I$24%</f>
        <v>5.9523809523809526</v>
      </c>
      <c r="I7" s="675">
        <f>'D-11'!J7/'D-11'!$J$24%</f>
        <v>6.878306878306879</v>
      </c>
      <c r="J7" s="675">
        <f>'D-11'!K7/'D-11'!$K$24%</f>
        <v>5.1948051948051948</v>
      </c>
      <c r="K7" s="410" t="s">
        <v>828</v>
      </c>
    </row>
    <row r="8" spans="1:11" ht="26.25" customHeight="1" thickBot="1" x14ac:dyDescent="0.25">
      <c r="A8" s="411" t="s">
        <v>291</v>
      </c>
      <c r="B8" s="676">
        <f>'D-11'!C8/'D-11'!$C$24%</f>
        <v>12.284406898979233</v>
      </c>
      <c r="C8" s="676">
        <f>'D-11'!D8/'D-11'!$D$24%</f>
        <v>18.765432098765434</v>
      </c>
      <c r="D8" s="676">
        <f>'D-11'!E8/'D-11'!$E$24%</f>
        <v>9.6996553421959639</v>
      </c>
      <c r="E8" s="676">
        <f>'D-11'!F8/'D-11'!$F$24%</f>
        <v>11.244377811094452</v>
      </c>
      <c r="F8" s="676">
        <f>'D-11'!G8/'D-11'!$G$24%</f>
        <v>20.138888888888889</v>
      </c>
      <c r="G8" s="676">
        <f>'D-11'!H8/'D-11'!$H$24%</f>
        <v>8.7954110898661568</v>
      </c>
      <c r="H8" s="676">
        <f>'D-11'!I8/'D-11'!$I$24%</f>
        <v>14.761904761904761</v>
      </c>
      <c r="I8" s="676">
        <f>'D-11'!J8/'D-11'!$J$24%</f>
        <v>17.195767195767196</v>
      </c>
      <c r="J8" s="676">
        <f>'D-11'!K8/'D-11'!$K$24%</f>
        <v>12.770562770562771</v>
      </c>
      <c r="K8" s="413" t="s">
        <v>829</v>
      </c>
    </row>
    <row r="9" spans="1:11" ht="34.5" thickBot="1" x14ac:dyDescent="0.25">
      <c r="A9" s="414" t="s">
        <v>292</v>
      </c>
      <c r="B9" s="675">
        <f>'D-11'!C9/'D-11'!$C$24%</f>
        <v>0.3167898627243928</v>
      </c>
      <c r="C9" s="675">
        <f>'D-11'!D9/'D-11'!$D$24%</f>
        <v>0.74074074074074081</v>
      </c>
      <c r="D9" s="675">
        <f>'D-11'!E9/'D-11'!$E$24%</f>
        <v>0.14771048744460857</v>
      </c>
      <c r="E9" s="675">
        <f>'D-11'!F9/'D-11'!$F$24%</f>
        <v>0.2998500749625187</v>
      </c>
      <c r="F9" s="675">
        <f>'D-11'!G9/'D-11'!$G$24%</f>
        <v>0.92592592592592582</v>
      </c>
      <c r="G9" s="675">
        <f>'D-11'!H9/'D-11'!$H$24%</f>
        <v>0.12746972594008923</v>
      </c>
      <c r="H9" s="675">
        <f>'D-11'!I9/'D-11'!$I$24%</f>
        <v>0.35714285714285715</v>
      </c>
      <c r="I9" s="675">
        <f>'D-11'!J9/'D-11'!$J$24%</f>
        <v>0.52910052910052918</v>
      </c>
      <c r="J9" s="675">
        <f>'D-11'!K9/'D-11'!$K$24%</f>
        <v>0.21645021645021645</v>
      </c>
      <c r="K9" s="415" t="s">
        <v>830</v>
      </c>
    </row>
    <row r="10" spans="1:11" ht="26.25" customHeight="1" thickBot="1" x14ac:dyDescent="0.25">
      <c r="A10" s="411" t="s">
        <v>293</v>
      </c>
      <c r="B10" s="676">
        <f>'D-11'!C10/'D-11'!$C$24%</f>
        <v>4.8926434354100667</v>
      </c>
      <c r="C10" s="676">
        <f>'D-11'!D10/'D-11'!$D$24%</f>
        <v>6.9135802469135808</v>
      </c>
      <c r="D10" s="676">
        <f>'D-11'!E10/'D-11'!$E$24%</f>
        <v>4.0866568193008375</v>
      </c>
      <c r="E10" s="676">
        <f>'D-11'!F10/'D-11'!$F$24%</f>
        <v>3.8980509745127434</v>
      </c>
      <c r="F10" s="676">
        <f>'D-11'!G10/'D-11'!$G$24%</f>
        <v>6.481481481481481</v>
      </c>
      <c r="G10" s="676">
        <f>'D-11'!H10/'D-11'!$H$24%</f>
        <v>3.1867431485022308</v>
      </c>
      <c r="H10" s="676">
        <f>'D-11'!I10/'D-11'!$I$24%</f>
        <v>7.2619047619047619</v>
      </c>
      <c r="I10" s="676">
        <f>'D-11'!J10/'D-11'!$J$24%</f>
        <v>7.4074074074074074</v>
      </c>
      <c r="J10" s="676">
        <f>'D-11'!K10/'D-11'!$K$24%</f>
        <v>7.1428571428571423</v>
      </c>
      <c r="K10" s="413" t="s">
        <v>831</v>
      </c>
    </row>
    <row r="11" spans="1:11" ht="26.25" customHeight="1" thickBot="1" x14ac:dyDescent="0.25">
      <c r="A11" s="414" t="s">
        <v>294</v>
      </c>
      <c r="B11" s="675">
        <f>'D-11'!C11/'D-11'!$C$24%</f>
        <v>1.1967617036254841</v>
      </c>
      <c r="C11" s="675">
        <f>'D-11'!D11/'D-11'!$D$24%</f>
        <v>1.8518518518518519</v>
      </c>
      <c r="D11" s="675">
        <f>'D-11'!E11/'D-11'!$E$24%</f>
        <v>0.93549975381585426</v>
      </c>
      <c r="E11" s="675">
        <f>'D-11'!F11/'D-11'!$F$24%</f>
        <v>1.1494252873563218</v>
      </c>
      <c r="F11" s="675">
        <f>'D-11'!G11/'D-11'!$G$24%</f>
        <v>2.5462962962962963</v>
      </c>
      <c r="G11" s="675">
        <f>'D-11'!H11/'D-11'!$H$24%</f>
        <v>0.76481835564053535</v>
      </c>
      <c r="H11" s="675">
        <f>'D-11'!I11/'D-11'!$I$24%</f>
        <v>1.3095238095238095</v>
      </c>
      <c r="I11" s="675">
        <f>'D-11'!J11/'D-11'!$J$24%</f>
        <v>1.0582010582010584</v>
      </c>
      <c r="J11" s="675">
        <f>'D-11'!K11/'D-11'!$K$24%</f>
        <v>1.5151515151515151</v>
      </c>
      <c r="K11" s="415" t="s">
        <v>832</v>
      </c>
    </row>
    <row r="12" spans="1:11" ht="26.25" customHeight="1" thickBot="1" x14ac:dyDescent="0.25">
      <c r="A12" s="411" t="s">
        <v>295</v>
      </c>
      <c r="B12" s="676">
        <f>'D-11'!C12/'D-11'!$C$24%</f>
        <v>30.834213305174234</v>
      </c>
      <c r="C12" s="676">
        <f>'D-11'!D12/'D-11'!$D$24%</f>
        <v>21.60493827160494</v>
      </c>
      <c r="D12" s="676">
        <f>'D-11'!E12/'D-11'!$E$24%</f>
        <v>34.515017232890202</v>
      </c>
      <c r="E12" s="676">
        <f>'D-11'!F12/'D-11'!$F$24%</f>
        <v>32.033983008495753</v>
      </c>
      <c r="F12" s="676">
        <f>'D-11'!G12/'D-11'!$G$24%</f>
        <v>19.212962962962962</v>
      </c>
      <c r="G12" s="676">
        <f>'D-11'!H12/'D-11'!$H$24%</f>
        <v>35.564053537284899</v>
      </c>
      <c r="H12" s="676">
        <f>'D-11'!I12/'D-11'!$I$24%</f>
        <v>27.976190476190474</v>
      </c>
      <c r="I12" s="676">
        <f>'D-11'!J12/'D-11'!$J$24%</f>
        <v>24.338624338624339</v>
      </c>
      <c r="J12" s="676">
        <f>'D-11'!K12/'D-11'!$K$24%</f>
        <v>30.952380952380953</v>
      </c>
      <c r="K12" s="413" t="s">
        <v>833</v>
      </c>
    </row>
    <row r="13" spans="1:11" ht="26.25" customHeight="1" thickBot="1" x14ac:dyDescent="0.25">
      <c r="A13" s="414" t="s">
        <v>296</v>
      </c>
      <c r="B13" s="675">
        <f>'D-11'!C13/'D-11'!$C$24%</f>
        <v>7.638155579021471</v>
      </c>
      <c r="C13" s="675">
        <f>'D-11'!D13/'D-11'!$D$24%</f>
        <v>10.123456790123457</v>
      </c>
      <c r="D13" s="675">
        <f>'D-11'!E13/'D-11'!$E$24%</f>
        <v>6.6469719350073859</v>
      </c>
      <c r="E13" s="675">
        <f>'D-11'!F13/'D-11'!$F$24%</f>
        <v>6.5967016491754116</v>
      </c>
      <c r="F13" s="675">
        <f>'D-11'!G13/'D-11'!$G$24%</f>
        <v>9.4907407407407405</v>
      </c>
      <c r="G13" s="675">
        <f>'D-11'!H13/'D-11'!$H$24%</f>
        <v>5.7998725302740599</v>
      </c>
      <c r="H13" s="675">
        <f>'D-11'!I13/'D-11'!$I$24%</f>
        <v>10.119047619047619</v>
      </c>
      <c r="I13" s="675">
        <f>'D-11'!J13/'D-11'!$J$24%</f>
        <v>10.846560846560847</v>
      </c>
      <c r="J13" s="675">
        <f>'D-11'!K13/'D-11'!$K$24%</f>
        <v>9.5238095238095237</v>
      </c>
      <c r="K13" s="415" t="s">
        <v>544</v>
      </c>
    </row>
    <row r="14" spans="1:11" ht="26.25" customHeight="1" thickBot="1" x14ac:dyDescent="0.25">
      <c r="A14" s="411" t="s">
        <v>297</v>
      </c>
      <c r="B14" s="676">
        <f>'D-11'!C14/'D-11'!$C$24%</f>
        <v>1.9359380499824006</v>
      </c>
      <c r="C14" s="676">
        <f>'D-11'!D14/'D-11'!$D$24%</f>
        <v>2.0987654320987654</v>
      </c>
      <c r="D14" s="676">
        <f>'D-11'!E14/'D-11'!$E$24%</f>
        <v>1.8709995076317085</v>
      </c>
      <c r="E14" s="676">
        <f>'D-11'!F14/'D-11'!$F$24%</f>
        <v>1.7991004497751124</v>
      </c>
      <c r="F14" s="676">
        <f>'D-11'!G14/'D-11'!$G$24%</f>
        <v>2.083333333333333</v>
      </c>
      <c r="G14" s="676">
        <f>'D-11'!H14/'D-11'!$H$24%</f>
        <v>1.7208413001912046</v>
      </c>
      <c r="H14" s="676">
        <f>'D-11'!I14/'D-11'!$I$24%</f>
        <v>2.2619047619047619</v>
      </c>
      <c r="I14" s="676">
        <f>'D-11'!J14/'D-11'!$J$24%</f>
        <v>2.1164021164021167</v>
      </c>
      <c r="J14" s="676">
        <f>'D-11'!K14/'D-11'!$K$24%</f>
        <v>2.3809523809523809</v>
      </c>
      <c r="K14" s="413" t="s">
        <v>834</v>
      </c>
    </row>
    <row r="15" spans="1:11" ht="26.25" customHeight="1" thickBot="1" x14ac:dyDescent="0.25">
      <c r="A15" s="414" t="s">
        <v>298</v>
      </c>
      <c r="B15" s="675">
        <f>'D-11'!C15/'D-11'!$C$24%</f>
        <v>0</v>
      </c>
      <c r="C15" s="675">
        <f>'D-11'!D15/'D-11'!$D$24%</f>
        <v>0</v>
      </c>
      <c r="D15" s="675">
        <f>'D-11'!E15/'D-11'!$E$24%</f>
        <v>0</v>
      </c>
      <c r="E15" s="675">
        <f>'D-11'!F15/'D-11'!$F$24%</f>
        <v>0</v>
      </c>
      <c r="F15" s="675">
        <f>'D-11'!G15/'D-11'!$G$24%</f>
        <v>0</v>
      </c>
      <c r="G15" s="675">
        <f>'D-11'!H15/'D-11'!$H$24%</f>
        <v>0</v>
      </c>
      <c r="H15" s="675">
        <f>'D-11'!I15/'D-11'!$I$24%</f>
        <v>0</v>
      </c>
      <c r="I15" s="675">
        <f>'D-11'!J15/'D-11'!$J$24%</f>
        <v>0</v>
      </c>
      <c r="J15" s="675">
        <f>'D-11'!K15/'D-11'!$K$24%</f>
        <v>0</v>
      </c>
      <c r="K15" s="415" t="s">
        <v>835</v>
      </c>
    </row>
    <row r="16" spans="1:11" ht="26.25" customHeight="1" thickBot="1" x14ac:dyDescent="0.25">
      <c r="A16" s="411" t="s">
        <v>543</v>
      </c>
      <c r="B16" s="676">
        <f>'D-11'!C16/'D-11'!$C$24%</f>
        <v>0.10559662090813093</v>
      </c>
      <c r="C16" s="676">
        <f>'D-11'!D16/'D-11'!$D$24%</f>
        <v>0</v>
      </c>
      <c r="D16" s="676">
        <f>'D-11'!E16/'D-11'!$E$24%</f>
        <v>0.14771048744460857</v>
      </c>
      <c r="E16" s="676">
        <f>'D-11'!F16/'D-11'!$F$24%</f>
        <v>0.14992503748125935</v>
      </c>
      <c r="F16" s="676">
        <f>'D-11'!G16/'D-11'!$G$24%</f>
        <v>0</v>
      </c>
      <c r="G16" s="676">
        <f>'D-11'!H16/'D-11'!$H$24%</f>
        <v>0.19120458891013384</v>
      </c>
      <c r="H16" s="676">
        <f>'D-11'!I16/'D-11'!$I$24%</f>
        <v>0</v>
      </c>
      <c r="I16" s="676">
        <f>'D-11'!J16/'D-11'!$J$24%</f>
        <v>0</v>
      </c>
      <c r="J16" s="676">
        <f>'D-11'!K16/'D-11'!$K$24%</f>
        <v>0</v>
      </c>
      <c r="K16" s="413" t="s">
        <v>836</v>
      </c>
    </row>
    <row r="17" spans="1:11" ht="26.25" customHeight="1" thickBot="1" x14ac:dyDescent="0.25">
      <c r="A17" s="414" t="s">
        <v>299</v>
      </c>
      <c r="B17" s="675">
        <f>'D-11'!C17/'D-11'!$C$24%</f>
        <v>3.9774727208729321</v>
      </c>
      <c r="C17" s="675">
        <f>'D-11'!D17/'D-11'!$D$24%</f>
        <v>7.1604938271604945</v>
      </c>
      <c r="D17" s="675">
        <f>'D-11'!E17/'D-11'!$E$24%</f>
        <v>2.7080256031511571</v>
      </c>
      <c r="E17" s="675">
        <f>'D-11'!F17/'D-11'!$F$24%</f>
        <v>2.9485257371314342</v>
      </c>
      <c r="F17" s="675">
        <f>'D-11'!G17/'D-11'!$G$24%</f>
        <v>5.3240740740740735</v>
      </c>
      <c r="G17" s="675">
        <f>'D-11'!H17/'D-11'!$H$24%</f>
        <v>2.2944550669216062</v>
      </c>
      <c r="H17" s="675">
        <f>'D-11'!I17/'D-11'!$I$24%</f>
        <v>6.4285714285714279</v>
      </c>
      <c r="I17" s="675">
        <f>'D-11'!J17/'D-11'!$J$24%</f>
        <v>9.2592592592592595</v>
      </c>
      <c r="J17" s="675">
        <f>'D-11'!K17/'D-11'!$K$24%</f>
        <v>4.1125541125541121</v>
      </c>
      <c r="K17" s="415" t="s">
        <v>837</v>
      </c>
    </row>
    <row r="18" spans="1:11" ht="26.25" customHeight="1" thickBot="1" x14ac:dyDescent="0.25">
      <c r="A18" s="411" t="s">
        <v>300</v>
      </c>
      <c r="B18" s="676">
        <f>'D-11'!C18/'D-11'!$C$24%</f>
        <v>7.0397747272087294E-2</v>
      </c>
      <c r="C18" s="676">
        <f>'D-11'!D18/'D-11'!$D$24%</f>
        <v>0.24691358024691359</v>
      </c>
      <c r="D18" s="676">
        <f>'D-11'!E18/'D-11'!$E$24%</f>
        <v>0</v>
      </c>
      <c r="E18" s="676">
        <f>'D-11'!F18/'D-11'!$F$24%</f>
        <v>9.9950024987506242E-2</v>
      </c>
      <c r="F18" s="676">
        <f>'D-11'!G18/'D-11'!$G$24%</f>
        <v>0.46296296296296291</v>
      </c>
      <c r="G18" s="676">
        <f>'D-11'!H18/'D-11'!$H$24%</f>
        <v>0</v>
      </c>
      <c r="H18" s="676">
        <f>'D-11'!I18/'D-11'!$I$24%</f>
        <v>0</v>
      </c>
      <c r="I18" s="676">
        <f>'D-11'!J18/'D-11'!$J$24%</f>
        <v>0</v>
      </c>
      <c r="J18" s="676">
        <f>'D-11'!K18/'D-11'!$K$24%</f>
        <v>0</v>
      </c>
      <c r="K18" s="413" t="s">
        <v>838</v>
      </c>
    </row>
    <row r="19" spans="1:11" ht="26.25" customHeight="1" thickBot="1" x14ac:dyDescent="0.25">
      <c r="A19" s="414" t="s">
        <v>301</v>
      </c>
      <c r="B19" s="675">
        <f>'D-11'!C19/'D-11'!$C$24%</f>
        <v>2.60471664906723</v>
      </c>
      <c r="C19" s="675">
        <f>'D-11'!D19/'D-11'!$D$24%</f>
        <v>3.4567901234567904</v>
      </c>
      <c r="D19" s="675">
        <f>'D-11'!E19/'D-11'!$E$24%</f>
        <v>2.2648941408173315</v>
      </c>
      <c r="E19" s="675">
        <f>'D-11'!F19/'D-11'!$F$24%</f>
        <v>2.198900549725137</v>
      </c>
      <c r="F19" s="675">
        <f>'D-11'!G19/'D-11'!$G$24%</f>
        <v>4.1666666666666661</v>
      </c>
      <c r="G19" s="675">
        <f>'D-11'!H19/'D-11'!$H$24%</f>
        <v>1.6571064372211601</v>
      </c>
      <c r="H19" s="675">
        <f>'D-11'!I19/'D-11'!$I$24%</f>
        <v>3.5714285714285712</v>
      </c>
      <c r="I19" s="675">
        <f>'D-11'!J19/'D-11'!$J$24%</f>
        <v>2.6455026455026456</v>
      </c>
      <c r="J19" s="675">
        <f>'D-11'!K19/'D-11'!$K$24%</f>
        <v>4.329004329004329</v>
      </c>
      <c r="K19" s="415" t="s">
        <v>839</v>
      </c>
    </row>
    <row r="20" spans="1:11" ht="26.25" customHeight="1" thickBot="1" x14ac:dyDescent="0.25">
      <c r="A20" s="411" t="s">
        <v>302</v>
      </c>
      <c r="B20" s="676">
        <f>'D-11'!C20/'D-11'!$C$24%</f>
        <v>1.9007391763463568</v>
      </c>
      <c r="C20" s="676">
        <f>'D-11'!D20/'D-11'!$D$24%</f>
        <v>2.9629629629629632</v>
      </c>
      <c r="D20" s="676">
        <f>'D-11'!E20/'D-11'!$E$24%</f>
        <v>1.4771048744460857</v>
      </c>
      <c r="E20" s="676">
        <f>'D-11'!F20/'D-11'!$F$24%</f>
        <v>1.6491754122938529</v>
      </c>
      <c r="F20" s="676">
        <f>'D-11'!G20/'D-11'!$G$24%</f>
        <v>3.7037037037037033</v>
      </c>
      <c r="G20" s="676">
        <f>'D-11'!H20/'D-11'!$H$24%</f>
        <v>1.0834926704907584</v>
      </c>
      <c r="H20" s="676">
        <f>'D-11'!I20/'D-11'!$I$24%</f>
        <v>2.5</v>
      </c>
      <c r="I20" s="676">
        <f>'D-11'!J20/'D-11'!$J$24%</f>
        <v>2.1164021164021167</v>
      </c>
      <c r="J20" s="676">
        <f>'D-11'!K20/'D-11'!$K$24%</f>
        <v>2.8138528138528138</v>
      </c>
      <c r="K20" s="413" t="s">
        <v>840</v>
      </c>
    </row>
    <row r="21" spans="1:11" ht="26.25" customHeight="1" thickBot="1" x14ac:dyDescent="0.25">
      <c r="A21" s="414" t="s">
        <v>303</v>
      </c>
      <c r="B21" s="675">
        <f>'D-11'!C21/'D-11'!$C$24%</f>
        <v>1.583949313621964</v>
      </c>
      <c r="C21" s="675">
        <f>'D-11'!D21/'D-11'!$D$24%</f>
        <v>3.0864197530864197</v>
      </c>
      <c r="D21" s="675">
        <f>'D-11'!E21/'D-11'!$E$24%</f>
        <v>0.98473658296405719</v>
      </c>
      <c r="E21" s="675">
        <f>'D-11'!F21/'D-11'!$F$24%</f>
        <v>0.99950024987506236</v>
      </c>
      <c r="F21" s="675">
        <f>'D-11'!G21/'D-11'!$G$24%</f>
        <v>2.3148148148148149</v>
      </c>
      <c r="G21" s="675">
        <f>'D-11'!H21/'D-11'!$H$24%</f>
        <v>0.63734862970044615</v>
      </c>
      <c r="H21" s="675">
        <f>'D-11'!I21/'D-11'!$I$24%</f>
        <v>2.9761904761904763</v>
      </c>
      <c r="I21" s="675">
        <f>'D-11'!J21/'D-11'!$J$24%</f>
        <v>3.9682539682539684</v>
      </c>
      <c r="J21" s="675">
        <f>'D-11'!K21/'D-11'!$K$24%</f>
        <v>2.1645021645021645</v>
      </c>
      <c r="K21" s="415" t="s">
        <v>841</v>
      </c>
    </row>
    <row r="22" spans="1:11" ht="26.25" customHeight="1" thickBot="1" x14ac:dyDescent="0.25">
      <c r="A22" s="411" t="s">
        <v>517</v>
      </c>
      <c r="B22" s="676">
        <f>'D-11'!C22/'D-11'!$C$24%</f>
        <v>13.481168602604717</v>
      </c>
      <c r="C22" s="676">
        <f>'D-11'!D22/'D-11'!$D$24%</f>
        <v>3.3333333333333335</v>
      </c>
      <c r="D22" s="676">
        <f>'D-11'!E22/'D-11'!$E$24%</f>
        <v>17.528311176760219</v>
      </c>
      <c r="E22" s="676">
        <f>'D-11'!F22/'D-11'!$F$24%</f>
        <v>16.391804097951024</v>
      </c>
      <c r="F22" s="676">
        <f>'D-11'!G22/'D-11'!$G$24%</f>
        <v>5.5555555555555554</v>
      </c>
      <c r="G22" s="676">
        <f>'D-11'!H22/'D-11'!$H$24%</f>
        <v>19.375398342893565</v>
      </c>
      <c r="H22" s="676">
        <f>'D-11'!I22/'D-11'!$I$24%</f>
        <v>6.5476190476190474</v>
      </c>
      <c r="I22" s="676">
        <f>'D-11'!J22/'D-11'!$J$24%</f>
        <v>0.79365079365079372</v>
      </c>
      <c r="J22" s="676">
        <f>'D-11'!K22/'D-11'!$K$24%</f>
        <v>11.255411255411255</v>
      </c>
      <c r="K22" s="413" t="s">
        <v>842</v>
      </c>
    </row>
    <row r="23" spans="1:11" ht="26.25" customHeight="1" x14ac:dyDescent="0.2">
      <c r="A23" s="854" t="s">
        <v>1212</v>
      </c>
      <c r="B23" s="1003">
        <f>'D-11'!C23/'D-11'!$C$24%</f>
        <v>13.727560718057022</v>
      </c>
      <c r="C23" s="1003">
        <f>'D-11'!D23/'D-11'!$D$24%</f>
        <v>12.592592592592593</v>
      </c>
      <c r="D23" s="1003">
        <f>'D-11'!E23/'D-11'!$E$24%</f>
        <v>14.180206794682423</v>
      </c>
      <c r="E23" s="1003">
        <f>'D-11'!F23/'D-11'!$F$24%</f>
        <v>16.141929035482256</v>
      </c>
      <c r="F23" s="1003">
        <f>'D-11'!G23/'D-11'!$G$24%</f>
        <v>14.12037037037037</v>
      </c>
      <c r="G23" s="1003">
        <f>'D-11'!H23/'D-11'!$H$24%</f>
        <v>16.69853409815169</v>
      </c>
      <c r="H23" s="1003">
        <f>'D-11'!I23/'D-11'!$I$24%</f>
        <v>7.9761904761904763</v>
      </c>
      <c r="I23" s="1003">
        <f>'D-11'!J23/'D-11'!$J$24%</f>
        <v>10.846560846560847</v>
      </c>
      <c r="J23" s="1003">
        <f>'D-11'!K23/'D-11'!$K$24%</f>
        <v>5.6277056277056277</v>
      </c>
      <c r="K23" s="857" t="s">
        <v>1213</v>
      </c>
    </row>
    <row r="24" spans="1:11" ht="26.25" customHeight="1" x14ac:dyDescent="0.2">
      <c r="A24" s="858" t="s">
        <v>44</v>
      </c>
      <c r="B24" s="859">
        <f t="shared" ref="B24:I24" si="0">SUM(B7:B23)</f>
        <v>99.999999999999986</v>
      </c>
      <c r="C24" s="859">
        <f t="shared" si="0"/>
        <v>99.999999999999986</v>
      </c>
      <c r="D24" s="859">
        <f t="shared" si="0"/>
        <v>100</v>
      </c>
      <c r="E24" s="859">
        <f t="shared" si="0"/>
        <v>100</v>
      </c>
      <c r="F24" s="859">
        <f t="shared" si="0"/>
        <v>100</v>
      </c>
      <c r="G24" s="859">
        <f t="shared" si="0"/>
        <v>100</v>
      </c>
      <c r="H24" s="859">
        <f t="shared" si="0"/>
        <v>100.00000000000001</v>
      </c>
      <c r="I24" s="859">
        <f t="shared" si="0"/>
        <v>100</v>
      </c>
      <c r="J24" s="859">
        <f>SUM(J7:J23)</f>
        <v>100</v>
      </c>
      <c r="K24" s="860" t="s">
        <v>45</v>
      </c>
    </row>
  </sheetData>
  <mergeCells count="9">
    <mergeCell ref="K5:K6"/>
    <mergeCell ref="A3:K3"/>
    <mergeCell ref="A2:K2"/>
    <mergeCell ref="A1:K1"/>
    <mergeCell ref="D4:F4"/>
    <mergeCell ref="A5:A6"/>
    <mergeCell ref="B5:D5"/>
    <mergeCell ref="E5:G5"/>
    <mergeCell ref="H5:J5"/>
  </mergeCells>
  <printOptions horizontalCentered="1" verticalCentered="1"/>
  <pageMargins left="0" right="0" top="0" bottom="0" header="0" footer="0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20"/>
  <sheetViews>
    <sheetView view="pageBreakPreview" zoomScaleNormal="100" zoomScaleSheetLayoutView="100" workbookViewId="0">
      <selection activeCell="G20" sqref="G20"/>
    </sheetView>
  </sheetViews>
  <sheetFormatPr defaultRowHeight="15" x14ac:dyDescent="0.2"/>
  <cols>
    <col min="1" max="1" width="27.5703125" style="46" customWidth="1"/>
    <col min="2" max="10" width="8.140625" style="46" customWidth="1"/>
    <col min="11" max="11" width="25.7109375" style="46" customWidth="1"/>
    <col min="12" max="12" width="18.7109375" style="45" customWidth="1"/>
    <col min="13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 x14ac:dyDescent="0.2">
      <c r="A1" s="1427" t="s">
        <v>574</v>
      </c>
      <c r="B1" s="1427"/>
      <c r="C1" s="1427"/>
      <c r="D1" s="1427"/>
      <c r="E1" s="1427"/>
      <c r="F1" s="1427"/>
      <c r="G1" s="1427"/>
      <c r="H1" s="1427"/>
      <c r="I1" s="1427"/>
      <c r="J1" s="1427"/>
      <c r="K1" s="1427"/>
    </row>
    <row r="2" spans="1:11" ht="15.75" x14ac:dyDescent="0.2">
      <c r="A2" s="1429" t="s">
        <v>776</v>
      </c>
      <c r="B2" s="1429"/>
      <c r="C2" s="1429"/>
      <c r="D2" s="1429"/>
      <c r="E2" s="1429"/>
      <c r="F2" s="1429"/>
      <c r="G2" s="1429"/>
      <c r="H2" s="1429"/>
      <c r="I2" s="1429"/>
      <c r="J2" s="1429"/>
      <c r="K2" s="1429"/>
    </row>
    <row r="3" spans="1:11" ht="26.25" customHeight="1" x14ac:dyDescent="0.2">
      <c r="A3" s="1429" t="s">
        <v>1218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</row>
    <row r="4" spans="1:11" s="746" customFormat="1" ht="27.75" customHeight="1" x14ac:dyDescent="0.25">
      <c r="A4" s="743" t="s">
        <v>143</v>
      </c>
      <c r="B4" s="744"/>
      <c r="C4" s="744"/>
      <c r="D4" s="744"/>
      <c r="E4" s="744"/>
      <c r="F4" s="744"/>
      <c r="G4" s="744"/>
      <c r="H4" s="744"/>
      <c r="I4" s="744"/>
      <c r="J4" s="744"/>
      <c r="K4" s="745" t="s">
        <v>73</v>
      </c>
    </row>
    <row r="5" spans="1:11" ht="33.75" customHeight="1" thickBot="1" x14ac:dyDescent="0.25">
      <c r="A5" s="1468" t="s">
        <v>956</v>
      </c>
      <c r="B5" s="1470" t="s">
        <v>727</v>
      </c>
      <c r="C5" s="1470"/>
      <c r="D5" s="1470"/>
      <c r="E5" s="1471" t="s">
        <v>726</v>
      </c>
      <c r="F5" s="1471"/>
      <c r="G5" s="1471"/>
      <c r="H5" s="1471" t="s">
        <v>725</v>
      </c>
      <c r="I5" s="1471"/>
      <c r="J5" s="1471"/>
      <c r="K5" s="1472" t="s">
        <v>731</v>
      </c>
    </row>
    <row r="6" spans="1:11" ht="28.5" customHeight="1" x14ac:dyDescent="0.2">
      <c r="A6" s="1469"/>
      <c r="B6" s="952" t="s">
        <v>728</v>
      </c>
      <c r="C6" s="953" t="s">
        <v>568</v>
      </c>
      <c r="D6" s="953" t="s">
        <v>567</v>
      </c>
      <c r="E6" s="952" t="s">
        <v>394</v>
      </c>
      <c r="F6" s="953" t="s">
        <v>568</v>
      </c>
      <c r="G6" s="953" t="s">
        <v>567</v>
      </c>
      <c r="H6" s="952" t="s">
        <v>394</v>
      </c>
      <c r="I6" s="953" t="s">
        <v>568</v>
      </c>
      <c r="J6" s="953" t="s">
        <v>567</v>
      </c>
      <c r="K6" s="1473"/>
    </row>
    <row r="7" spans="1:11" s="2" customFormat="1" ht="24.95" customHeight="1" thickBot="1" x14ac:dyDescent="0.25">
      <c r="A7" s="1015">
        <v>2012</v>
      </c>
      <c r="B7" s="1016">
        <v>8.8000000000000007</v>
      </c>
      <c r="C7" s="1016">
        <v>7.1</v>
      </c>
      <c r="D7" s="1016">
        <v>10.4</v>
      </c>
      <c r="E7" s="1016">
        <v>8.9</v>
      </c>
      <c r="F7" s="1017">
        <v>6.9</v>
      </c>
      <c r="G7" s="1017">
        <v>10.9</v>
      </c>
      <c r="H7" s="1016">
        <v>8.5</v>
      </c>
      <c r="I7" s="1017">
        <v>7.6</v>
      </c>
      <c r="J7" s="1017">
        <v>9.3000000000000007</v>
      </c>
      <c r="K7" s="1018">
        <v>2012</v>
      </c>
    </row>
    <row r="8" spans="1:11" s="2" customFormat="1" ht="24.95" customHeight="1" thickTop="1" thickBot="1" x14ac:dyDescent="0.25">
      <c r="A8" s="892">
        <v>2013</v>
      </c>
      <c r="B8" s="893">
        <v>7.8</v>
      </c>
      <c r="C8" s="893">
        <v>6</v>
      </c>
      <c r="D8" s="893">
        <v>9.6</v>
      </c>
      <c r="E8" s="893">
        <v>6.9</v>
      </c>
      <c r="F8" s="894">
        <v>5</v>
      </c>
      <c r="G8" s="894">
        <v>9</v>
      </c>
      <c r="H8" s="893">
        <v>8.6999999999999993</v>
      </c>
      <c r="I8" s="894">
        <v>6.6</v>
      </c>
      <c r="J8" s="894">
        <v>10.7</v>
      </c>
      <c r="K8" s="895">
        <v>2013</v>
      </c>
    </row>
    <row r="9" spans="1:11" s="2" customFormat="1" ht="24.95" customHeight="1" thickTop="1" thickBot="1" x14ac:dyDescent="0.25">
      <c r="A9" s="884">
        <v>2014</v>
      </c>
      <c r="B9" s="885">
        <v>8.1</v>
      </c>
      <c r="C9" s="885">
        <v>7.7</v>
      </c>
      <c r="D9" s="885">
        <v>8.4</v>
      </c>
      <c r="E9" s="885">
        <v>7.9</v>
      </c>
      <c r="F9" s="886">
        <v>7.2</v>
      </c>
      <c r="G9" s="886">
        <v>8.6999999999999993</v>
      </c>
      <c r="H9" s="885">
        <v>8.3000000000000007</v>
      </c>
      <c r="I9" s="886">
        <v>8.8000000000000007</v>
      </c>
      <c r="J9" s="886">
        <v>7.8</v>
      </c>
      <c r="K9" s="887">
        <v>2014</v>
      </c>
    </row>
    <row r="10" spans="1:11" s="2" customFormat="1" ht="24.95" customHeight="1" thickTop="1" thickBot="1" x14ac:dyDescent="0.25">
      <c r="A10" s="892">
        <v>2015</v>
      </c>
      <c r="B10" s="893">
        <v>9.0151002929907591</v>
      </c>
      <c r="C10" s="893">
        <v>8.7611435597909626</v>
      </c>
      <c r="D10" s="893">
        <v>9.2578986039676714</v>
      </c>
      <c r="E10" s="893">
        <v>8.597235825443466</v>
      </c>
      <c r="F10" s="894">
        <v>7.9029385574354416</v>
      </c>
      <c r="G10" s="894">
        <v>9.2612305727059816</v>
      </c>
      <c r="H10" s="893">
        <v>9.9466278505579808</v>
      </c>
      <c r="I10" s="894">
        <v>10.675273088381331</v>
      </c>
      <c r="J10" s="894">
        <v>9.2504743833017073</v>
      </c>
      <c r="K10" s="895">
        <v>2015</v>
      </c>
    </row>
    <row r="11" spans="1:11" s="2" customFormat="1" ht="24.95" customHeight="1" thickTop="1" thickBot="1" x14ac:dyDescent="0.25">
      <c r="A11" s="884">
        <v>2016</v>
      </c>
      <c r="B11" s="885">
        <v>7.1</v>
      </c>
      <c r="C11" s="885">
        <v>7</v>
      </c>
      <c r="D11" s="885">
        <v>7.2</v>
      </c>
      <c r="E11" s="885">
        <v>7</v>
      </c>
      <c r="F11" s="886">
        <v>7</v>
      </c>
      <c r="G11" s="886">
        <v>7.1</v>
      </c>
      <c r="H11" s="885">
        <v>7.2</v>
      </c>
      <c r="I11" s="886">
        <v>6.9</v>
      </c>
      <c r="J11" s="886">
        <v>7.5</v>
      </c>
      <c r="K11" s="887">
        <v>2016</v>
      </c>
    </row>
    <row r="12" spans="1:11" s="2" customFormat="1" ht="24.95" customHeight="1" thickTop="1" thickBot="1" x14ac:dyDescent="0.25">
      <c r="A12" s="892">
        <v>2017</v>
      </c>
      <c r="B12" s="893">
        <v>6.6652332831649099</v>
      </c>
      <c r="C12" s="893">
        <v>6.0953220239406622</v>
      </c>
      <c r="D12" s="893">
        <v>7.2083420813212964</v>
      </c>
      <c r="E12" s="893">
        <v>6.6125638713555759</v>
      </c>
      <c r="F12" s="894">
        <v>6.4555794651091301</v>
      </c>
      <c r="G12" s="894">
        <v>6.762716847985887</v>
      </c>
      <c r="H12" s="893">
        <v>6.7975830815709966</v>
      </c>
      <c r="I12" s="894">
        <v>5.1840331778123376</v>
      </c>
      <c r="J12" s="894">
        <v>8.3210964268232992</v>
      </c>
      <c r="K12" s="895">
        <v>2017</v>
      </c>
    </row>
    <row r="13" spans="1:11" s="2" customFormat="1" ht="24.95" customHeight="1" thickTop="1" thickBot="1" x14ac:dyDescent="0.25">
      <c r="A13" s="884">
        <v>2018</v>
      </c>
      <c r="B13" s="885">
        <v>7.5884427660408278</v>
      </c>
      <c r="C13" s="885">
        <v>7.4175428489125741</v>
      </c>
      <c r="D13" s="885">
        <v>7.7557639427483611</v>
      </c>
      <c r="E13" s="885">
        <v>7.4015592618178232</v>
      </c>
      <c r="F13" s="886">
        <v>7.2767145135566196</v>
      </c>
      <c r="G13" s="886">
        <v>7.5239398084815319</v>
      </c>
      <c r="H13" s="885">
        <v>8.0738177623990772</v>
      </c>
      <c r="I13" s="886">
        <v>7.7841203943954334</v>
      </c>
      <c r="J13" s="886">
        <v>8.3565459610027855</v>
      </c>
      <c r="K13" s="887">
        <v>2018</v>
      </c>
    </row>
    <row r="14" spans="1:11" s="2" customFormat="1" ht="24.95" customHeight="1" thickTop="1" thickBot="1" x14ac:dyDescent="0.25">
      <c r="A14" s="892">
        <v>2019</v>
      </c>
      <c r="B14" s="893">
        <v>5.9129945093622416</v>
      </c>
      <c r="C14" s="893">
        <v>6.1</v>
      </c>
      <c r="D14" s="893">
        <v>5.7</v>
      </c>
      <c r="E14" s="893">
        <v>6.3</v>
      </c>
      <c r="F14" s="894">
        <v>7</v>
      </c>
      <c r="G14" s="894">
        <v>5.6696719025931772</v>
      </c>
      <c r="H14" s="893">
        <v>4.8</v>
      </c>
      <c r="I14" s="894">
        <v>3.7837837837837838</v>
      </c>
      <c r="J14" s="894">
        <v>5.8</v>
      </c>
      <c r="K14" s="895">
        <v>2019</v>
      </c>
    </row>
    <row r="15" spans="1:11" s="2" customFormat="1" ht="24.95" customHeight="1" thickTop="1" thickBot="1" x14ac:dyDescent="0.25">
      <c r="A15" s="884">
        <v>2020</v>
      </c>
      <c r="B15" s="885">
        <v>6.0660370855449095</v>
      </c>
      <c r="C15" s="885">
        <v>5.417194315463628</v>
      </c>
      <c r="D15" s="885">
        <v>6.6891891891891895</v>
      </c>
      <c r="E15" s="885">
        <v>6.0686256616170837</v>
      </c>
      <c r="F15" s="886">
        <v>5.5176283549985978</v>
      </c>
      <c r="G15" s="886">
        <v>6.5936024235944037</v>
      </c>
      <c r="H15" s="885">
        <v>6.0580445195829808</v>
      </c>
      <c r="I15" s="886">
        <v>5.1121840386253909</v>
      </c>
      <c r="J15" s="886">
        <v>6.9890970086664801</v>
      </c>
      <c r="K15" s="887">
        <v>2020</v>
      </c>
    </row>
    <row r="16" spans="1:11" s="2" customFormat="1" ht="24.95" customHeight="1" thickTop="1" x14ac:dyDescent="0.2">
      <c r="A16" s="1019">
        <v>2021</v>
      </c>
      <c r="B16" s="1020">
        <v>6.4212166115733877</v>
      </c>
      <c r="C16" s="1020">
        <v>5.7362879145057368</v>
      </c>
      <c r="D16" s="1020">
        <v>7.0624586184065334</v>
      </c>
      <c r="E16" s="1020">
        <v>5.6741421237503378</v>
      </c>
      <c r="F16" s="1021">
        <v>5.5697894619583384</v>
      </c>
      <c r="G16" s="1021">
        <v>5.7724601175482784</v>
      </c>
      <c r="H16" s="1020">
        <v>8.1904274379319162</v>
      </c>
      <c r="I16" s="1021">
        <v>6.1349693251533743</v>
      </c>
      <c r="J16" s="1021">
        <v>10.08610086100861</v>
      </c>
      <c r="K16" s="1022">
        <v>2021</v>
      </c>
    </row>
    <row r="17" ht="24.95" customHeight="1" x14ac:dyDescent="0.2"/>
    <row r="18" ht="24.95" customHeight="1" x14ac:dyDescent="0.2"/>
    <row r="19" ht="21" customHeight="1" x14ac:dyDescent="0.2"/>
    <row r="20" ht="21" customHeight="1" x14ac:dyDescent="0.2"/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S24"/>
  <sheetViews>
    <sheetView view="pageBreakPreview" zoomScaleNormal="100" zoomScaleSheetLayoutView="100" workbookViewId="0">
      <selection activeCell="A5" sqref="A5:A6"/>
    </sheetView>
  </sheetViews>
  <sheetFormatPr defaultRowHeight="15" x14ac:dyDescent="0.25"/>
  <cols>
    <col min="1" max="1" width="40.42578125" style="47" customWidth="1"/>
    <col min="2" max="10" width="9.28515625" style="47" customWidth="1"/>
    <col min="11" max="11" width="39.85546875" style="47" customWidth="1"/>
    <col min="12" max="253" width="9.140625" style="29"/>
    <col min="254" max="254" width="42.7109375" style="29" customWidth="1"/>
    <col min="255" max="255" width="7.7109375" style="29" customWidth="1"/>
    <col min="256" max="256" width="8.42578125" style="29" customWidth="1"/>
    <col min="257" max="258" width="7.7109375" style="29" customWidth="1"/>
    <col min="259" max="259" width="8.42578125" style="29" customWidth="1"/>
    <col min="260" max="261" width="7.7109375" style="29" customWidth="1"/>
    <col min="262" max="262" width="8.42578125" style="29" customWidth="1"/>
    <col min="263" max="263" width="7.7109375" style="29" customWidth="1"/>
    <col min="264" max="264" width="40.7109375" style="29" customWidth="1"/>
    <col min="265" max="509" width="9.140625" style="29"/>
    <col min="510" max="510" width="42.7109375" style="29" customWidth="1"/>
    <col min="511" max="511" width="7.7109375" style="29" customWidth="1"/>
    <col min="512" max="512" width="8.42578125" style="29" customWidth="1"/>
    <col min="513" max="514" width="7.7109375" style="29" customWidth="1"/>
    <col min="515" max="515" width="8.42578125" style="29" customWidth="1"/>
    <col min="516" max="517" width="7.7109375" style="29" customWidth="1"/>
    <col min="518" max="518" width="8.42578125" style="29" customWidth="1"/>
    <col min="519" max="519" width="7.7109375" style="29" customWidth="1"/>
    <col min="520" max="520" width="40.7109375" style="29" customWidth="1"/>
    <col min="521" max="765" width="9.140625" style="29"/>
    <col min="766" max="766" width="42.7109375" style="29" customWidth="1"/>
    <col min="767" max="767" width="7.7109375" style="29" customWidth="1"/>
    <col min="768" max="768" width="8.42578125" style="29" customWidth="1"/>
    <col min="769" max="770" width="7.7109375" style="29" customWidth="1"/>
    <col min="771" max="771" width="8.42578125" style="29" customWidth="1"/>
    <col min="772" max="773" width="7.7109375" style="29" customWidth="1"/>
    <col min="774" max="774" width="8.42578125" style="29" customWidth="1"/>
    <col min="775" max="775" width="7.7109375" style="29" customWidth="1"/>
    <col min="776" max="776" width="40.7109375" style="29" customWidth="1"/>
    <col min="777" max="1021" width="9.140625" style="29"/>
    <col min="1022" max="1022" width="42.7109375" style="29" customWidth="1"/>
    <col min="1023" max="1023" width="7.7109375" style="29" customWidth="1"/>
    <col min="1024" max="1024" width="8.42578125" style="29" customWidth="1"/>
    <col min="1025" max="1026" width="7.7109375" style="29" customWidth="1"/>
    <col min="1027" max="1027" width="8.42578125" style="29" customWidth="1"/>
    <col min="1028" max="1029" width="7.7109375" style="29" customWidth="1"/>
    <col min="1030" max="1030" width="8.42578125" style="29" customWidth="1"/>
    <col min="1031" max="1031" width="7.7109375" style="29" customWidth="1"/>
    <col min="1032" max="1032" width="40.7109375" style="29" customWidth="1"/>
    <col min="1033" max="1277" width="9.140625" style="29"/>
    <col min="1278" max="1278" width="42.7109375" style="29" customWidth="1"/>
    <col min="1279" max="1279" width="7.7109375" style="29" customWidth="1"/>
    <col min="1280" max="1280" width="8.42578125" style="29" customWidth="1"/>
    <col min="1281" max="1282" width="7.7109375" style="29" customWidth="1"/>
    <col min="1283" max="1283" width="8.42578125" style="29" customWidth="1"/>
    <col min="1284" max="1285" width="7.7109375" style="29" customWidth="1"/>
    <col min="1286" max="1286" width="8.42578125" style="29" customWidth="1"/>
    <col min="1287" max="1287" width="7.7109375" style="29" customWidth="1"/>
    <col min="1288" max="1288" width="40.7109375" style="29" customWidth="1"/>
    <col min="1289" max="1533" width="9.140625" style="29"/>
    <col min="1534" max="1534" width="42.7109375" style="29" customWidth="1"/>
    <col min="1535" max="1535" width="7.7109375" style="29" customWidth="1"/>
    <col min="1536" max="1536" width="8.42578125" style="29" customWidth="1"/>
    <col min="1537" max="1538" width="7.7109375" style="29" customWidth="1"/>
    <col min="1539" max="1539" width="8.42578125" style="29" customWidth="1"/>
    <col min="1540" max="1541" width="7.7109375" style="29" customWidth="1"/>
    <col min="1542" max="1542" width="8.42578125" style="29" customWidth="1"/>
    <col min="1543" max="1543" width="7.7109375" style="29" customWidth="1"/>
    <col min="1544" max="1544" width="40.7109375" style="29" customWidth="1"/>
    <col min="1545" max="1789" width="9.140625" style="29"/>
    <col min="1790" max="1790" width="42.7109375" style="29" customWidth="1"/>
    <col min="1791" max="1791" width="7.7109375" style="29" customWidth="1"/>
    <col min="1792" max="1792" width="8.42578125" style="29" customWidth="1"/>
    <col min="1793" max="1794" width="7.7109375" style="29" customWidth="1"/>
    <col min="1795" max="1795" width="8.42578125" style="29" customWidth="1"/>
    <col min="1796" max="1797" width="7.7109375" style="29" customWidth="1"/>
    <col min="1798" max="1798" width="8.42578125" style="29" customWidth="1"/>
    <col min="1799" max="1799" width="7.7109375" style="29" customWidth="1"/>
    <col min="1800" max="1800" width="40.7109375" style="29" customWidth="1"/>
    <col min="1801" max="2045" width="9.140625" style="29"/>
    <col min="2046" max="2046" width="42.7109375" style="29" customWidth="1"/>
    <col min="2047" max="2047" width="7.7109375" style="29" customWidth="1"/>
    <col min="2048" max="2048" width="8.42578125" style="29" customWidth="1"/>
    <col min="2049" max="2050" width="7.7109375" style="29" customWidth="1"/>
    <col min="2051" max="2051" width="8.42578125" style="29" customWidth="1"/>
    <col min="2052" max="2053" width="7.7109375" style="29" customWidth="1"/>
    <col min="2054" max="2054" width="8.42578125" style="29" customWidth="1"/>
    <col min="2055" max="2055" width="7.7109375" style="29" customWidth="1"/>
    <col min="2056" max="2056" width="40.7109375" style="29" customWidth="1"/>
    <col min="2057" max="2301" width="9.140625" style="29"/>
    <col min="2302" max="2302" width="42.7109375" style="29" customWidth="1"/>
    <col min="2303" max="2303" width="7.7109375" style="29" customWidth="1"/>
    <col min="2304" max="2304" width="8.42578125" style="29" customWidth="1"/>
    <col min="2305" max="2306" width="7.7109375" style="29" customWidth="1"/>
    <col min="2307" max="2307" width="8.42578125" style="29" customWidth="1"/>
    <col min="2308" max="2309" width="7.7109375" style="29" customWidth="1"/>
    <col min="2310" max="2310" width="8.42578125" style="29" customWidth="1"/>
    <col min="2311" max="2311" width="7.7109375" style="29" customWidth="1"/>
    <col min="2312" max="2312" width="40.7109375" style="29" customWidth="1"/>
    <col min="2313" max="2557" width="9.140625" style="29"/>
    <col min="2558" max="2558" width="42.7109375" style="29" customWidth="1"/>
    <col min="2559" max="2559" width="7.7109375" style="29" customWidth="1"/>
    <col min="2560" max="2560" width="8.42578125" style="29" customWidth="1"/>
    <col min="2561" max="2562" width="7.7109375" style="29" customWidth="1"/>
    <col min="2563" max="2563" width="8.42578125" style="29" customWidth="1"/>
    <col min="2564" max="2565" width="7.7109375" style="29" customWidth="1"/>
    <col min="2566" max="2566" width="8.42578125" style="29" customWidth="1"/>
    <col min="2567" max="2567" width="7.7109375" style="29" customWidth="1"/>
    <col min="2568" max="2568" width="40.7109375" style="29" customWidth="1"/>
    <col min="2569" max="2813" width="9.140625" style="29"/>
    <col min="2814" max="2814" width="42.7109375" style="29" customWidth="1"/>
    <col min="2815" max="2815" width="7.7109375" style="29" customWidth="1"/>
    <col min="2816" max="2816" width="8.42578125" style="29" customWidth="1"/>
    <col min="2817" max="2818" width="7.7109375" style="29" customWidth="1"/>
    <col min="2819" max="2819" width="8.42578125" style="29" customWidth="1"/>
    <col min="2820" max="2821" width="7.7109375" style="29" customWidth="1"/>
    <col min="2822" max="2822" width="8.42578125" style="29" customWidth="1"/>
    <col min="2823" max="2823" width="7.7109375" style="29" customWidth="1"/>
    <col min="2824" max="2824" width="40.7109375" style="29" customWidth="1"/>
    <col min="2825" max="3069" width="9.140625" style="29"/>
    <col min="3070" max="3070" width="42.7109375" style="29" customWidth="1"/>
    <col min="3071" max="3071" width="7.7109375" style="29" customWidth="1"/>
    <col min="3072" max="3072" width="8.42578125" style="29" customWidth="1"/>
    <col min="3073" max="3074" width="7.7109375" style="29" customWidth="1"/>
    <col min="3075" max="3075" width="8.42578125" style="29" customWidth="1"/>
    <col min="3076" max="3077" width="7.7109375" style="29" customWidth="1"/>
    <col min="3078" max="3078" width="8.42578125" style="29" customWidth="1"/>
    <col min="3079" max="3079" width="7.7109375" style="29" customWidth="1"/>
    <col min="3080" max="3080" width="40.7109375" style="29" customWidth="1"/>
    <col min="3081" max="3325" width="9.140625" style="29"/>
    <col min="3326" max="3326" width="42.7109375" style="29" customWidth="1"/>
    <col min="3327" max="3327" width="7.7109375" style="29" customWidth="1"/>
    <col min="3328" max="3328" width="8.42578125" style="29" customWidth="1"/>
    <col min="3329" max="3330" width="7.7109375" style="29" customWidth="1"/>
    <col min="3331" max="3331" width="8.42578125" style="29" customWidth="1"/>
    <col min="3332" max="3333" width="7.7109375" style="29" customWidth="1"/>
    <col min="3334" max="3334" width="8.42578125" style="29" customWidth="1"/>
    <col min="3335" max="3335" width="7.7109375" style="29" customWidth="1"/>
    <col min="3336" max="3336" width="40.7109375" style="29" customWidth="1"/>
    <col min="3337" max="3581" width="9.140625" style="29"/>
    <col min="3582" max="3582" width="42.7109375" style="29" customWidth="1"/>
    <col min="3583" max="3583" width="7.7109375" style="29" customWidth="1"/>
    <col min="3584" max="3584" width="8.42578125" style="29" customWidth="1"/>
    <col min="3585" max="3586" width="7.7109375" style="29" customWidth="1"/>
    <col min="3587" max="3587" width="8.42578125" style="29" customWidth="1"/>
    <col min="3588" max="3589" width="7.7109375" style="29" customWidth="1"/>
    <col min="3590" max="3590" width="8.42578125" style="29" customWidth="1"/>
    <col min="3591" max="3591" width="7.7109375" style="29" customWidth="1"/>
    <col min="3592" max="3592" width="40.7109375" style="29" customWidth="1"/>
    <col min="3593" max="3837" width="9.140625" style="29"/>
    <col min="3838" max="3838" width="42.7109375" style="29" customWidth="1"/>
    <col min="3839" max="3839" width="7.7109375" style="29" customWidth="1"/>
    <col min="3840" max="3840" width="8.42578125" style="29" customWidth="1"/>
    <col min="3841" max="3842" width="7.7109375" style="29" customWidth="1"/>
    <col min="3843" max="3843" width="8.42578125" style="29" customWidth="1"/>
    <col min="3844" max="3845" width="7.7109375" style="29" customWidth="1"/>
    <col min="3846" max="3846" width="8.42578125" style="29" customWidth="1"/>
    <col min="3847" max="3847" width="7.7109375" style="29" customWidth="1"/>
    <col min="3848" max="3848" width="40.7109375" style="29" customWidth="1"/>
    <col min="3849" max="4093" width="9.140625" style="29"/>
    <col min="4094" max="4094" width="42.7109375" style="29" customWidth="1"/>
    <col min="4095" max="4095" width="7.7109375" style="29" customWidth="1"/>
    <col min="4096" max="4096" width="8.42578125" style="29" customWidth="1"/>
    <col min="4097" max="4098" width="7.7109375" style="29" customWidth="1"/>
    <col min="4099" max="4099" width="8.42578125" style="29" customWidth="1"/>
    <col min="4100" max="4101" width="7.7109375" style="29" customWidth="1"/>
    <col min="4102" max="4102" width="8.42578125" style="29" customWidth="1"/>
    <col min="4103" max="4103" width="7.7109375" style="29" customWidth="1"/>
    <col min="4104" max="4104" width="40.7109375" style="29" customWidth="1"/>
    <col min="4105" max="4349" width="9.140625" style="29"/>
    <col min="4350" max="4350" width="42.7109375" style="29" customWidth="1"/>
    <col min="4351" max="4351" width="7.7109375" style="29" customWidth="1"/>
    <col min="4352" max="4352" width="8.42578125" style="29" customWidth="1"/>
    <col min="4353" max="4354" width="7.7109375" style="29" customWidth="1"/>
    <col min="4355" max="4355" width="8.42578125" style="29" customWidth="1"/>
    <col min="4356" max="4357" width="7.7109375" style="29" customWidth="1"/>
    <col min="4358" max="4358" width="8.42578125" style="29" customWidth="1"/>
    <col min="4359" max="4359" width="7.7109375" style="29" customWidth="1"/>
    <col min="4360" max="4360" width="40.7109375" style="29" customWidth="1"/>
    <col min="4361" max="4605" width="9.140625" style="29"/>
    <col min="4606" max="4606" width="42.7109375" style="29" customWidth="1"/>
    <col min="4607" max="4607" width="7.7109375" style="29" customWidth="1"/>
    <col min="4608" max="4608" width="8.42578125" style="29" customWidth="1"/>
    <col min="4609" max="4610" width="7.7109375" style="29" customWidth="1"/>
    <col min="4611" max="4611" width="8.42578125" style="29" customWidth="1"/>
    <col min="4612" max="4613" width="7.7109375" style="29" customWidth="1"/>
    <col min="4614" max="4614" width="8.42578125" style="29" customWidth="1"/>
    <col min="4615" max="4615" width="7.7109375" style="29" customWidth="1"/>
    <col min="4616" max="4616" width="40.7109375" style="29" customWidth="1"/>
    <col min="4617" max="4861" width="9.140625" style="29"/>
    <col min="4862" max="4862" width="42.7109375" style="29" customWidth="1"/>
    <col min="4863" max="4863" width="7.7109375" style="29" customWidth="1"/>
    <col min="4864" max="4864" width="8.42578125" style="29" customWidth="1"/>
    <col min="4865" max="4866" width="7.7109375" style="29" customWidth="1"/>
    <col min="4867" max="4867" width="8.42578125" style="29" customWidth="1"/>
    <col min="4868" max="4869" width="7.7109375" style="29" customWidth="1"/>
    <col min="4870" max="4870" width="8.42578125" style="29" customWidth="1"/>
    <col min="4871" max="4871" width="7.7109375" style="29" customWidth="1"/>
    <col min="4872" max="4872" width="40.7109375" style="29" customWidth="1"/>
    <col min="4873" max="5117" width="9.140625" style="29"/>
    <col min="5118" max="5118" width="42.7109375" style="29" customWidth="1"/>
    <col min="5119" max="5119" width="7.7109375" style="29" customWidth="1"/>
    <col min="5120" max="5120" width="8.42578125" style="29" customWidth="1"/>
    <col min="5121" max="5122" width="7.7109375" style="29" customWidth="1"/>
    <col min="5123" max="5123" width="8.42578125" style="29" customWidth="1"/>
    <col min="5124" max="5125" width="7.7109375" style="29" customWidth="1"/>
    <col min="5126" max="5126" width="8.42578125" style="29" customWidth="1"/>
    <col min="5127" max="5127" width="7.7109375" style="29" customWidth="1"/>
    <col min="5128" max="5128" width="40.7109375" style="29" customWidth="1"/>
    <col min="5129" max="5373" width="9.140625" style="29"/>
    <col min="5374" max="5374" width="42.7109375" style="29" customWidth="1"/>
    <col min="5375" max="5375" width="7.7109375" style="29" customWidth="1"/>
    <col min="5376" max="5376" width="8.42578125" style="29" customWidth="1"/>
    <col min="5377" max="5378" width="7.7109375" style="29" customWidth="1"/>
    <col min="5379" max="5379" width="8.42578125" style="29" customWidth="1"/>
    <col min="5380" max="5381" width="7.7109375" style="29" customWidth="1"/>
    <col min="5382" max="5382" width="8.42578125" style="29" customWidth="1"/>
    <col min="5383" max="5383" width="7.7109375" style="29" customWidth="1"/>
    <col min="5384" max="5384" width="40.7109375" style="29" customWidth="1"/>
    <col min="5385" max="5629" width="9.140625" style="29"/>
    <col min="5630" max="5630" width="42.7109375" style="29" customWidth="1"/>
    <col min="5631" max="5631" width="7.7109375" style="29" customWidth="1"/>
    <col min="5632" max="5632" width="8.42578125" style="29" customWidth="1"/>
    <col min="5633" max="5634" width="7.7109375" style="29" customWidth="1"/>
    <col min="5635" max="5635" width="8.42578125" style="29" customWidth="1"/>
    <col min="5636" max="5637" width="7.7109375" style="29" customWidth="1"/>
    <col min="5638" max="5638" width="8.42578125" style="29" customWidth="1"/>
    <col min="5639" max="5639" width="7.7109375" style="29" customWidth="1"/>
    <col min="5640" max="5640" width="40.7109375" style="29" customWidth="1"/>
    <col min="5641" max="5885" width="9.140625" style="29"/>
    <col min="5886" max="5886" width="42.7109375" style="29" customWidth="1"/>
    <col min="5887" max="5887" width="7.7109375" style="29" customWidth="1"/>
    <col min="5888" max="5888" width="8.42578125" style="29" customWidth="1"/>
    <col min="5889" max="5890" width="7.7109375" style="29" customWidth="1"/>
    <col min="5891" max="5891" width="8.42578125" style="29" customWidth="1"/>
    <col min="5892" max="5893" width="7.7109375" style="29" customWidth="1"/>
    <col min="5894" max="5894" width="8.42578125" style="29" customWidth="1"/>
    <col min="5895" max="5895" width="7.7109375" style="29" customWidth="1"/>
    <col min="5896" max="5896" width="40.7109375" style="29" customWidth="1"/>
    <col min="5897" max="6141" width="9.140625" style="29"/>
    <col min="6142" max="6142" width="42.7109375" style="29" customWidth="1"/>
    <col min="6143" max="6143" width="7.7109375" style="29" customWidth="1"/>
    <col min="6144" max="6144" width="8.42578125" style="29" customWidth="1"/>
    <col min="6145" max="6146" width="7.7109375" style="29" customWidth="1"/>
    <col min="6147" max="6147" width="8.42578125" style="29" customWidth="1"/>
    <col min="6148" max="6149" width="7.7109375" style="29" customWidth="1"/>
    <col min="6150" max="6150" width="8.42578125" style="29" customWidth="1"/>
    <col min="6151" max="6151" width="7.7109375" style="29" customWidth="1"/>
    <col min="6152" max="6152" width="40.7109375" style="29" customWidth="1"/>
    <col min="6153" max="6397" width="9.140625" style="29"/>
    <col min="6398" max="6398" width="42.7109375" style="29" customWidth="1"/>
    <col min="6399" max="6399" width="7.7109375" style="29" customWidth="1"/>
    <col min="6400" max="6400" width="8.42578125" style="29" customWidth="1"/>
    <col min="6401" max="6402" width="7.7109375" style="29" customWidth="1"/>
    <col min="6403" max="6403" width="8.42578125" style="29" customWidth="1"/>
    <col min="6404" max="6405" width="7.7109375" style="29" customWidth="1"/>
    <col min="6406" max="6406" width="8.42578125" style="29" customWidth="1"/>
    <col min="6407" max="6407" width="7.7109375" style="29" customWidth="1"/>
    <col min="6408" max="6408" width="40.7109375" style="29" customWidth="1"/>
    <col min="6409" max="6653" width="9.140625" style="29"/>
    <col min="6654" max="6654" width="42.7109375" style="29" customWidth="1"/>
    <col min="6655" max="6655" width="7.7109375" style="29" customWidth="1"/>
    <col min="6656" max="6656" width="8.42578125" style="29" customWidth="1"/>
    <col min="6657" max="6658" width="7.7109375" style="29" customWidth="1"/>
    <col min="6659" max="6659" width="8.42578125" style="29" customWidth="1"/>
    <col min="6660" max="6661" width="7.7109375" style="29" customWidth="1"/>
    <col min="6662" max="6662" width="8.42578125" style="29" customWidth="1"/>
    <col min="6663" max="6663" width="7.7109375" style="29" customWidth="1"/>
    <col min="6664" max="6664" width="40.7109375" style="29" customWidth="1"/>
    <col min="6665" max="6909" width="9.140625" style="29"/>
    <col min="6910" max="6910" width="42.7109375" style="29" customWidth="1"/>
    <col min="6911" max="6911" width="7.7109375" style="29" customWidth="1"/>
    <col min="6912" max="6912" width="8.42578125" style="29" customWidth="1"/>
    <col min="6913" max="6914" width="7.7109375" style="29" customWidth="1"/>
    <col min="6915" max="6915" width="8.42578125" style="29" customWidth="1"/>
    <col min="6916" max="6917" width="7.7109375" style="29" customWidth="1"/>
    <col min="6918" max="6918" width="8.42578125" style="29" customWidth="1"/>
    <col min="6919" max="6919" width="7.7109375" style="29" customWidth="1"/>
    <col min="6920" max="6920" width="40.7109375" style="29" customWidth="1"/>
    <col min="6921" max="7165" width="9.140625" style="29"/>
    <col min="7166" max="7166" width="42.7109375" style="29" customWidth="1"/>
    <col min="7167" max="7167" width="7.7109375" style="29" customWidth="1"/>
    <col min="7168" max="7168" width="8.42578125" style="29" customWidth="1"/>
    <col min="7169" max="7170" width="7.7109375" style="29" customWidth="1"/>
    <col min="7171" max="7171" width="8.42578125" style="29" customWidth="1"/>
    <col min="7172" max="7173" width="7.7109375" style="29" customWidth="1"/>
    <col min="7174" max="7174" width="8.42578125" style="29" customWidth="1"/>
    <col min="7175" max="7175" width="7.7109375" style="29" customWidth="1"/>
    <col min="7176" max="7176" width="40.7109375" style="29" customWidth="1"/>
    <col min="7177" max="7421" width="9.140625" style="29"/>
    <col min="7422" max="7422" width="42.7109375" style="29" customWidth="1"/>
    <col min="7423" max="7423" width="7.7109375" style="29" customWidth="1"/>
    <col min="7424" max="7424" width="8.42578125" style="29" customWidth="1"/>
    <col min="7425" max="7426" width="7.7109375" style="29" customWidth="1"/>
    <col min="7427" max="7427" width="8.42578125" style="29" customWidth="1"/>
    <col min="7428" max="7429" width="7.7109375" style="29" customWidth="1"/>
    <col min="7430" max="7430" width="8.42578125" style="29" customWidth="1"/>
    <col min="7431" max="7431" width="7.7109375" style="29" customWidth="1"/>
    <col min="7432" max="7432" width="40.7109375" style="29" customWidth="1"/>
    <col min="7433" max="7677" width="9.140625" style="29"/>
    <col min="7678" max="7678" width="42.7109375" style="29" customWidth="1"/>
    <col min="7679" max="7679" width="7.7109375" style="29" customWidth="1"/>
    <col min="7680" max="7680" width="8.42578125" style="29" customWidth="1"/>
    <col min="7681" max="7682" width="7.7109375" style="29" customWidth="1"/>
    <col min="7683" max="7683" width="8.42578125" style="29" customWidth="1"/>
    <col min="7684" max="7685" width="7.7109375" style="29" customWidth="1"/>
    <col min="7686" max="7686" width="8.42578125" style="29" customWidth="1"/>
    <col min="7687" max="7687" width="7.7109375" style="29" customWidth="1"/>
    <col min="7688" max="7688" width="40.7109375" style="29" customWidth="1"/>
    <col min="7689" max="7933" width="9.140625" style="29"/>
    <col min="7934" max="7934" width="42.7109375" style="29" customWidth="1"/>
    <col min="7935" max="7935" width="7.7109375" style="29" customWidth="1"/>
    <col min="7936" max="7936" width="8.42578125" style="29" customWidth="1"/>
    <col min="7937" max="7938" width="7.7109375" style="29" customWidth="1"/>
    <col min="7939" max="7939" width="8.42578125" style="29" customWidth="1"/>
    <col min="7940" max="7941" width="7.7109375" style="29" customWidth="1"/>
    <col min="7942" max="7942" width="8.42578125" style="29" customWidth="1"/>
    <col min="7943" max="7943" width="7.7109375" style="29" customWidth="1"/>
    <col min="7944" max="7944" width="40.7109375" style="29" customWidth="1"/>
    <col min="7945" max="8189" width="9.140625" style="29"/>
    <col min="8190" max="8190" width="42.7109375" style="29" customWidth="1"/>
    <col min="8191" max="8191" width="7.7109375" style="29" customWidth="1"/>
    <col min="8192" max="8192" width="8.42578125" style="29" customWidth="1"/>
    <col min="8193" max="8194" width="7.7109375" style="29" customWidth="1"/>
    <col min="8195" max="8195" width="8.42578125" style="29" customWidth="1"/>
    <col min="8196" max="8197" width="7.7109375" style="29" customWidth="1"/>
    <col min="8198" max="8198" width="8.42578125" style="29" customWidth="1"/>
    <col min="8199" max="8199" width="7.7109375" style="29" customWidth="1"/>
    <col min="8200" max="8200" width="40.7109375" style="29" customWidth="1"/>
    <col min="8201" max="8445" width="9.140625" style="29"/>
    <col min="8446" max="8446" width="42.7109375" style="29" customWidth="1"/>
    <col min="8447" max="8447" width="7.7109375" style="29" customWidth="1"/>
    <col min="8448" max="8448" width="8.42578125" style="29" customWidth="1"/>
    <col min="8449" max="8450" width="7.7109375" style="29" customWidth="1"/>
    <col min="8451" max="8451" width="8.42578125" style="29" customWidth="1"/>
    <col min="8452" max="8453" width="7.7109375" style="29" customWidth="1"/>
    <col min="8454" max="8454" width="8.42578125" style="29" customWidth="1"/>
    <col min="8455" max="8455" width="7.7109375" style="29" customWidth="1"/>
    <col min="8456" max="8456" width="40.7109375" style="29" customWidth="1"/>
    <col min="8457" max="8701" width="9.140625" style="29"/>
    <col min="8702" max="8702" width="42.7109375" style="29" customWidth="1"/>
    <col min="8703" max="8703" width="7.7109375" style="29" customWidth="1"/>
    <col min="8704" max="8704" width="8.42578125" style="29" customWidth="1"/>
    <col min="8705" max="8706" width="7.7109375" style="29" customWidth="1"/>
    <col min="8707" max="8707" width="8.42578125" style="29" customWidth="1"/>
    <col min="8708" max="8709" width="7.7109375" style="29" customWidth="1"/>
    <col min="8710" max="8710" width="8.42578125" style="29" customWidth="1"/>
    <col min="8711" max="8711" width="7.7109375" style="29" customWidth="1"/>
    <col min="8712" max="8712" width="40.7109375" style="29" customWidth="1"/>
    <col min="8713" max="8957" width="9.140625" style="29"/>
    <col min="8958" max="8958" width="42.7109375" style="29" customWidth="1"/>
    <col min="8959" max="8959" width="7.7109375" style="29" customWidth="1"/>
    <col min="8960" max="8960" width="8.42578125" style="29" customWidth="1"/>
    <col min="8961" max="8962" width="7.7109375" style="29" customWidth="1"/>
    <col min="8963" max="8963" width="8.42578125" style="29" customWidth="1"/>
    <col min="8964" max="8965" width="7.7109375" style="29" customWidth="1"/>
    <col min="8966" max="8966" width="8.42578125" style="29" customWidth="1"/>
    <col min="8967" max="8967" width="7.7109375" style="29" customWidth="1"/>
    <col min="8968" max="8968" width="40.7109375" style="29" customWidth="1"/>
    <col min="8969" max="9213" width="9.140625" style="29"/>
    <col min="9214" max="9214" width="42.7109375" style="29" customWidth="1"/>
    <col min="9215" max="9215" width="7.7109375" style="29" customWidth="1"/>
    <col min="9216" max="9216" width="8.42578125" style="29" customWidth="1"/>
    <col min="9217" max="9218" width="7.7109375" style="29" customWidth="1"/>
    <col min="9219" max="9219" width="8.42578125" style="29" customWidth="1"/>
    <col min="9220" max="9221" width="7.7109375" style="29" customWidth="1"/>
    <col min="9222" max="9222" width="8.42578125" style="29" customWidth="1"/>
    <col min="9223" max="9223" width="7.7109375" style="29" customWidth="1"/>
    <col min="9224" max="9224" width="40.7109375" style="29" customWidth="1"/>
    <col min="9225" max="9469" width="9.140625" style="29"/>
    <col min="9470" max="9470" width="42.7109375" style="29" customWidth="1"/>
    <col min="9471" max="9471" width="7.7109375" style="29" customWidth="1"/>
    <col min="9472" max="9472" width="8.42578125" style="29" customWidth="1"/>
    <col min="9473" max="9474" width="7.7109375" style="29" customWidth="1"/>
    <col min="9475" max="9475" width="8.42578125" style="29" customWidth="1"/>
    <col min="9476" max="9477" width="7.7109375" style="29" customWidth="1"/>
    <col min="9478" max="9478" width="8.42578125" style="29" customWidth="1"/>
    <col min="9479" max="9479" width="7.7109375" style="29" customWidth="1"/>
    <col min="9480" max="9480" width="40.7109375" style="29" customWidth="1"/>
    <col min="9481" max="9725" width="9.140625" style="29"/>
    <col min="9726" max="9726" width="42.7109375" style="29" customWidth="1"/>
    <col min="9727" max="9727" width="7.7109375" style="29" customWidth="1"/>
    <col min="9728" max="9728" width="8.42578125" style="29" customWidth="1"/>
    <col min="9729" max="9730" width="7.7109375" style="29" customWidth="1"/>
    <col min="9731" max="9731" width="8.42578125" style="29" customWidth="1"/>
    <col min="9732" max="9733" width="7.7109375" style="29" customWidth="1"/>
    <col min="9734" max="9734" width="8.42578125" style="29" customWidth="1"/>
    <col min="9735" max="9735" width="7.7109375" style="29" customWidth="1"/>
    <col min="9736" max="9736" width="40.7109375" style="29" customWidth="1"/>
    <col min="9737" max="9981" width="9.140625" style="29"/>
    <col min="9982" max="9982" width="42.7109375" style="29" customWidth="1"/>
    <col min="9983" max="9983" width="7.7109375" style="29" customWidth="1"/>
    <col min="9984" max="9984" width="8.42578125" style="29" customWidth="1"/>
    <col min="9985" max="9986" width="7.7109375" style="29" customWidth="1"/>
    <col min="9987" max="9987" width="8.42578125" style="29" customWidth="1"/>
    <col min="9988" max="9989" width="7.7109375" style="29" customWidth="1"/>
    <col min="9990" max="9990" width="8.42578125" style="29" customWidth="1"/>
    <col min="9991" max="9991" width="7.7109375" style="29" customWidth="1"/>
    <col min="9992" max="9992" width="40.7109375" style="29" customWidth="1"/>
    <col min="9993" max="10237" width="9.140625" style="29"/>
    <col min="10238" max="10238" width="42.7109375" style="29" customWidth="1"/>
    <col min="10239" max="10239" width="7.7109375" style="29" customWidth="1"/>
    <col min="10240" max="10240" width="8.42578125" style="29" customWidth="1"/>
    <col min="10241" max="10242" width="7.7109375" style="29" customWidth="1"/>
    <col min="10243" max="10243" width="8.42578125" style="29" customWidth="1"/>
    <col min="10244" max="10245" width="7.7109375" style="29" customWidth="1"/>
    <col min="10246" max="10246" width="8.42578125" style="29" customWidth="1"/>
    <col min="10247" max="10247" width="7.7109375" style="29" customWidth="1"/>
    <col min="10248" max="10248" width="40.7109375" style="29" customWidth="1"/>
    <col min="10249" max="10493" width="9.140625" style="29"/>
    <col min="10494" max="10494" width="42.7109375" style="29" customWidth="1"/>
    <col min="10495" max="10495" width="7.7109375" style="29" customWidth="1"/>
    <col min="10496" max="10496" width="8.42578125" style="29" customWidth="1"/>
    <col min="10497" max="10498" width="7.7109375" style="29" customWidth="1"/>
    <col min="10499" max="10499" width="8.42578125" style="29" customWidth="1"/>
    <col min="10500" max="10501" width="7.7109375" style="29" customWidth="1"/>
    <col min="10502" max="10502" width="8.42578125" style="29" customWidth="1"/>
    <col min="10503" max="10503" width="7.7109375" style="29" customWidth="1"/>
    <col min="10504" max="10504" width="40.7109375" style="29" customWidth="1"/>
    <col min="10505" max="10749" width="9.140625" style="29"/>
    <col min="10750" max="10750" width="42.7109375" style="29" customWidth="1"/>
    <col min="10751" max="10751" width="7.7109375" style="29" customWidth="1"/>
    <col min="10752" max="10752" width="8.42578125" style="29" customWidth="1"/>
    <col min="10753" max="10754" width="7.7109375" style="29" customWidth="1"/>
    <col min="10755" max="10755" width="8.42578125" style="29" customWidth="1"/>
    <col min="10756" max="10757" width="7.7109375" style="29" customWidth="1"/>
    <col min="10758" max="10758" width="8.42578125" style="29" customWidth="1"/>
    <col min="10759" max="10759" width="7.7109375" style="29" customWidth="1"/>
    <col min="10760" max="10760" width="40.7109375" style="29" customWidth="1"/>
    <col min="10761" max="11005" width="9.140625" style="29"/>
    <col min="11006" max="11006" width="42.7109375" style="29" customWidth="1"/>
    <col min="11007" max="11007" width="7.7109375" style="29" customWidth="1"/>
    <col min="11008" max="11008" width="8.42578125" style="29" customWidth="1"/>
    <col min="11009" max="11010" width="7.7109375" style="29" customWidth="1"/>
    <col min="11011" max="11011" width="8.42578125" style="29" customWidth="1"/>
    <col min="11012" max="11013" width="7.7109375" style="29" customWidth="1"/>
    <col min="11014" max="11014" width="8.42578125" style="29" customWidth="1"/>
    <col min="11015" max="11015" width="7.7109375" style="29" customWidth="1"/>
    <col min="11016" max="11016" width="40.7109375" style="29" customWidth="1"/>
    <col min="11017" max="11261" width="9.140625" style="29"/>
    <col min="11262" max="11262" width="42.7109375" style="29" customWidth="1"/>
    <col min="11263" max="11263" width="7.7109375" style="29" customWidth="1"/>
    <col min="11264" max="11264" width="8.42578125" style="29" customWidth="1"/>
    <col min="11265" max="11266" width="7.7109375" style="29" customWidth="1"/>
    <col min="11267" max="11267" width="8.42578125" style="29" customWidth="1"/>
    <col min="11268" max="11269" width="7.7109375" style="29" customWidth="1"/>
    <col min="11270" max="11270" width="8.42578125" style="29" customWidth="1"/>
    <col min="11271" max="11271" width="7.7109375" style="29" customWidth="1"/>
    <col min="11272" max="11272" width="40.7109375" style="29" customWidth="1"/>
    <col min="11273" max="11517" width="9.140625" style="29"/>
    <col min="11518" max="11518" width="42.7109375" style="29" customWidth="1"/>
    <col min="11519" max="11519" width="7.7109375" style="29" customWidth="1"/>
    <col min="11520" max="11520" width="8.42578125" style="29" customWidth="1"/>
    <col min="11521" max="11522" width="7.7109375" style="29" customWidth="1"/>
    <col min="11523" max="11523" width="8.42578125" style="29" customWidth="1"/>
    <col min="11524" max="11525" width="7.7109375" style="29" customWidth="1"/>
    <col min="11526" max="11526" width="8.42578125" style="29" customWidth="1"/>
    <col min="11527" max="11527" width="7.7109375" style="29" customWidth="1"/>
    <col min="11528" max="11528" width="40.7109375" style="29" customWidth="1"/>
    <col min="11529" max="11773" width="9.140625" style="29"/>
    <col min="11774" max="11774" width="42.7109375" style="29" customWidth="1"/>
    <col min="11775" max="11775" width="7.7109375" style="29" customWidth="1"/>
    <col min="11776" max="11776" width="8.42578125" style="29" customWidth="1"/>
    <col min="11777" max="11778" width="7.7109375" style="29" customWidth="1"/>
    <col min="11779" max="11779" width="8.42578125" style="29" customWidth="1"/>
    <col min="11780" max="11781" width="7.7109375" style="29" customWidth="1"/>
    <col min="11782" max="11782" width="8.42578125" style="29" customWidth="1"/>
    <col min="11783" max="11783" width="7.7109375" style="29" customWidth="1"/>
    <col min="11784" max="11784" width="40.7109375" style="29" customWidth="1"/>
    <col min="11785" max="12029" width="9.140625" style="29"/>
    <col min="12030" max="12030" width="42.7109375" style="29" customWidth="1"/>
    <col min="12031" max="12031" width="7.7109375" style="29" customWidth="1"/>
    <col min="12032" max="12032" width="8.42578125" style="29" customWidth="1"/>
    <col min="12033" max="12034" width="7.7109375" style="29" customWidth="1"/>
    <col min="12035" max="12035" width="8.42578125" style="29" customWidth="1"/>
    <col min="12036" max="12037" width="7.7109375" style="29" customWidth="1"/>
    <col min="12038" max="12038" width="8.42578125" style="29" customWidth="1"/>
    <col min="12039" max="12039" width="7.7109375" style="29" customWidth="1"/>
    <col min="12040" max="12040" width="40.7109375" style="29" customWidth="1"/>
    <col min="12041" max="12285" width="9.140625" style="29"/>
    <col min="12286" max="12286" width="42.7109375" style="29" customWidth="1"/>
    <col min="12287" max="12287" width="7.7109375" style="29" customWidth="1"/>
    <col min="12288" max="12288" width="8.42578125" style="29" customWidth="1"/>
    <col min="12289" max="12290" width="7.7109375" style="29" customWidth="1"/>
    <col min="12291" max="12291" width="8.42578125" style="29" customWidth="1"/>
    <col min="12292" max="12293" width="7.7109375" style="29" customWidth="1"/>
    <col min="12294" max="12294" width="8.42578125" style="29" customWidth="1"/>
    <col min="12295" max="12295" width="7.7109375" style="29" customWidth="1"/>
    <col min="12296" max="12296" width="40.7109375" style="29" customWidth="1"/>
    <col min="12297" max="12541" width="9.140625" style="29"/>
    <col min="12542" max="12542" width="42.7109375" style="29" customWidth="1"/>
    <col min="12543" max="12543" width="7.7109375" style="29" customWidth="1"/>
    <col min="12544" max="12544" width="8.42578125" style="29" customWidth="1"/>
    <col min="12545" max="12546" width="7.7109375" style="29" customWidth="1"/>
    <col min="12547" max="12547" width="8.42578125" style="29" customWidth="1"/>
    <col min="12548" max="12549" width="7.7109375" style="29" customWidth="1"/>
    <col min="12550" max="12550" width="8.42578125" style="29" customWidth="1"/>
    <col min="12551" max="12551" width="7.7109375" style="29" customWidth="1"/>
    <col min="12552" max="12552" width="40.7109375" style="29" customWidth="1"/>
    <col min="12553" max="12797" width="9.140625" style="29"/>
    <col min="12798" max="12798" width="42.7109375" style="29" customWidth="1"/>
    <col min="12799" max="12799" width="7.7109375" style="29" customWidth="1"/>
    <col min="12800" max="12800" width="8.42578125" style="29" customWidth="1"/>
    <col min="12801" max="12802" width="7.7109375" style="29" customWidth="1"/>
    <col min="12803" max="12803" width="8.42578125" style="29" customWidth="1"/>
    <col min="12804" max="12805" width="7.7109375" style="29" customWidth="1"/>
    <col min="12806" max="12806" width="8.42578125" style="29" customWidth="1"/>
    <col min="12807" max="12807" width="7.7109375" style="29" customWidth="1"/>
    <col min="12808" max="12808" width="40.7109375" style="29" customWidth="1"/>
    <col min="12809" max="13053" width="9.140625" style="29"/>
    <col min="13054" max="13054" width="42.7109375" style="29" customWidth="1"/>
    <col min="13055" max="13055" width="7.7109375" style="29" customWidth="1"/>
    <col min="13056" max="13056" width="8.42578125" style="29" customWidth="1"/>
    <col min="13057" max="13058" width="7.7109375" style="29" customWidth="1"/>
    <col min="13059" max="13059" width="8.42578125" style="29" customWidth="1"/>
    <col min="13060" max="13061" width="7.7109375" style="29" customWidth="1"/>
    <col min="13062" max="13062" width="8.42578125" style="29" customWidth="1"/>
    <col min="13063" max="13063" width="7.7109375" style="29" customWidth="1"/>
    <col min="13064" max="13064" width="40.7109375" style="29" customWidth="1"/>
    <col min="13065" max="13309" width="9.140625" style="29"/>
    <col min="13310" max="13310" width="42.7109375" style="29" customWidth="1"/>
    <col min="13311" max="13311" width="7.7109375" style="29" customWidth="1"/>
    <col min="13312" max="13312" width="8.42578125" style="29" customWidth="1"/>
    <col min="13313" max="13314" width="7.7109375" style="29" customWidth="1"/>
    <col min="13315" max="13315" width="8.42578125" style="29" customWidth="1"/>
    <col min="13316" max="13317" width="7.7109375" style="29" customWidth="1"/>
    <col min="13318" max="13318" width="8.42578125" style="29" customWidth="1"/>
    <col min="13319" max="13319" width="7.7109375" style="29" customWidth="1"/>
    <col min="13320" max="13320" width="40.7109375" style="29" customWidth="1"/>
    <col min="13321" max="13565" width="9.140625" style="29"/>
    <col min="13566" max="13566" width="42.7109375" style="29" customWidth="1"/>
    <col min="13567" max="13567" width="7.7109375" style="29" customWidth="1"/>
    <col min="13568" max="13568" width="8.42578125" style="29" customWidth="1"/>
    <col min="13569" max="13570" width="7.7109375" style="29" customWidth="1"/>
    <col min="13571" max="13571" width="8.42578125" style="29" customWidth="1"/>
    <col min="13572" max="13573" width="7.7109375" style="29" customWidth="1"/>
    <col min="13574" max="13574" width="8.42578125" style="29" customWidth="1"/>
    <col min="13575" max="13575" width="7.7109375" style="29" customWidth="1"/>
    <col min="13576" max="13576" width="40.7109375" style="29" customWidth="1"/>
    <col min="13577" max="13821" width="9.140625" style="29"/>
    <col min="13822" max="13822" width="42.7109375" style="29" customWidth="1"/>
    <col min="13823" max="13823" width="7.7109375" style="29" customWidth="1"/>
    <col min="13824" max="13824" width="8.42578125" style="29" customWidth="1"/>
    <col min="13825" max="13826" width="7.7109375" style="29" customWidth="1"/>
    <col min="13827" max="13827" width="8.42578125" style="29" customWidth="1"/>
    <col min="13828" max="13829" width="7.7109375" style="29" customWidth="1"/>
    <col min="13830" max="13830" width="8.42578125" style="29" customWidth="1"/>
    <col min="13831" max="13831" width="7.7109375" style="29" customWidth="1"/>
    <col min="13832" max="13832" width="40.7109375" style="29" customWidth="1"/>
    <col min="13833" max="14077" width="9.140625" style="29"/>
    <col min="14078" max="14078" width="42.7109375" style="29" customWidth="1"/>
    <col min="14079" max="14079" width="7.7109375" style="29" customWidth="1"/>
    <col min="14080" max="14080" width="8.42578125" style="29" customWidth="1"/>
    <col min="14081" max="14082" width="7.7109375" style="29" customWidth="1"/>
    <col min="14083" max="14083" width="8.42578125" style="29" customWidth="1"/>
    <col min="14084" max="14085" width="7.7109375" style="29" customWidth="1"/>
    <col min="14086" max="14086" width="8.42578125" style="29" customWidth="1"/>
    <col min="14087" max="14087" width="7.7109375" style="29" customWidth="1"/>
    <col min="14088" max="14088" width="40.7109375" style="29" customWidth="1"/>
    <col min="14089" max="14333" width="9.140625" style="29"/>
    <col min="14334" max="14334" width="42.7109375" style="29" customWidth="1"/>
    <col min="14335" max="14335" width="7.7109375" style="29" customWidth="1"/>
    <col min="14336" max="14336" width="8.42578125" style="29" customWidth="1"/>
    <col min="14337" max="14338" width="7.7109375" style="29" customWidth="1"/>
    <col min="14339" max="14339" width="8.42578125" style="29" customWidth="1"/>
    <col min="14340" max="14341" width="7.7109375" style="29" customWidth="1"/>
    <col min="14342" max="14342" width="8.42578125" style="29" customWidth="1"/>
    <col min="14343" max="14343" width="7.7109375" style="29" customWidth="1"/>
    <col min="14344" max="14344" width="40.7109375" style="29" customWidth="1"/>
    <col min="14345" max="14589" width="9.140625" style="29"/>
    <col min="14590" max="14590" width="42.7109375" style="29" customWidth="1"/>
    <col min="14591" max="14591" width="7.7109375" style="29" customWidth="1"/>
    <col min="14592" max="14592" width="8.42578125" style="29" customWidth="1"/>
    <col min="14593" max="14594" width="7.7109375" style="29" customWidth="1"/>
    <col min="14595" max="14595" width="8.42578125" style="29" customWidth="1"/>
    <col min="14596" max="14597" width="7.7109375" style="29" customWidth="1"/>
    <col min="14598" max="14598" width="8.42578125" style="29" customWidth="1"/>
    <col min="14599" max="14599" width="7.7109375" style="29" customWidth="1"/>
    <col min="14600" max="14600" width="40.7109375" style="29" customWidth="1"/>
    <col min="14601" max="14845" width="9.140625" style="29"/>
    <col min="14846" max="14846" width="42.7109375" style="29" customWidth="1"/>
    <col min="14847" max="14847" width="7.7109375" style="29" customWidth="1"/>
    <col min="14848" max="14848" width="8.42578125" style="29" customWidth="1"/>
    <col min="14849" max="14850" width="7.7109375" style="29" customWidth="1"/>
    <col min="14851" max="14851" width="8.42578125" style="29" customWidth="1"/>
    <col min="14852" max="14853" width="7.7109375" style="29" customWidth="1"/>
    <col min="14854" max="14854" width="8.42578125" style="29" customWidth="1"/>
    <col min="14855" max="14855" width="7.7109375" style="29" customWidth="1"/>
    <col min="14856" max="14856" width="40.7109375" style="29" customWidth="1"/>
    <col min="14857" max="15101" width="9.140625" style="29"/>
    <col min="15102" max="15102" width="42.7109375" style="29" customWidth="1"/>
    <col min="15103" max="15103" width="7.7109375" style="29" customWidth="1"/>
    <col min="15104" max="15104" width="8.42578125" style="29" customWidth="1"/>
    <col min="15105" max="15106" width="7.7109375" style="29" customWidth="1"/>
    <col min="15107" max="15107" width="8.42578125" style="29" customWidth="1"/>
    <col min="15108" max="15109" width="7.7109375" style="29" customWidth="1"/>
    <col min="15110" max="15110" width="8.42578125" style="29" customWidth="1"/>
    <col min="15111" max="15111" width="7.7109375" style="29" customWidth="1"/>
    <col min="15112" max="15112" width="40.7109375" style="29" customWidth="1"/>
    <col min="15113" max="15357" width="9.140625" style="29"/>
    <col min="15358" max="15358" width="42.7109375" style="29" customWidth="1"/>
    <col min="15359" max="15359" width="7.7109375" style="29" customWidth="1"/>
    <col min="15360" max="15360" width="8.42578125" style="29" customWidth="1"/>
    <col min="15361" max="15362" width="7.7109375" style="29" customWidth="1"/>
    <col min="15363" max="15363" width="8.42578125" style="29" customWidth="1"/>
    <col min="15364" max="15365" width="7.7109375" style="29" customWidth="1"/>
    <col min="15366" max="15366" width="8.42578125" style="29" customWidth="1"/>
    <col min="15367" max="15367" width="7.7109375" style="29" customWidth="1"/>
    <col min="15368" max="15368" width="40.7109375" style="29" customWidth="1"/>
    <col min="15369" max="15613" width="9.140625" style="29"/>
    <col min="15614" max="15614" width="42.7109375" style="29" customWidth="1"/>
    <col min="15615" max="15615" width="7.7109375" style="29" customWidth="1"/>
    <col min="15616" max="15616" width="8.42578125" style="29" customWidth="1"/>
    <col min="15617" max="15618" width="7.7109375" style="29" customWidth="1"/>
    <col min="15619" max="15619" width="8.42578125" style="29" customWidth="1"/>
    <col min="15620" max="15621" width="7.7109375" style="29" customWidth="1"/>
    <col min="15622" max="15622" width="8.42578125" style="29" customWidth="1"/>
    <col min="15623" max="15623" width="7.7109375" style="29" customWidth="1"/>
    <col min="15624" max="15624" width="40.7109375" style="29" customWidth="1"/>
    <col min="15625" max="15869" width="9.140625" style="29"/>
    <col min="15870" max="15870" width="42.7109375" style="29" customWidth="1"/>
    <col min="15871" max="15871" width="7.7109375" style="29" customWidth="1"/>
    <col min="15872" max="15872" width="8.42578125" style="29" customWidth="1"/>
    <col min="15873" max="15874" width="7.7109375" style="29" customWidth="1"/>
    <col min="15875" max="15875" width="8.42578125" style="29" customWidth="1"/>
    <col min="15876" max="15877" width="7.7109375" style="29" customWidth="1"/>
    <col min="15878" max="15878" width="8.42578125" style="29" customWidth="1"/>
    <col min="15879" max="15879" width="7.7109375" style="29" customWidth="1"/>
    <col min="15880" max="15880" width="40.7109375" style="29" customWidth="1"/>
    <col min="15881" max="16125" width="9.140625" style="29"/>
    <col min="16126" max="16126" width="42.7109375" style="29" customWidth="1"/>
    <col min="16127" max="16127" width="7.7109375" style="29" customWidth="1"/>
    <col min="16128" max="16128" width="8.42578125" style="29" customWidth="1"/>
    <col min="16129" max="16130" width="7.7109375" style="29" customWidth="1"/>
    <col min="16131" max="16131" width="8.42578125" style="29" customWidth="1"/>
    <col min="16132" max="16133" width="7.7109375" style="29" customWidth="1"/>
    <col min="16134" max="16134" width="8.42578125" style="29" customWidth="1"/>
    <col min="16135" max="16135" width="7.7109375" style="29" customWidth="1"/>
    <col min="16136" max="16136" width="40.7109375" style="29" customWidth="1"/>
    <col min="16137" max="16384" width="9.140625" style="29"/>
  </cols>
  <sheetData>
    <row r="1" spans="1:253" ht="23.25" x14ac:dyDescent="0.25">
      <c r="A1" s="1720" t="s">
        <v>963</v>
      </c>
      <c r="B1" s="1720"/>
      <c r="C1" s="1720"/>
      <c r="D1" s="1720"/>
      <c r="E1" s="1720"/>
      <c r="F1" s="1720"/>
      <c r="G1" s="1720"/>
      <c r="H1" s="1720"/>
      <c r="I1" s="1720"/>
      <c r="J1" s="1720"/>
      <c r="K1" s="1720"/>
      <c r="L1" s="1758"/>
      <c r="M1" s="1758"/>
      <c r="N1" s="1758"/>
      <c r="O1" s="1758"/>
      <c r="P1" s="1758"/>
      <c r="Q1" s="1758"/>
      <c r="R1" s="1758"/>
      <c r="S1" s="1758"/>
      <c r="T1" s="1758"/>
      <c r="U1" s="1758"/>
      <c r="V1" s="1758"/>
      <c r="W1" s="1758"/>
      <c r="X1" s="1758"/>
      <c r="Y1" s="1758"/>
      <c r="Z1" s="1758"/>
      <c r="AA1" s="1758"/>
      <c r="AB1" s="1758"/>
      <c r="AC1" s="1758"/>
      <c r="AD1" s="1758"/>
      <c r="AE1" s="1758"/>
      <c r="AF1" s="1758"/>
      <c r="AG1" s="1758"/>
      <c r="AH1" s="1758"/>
      <c r="AI1" s="1758"/>
      <c r="AJ1" s="1758"/>
      <c r="AK1" s="1758"/>
      <c r="AL1" s="1758"/>
      <c r="AM1" s="1758"/>
      <c r="AN1" s="1758"/>
      <c r="AO1" s="1758"/>
      <c r="AP1" s="1758"/>
      <c r="AQ1" s="1758"/>
      <c r="AR1" s="1758"/>
      <c r="AS1" s="1758"/>
      <c r="AT1" s="1758"/>
      <c r="AU1" s="1758"/>
      <c r="AV1" s="1758"/>
      <c r="AW1" s="1758"/>
      <c r="AX1" s="1758"/>
      <c r="AY1" s="1758"/>
      <c r="AZ1" s="1758"/>
      <c r="BA1" s="1758"/>
      <c r="BB1" s="1758"/>
      <c r="BC1" s="1758"/>
      <c r="BD1" s="1758"/>
      <c r="BE1" s="1758"/>
      <c r="BF1" s="1758"/>
      <c r="BG1" s="1758"/>
      <c r="BH1" s="1758"/>
      <c r="BI1" s="1758"/>
      <c r="BJ1" s="1758"/>
      <c r="BK1" s="1758"/>
      <c r="BL1" s="1758"/>
      <c r="BM1" s="1758"/>
      <c r="BN1" s="1758"/>
      <c r="BO1" s="1758"/>
      <c r="BP1" s="1758"/>
      <c r="BQ1" s="1758"/>
      <c r="BR1" s="1758"/>
      <c r="BS1" s="1758"/>
      <c r="BT1" s="1758"/>
      <c r="BU1" s="1758"/>
      <c r="BV1" s="1758"/>
      <c r="BW1" s="1758"/>
      <c r="BX1" s="1758"/>
      <c r="BY1" s="1758"/>
      <c r="BZ1" s="1758"/>
      <c r="CA1" s="1758"/>
      <c r="CB1" s="1758"/>
      <c r="CC1" s="1758"/>
      <c r="CD1" s="1758"/>
      <c r="CE1" s="1758"/>
      <c r="CF1" s="1758"/>
      <c r="CG1" s="1758"/>
      <c r="CH1" s="1758"/>
      <c r="CI1" s="1758"/>
      <c r="CJ1" s="1758"/>
      <c r="CK1" s="1758"/>
      <c r="CL1" s="1758"/>
      <c r="CM1" s="1758"/>
      <c r="CN1" s="1758"/>
      <c r="CO1" s="1758"/>
      <c r="CP1" s="1758"/>
      <c r="CQ1" s="1758"/>
      <c r="CR1" s="1758"/>
      <c r="CS1" s="1758"/>
      <c r="CT1" s="1758"/>
      <c r="CU1" s="1758"/>
      <c r="CV1" s="1758"/>
      <c r="CW1" s="1758"/>
      <c r="CX1" s="1758"/>
      <c r="CY1" s="1758"/>
      <c r="CZ1" s="1758"/>
      <c r="DA1" s="1758"/>
      <c r="DB1" s="1758"/>
      <c r="DC1" s="1758"/>
      <c r="DD1" s="1758"/>
      <c r="DE1" s="1758"/>
      <c r="DF1" s="1758"/>
      <c r="DG1" s="1758"/>
      <c r="DH1" s="1758"/>
      <c r="DI1" s="1758"/>
      <c r="DJ1" s="1758"/>
      <c r="DK1" s="1758"/>
      <c r="DL1" s="1758"/>
      <c r="DM1" s="1758"/>
      <c r="DN1" s="1758"/>
      <c r="DO1" s="1758"/>
      <c r="DP1" s="1758"/>
      <c r="DQ1" s="1758"/>
      <c r="DR1" s="1758"/>
      <c r="DS1" s="1758"/>
      <c r="DT1" s="1758"/>
      <c r="DU1" s="1758"/>
      <c r="DV1" s="1758"/>
      <c r="DW1" s="1758"/>
      <c r="DX1" s="1758"/>
      <c r="DY1" s="1758"/>
      <c r="DZ1" s="1758"/>
      <c r="EA1" s="1758"/>
      <c r="EB1" s="1758"/>
      <c r="EC1" s="1758"/>
      <c r="ED1" s="1758"/>
      <c r="EE1" s="1758"/>
      <c r="EF1" s="1758"/>
      <c r="EG1" s="1758"/>
      <c r="EH1" s="1758"/>
      <c r="EI1" s="1758"/>
      <c r="EJ1" s="1758"/>
      <c r="EK1" s="1758"/>
      <c r="EL1" s="1758"/>
      <c r="EM1" s="1758"/>
      <c r="EN1" s="1758"/>
      <c r="EO1" s="1758"/>
      <c r="EP1" s="1758"/>
      <c r="EQ1" s="1758"/>
      <c r="ER1" s="1758"/>
      <c r="ES1" s="1758"/>
      <c r="ET1" s="1758"/>
      <c r="EU1" s="1758"/>
      <c r="EV1" s="1758"/>
      <c r="EW1" s="1758"/>
      <c r="EX1" s="1758"/>
      <c r="EY1" s="1758"/>
      <c r="EZ1" s="1758"/>
      <c r="FA1" s="1758"/>
      <c r="FB1" s="1758"/>
      <c r="FC1" s="1758"/>
      <c r="FD1" s="1758"/>
      <c r="FE1" s="1758"/>
      <c r="FF1" s="1758"/>
      <c r="FG1" s="1758"/>
      <c r="FH1" s="1758"/>
      <c r="FI1" s="1758"/>
      <c r="FJ1" s="1758"/>
      <c r="FK1" s="1758"/>
      <c r="FL1" s="1758"/>
      <c r="FM1" s="1758"/>
      <c r="FN1" s="1758"/>
      <c r="FO1" s="1758"/>
      <c r="FP1" s="1758"/>
      <c r="FQ1" s="1758"/>
      <c r="FR1" s="1758"/>
      <c r="FS1" s="1758"/>
      <c r="FT1" s="1758"/>
      <c r="FU1" s="1758"/>
      <c r="FV1" s="1758"/>
      <c r="FW1" s="1758"/>
      <c r="FX1" s="1758"/>
      <c r="FY1" s="1758"/>
      <c r="FZ1" s="1758"/>
      <c r="GA1" s="1758"/>
      <c r="GB1" s="1758"/>
      <c r="GC1" s="1758"/>
      <c r="GD1" s="1758"/>
      <c r="GE1" s="1758"/>
      <c r="GF1" s="1758"/>
      <c r="GG1" s="1758"/>
      <c r="GH1" s="1758"/>
      <c r="GI1" s="1758"/>
      <c r="GJ1" s="1758"/>
      <c r="GK1" s="1758"/>
      <c r="GL1" s="1758"/>
      <c r="GM1" s="1758"/>
      <c r="GN1" s="1758"/>
      <c r="GO1" s="1758"/>
      <c r="GP1" s="1758"/>
      <c r="GQ1" s="1758"/>
      <c r="GR1" s="1758"/>
      <c r="GS1" s="1758"/>
      <c r="GT1" s="1758"/>
      <c r="GU1" s="1758"/>
      <c r="GV1" s="1758"/>
      <c r="GW1" s="1758"/>
      <c r="GX1" s="1758"/>
      <c r="GY1" s="1758"/>
      <c r="GZ1" s="1758"/>
      <c r="HA1" s="1758"/>
      <c r="HB1" s="1758"/>
      <c r="HC1" s="1758"/>
      <c r="HD1" s="1758"/>
      <c r="HE1" s="1758"/>
      <c r="HF1" s="1758"/>
      <c r="HG1" s="1758"/>
      <c r="HH1" s="1758"/>
      <c r="HI1" s="1758"/>
      <c r="HJ1" s="1758"/>
      <c r="HK1" s="1758"/>
      <c r="HL1" s="1758"/>
      <c r="HM1" s="1758"/>
      <c r="HN1" s="1758"/>
      <c r="HO1" s="1758"/>
      <c r="HP1" s="1758"/>
      <c r="HQ1" s="1758"/>
      <c r="HR1" s="1758"/>
      <c r="HS1" s="1758"/>
      <c r="HT1" s="1758"/>
      <c r="HU1" s="1758"/>
      <c r="HV1" s="1758"/>
      <c r="HW1" s="1758"/>
      <c r="HX1" s="1758"/>
      <c r="HY1" s="1758"/>
      <c r="HZ1" s="1758"/>
      <c r="IA1" s="1758"/>
      <c r="IB1" s="1758"/>
      <c r="IC1" s="1758"/>
      <c r="ID1" s="1758"/>
      <c r="IE1" s="1758"/>
      <c r="IF1" s="1758"/>
      <c r="IG1" s="1758"/>
      <c r="IH1" s="1758"/>
      <c r="II1" s="1758"/>
      <c r="IJ1" s="1758"/>
      <c r="IK1" s="1758"/>
      <c r="IL1" s="1758"/>
      <c r="IM1" s="1758"/>
      <c r="IN1" s="1758"/>
      <c r="IO1" s="1758"/>
      <c r="IP1" s="1758"/>
      <c r="IQ1" s="1758"/>
      <c r="IR1" s="1758"/>
      <c r="IS1" s="1758"/>
    </row>
    <row r="2" spans="1:253" ht="15.75" x14ac:dyDescent="0.25">
      <c r="A2" s="1834" t="s">
        <v>964</v>
      </c>
      <c r="B2" s="1834"/>
      <c r="C2" s="1834"/>
      <c r="D2" s="1834"/>
      <c r="E2" s="1834"/>
      <c r="F2" s="1834"/>
      <c r="G2" s="1834"/>
      <c r="H2" s="1834"/>
      <c r="I2" s="1834"/>
      <c r="J2" s="1834"/>
      <c r="K2" s="1834"/>
      <c r="L2" s="1759"/>
      <c r="M2" s="1759"/>
      <c r="N2" s="1759"/>
      <c r="O2" s="1759"/>
      <c r="P2" s="1759"/>
      <c r="Q2" s="1759"/>
      <c r="R2" s="1759"/>
      <c r="S2" s="1759"/>
      <c r="T2" s="1759"/>
      <c r="U2" s="1759"/>
      <c r="V2" s="1759"/>
      <c r="W2" s="1759"/>
      <c r="X2" s="1759"/>
      <c r="Y2" s="1759"/>
      <c r="Z2" s="1759"/>
      <c r="AA2" s="1759"/>
      <c r="AB2" s="1759"/>
      <c r="AC2" s="1759"/>
      <c r="AD2" s="1759"/>
      <c r="AE2" s="1759"/>
      <c r="AF2" s="1759"/>
      <c r="AG2" s="1759"/>
      <c r="AH2" s="1759"/>
      <c r="AI2" s="1759"/>
      <c r="AJ2" s="1759"/>
      <c r="AK2" s="1759"/>
      <c r="AL2" s="1759"/>
      <c r="AM2" s="1759"/>
      <c r="AN2" s="1759"/>
      <c r="AO2" s="1759"/>
      <c r="AP2" s="1759"/>
      <c r="AQ2" s="1759"/>
      <c r="AR2" s="1759"/>
      <c r="AS2" s="1759"/>
      <c r="AT2" s="1759"/>
      <c r="AU2" s="1759"/>
      <c r="AV2" s="1759"/>
      <c r="AW2" s="1759"/>
      <c r="AX2" s="1759"/>
      <c r="AY2" s="1759"/>
      <c r="AZ2" s="1759"/>
      <c r="BA2" s="1759"/>
      <c r="BB2" s="1759"/>
      <c r="BC2" s="1759"/>
      <c r="BD2" s="1759"/>
      <c r="BE2" s="1759"/>
      <c r="BF2" s="1759"/>
      <c r="BG2" s="1759"/>
      <c r="BH2" s="1759"/>
      <c r="BI2" s="1759"/>
      <c r="BJ2" s="1759"/>
      <c r="BK2" s="1759"/>
      <c r="BL2" s="1759"/>
      <c r="BM2" s="1759"/>
      <c r="BN2" s="1759"/>
      <c r="BO2" s="1759"/>
      <c r="BP2" s="1759"/>
      <c r="BQ2" s="1759"/>
      <c r="BR2" s="1759"/>
      <c r="BS2" s="1759"/>
      <c r="BT2" s="1759"/>
      <c r="BU2" s="1759"/>
      <c r="BV2" s="1759"/>
      <c r="BW2" s="1759"/>
      <c r="BX2" s="1759"/>
      <c r="BY2" s="1759"/>
      <c r="BZ2" s="1759"/>
      <c r="CA2" s="1759"/>
      <c r="CB2" s="1759"/>
      <c r="CC2" s="1759"/>
      <c r="CD2" s="1759"/>
      <c r="CE2" s="1759"/>
      <c r="CF2" s="1759"/>
      <c r="CG2" s="1759"/>
      <c r="CH2" s="1759"/>
      <c r="CI2" s="1759"/>
      <c r="CJ2" s="1759"/>
      <c r="CK2" s="1759"/>
      <c r="CL2" s="1759"/>
      <c r="CM2" s="1759"/>
      <c r="CN2" s="1759"/>
      <c r="CO2" s="1759"/>
      <c r="CP2" s="1759"/>
      <c r="CQ2" s="1759"/>
      <c r="CR2" s="1759"/>
      <c r="CS2" s="1759"/>
      <c r="CT2" s="1759"/>
      <c r="CU2" s="1759"/>
      <c r="CV2" s="1759"/>
      <c r="CW2" s="1759"/>
      <c r="CX2" s="1759"/>
      <c r="CY2" s="1759"/>
      <c r="CZ2" s="1759"/>
      <c r="DA2" s="1759"/>
      <c r="DB2" s="1759"/>
      <c r="DC2" s="1759"/>
      <c r="DD2" s="1759"/>
      <c r="DE2" s="1759"/>
      <c r="DF2" s="1759"/>
      <c r="DG2" s="1759"/>
      <c r="DH2" s="1759"/>
      <c r="DI2" s="1759"/>
      <c r="DJ2" s="1759"/>
      <c r="DK2" s="1759"/>
      <c r="DL2" s="1759"/>
      <c r="DM2" s="1759"/>
      <c r="DN2" s="1759"/>
      <c r="DO2" s="1759"/>
      <c r="DP2" s="1759"/>
      <c r="DQ2" s="1759"/>
      <c r="DR2" s="1759"/>
      <c r="DS2" s="1759"/>
      <c r="DT2" s="1759"/>
      <c r="DU2" s="1759"/>
      <c r="DV2" s="1759"/>
      <c r="DW2" s="1759"/>
      <c r="DX2" s="1759"/>
      <c r="DY2" s="1759"/>
      <c r="DZ2" s="1759"/>
      <c r="EA2" s="1759"/>
      <c r="EB2" s="1759"/>
      <c r="EC2" s="1759"/>
      <c r="ED2" s="1759"/>
      <c r="EE2" s="1759"/>
      <c r="EF2" s="1759"/>
      <c r="EG2" s="1759"/>
      <c r="EH2" s="1759"/>
      <c r="EI2" s="1759"/>
      <c r="EJ2" s="1759"/>
      <c r="EK2" s="1759"/>
      <c r="EL2" s="1759"/>
      <c r="EM2" s="1759"/>
      <c r="EN2" s="1759"/>
      <c r="EO2" s="1759"/>
      <c r="EP2" s="1759"/>
      <c r="EQ2" s="1759"/>
      <c r="ER2" s="1759"/>
      <c r="ES2" s="1759"/>
      <c r="ET2" s="1759"/>
      <c r="EU2" s="1759"/>
      <c r="EV2" s="1759"/>
      <c r="EW2" s="1759"/>
      <c r="EX2" s="1759"/>
      <c r="EY2" s="1759"/>
      <c r="EZ2" s="1759"/>
      <c r="FA2" s="1759"/>
      <c r="FB2" s="1759"/>
      <c r="FC2" s="1759"/>
      <c r="FD2" s="1759"/>
      <c r="FE2" s="1759"/>
      <c r="FF2" s="1759"/>
      <c r="FG2" s="1759"/>
      <c r="FH2" s="1759"/>
      <c r="FI2" s="1759"/>
      <c r="FJ2" s="1759"/>
      <c r="FK2" s="1759"/>
      <c r="FL2" s="1759"/>
      <c r="FM2" s="1759"/>
      <c r="FN2" s="1759"/>
      <c r="FO2" s="1759"/>
      <c r="FP2" s="1759"/>
      <c r="FQ2" s="1759"/>
      <c r="FR2" s="1759"/>
      <c r="FS2" s="1759"/>
      <c r="FT2" s="1759"/>
      <c r="FU2" s="1759"/>
      <c r="FV2" s="1759"/>
      <c r="FW2" s="1759"/>
      <c r="FX2" s="1759"/>
      <c r="FY2" s="1759"/>
      <c r="FZ2" s="1759"/>
      <c r="GA2" s="1759"/>
      <c r="GB2" s="1759"/>
      <c r="GC2" s="1759"/>
      <c r="GD2" s="1759"/>
      <c r="GE2" s="1759"/>
      <c r="GF2" s="1759"/>
      <c r="GG2" s="1759"/>
      <c r="GH2" s="1759"/>
      <c r="GI2" s="1759"/>
      <c r="GJ2" s="1759"/>
      <c r="GK2" s="1759"/>
      <c r="GL2" s="1759"/>
      <c r="GM2" s="1759"/>
      <c r="GN2" s="1759"/>
      <c r="GO2" s="1759"/>
      <c r="GP2" s="1759"/>
      <c r="GQ2" s="1759"/>
      <c r="GR2" s="1759"/>
      <c r="GS2" s="1759"/>
      <c r="GT2" s="1759"/>
      <c r="GU2" s="1759"/>
      <c r="GV2" s="1759"/>
      <c r="GW2" s="1759"/>
      <c r="GX2" s="1759"/>
      <c r="GY2" s="1759"/>
      <c r="GZ2" s="1759"/>
      <c r="HA2" s="1759"/>
      <c r="HB2" s="1759"/>
      <c r="HC2" s="1759"/>
      <c r="HD2" s="1759"/>
      <c r="HE2" s="1759"/>
      <c r="HF2" s="1759"/>
      <c r="HG2" s="1759"/>
      <c r="HH2" s="1759"/>
      <c r="HI2" s="1759"/>
      <c r="HJ2" s="1759"/>
      <c r="HK2" s="1759"/>
      <c r="HL2" s="1759"/>
      <c r="HM2" s="1759"/>
      <c r="HN2" s="1759"/>
      <c r="HO2" s="1759"/>
      <c r="HP2" s="1759"/>
      <c r="HQ2" s="1759"/>
      <c r="HR2" s="1759"/>
      <c r="HS2" s="1759"/>
      <c r="HT2" s="1759"/>
      <c r="HU2" s="1759"/>
      <c r="HV2" s="1759"/>
      <c r="HW2" s="1759"/>
      <c r="HX2" s="1759"/>
      <c r="HY2" s="1759"/>
      <c r="HZ2" s="1759"/>
      <c r="IA2" s="1759"/>
      <c r="IB2" s="1759"/>
      <c r="IC2" s="1759"/>
      <c r="ID2" s="1759"/>
      <c r="IE2" s="1759"/>
      <c r="IF2" s="1759"/>
      <c r="IG2" s="1759"/>
      <c r="IH2" s="1759"/>
      <c r="II2" s="1759"/>
      <c r="IJ2" s="1759"/>
      <c r="IK2" s="1759"/>
      <c r="IL2" s="1759"/>
      <c r="IM2" s="1759"/>
      <c r="IN2" s="1759"/>
      <c r="IO2" s="1759"/>
      <c r="IP2" s="1759"/>
      <c r="IQ2" s="1759"/>
      <c r="IR2" s="1759"/>
      <c r="IS2" s="1759"/>
    </row>
    <row r="3" spans="1:253" ht="15.75" x14ac:dyDescent="0.25">
      <c r="A3" s="1475">
        <v>2020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759"/>
      <c r="M3" s="1759"/>
      <c r="N3" s="1759"/>
      <c r="O3" s="1759"/>
      <c r="P3" s="1759"/>
      <c r="Q3" s="1759"/>
      <c r="R3" s="1759"/>
      <c r="S3" s="1759"/>
      <c r="T3" s="1759"/>
      <c r="U3" s="1759"/>
      <c r="V3" s="1759"/>
      <c r="W3" s="1759"/>
      <c r="X3" s="1759"/>
      <c r="Y3" s="1759"/>
      <c r="Z3" s="1759"/>
      <c r="AA3" s="1759"/>
      <c r="AB3" s="1759"/>
      <c r="AC3" s="1759"/>
      <c r="AD3" s="1759"/>
      <c r="AE3" s="1759"/>
      <c r="AF3" s="1759"/>
      <c r="AG3" s="1759"/>
      <c r="AH3" s="1759"/>
      <c r="AI3" s="1759"/>
      <c r="AJ3" s="1759"/>
      <c r="AK3" s="1759"/>
      <c r="AL3" s="1759"/>
      <c r="AM3" s="1759"/>
      <c r="AN3" s="1759"/>
      <c r="AO3" s="1759"/>
      <c r="AP3" s="1759"/>
      <c r="AQ3" s="1759"/>
      <c r="AR3" s="1759"/>
      <c r="AS3" s="1759"/>
      <c r="AT3" s="1759"/>
      <c r="AU3" s="1759"/>
      <c r="AV3" s="1759"/>
      <c r="AW3" s="1759"/>
      <c r="AX3" s="1759"/>
      <c r="AY3" s="1759"/>
      <c r="AZ3" s="1759"/>
      <c r="BA3" s="1759"/>
      <c r="BB3" s="1759"/>
      <c r="BC3" s="1759"/>
      <c r="BD3" s="1759"/>
      <c r="BE3" s="1759"/>
      <c r="BF3" s="1759"/>
      <c r="BG3" s="1759"/>
      <c r="BH3" s="1759"/>
      <c r="BI3" s="1759"/>
      <c r="BJ3" s="1759"/>
      <c r="BK3" s="1759"/>
      <c r="BL3" s="1759"/>
      <c r="BM3" s="1759"/>
      <c r="BN3" s="1759"/>
      <c r="BO3" s="1759"/>
      <c r="BP3" s="1759"/>
      <c r="BQ3" s="1759"/>
      <c r="BR3" s="1759"/>
      <c r="BS3" s="1759"/>
      <c r="BT3" s="1759"/>
      <c r="BU3" s="1759"/>
      <c r="BV3" s="1759"/>
      <c r="BW3" s="1759"/>
      <c r="BX3" s="1759"/>
      <c r="BY3" s="1759"/>
      <c r="BZ3" s="1759"/>
      <c r="CA3" s="1759"/>
      <c r="CB3" s="1759"/>
      <c r="CC3" s="1759"/>
      <c r="CD3" s="1759"/>
      <c r="CE3" s="1759"/>
      <c r="CF3" s="1759"/>
      <c r="CG3" s="1759"/>
      <c r="CH3" s="1759"/>
      <c r="CI3" s="1759"/>
      <c r="CJ3" s="1759"/>
      <c r="CK3" s="1759"/>
      <c r="CL3" s="1759"/>
      <c r="CM3" s="1759"/>
      <c r="CN3" s="1759"/>
      <c r="CO3" s="1759"/>
      <c r="CP3" s="1759"/>
      <c r="CQ3" s="1759"/>
      <c r="CR3" s="1759"/>
      <c r="CS3" s="1759"/>
      <c r="CT3" s="1759"/>
      <c r="CU3" s="1759"/>
      <c r="CV3" s="1759"/>
      <c r="CW3" s="1759"/>
      <c r="CX3" s="1759"/>
      <c r="CY3" s="1759"/>
      <c r="CZ3" s="1759"/>
      <c r="DA3" s="1759"/>
      <c r="DB3" s="1759"/>
      <c r="DC3" s="1759"/>
      <c r="DD3" s="1759"/>
      <c r="DE3" s="1759"/>
      <c r="DF3" s="1759"/>
      <c r="DG3" s="1759"/>
      <c r="DH3" s="1759"/>
      <c r="DI3" s="1759"/>
      <c r="DJ3" s="1759"/>
      <c r="DK3" s="1759"/>
      <c r="DL3" s="1759"/>
      <c r="DM3" s="1759"/>
      <c r="DN3" s="1759"/>
      <c r="DO3" s="1759"/>
      <c r="DP3" s="1759"/>
      <c r="DQ3" s="1759"/>
      <c r="DR3" s="1759"/>
      <c r="DS3" s="1759"/>
      <c r="DT3" s="1759"/>
      <c r="DU3" s="1759"/>
      <c r="DV3" s="1759"/>
      <c r="DW3" s="1759"/>
      <c r="DX3" s="1759"/>
      <c r="DY3" s="1759"/>
      <c r="DZ3" s="1759"/>
      <c r="EA3" s="1759"/>
      <c r="EB3" s="1759"/>
      <c r="EC3" s="1759"/>
      <c r="ED3" s="1759"/>
      <c r="EE3" s="1759"/>
      <c r="EF3" s="1759"/>
      <c r="EG3" s="1759"/>
      <c r="EH3" s="1759"/>
      <c r="EI3" s="1759"/>
      <c r="EJ3" s="1759"/>
      <c r="EK3" s="1759"/>
      <c r="EL3" s="1759"/>
      <c r="EM3" s="1759"/>
      <c r="EN3" s="1759"/>
      <c r="EO3" s="1759"/>
      <c r="EP3" s="1759"/>
      <c r="EQ3" s="1759"/>
      <c r="ER3" s="1759"/>
      <c r="ES3" s="1759"/>
      <c r="ET3" s="1759"/>
      <c r="EU3" s="1759"/>
      <c r="EV3" s="1759"/>
      <c r="EW3" s="1759"/>
      <c r="EX3" s="1759"/>
      <c r="EY3" s="1759"/>
      <c r="EZ3" s="1759"/>
      <c r="FA3" s="1759"/>
      <c r="FB3" s="1759"/>
      <c r="FC3" s="1759"/>
      <c r="FD3" s="1759"/>
      <c r="FE3" s="1759"/>
      <c r="FF3" s="1759"/>
      <c r="FG3" s="1759"/>
      <c r="FH3" s="1759"/>
      <c r="FI3" s="1759"/>
      <c r="FJ3" s="1759"/>
      <c r="FK3" s="1759"/>
      <c r="FL3" s="1759"/>
      <c r="FM3" s="1759"/>
      <c r="FN3" s="1759"/>
      <c r="FO3" s="1759"/>
      <c r="FP3" s="1759"/>
      <c r="FQ3" s="1759"/>
      <c r="FR3" s="1759"/>
      <c r="FS3" s="1759"/>
      <c r="FT3" s="1759"/>
      <c r="FU3" s="1759"/>
      <c r="FV3" s="1759"/>
      <c r="FW3" s="1759"/>
      <c r="FX3" s="1759"/>
      <c r="FY3" s="1759"/>
      <c r="FZ3" s="1759"/>
      <c r="GA3" s="1759"/>
      <c r="GB3" s="1759"/>
      <c r="GC3" s="1759"/>
      <c r="GD3" s="1759"/>
      <c r="GE3" s="1759"/>
      <c r="GF3" s="1759"/>
      <c r="GG3" s="1759"/>
      <c r="GH3" s="1759"/>
      <c r="GI3" s="1759"/>
      <c r="GJ3" s="1759"/>
      <c r="GK3" s="1759"/>
      <c r="GL3" s="1759"/>
      <c r="GM3" s="1759"/>
      <c r="GN3" s="1759"/>
      <c r="GO3" s="1759"/>
      <c r="GP3" s="1759"/>
      <c r="GQ3" s="1759"/>
      <c r="GR3" s="1759"/>
      <c r="GS3" s="1759"/>
      <c r="GT3" s="1759"/>
      <c r="GU3" s="1759"/>
      <c r="GV3" s="1759"/>
      <c r="GW3" s="1759"/>
      <c r="GX3" s="1759"/>
      <c r="GY3" s="1759"/>
      <c r="GZ3" s="1759"/>
      <c r="HA3" s="1759"/>
      <c r="HB3" s="1759"/>
      <c r="HC3" s="1759"/>
      <c r="HD3" s="1759"/>
      <c r="HE3" s="1759"/>
      <c r="HF3" s="1759"/>
      <c r="HG3" s="1759"/>
      <c r="HH3" s="1759"/>
      <c r="HI3" s="1759"/>
      <c r="HJ3" s="1759"/>
      <c r="HK3" s="1759"/>
      <c r="HL3" s="1759"/>
      <c r="HM3" s="1759"/>
      <c r="HN3" s="1759"/>
      <c r="HO3" s="1759"/>
      <c r="HP3" s="1759"/>
      <c r="HQ3" s="1759"/>
      <c r="HR3" s="1759"/>
      <c r="HS3" s="1759"/>
      <c r="HT3" s="1759"/>
      <c r="HU3" s="1759"/>
      <c r="HV3" s="1759"/>
      <c r="HW3" s="1759"/>
      <c r="HX3" s="1759"/>
      <c r="HY3" s="1759"/>
      <c r="HZ3" s="1759"/>
      <c r="IA3" s="1759"/>
      <c r="IB3" s="1759"/>
      <c r="IC3" s="1759"/>
      <c r="ID3" s="1759"/>
      <c r="IE3" s="1759"/>
      <c r="IF3" s="1759"/>
      <c r="IG3" s="1759"/>
      <c r="IH3" s="1759"/>
      <c r="II3" s="1759"/>
      <c r="IJ3" s="1759"/>
      <c r="IK3" s="1759"/>
      <c r="IL3" s="1759"/>
      <c r="IM3" s="1759"/>
      <c r="IN3" s="1759"/>
      <c r="IO3" s="1759"/>
      <c r="IP3" s="1759"/>
      <c r="IQ3" s="1759"/>
      <c r="IR3" s="1759"/>
      <c r="IS3" s="1759"/>
    </row>
    <row r="4" spans="1:253" s="756" customFormat="1" ht="27.75" customHeight="1" x14ac:dyDescent="0.3">
      <c r="A4" s="753" t="s">
        <v>126</v>
      </c>
      <c r="B4" s="308"/>
      <c r="C4" s="308"/>
      <c r="D4" s="1835"/>
      <c r="E4" s="1835"/>
      <c r="F4" s="1835"/>
      <c r="G4" s="308"/>
      <c r="H4" s="308"/>
      <c r="I4" s="308"/>
      <c r="J4" s="300"/>
      <c r="K4" s="757" t="s">
        <v>127</v>
      </c>
    </row>
    <row r="5" spans="1:253" ht="26.25" customHeight="1" x14ac:dyDescent="0.2">
      <c r="A5" s="1766" t="s">
        <v>1563</v>
      </c>
      <c r="B5" s="1581" t="s">
        <v>702</v>
      </c>
      <c r="C5" s="1581"/>
      <c r="D5" s="1581"/>
      <c r="E5" s="1517" t="s">
        <v>701</v>
      </c>
      <c r="F5" s="1517"/>
      <c r="G5" s="1517"/>
      <c r="H5" s="1517" t="s">
        <v>700</v>
      </c>
      <c r="I5" s="1517"/>
      <c r="J5" s="1517"/>
      <c r="K5" s="1769" t="s">
        <v>699</v>
      </c>
    </row>
    <row r="6" spans="1:253" ht="35.25" x14ac:dyDescent="0.2">
      <c r="A6" s="1768"/>
      <c r="B6" s="826" t="s">
        <v>769</v>
      </c>
      <c r="C6" s="827" t="s">
        <v>767</v>
      </c>
      <c r="D6" s="827" t="s">
        <v>768</v>
      </c>
      <c r="E6" s="826" t="s">
        <v>769</v>
      </c>
      <c r="F6" s="827" t="s">
        <v>767</v>
      </c>
      <c r="G6" s="827" t="s">
        <v>768</v>
      </c>
      <c r="H6" s="826" t="s">
        <v>769</v>
      </c>
      <c r="I6" s="827" t="s">
        <v>767</v>
      </c>
      <c r="J6" s="827" t="s">
        <v>768</v>
      </c>
      <c r="K6" s="1771"/>
    </row>
    <row r="7" spans="1:253" ht="26.25" customHeight="1" thickBot="1" x14ac:dyDescent="0.25">
      <c r="A7" s="408" t="s">
        <v>290</v>
      </c>
      <c r="B7" s="409">
        <v>2.2056207755247241</v>
      </c>
      <c r="C7" s="409">
        <v>2.838709677419355</v>
      </c>
      <c r="D7" s="409">
        <v>1.9646365422396856</v>
      </c>
      <c r="E7" s="409">
        <v>1.7307692307692306</v>
      </c>
      <c r="F7" s="675">
        <v>2.7484143763213527</v>
      </c>
      <c r="G7" s="675">
        <v>1.4312383322962041</v>
      </c>
      <c r="H7" s="409">
        <v>3.5567715458276337</v>
      </c>
      <c r="I7" s="675">
        <v>2.9801324503311259</v>
      </c>
      <c r="J7" s="675">
        <v>3.9627039627039626</v>
      </c>
      <c r="K7" s="410" t="s">
        <v>971</v>
      </c>
    </row>
    <row r="8" spans="1:253" ht="26.25" customHeight="1" thickBot="1" x14ac:dyDescent="0.25">
      <c r="A8" s="411" t="s">
        <v>291</v>
      </c>
      <c r="B8" s="412">
        <v>14.656705798648169</v>
      </c>
      <c r="C8" s="412">
        <v>24.387096774193548</v>
      </c>
      <c r="D8" s="412">
        <v>10.952848722986248</v>
      </c>
      <c r="E8" s="412">
        <v>14.134615384615383</v>
      </c>
      <c r="F8" s="676">
        <v>26.638477801268497</v>
      </c>
      <c r="G8" s="676">
        <v>10.454262601120099</v>
      </c>
      <c r="H8" s="412">
        <v>16.142270861833108</v>
      </c>
      <c r="I8" s="676">
        <v>20.860927152317881</v>
      </c>
      <c r="J8" s="676">
        <v>12.820512820512821</v>
      </c>
      <c r="K8" s="413" t="s">
        <v>972</v>
      </c>
    </row>
    <row r="9" spans="1:253" ht="34.5" thickBot="1" x14ac:dyDescent="0.25">
      <c r="A9" s="414" t="s">
        <v>292</v>
      </c>
      <c r="B9" s="409">
        <v>0.39131981501245111</v>
      </c>
      <c r="C9" s="409">
        <v>0.5161290322580645</v>
      </c>
      <c r="D9" s="409">
        <v>0.34381139489194501</v>
      </c>
      <c r="E9" s="409">
        <v>0.28846153846153844</v>
      </c>
      <c r="F9" s="675">
        <v>0</v>
      </c>
      <c r="G9" s="675">
        <v>0.37336652146857496</v>
      </c>
      <c r="H9" s="409">
        <v>0.6839945280437757</v>
      </c>
      <c r="I9" s="675">
        <v>1.3245033112582782</v>
      </c>
      <c r="J9" s="675">
        <v>0.23310023310023309</v>
      </c>
      <c r="K9" s="415" t="s">
        <v>973</v>
      </c>
    </row>
    <row r="10" spans="1:253" ht="26.25" customHeight="1" thickBot="1" x14ac:dyDescent="0.25">
      <c r="A10" s="411" t="s">
        <v>293</v>
      </c>
      <c r="B10" s="416">
        <v>5.7274991106367841</v>
      </c>
      <c r="C10" s="416">
        <v>7.4838709677419351</v>
      </c>
      <c r="D10" s="416">
        <v>5.0589390962671903</v>
      </c>
      <c r="E10" s="416">
        <v>4.375</v>
      </c>
      <c r="F10" s="677">
        <v>6.1310782241014792</v>
      </c>
      <c r="G10" s="677">
        <v>3.8581207218419413</v>
      </c>
      <c r="H10" s="416">
        <v>9.5759233926128591</v>
      </c>
      <c r="I10" s="677">
        <v>9.6026490066225172</v>
      </c>
      <c r="J10" s="677">
        <v>9.5571095571095572</v>
      </c>
      <c r="K10" s="413" t="s">
        <v>974</v>
      </c>
    </row>
    <row r="11" spans="1:253" ht="26.25" customHeight="1" thickBot="1" x14ac:dyDescent="0.25">
      <c r="A11" s="414" t="s">
        <v>294</v>
      </c>
      <c r="B11" s="409">
        <v>1.1383849163998576</v>
      </c>
      <c r="C11" s="409">
        <v>0.90322580645161288</v>
      </c>
      <c r="D11" s="409">
        <v>1.2278978388998036</v>
      </c>
      <c r="E11" s="409">
        <v>1.0576923076923077</v>
      </c>
      <c r="F11" s="675">
        <v>1.0570824524312896</v>
      </c>
      <c r="G11" s="675">
        <v>1.057871810827629</v>
      </c>
      <c r="H11" s="409">
        <v>1.3679890560875514</v>
      </c>
      <c r="I11" s="675">
        <v>0.66225165562913912</v>
      </c>
      <c r="J11" s="675">
        <v>1.8648018648018647</v>
      </c>
      <c r="K11" s="415" t="s">
        <v>975</v>
      </c>
    </row>
    <row r="12" spans="1:253" ht="26.25" customHeight="1" thickBot="1" x14ac:dyDescent="0.25">
      <c r="A12" s="411" t="s">
        <v>295</v>
      </c>
      <c r="B12" s="416">
        <v>28.530771967271434</v>
      </c>
      <c r="C12" s="416">
        <v>20.387096774193548</v>
      </c>
      <c r="D12" s="416">
        <v>31.630648330058939</v>
      </c>
      <c r="E12" s="416">
        <v>28.94230769230769</v>
      </c>
      <c r="F12" s="677">
        <v>19.027484143763211</v>
      </c>
      <c r="G12" s="677">
        <v>31.860609831985066</v>
      </c>
      <c r="H12" s="416">
        <v>27.359781121751027</v>
      </c>
      <c r="I12" s="677">
        <v>22.516556291390728</v>
      </c>
      <c r="J12" s="677">
        <v>30.76923076923077</v>
      </c>
      <c r="K12" s="413" t="s">
        <v>976</v>
      </c>
    </row>
    <row r="13" spans="1:253" ht="26.25" customHeight="1" thickBot="1" x14ac:dyDescent="0.25">
      <c r="A13" s="414" t="s">
        <v>296</v>
      </c>
      <c r="B13" s="409">
        <v>11.312700106723586</v>
      </c>
      <c r="C13" s="409">
        <v>10.064516129032258</v>
      </c>
      <c r="D13" s="409">
        <v>11.787819253438114</v>
      </c>
      <c r="E13" s="409">
        <v>11.394230769230768</v>
      </c>
      <c r="F13" s="675">
        <v>8.456659619450317</v>
      </c>
      <c r="G13" s="675">
        <v>12.258867454884879</v>
      </c>
      <c r="H13" s="409">
        <v>11.080711354309166</v>
      </c>
      <c r="I13" s="675">
        <v>12.582781456953642</v>
      </c>
      <c r="J13" s="675">
        <v>10.023310023310023</v>
      </c>
      <c r="K13" s="415" t="s">
        <v>544</v>
      </c>
    </row>
    <row r="14" spans="1:253" ht="26.25" customHeight="1" thickBot="1" x14ac:dyDescent="0.25">
      <c r="A14" s="411" t="s">
        <v>297</v>
      </c>
      <c r="B14" s="416">
        <v>2.7392387050871578</v>
      </c>
      <c r="C14" s="416">
        <v>3.096774193548387</v>
      </c>
      <c r="D14" s="416">
        <v>2.6031434184675835</v>
      </c>
      <c r="E14" s="416">
        <v>2.5480769230769229</v>
      </c>
      <c r="F14" s="677">
        <v>2.3255813953488369</v>
      </c>
      <c r="G14" s="677">
        <v>2.6135656502800249</v>
      </c>
      <c r="H14" s="416">
        <v>3.2831737346101231</v>
      </c>
      <c r="I14" s="677">
        <v>4.3046357615894042</v>
      </c>
      <c r="J14" s="677">
        <v>2.5641025641025639</v>
      </c>
      <c r="K14" s="413" t="s">
        <v>977</v>
      </c>
    </row>
    <row r="15" spans="1:253" ht="26.25" customHeight="1" thickBot="1" x14ac:dyDescent="0.25">
      <c r="A15" s="414" t="s">
        <v>298</v>
      </c>
      <c r="B15" s="409">
        <v>0.32017075773746001</v>
      </c>
      <c r="C15" s="409">
        <v>0.5161290322580645</v>
      </c>
      <c r="D15" s="409">
        <v>0.24557956777996071</v>
      </c>
      <c r="E15" s="409">
        <v>0.14423076923076922</v>
      </c>
      <c r="F15" s="675">
        <v>0.42283298097251582</v>
      </c>
      <c r="G15" s="675">
        <v>6.2227753578095832E-2</v>
      </c>
      <c r="H15" s="409">
        <v>0.82079343365253077</v>
      </c>
      <c r="I15" s="675">
        <v>0.66225165562913912</v>
      </c>
      <c r="J15" s="675">
        <v>0.93240093240093236</v>
      </c>
      <c r="K15" s="415" t="s">
        <v>978</v>
      </c>
    </row>
    <row r="16" spans="1:253" ht="26.25" customHeight="1" thickBot="1" x14ac:dyDescent="0.25">
      <c r="A16" s="411" t="s">
        <v>543</v>
      </c>
      <c r="B16" s="412">
        <v>0.10672358591248667</v>
      </c>
      <c r="C16" s="412">
        <v>0.25806451612903225</v>
      </c>
      <c r="D16" s="412">
        <v>4.9115913555992145E-2</v>
      </c>
      <c r="E16" s="412">
        <v>0.14423076923076922</v>
      </c>
      <c r="F16" s="676">
        <v>0.42283298097251582</v>
      </c>
      <c r="G16" s="676">
        <v>6.2227753578095832E-2</v>
      </c>
      <c r="H16" s="412">
        <v>0</v>
      </c>
      <c r="I16" s="676">
        <v>0</v>
      </c>
      <c r="J16" s="676">
        <v>0</v>
      </c>
      <c r="K16" s="413" t="s">
        <v>979</v>
      </c>
    </row>
    <row r="17" spans="1:11" ht="26.25" customHeight="1" thickBot="1" x14ac:dyDescent="0.25">
      <c r="A17" s="414" t="s">
        <v>299</v>
      </c>
      <c r="B17" s="557">
        <v>5.1227321237993602</v>
      </c>
      <c r="C17" s="557">
        <v>7.354838709677419</v>
      </c>
      <c r="D17" s="557">
        <v>4.2730844793713167</v>
      </c>
      <c r="E17" s="557">
        <v>4.0384615384615383</v>
      </c>
      <c r="F17" s="678">
        <v>6.5539112050739954</v>
      </c>
      <c r="G17" s="678">
        <v>3.298070939639079</v>
      </c>
      <c r="H17" s="557">
        <v>8.2079343365253088</v>
      </c>
      <c r="I17" s="678">
        <v>8.6092715231788084</v>
      </c>
      <c r="J17" s="678">
        <v>7.9254079254079253</v>
      </c>
      <c r="K17" s="415" t="s">
        <v>980</v>
      </c>
    </row>
    <row r="18" spans="1:11" ht="26.25" customHeight="1" thickBot="1" x14ac:dyDescent="0.25">
      <c r="A18" s="411" t="s">
        <v>300</v>
      </c>
      <c r="B18" s="412">
        <v>3.557452863749555E-2</v>
      </c>
      <c r="C18" s="412">
        <v>0.12903225806451613</v>
      </c>
      <c r="D18" s="412">
        <v>0</v>
      </c>
      <c r="E18" s="412">
        <v>4.8076923076923073E-2</v>
      </c>
      <c r="F18" s="676">
        <v>0.21141649048625791</v>
      </c>
      <c r="G18" s="676">
        <v>0</v>
      </c>
      <c r="H18" s="412">
        <v>0</v>
      </c>
      <c r="I18" s="676">
        <v>0</v>
      </c>
      <c r="J18" s="676">
        <v>0</v>
      </c>
      <c r="K18" s="413" t="s">
        <v>981</v>
      </c>
    </row>
    <row r="19" spans="1:11" ht="26.25" customHeight="1" thickBot="1" x14ac:dyDescent="0.25">
      <c r="A19" s="414" t="s">
        <v>301</v>
      </c>
      <c r="B19" s="557">
        <v>1.7787264318747777</v>
      </c>
      <c r="C19" s="557">
        <v>3.7419354838709675</v>
      </c>
      <c r="D19" s="557">
        <v>1.031434184675835</v>
      </c>
      <c r="E19" s="557">
        <v>1.7307692307692306</v>
      </c>
      <c r="F19" s="678">
        <v>4.2283298097251585</v>
      </c>
      <c r="G19" s="678">
        <v>0.99564405724953331</v>
      </c>
      <c r="H19" s="557">
        <v>1.9151846785225719</v>
      </c>
      <c r="I19" s="678">
        <v>2.9801324503311259</v>
      </c>
      <c r="J19" s="678">
        <v>1.1655011655011656</v>
      </c>
      <c r="K19" s="415" t="s">
        <v>982</v>
      </c>
    </row>
    <row r="20" spans="1:11" ht="26.25" customHeight="1" thickBot="1" x14ac:dyDescent="0.25">
      <c r="A20" s="411" t="s">
        <v>302</v>
      </c>
      <c r="B20" s="412">
        <v>3.4507292778370688</v>
      </c>
      <c r="C20" s="412">
        <v>5.032258064516129</v>
      </c>
      <c r="D20" s="412">
        <v>2.8487229862475445</v>
      </c>
      <c r="E20" s="412">
        <v>3.5096153846153846</v>
      </c>
      <c r="F20" s="676">
        <v>6.3424947145877368</v>
      </c>
      <c r="G20" s="676">
        <v>2.6757934038581208</v>
      </c>
      <c r="H20" s="412">
        <v>3.2831737346101231</v>
      </c>
      <c r="I20" s="676">
        <v>2.9801324503311259</v>
      </c>
      <c r="J20" s="676">
        <v>3.4965034965034967</v>
      </c>
      <c r="K20" s="413" t="s">
        <v>983</v>
      </c>
    </row>
    <row r="21" spans="1:11" ht="26.25" customHeight="1" thickBot="1" x14ac:dyDescent="0.25">
      <c r="A21" s="414" t="s">
        <v>303</v>
      </c>
      <c r="B21" s="557">
        <v>1.8498754891497688</v>
      </c>
      <c r="C21" s="557">
        <v>4.258064516129032</v>
      </c>
      <c r="D21" s="557">
        <v>0.93320235756385073</v>
      </c>
      <c r="E21" s="557">
        <v>1.5865384615384615</v>
      </c>
      <c r="F21" s="678">
        <v>3.8054968287526423</v>
      </c>
      <c r="G21" s="678">
        <v>0.93341630367143746</v>
      </c>
      <c r="H21" s="557">
        <v>2.5991792065663475</v>
      </c>
      <c r="I21" s="678">
        <v>4.9668874172185431</v>
      </c>
      <c r="J21" s="678">
        <v>0.93240093240093236</v>
      </c>
      <c r="K21" s="415" t="s">
        <v>984</v>
      </c>
    </row>
    <row r="22" spans="1:11" ht="26.25" customHeight="1" thickBot="1" x14ac:dyDescent="0.25">
      <c r="A22" s="417" t="s">
        <v>517</v>
      </c>
      <c r="B22" s="556">
        <v>13.091426538598364</v>
      </c>
      <c r="C22" s="556">
        <v>4.5161290322580649</v>
      </c>
      <c r="D22" s="556">
        <v>16.355599214145382</v>
      </c>
      <c r="E22" s="556">
        <v>15.384615384615383</v>
      </c>
      <c r="F22" s="679">
        <v>6.3424947145877368</v>
      </c>
      <c r="G22" s="679">
        <v>18.046048537647792</v>
      </c>
      <c r="H22" s="556">
        <v>6.5663474692202461</v>
      </c>
      <c r="I22" s="679">
        <v>1.6556291390728477</v>
      </c>
      <c r="J22" s="679">
        <v>10.023310023310023</v>
      </c>
      <c r="K22" s="419" t="s">
        <v>985</v>
      </c>
    </row>
    <row r="23" spans="1:11" ht="26.25" customHeight="1" x14ac:dyDescent="0.2">
      <c r="A23" s="854" t="s">
        <v>1212</v>
      </c>
      <c r="B23" s="855">
        <v>7.5418000711490576</v>
      </c>
      <c r="C23" s="855">
        <v>4.5161290322580649</v>
      </c>
      <c r="D23" s="855">
        <v>8.6935166994106101</v>
      </c>
      <c r="E23" s="855">
        <v>8.9423076923076916</v>
      </c>
      <c r="F23" s="856">
        <v>5.2854122621564477</v>
      </c>
      <c r="G23" s="856">
        <v>10.018668326073428</v>
      </c>
      <c r="H23" s="855">
        <v>3.5567715458276337</v>
      </c>
      <c r="I23" s="856">
        <v>3.3112582781456954</v>
      </c>
      <c r="J23" s="856">
        <v>3.7296037296037294</v>
      </c>
      <c r="K23" s="857" t="s">
        <v>1213</v>
      </c>
    </row>
    <row r="24" spans="1:11" ht="26.25" customHeight="1" x14ac:dyDescent="0.2">
      <c r="A24" s="858" t="s">
        <v>44</v>
      </c>
      <c r="B24" s="859">
        <v>100</v>
      </c>
      <c r="C24" s="859">
        <v>99.999999999999986</v>
      </c>
      <c r="D24" s="859">
        <v>99.999999999999986</v>
      </c>
      <c r="E24" s="859">
        <v>99.999999999999986</v>
      </c>
      <c r="F24" s="859">
        <v>100</v>
      </c>
      <c r="G24" s="859">
        <v>100</v>
      </c>
      <c r="H24" s="859">
        <v>100</v>
      </c>
      <c r="I24" s="859">
        <v>99.999999999999986</v>
      </c>
      <c r="J24" s="859">
        <v>100.00000000000001</v>
      </c>
      <c r="K24" s="860" t="s">
        <v>45</v>
      </c>
    </row>
  </sheetData>
  <mergeCells count="78">
    <mergeCell ref="DO1:DY1"/>
    <mergeCell ref="A1:K1"/>
    <mergeCell ref="L1:S1"/>
    <mergeCell ref="T1:AD1"/>
    <mergeCell ref="AE1:AO1"/>
    <mergeCell ref="AP1:AZ1"/>
    <mergeCell ref="BA1:BK1"/>
    <mergeCell ref="BL1:BV1"/>
    <mergeCell ref="BW1:CG1"/>
    <mergeCell ref="CH1:CR1"/>
    <mergeCell ref="CS1:DC1"/>
    <mergeCell ref="DD1:DN1"/>
    <mergeCell ref="IQ1:IS1"/>
    <mergeCell ref="DZ1:EJ1"/>
    <mergeCell ref="EK1:EU1"/>
    <mergeCell ref="EV1:FF1"/>
    <mergeCell ref="FG1:FQ1"/>
    <mergeCell ref="FR1:GB1"/>
    <mergeCell ref="GC1:GM1"/>
    <mergeCell ref="GN1:GX1"/>
    <mergeCell ref="GY1:HI1"/>
    <mergeCell ref="HJ1:HT1"/>
    <mergeCell ref="HU1:IE1"/>
    <mergeCell ref="IF1:IP1"/>
    <mergeCell ref="A2:K2"/>
    <mergeCell ref="L2:S2"/>
    <mergeCell ref="T2:AD2"/>
    <mergeCell ref="AE2:AO2"/>
    <mergeCell ref="AP2:AZ2"/>
    <mergeCell ref="IF2:IP2"/>
    <mergeCell ref="IQ2:IS2"/>
    <mergeCell ref="DZ2:EJ2"/>
    <mergeCell ref="EK2:EU2"/>
    <mergeCell ref="EV2:FF2"/>
    <mergeCell ref="FG2:FQ2"/>
    <mergeCell ref="FR2:GB2"/>
    <mergeCell ref="GC2:GM2"/>
    <mergeCell ref="BA3:BK3"/>
    <mergeCell ref="GN2:GX2"/>
    <mergeCell ref="GY2:HI2"/>
    <mergeCell ref="HJ2:HT2"/>
    <mergeCell ref="HU2:IE2"/>
    <mergeCell ref="BL2:BV2"/>
    <mergeCell ref="BW2:CG2"/>
    <mergeCell ref="CH2:CR2"/>
    <mergeCell ref="CS2:DC2"/>
    <mergeCell ref="DD2:DN2"/>
    <mergeCell ref="DO2:DY2"/>
    <mergeCell ref="BA2:BK2"/>
    <mergeCell ref="IF3:IP3"/>
    <mergeCell ref="IQ3:IS3"/>
    <mergeCell ref="DZ3:EJ3"/>
    <mergeCell ref="EK3:EU3"/>
    <mergeCell ref="EV3:FF3"/>
    <mergeCell ref="FG3:FQ3"/>
    <mergeCell ref="FR3:GB3"/>
    <mergeCell ref="GC3:GM3"/>
    <mergeCell ref="K5:K6"/>
    <mergeCell ref="GN3:GX3"/>
    <mergeCell ref="GY3:HI3"/>
    <mergeCell ref="HJ3:HT3"/>
    <mergeCell ref="HU3:IE3"/>
    <mergeCell ref="BL3:BV3"/>
    <mergeCell ref="BW3:CG3"/>
    <mergeCell ref="CH3:CR3"/>
    <mergeCell ref="CS3:DC3"/>
    <mergeCell ref="DD3:DN3"/>
    <mergeCell ref="DO3:DY3"/>
    <mergeCell ref="A3:K3"/>
    <mergeCell ref="L3:S3"/>
    <mergeCell ref="T3:AD3"/>
    <mergeCell ref="AE3:AO3"/>
    <mergeCell ref="AP3:AZ3"/>
    <mergeCell ref="D4:F4"/>
    <mergeCell ref="A5:A6"/>
    <mergeCell ref="B5:D5"/>
    <mergeCell ref="E5:G5"/>
    <mergeCell ref="H5:J5"/>
  </mergeCells>
  <printOptions horizontalCentered="1" verticalCentered="1"/>
  <pageMargins left="0" right="0" top="0" bottom="0" header="0" footer="0"/>
  <pageSetup paperSize="9" scale="88" orientation="landscape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4"/>
  <dimension ref="A1:IR27"/>
  <sheetViews>
    <sheetView view="pageBreakPreview" zoomScaleNormal="100" zoomScaleSheetLayoutView="100" workbookViewId="0">
      <selection activeCell="D9" sqref="D9"/>
    </sheetView>
  </sheetViews>
  <sheetFormatPr defaultRowHeight="15" x14ac:dyDescent="0.25"/>
  <cols>
    <col min="1" max="1" width="40.42578125" style="47" customWidth="1"/>
    <col min="2" max="10" width="9.28515625" style="47" customWidth="1"/>
    <col min="11" max="11" width="39.85546875" style="47" customWidth="1"/>
    <col min="12" max="252" width="9.140625" style="29"/>
    <col min="253" max="253" width="42.7109375" style="29" customWidth="1"/>
    <col min="254" max="254" width="7.7109375" style="29" customWidth="1"/>
    <col min="255" max="255" width="8.42578125" style="29" customWidth="1"/>
    <col min="256" max="257" width="7.7109375" style="29" customWidth="1"/>
    <col min="258" max="258" width="8.42578125" style="29" customWidth="1"/>
    <col min="259" max="260" width="7.7109375" style="29" customWidth="1"/>
    <col min="261" max="261" width="8.42578125" style="29" customWidth="1"/>
    <col min="262" max="262" width="7.7109375" style="29" customWidth="1"/>
    <col min="263" max="263" width="40.7109375" style="29" customWidth="1"/>
    <col min="264" max="508" width="9.140625" style="29"/>
    <col min="509" max="509" width="42.7109375" style="29" customWidth="1"/>
    <col min="510" max="510" width="7.7109375" style="29" customWidth="1"/>
    <col min="511" max="511" width="8.42578125" style="29" customWidth="1"/>
    <col min="512" max="513" width="7.7109375" style="29" customWidth="1"/>
    <col min="514" max="514" width="8.42578125" style="29" customWidth="1"/>
    <col min="515" max="516" width="7.7109375" style="29" customWidth="1"/>
    <col min="517" max="517" width="8.42578125" style="29" customWidth="1"/>
    <col min="518" max="518" width="7.7109375" style="29" customWidth="1"/>
    <col min="519" max="519" width="40.7109375" style="29" customWidth="1"/>
    <col min="520" max="764" width="9.140625" style="29"/>
    <col min="765" max="765" width="42.7109375" style="29" customWidth="1"/>
    <col min="766" max="766" width="7.7109375" style="29" customWidth="1"/>
    <col min="767" max="767" width="8.42578125" style="29" customWidth="1"/>
    <col min="768" max="769" width="7.7109375" style="29" customWidth="1"/>
    <col min="770" max="770" width="8.42578125" style="29" customWidth="1"/>
    <col min="771" max="772" width="7.7109375" style="29" customWidth="1"/>
    <col min="773" max="773" width="8.42578125" style="29" customWidth="1"/>
    <col min="774" max="774" width="7.7109375" style="29" customWidth="1"/>
    <col min="775" max="775" width="40.7109375" style="29" customWidth="1"/>
    <col min="776" max="1020" width="9.140625" style="29"/>
    <col min="1021" max="1021" width="42.7109375" style="29" customWidth="1"/>
    <col min="1022" max="1022" width="7.7109375" style="29" customWidth="1"/>
    <col min="1023" max="1023" width="8.42578125" style="29" customWidth="1"/>
    <col min="1024" max="1025" width="7.7109375" style="29" customWidth="1"/>
    <col min="1026" max="1026" width="8.42578125" style="29" customWidth="1"/>
    <col min="1027" max="1028" width="7.7109375" style="29" customWidth="1"/>
    <col min="1029" max="1029" width="8.42578125" style="29" customWidth="1"/>
    <col min="1030" max="1030" width="7.7109375" style="29" customWidth="1"/>
    <col min="1031" max="1031" width="40.7109375" style="29" customWidth="1"/>
    <col min="1032" max="1276" width="9.140625" style="29"/>
    <col min="1277" max="1277" width="42.7109375" style="29" customWidth="1"/>
    <col min="1278" max="1278" width="7.7109375" style="29" customWidth="1"/>
    <col min="1279" max="1279" width="8.42578125" style="29" customWidth="1"/>
    <col min="1280" max="1281" width="7.7109375" style="29" customWidth="1"/>
    <col min="1282" max="1282" width="8.42578125" style="29" customWidth="1"/>
    <col min="1283" max="1284" width="7.7109375" style="29" customWidth="1"/>
    <col min="1285" max="1285" width="8.42578125" style="29" customWidth="1"/>
    <col min="1286" max="1286" width="7.7109375" style="29" customWidth="1"/>
    <col min="1287" max="1287" width="40.7109375" style="29" customWidth="1"/>
    <col min="1288" max="1532" width="9.140625" style="29"/>
    <col min="1533" max="1533" width="42.7109375" style="29" customWidth="1"/>
    <col min="1534" max="1534" width="7.7109375" style="29" customWidth="1"/>
    <col min="1535" max="1535" width="8.42578125" style="29" customWidth="1"/>
    <col min="1536" max="1537" width="7.7109375" style="29" customWidth="1"/>
    <col min="1538" max="1538" width="8.42578125" style="29" customWidth="1"/>
    <col min="1539" max="1540" width="7.7109375" style="29" customWidth="1"/>
    <col min="1541" max="1541" width="8.42578125" style="29" customWidth="1"/>
    <col min="1542" max="1542" width="7.7109375" style="29" customWidth="1"/>
    <col min="1543" max="1543" width="40.7109375" style="29" customWidth="1"/>
    <col min="1544" max="1788" width="9.140625" style="29"/>
    <col min="1789" max="1789" width="42.7109375" style="29" customWidth="1"/>
    <col min="1790" max="1790" width="7.7109375" style="29" customWidth="1"/>
    <col min="1791" max="1791" width="8.42578125" style="29" customWidth="1"/>
    <col min="1792" max="1793" width="7.7109375" style="29" customWidth="1"/>
    <col min="1794" max="1794" width="8.42578125" style="29" customWidth="1"/>
    <col min="1795" max="1796" width="7.7109375" style="29" customWidth="1"/>
    <col min="1797" max="1797" width="8.42578125" style="29" customWidth="1"/>
    <col min="1798" max="1798" width="7.7109375" style="29" customWidth="1"/>
    <col min="1799" max="1799" width="40.7109375" style="29" customWidth="1"/>
    <col min="1800" max="2044" width="9.140625" style="29"/>
    <col min="2045" max="2045" width="42.7109375" style="29" customWidth="1"/>
    <col min="2046" max="2046" width="7.7109375" style="29" customWidth="1"/>
    <col min="2047" max="2047" width="8.42578125" style="29" customWidth="1"/>
    <col min="2048" max="2049" width="7.7109375" style="29" customWidth="1"/>
    <col min="2050" max="2050" width="8.42578125" style="29" customWidth="1"/>
    <col min="2051" max="2052" width="7.7109375" style="29" customWidth="1"/>
    <col min="2053" max="2053" width="8.42578125" style="29" customWidth="1"/>
    <col min="2054" max="2054" width="7.7109375" style="29" customWidth="1"/>
    <col min="2055" max="2055" width="40.7109375" style="29" customWidth="1"/>
    <col min="2056" max="2300" width="9.140625" style="29"/>
    <col min="2301" max="2301" width="42.7109375" style="29" customWidth="1"/>
    <col min="2302" max="2302" width="7.7109375" style="29" customWidth="1"/>
    <col min="2303" max="2303" width="8.42578125" style="29" customWidth="1"/>
    <col min="2304" max="2305" width="7.7109375" style="29" customWidth="1"/>
    <col min="2306" max="2306" width="8.42578125" style="29" customWidth="1"/>
    <col min="2307" max="2308" width="7.7109375" style="29" customWidth="1"/>
    <col min="2309" max="2309" width="8.42578125" style="29" customWidth="1"/>
    <col min="2310" max="2310" width="7.7109375" style="29" customWidth="1"/>
    <col min="2311" max="2311" width="40.7109375" style="29" customWidth="1"/>
    <col min="2312" max="2556" width="9.140625" style="29"/>
    <col min="2557" max="2557" width="42.7109375" style="29" customWidth="1"/>
    <col min="2558" max="2558" width="7.7109375" style="29" customWidth="1"/>
    <col min="2559" max="2559" width="8.42578125" style="29" customWidth="1"/>
    <col min="2560" max="2561" width="7.7109375" style="29" customWidth="1"/>
    <col min="2562" max="2562" width="8.42578125" style="29" customWidth="1"/>
    <col min="2563" max="2564" width="7.7109375" style="29" customWidth="1"/>
    <col min="2565" max="2565" width="8.42578125" style="29" customWidth="1"/>
    <col min="2566" max="2566" width="7.7109375" style="29" customWidth="1"/>
    <col min="2567" max="2567" width="40.7109375" style="29" customWidth="1"/>
    <col min="2568" max="2812" width="9.140625" style="29"/>
    <col min="2813" max="2813" width="42.7109375" style="29" customWidth="1"/>
    <col min="2814" max="2814" width="7.7109375" style="29" customWidth="1"/>
    <col min="2815" max="2815" width="8.42578125" style="29" customWidth="1"/>
    <col min="2816" max="2817" width="7.7109375" style="29" customWidth="1"/>
    <col min="2818" max="2818" width="8.42578125" style="29" customWidth="1"/>
    <col min="2819" max="2820" width="7.7109375" style="29" customWidth="1"/>
    <col min="2821" max="2821" width="8.42578125" style="29" customWidth="1"/>
    <col min="2822" max="2822" width="7.7109375" style="29" customWidth="1"/>
    <col min="2823" max="2823" width="40.7109375" style="29" customWidth="1"/>
    <col min="2824" max="3068" width="9.140625" style="29"/>
    <col min="3069" max="3069" width="42.7109375" style="29" customWidth="1"/>
    <col min="3070" max="3070" width="7.7109375" style="29" customWidth="1"/>
    <col min="3071" max="3071" width="8.42578125" style="29" customWidth="1"/>
    <col min="3072" max="3073" width="7.7109375" style="29" customWidth="1"/>
    <col min="3074" max="3074" width="8.42578125" style="29" customWidth="1"/>
    <col min="3075" max="3076" width="7.7109375" style="29" customWidth="1"/>
    <col min="3077" max="3077" width="8.42578125" style="29" customWidth="1"/>
    <col min="3078" max="3078" width="7.7109375" style="29" customWidth="1"/>
    <col min="3079" max="3079" width="40.7109375" style="29" customWidth="1"/>
    <col min="3080" max="3324" width="9.140625" style="29"/>
    <col min="3325" max="3325" width="42.7109375" style="29" customWidth="1"/>
    <col min="3326" max="3326" width="7.7109375" style="29" customWidth="1"/>
    <col min="3327" max="3327" width="8.42578125" style="29" customWidth="1"/>
    <col min="3328" max="3329" width="7.7109375" style="29" customWidth="1"/>
    <col min="3330" max="3330" width="8.42578125" style="29" customWidth="1"/>
    <col min="3331" max="3332" width="7.7109375" style="29" customWidth="1"/>
    <col min="3333" max="3333" width="8.42578125" style="29" customWidth="1"/>
    <col min="3334" max="3334" width="7.7109375" style="29" customWidth="1"/>
    <col min="3335" max="3335" width="40.7109375" style="29" customWidth="1"/>
    <col min="3336" max="3580" width="9.140625" style="29"/>
    <col min="3581" max="3581" width="42.7109375" style="29" customWidth="1"/>
    <col min="3582" max="3582" width="7.7109375" style="29" customWidth="1"/>
    <col min="3583" max="3583" width="8.42578125" style="29" customWidth="1"/>
    <col min="3584" max="3585" width="7.7109375" style="29" customWidth="1"/>
    <col min="3586" max="3586" width="8.42578125" style="29" customWidth="1"/>
    <col min="3587" max="3588" width="7.7109375" style="29" customWidth="1"/>
    <col min="3589" max="3589" width="8.42578125" style="29" customWidth="1"/>
    <col min="3590" max="3590" width="7.7109375" style="29" customWidth="1"/>
    <col min="3591" max="3591" width="40.7109375" style="29" customWidth="1"/>
    <col min="3592" max="3836" width="9.140625" style="29"/>
    <col min="3837" max="3837" width="42.7109375" style="29" customWidth="1"/>
    <col min="3838" max="3838" width="7.7109375" style="29" customWidth="1"/>
    <col min="3839" max="3839" width="8.42578125" style="29" customWidth="1"/>
    <col min="3840" max="3841" width="7.7109375" style="29" customWidth="1"/>
    <col min="3842" max="3842" width="8.42578125" style="29" customWidth="1"/>
    <col min="3843" max="3844" width="7.7109375" style="29" customWidth="1"/>
    <col min="3845" max="3845" width="8.42578125" style="29" customWidth="1"/>
    <col min="3846" max="3846" width="7.7109375" style="29" customWidth="1"/>
    <col min="3847" max="3847" width="40.7109375" style="29" customWidth="1"/>
    <col min="3848" max="4092" width="9.140625" style="29"/>
    <col min="4093" max="4093" width="42.7109375" style="29" customWidth="1"/>
    <col min="4094" max="4094" width="7.7109375" style="29" customWidth="1"/>
    <col min="4095" max="4095" width="8.42578125" style="29" customWidth="1"/>
    <col min="4096" max="4097" width="7.7109375" style="29" customWidth="1"/>
    <col min="4098" max="4098" width="8.42578125" style="29" customWidth="1"/>
    <col min="4099" max="4100" width="7.7109375" style="29" customWidth="1"/>
    <col min="4101" max="4101" width="8.42578125" style="29" customWidth="1"/>
    <col min="4102" max="4102" width="7.7109375" style="29" customWidth="1"/>
    <col min="4103" max="4103" width="40.7109375" style="29" customWidth="1"/>
    <col min="4104" max="4348" width="9.140625" style="29"/>
    <col min="4349" max="4349" width="42.7109375" style="29" customWidth="1"/>
    <col min="4350" max="4350" width="7.7109375" style="29" customWidth="1"/>
    <col min="4351" max="4351" width="8.42578125" style="29" customWidth="1"/>
    <col min="4352" max="4353" width="7.7109375" style="29" customWidth="1"/>
    <col min="4354" max="4354" width="8.42578125" style="29" customWidth="1"/>
    <col min="4355" max="4356" width="7.7109375" style="29" customWidth="1"/>
    <col min="4357" max="4357" width="8.42578125" style="29" customWidth="1"/>
    <col min="4358" max="4358" width="7.7109375" style="29" customWidth="1"/>
    <col min="4359" max="4359" width="40.7109375" style="29" customWidth="1"/>
    <col min="4360" max="4604" width="9.140625" style="29"/>
    <col min="4605" max="4605" width="42.7109375" style="29" customWidth="1"/>
    <col min="4606" max="4606" width="7.7109375" style="29" customWidth="1"/>
    <col min="4607" max="4607" width="8.42578125" style="29" customWidth="1"/>
    <col min="4608" max="4609" width="7.7109375" style="29" customWidth="1"/>
    <col min="4610" max="4610" width="8.42578125" style="29" customWidth="1"/>
    <col min="4611" max="4612" width="7.7109375" style="29" customWidth="1"/>
    <col min="4613" max="4613" width="8.42578125" style="29" customWidth="1"/>
    <col min="4614" max="4614" width="7.7109375" style="29" customWidth="1"/>
    <col min="4615" max="4615" width="40.7109375" style="29" customWidth="1"/>
    <col min="4616" max="4860" width="9.140625" style="29"/>
    <col min="4861" max="4861" width="42.7109375" style="29" customWidth="1"/>
    <col min="4862" max="4862" width="7.7109375" style="29" customWidth="1"/>
    <col min="4863" max="4863" width="8.42578125" style="29" customWidth="1"/>
    <col min="4864" max="4865" width="7.7109375" style="29" customWidth="1"/>
    <col min="4866" max="4866" width="8.42578125" style="29" customWidth="1"/>
    <col min="4867" max="4868" width="7.7109375" style="29" customWidth="1"/>
    <col min="4869" max="4869" width="8.42578125" style="29" customWidth="1"/>
    <col min="4870" max="4870" width="7.7109375" style="29" customWidth="1"/>
    <col min="4871" max="4871" width="40.7109375" style="29" customWidth="1"/>
    <col min="4872" max="5116" width="9.140625" style="29"/>
    <col min="5117" max="5117" width="42.7109375" style="29" customWidth="1"/>
    <col min="5118" max="5118" width="7.7109375" style="29" customWidth="1"/>
    <col min="5119" max="5119" width="8.42578125" style="29" customWidth="1"/>
    <col min="5120" max="5121" width="7.7109375" style="29" customWidth="1"/>
    <col min="5122" max="5122" width="8.42578125" style="29" customWidth="1"/>
    <col min="5123" max="5124" width="7.7109375" style="29" customWidth="1"/>
    <col min="5125" max="5125" width="8.42578125" style="29" customWidth="1"/>
    <col min="5126" max="5126" width="7.7109375" style="29" customWidth="1"/>
    <col min="5127" max="5127" width="40.7109375" style="29" customWidth="1"/>
    <col min="5128" max="5372" width="9.140625" style="29"/>
    <col min="5373" max="5373" width="42.7109375" style="29" customWidth="1"/>
    <col min="5374" max="5374" width="7.7109375" style="29" customWidth="1"/>
    <col min="5375" max="5375" width="8.42578125" style="29" customWidth="1"/>
    <col min="5376" max="5377" width="7.7109375" style="29" customWidth="1"/>
    <col min="5378" max="5378" width="8.42578125" style="29" customWidth="1"/>
    <col min="5379" max="5380" width="7.7109375" style="29" customWidth="1"/>
    <col min="5381" max="5381" width="8.42578125" style="29" customWidth="1"/>
    <col min="5382" max="5382" width="7.7109375" style="29" customWidth="1"/>
    <col min="5383" max="5383" width="40.7109375" style="29" customWidth="1"/>
    <col min="5384" max="5628" width="9.140625" style="29"/>
    <col min="5629" max="5629" width="42.7109375" style="29" customWidth="1"/>
    <col min="5630" max="5630" width="7.7109375" style="29" customWidth="1"/>
    <col min="5631" max="5631" width="8.42578125" style="29" customWidth="1"/>
    <col min="5632" max="5633" width="7.7109375" style="29" customWidth="1"/>
    <col min="5634" max="5634" width="8.42578125" style="29" customWidth="1"/>
    <col min="5635" max="5636" width="7.7109375" style="29" customWidth="1"/>
    <col min="5637" max="5637" width="8.42578125" style="29" customWidth="1"/>
    <col min="5638" max="5638" width="7.7109375" style="29" customWidth="1"/>
    <col min="5639" max="5639" width="40.7109375" style="29" customWidth="1"/>
    <col min="5640" max="5884" width="9.140625" style="29"/>
    <col min="5885" max="5885" width="42.7109375" style="29" customWidth="1"/>
    <col min="5886" max="5886" width="7.7109375" style="29" customWidth="1"/>
    <col min="5887" max="5887" width="8.42578125" style="29" customWidth="1"/>
    <col min="5888" max="5889" width="7.7109375" style="29" customWidth="1"/>
    <col min="5890" max="5890" width="8.42578125" style="29" customWidth="1"/>
    <col min="5891" max="5892" width="7.7109375" style="29" customWidth="1"/>
    <col min="5893" max="5893" width="8.42578125" style="29" customWidth="1"/>
    <col min="5894" max="5894" width="7.7109375" style="29" customWidth="1"/>
    <col min="5895" max="5895" width="40.7109375" style="29" customWidth="1"/>
    <col min="5896" max="6140" width="9.140625" style="29"/>
    <col min="6141" max="6141" width="42.7109375" style="29" customWidth="1"/>
    <col min="6142" max="6142" width="7.7109375" style="29" customWidth="1"/>
    <col min="6143" max="6143" width="8.42578125" style="29" customWidth="1"/>
    <col min="6144" max="6145" width="7.7109375" style="29" customWidth="1"/>
    <col min="6146" max="6146" width="8.42578125" style="29" customWidth="1"/>
    <col min="6147" max="6148" width="7.7109375" style="29" customWidth="1"/>
    <col min="6149" max="6149" width="8.42578125" style="29" customWidth="1"/>
    <col min="6150" max="6150" width="7.7109375" style="29" customWidth="1"/>
    <col min="6151" max="6151" width="40.7109375" style="29" customWidth="1"/>
    <col min="6152" max="6396" width="9.140625" style="29"/>
    <col min="6397" max="6397" width="42.7109375" style="29" customWidth="1"/>
    <col min="6398" max="6398" width="7.7109375" style="29" customWidth="1"/>
    <col min="6399" max="6399" width="8.42578125" style="29" customWidth="1"/>
    <col min="6400" max="6401" width="7.7109375" style="29" customWidth="1"/>
    <col min="6402" max="6402" width="8.42578125" style="29" customWidth="1"/>
    <col min="6403" max="6404" width="7.7109375" style="29" customWidth="1"/>
    <col min="6405" max="6405" width="8.42578125" style="29" customWidth="1"/>
    <col min="6406" max="6406" width="7.7109375" style="29" customWidth="1"/>
    <col min="6407" max="6407" width="40.7109375" style="29" customWidth="1"/>
    <col min="6408" max="6652" width="9.140625" style="29"/>
    <col min="6653" max="6653" width="42.7109375" style="29" customWidth="1"/>
    <col min="6654" max="6654" width="7.7109375" style="29" customWidth="1"/>
    <col min="6655" max="6655" width="8.42578125" style="29" customWidth="1"/>
    <col min="6656" max="6657" width="7.7109375" style="29" customWidth="1"/>
    <col min="6658" max="6658" width="8.42578125" style="29" customWidth="1"/>
    <col min="6659" max="6660" width="7.7109375" style="29" customWidth="1"/>
    <col min="6661" max="6661" width="8.42578125" style="29" customWidth="1"/>
    <col min="6662" max="6662" width="7.7109375" style="29" customWidth="1"/>
    <col min="6663" max="6663" width="40.7109375" style="29" customWidth="1"/>
    <col min="6664" max="6908" width="9.140625" style="29"/>
    <col min="6909" max="6909" width="42.7109375" style="29" customWidth="1"/>
    <col min="6910" max="6910" width="7.7109375" style="29" customWidth="1"/>
    <col min="6911" max="6911" width="8.42578125" style="29" customWidth="1"/>
    <col min="6912" max="6913" width="7.7109375" style="29" customWidth="1"/>
    <col min="6914" max="6914" width="8.42578125" style="29" customWidth="1"/>
    <col min="6915" max="6916" width="7.7109375" style="29" customWidth="1"/>
    <col min="6917" max="6917" width="8.42578125" style="29" customWidth="1"/>
    <col min="6918" max="6918" width="7.7109375" style="29" customWidth="1"/>
    <col min="6919" max="6919" width="40.7109375" style="29" customWidth="1"/>
    <col min="6920" max="7164" width="9.140625" style="29"/>
    <col min="7165" max="7165" width="42.7109375" style="29" customWidth="1"/>
    <col min="7166" max="7166" width="7.7109375" style="29" customWidth="1"/>
    <col min="7167" max="7167" width="8.42578125" style="29" customWidth="1"/>
    <col min="7168" max="7169" width="7.7109375" style="29" customWidth="1"/>
    <col min="7170" max="7170" width="8.42578125" style="29" customWidth="1"/>
    <col min="7171" max="7172" width="7.7109375" style="29" customWidth="1"/>
    <col min="7173" max="7173" width="8.42578125" style="29" customWidth="1"/>
    <col min="7174" max="7174" width="7.7109375" style="29" customWidth="1"/>
    <col min="7175" max="7175" width="40.7109375" style="29" customWidth="1"/>
    <col min="7176" max="7420" width="9.140625" style="29"/>
    <col min="7421" max="7421" width="42.7109375" style="29" customWidth="1"/>
    <col min="7422" max="7422" width="7.7109375" style="29" customWidth="1"/>
    <col min="7423" max="7423" width="8.42578125" style="29" customWidth="1"/>
    <col min="7424" max="7425" width="7.7109375" style="29" customWidth="1"/>
    <col min="7426" max="7426" width="8.42578125" style="29" customWidth="1"/>
    <col min="7427" max="7428" width="7.7109375" style="29" customWidth="1"/>
    <col min="7429" max="7429" width="8.42578125" style="29" customWidth="1"/>
    <col min="7430" max="7430" width="7.7109375" style="29" customWidth="1"/>
    <col min="7431" max="7431" width="40.7109375" style="29" customWidth="1"/>
    <col min="7432" max="7676" width="9.140625" style="29"/>
    <col min="7677" max="7677" width="42.7109375" style="29" customWidth="1"/>
    <col min="7678" max="7678" width="7.7109375" style="29" customWidth="1"/>
    <col min="7679" max="7679" width="8.42578125" style="29" customWidth="1"/>
    <col min="7680" max="7681" width="7.7109375" style="29" customWidth="1"/>
    <col min="7682" max="7682" width="8.42578125" style="29" customWidth="1"/>
    <col min="7683" max="7684" width="7.7109375" style="29" customWidth="1"/>
    <col min="7685" max="7685" width="8.42578125" style="29" customWidth="1"/>
    <col min="7686" max="7686" width="7.7109375" style="29" customWidth="1"/>
    <col min="7687" max="7687" width="40.7109375" style="29" customWidth="1"/>
    <col min="7688" max="7932" width="9.140625" style="29"/>
    <col min="7933" max="7933" width="42.7109375" style="29" customWidth="1"/>
    <col min="7934" max="7934" width="7.7109375" style="29" customWidth="1"/>
    <col min="7935" max="7935" width="8.42578125" style="29" customWidth="1"/>
    <col min="7936" max="7937" width="7.7109375" style="29" customWidth="1"/>
    <col min="7938" max="7938" width="8.42578125" style="29" customWidth="1"/>
    <col min="7939" max="7940" width="7.7109375" style="29" customWidth="1"/>
    <col min="7941" max="7941" width="8.42578125" style="29" customWidth="1"/>
    <col min="7942" max="7942" width="7.7109375" style="29" customWidth="1"/>
    <col min="7943" max="7943" width="40.7109375" style="29" customWidth="1"/>
    <col min="7944" max="8188" width="9.140625" style="29"/>
    <col min="8189" max="8189" width="42.7109375" style="29" customWidth="1"/>
    <col min="8190" max="8190" width="7.7109375" style="29" customWidth="1"/>
    <col min="8191" max="8191" width="8.42578125" style="29" customWidth="1"/>
    <col min="8192" max="8193" width="7.7109375" style="29" customWidth="1"/>
    <col min="8194" max="8194" width="8.42578125" style="29" customWidth="1"/>
    <col min="8195" max="8196" width="7.7109375" style="29" customWidth="1"/>
    <col min="8197" max="8197" width="8.42578125" style="29" customWidth="1"/>
    <col min="8198" max="8198" width="7.7109375" style="29" customWidth="1"/>
    <col min="8199" max="8199" width="40.7109375" style="29" customWidth="1"/>
    <col min="8200" max="8444" width="9.140625" style="29"/>
    <col min="8445" max="8445" width="42.7109375" style="29" customWidth="1"/>
    <col min="8446" max="8446" width="7.7109375" style="29" customWidth="1"/>
    <col min="8447" max="8447" width="8.42578125" style="29" customWidth="1"/>
    <col min="8448" max="8449" width="7.7109375" style="29" customWidth="1"/>
    <col min="8450" max="8450" width="8.42578125" style="29" customWidth="1"/>
    <col min="8451" max="8452" width="7.7109375" style="29" customWidth="1"/>
    <col min="8453" max="8453" width="8.42578125" style="29" customWidth="1"/>
    <col min="8454" max="8454" width="7.7109375" style="29" customWidth="1"/>
    <col min="8455" max="8455" width="40.7109375" style="29" customWidth="1"/>
    <col min="8456" max="8700" width="9.140625" style="29"/>
    <col min="8701" max="8701" width="42.7109375" style="29" customWidth="1"/>
    <col min="8702" max="8702" width="7.7109375" style="29" customWidth="1"/>
    <col min="8703" max="8703" width="8.42578125" style="29" customWidth="1"/>
    <col min="8704" max="8705" width="7.7109375" style="29" customWidth="1"/>
    <col min="8706" max="8706" width="8.42578125" style="29" customWidth="1"/>
    <col min="8707" max="8708" width="7.7109375" style="29" customWidth="1"/>
    <col min="8709" max="8709" width="8.42578125" style="29" customWidth="1"/>
    <col min="8710" max="8710" width="7.7109375" style="29" customWidth="1"/>
    <col min="8711" max="8711" width="40.7109375" style="29" customWidth="1"/>
    <col min="8712" max="8956" width="9.140625" style="29"/>
    <col min="8957" max="8957" width="42.7109375" style="29" customWidth="1"/>
    <col min="8958" max="8958" width="7.7109375" style="29" customWidth="1"/>
    <col min="8959" max="8959" width="8.42578125" style="29" customWidth="1"/>
    <col min="8960" max="8961" width="7.7109375" style="29" customWidth="1"/>
    <col min="8962" max="8962" width="8.42578125" style="29" customWidth="1"/>
    <col min="8963" max="8964" width="7.7109375" style="29" customWidth="1"/>
    <col min="8965" max="8965" width="8.42578125" style="29" customWidth="1"/>
    <col min="8966" max="8966" width="7.7109375" style="29" customWidth="1"/>
    <col min="8967" max="8967" width="40.7109375" style="29" customWidth="1"/>
    <col min="8968" max="9212" width="9.140625" style="29"/>
    <col min="9213" max="9213" width="42.7109375" style="29" customWidth="1"/>
    <col min="9214" max="9214" width="7.7109375" style="29" customWidth="1"/>
    <col min="9215" max="9215" width="8.42578125" style="29" customWidth="1"/>
    <col min="9216" max="9217" width="7.7109375" style="29" customWidth="1"/>
    <col min="9218" max="9218" width="8.42578125" style="29" customWidth="1"/>
    <col min="9219" max="9220" width="7.7109375" style="29" customWidth="1"/>
    <col min="9221" max="9221" width="8.42578125" style="29" customWidth="1"/>
    <col min="9222" max="9222" width="7.7109375" style="29" customWidth="1"/>
    <col min="9223" max="9223" width="40.7109375" style="29" customWidth="1"/>
    <col min="9224" max="9468" width="9.140625" style="29"/>
    <col min="9469" max="9469" width="42.7109375" style="29" customWidth="1"/>
    <col min="9470" max="9470" width="7.7109375" style="29" customWidth="1"/>
    <col min="9471" max="9471" width="8.42578125" style="29" customWidth="1"/>
    <col min="9472" max="9473" width="7.7109375" style="29" customWidth="1"/>
    <col min="9474" max="9474" width="8.42578125" style="29" customWidth="1"/>
    <col min="9475" max="9476" width="7.7109375" style="29" customWidth="1"/>
    <col min="9477" max="9477" width="8.42578125" style="29" customWidth="1"/>
    <col min="9478" max="9478" width="7.7109375" style="29" customWidth="1"/>
    <col min="9479" max="9479" width="40.7109375" style="29" customWidth="1"/>
    <col min="9480" max="9724" width="9.140625" style="29"/>
    <col min="9725" max="9725" width="42.7109375" style="29" customWidth="1"/>
    <col min="9726" max="9726" width="7.7109375" style="29" customWidth="1"/>
    <col min="9727" max="9727" width="8.42578125" style="29" customWidth="1"/>
    <col min="9728" max="9729" width="7.7109375" style="29" customWidth="1"/>
    <col min="9730" max="9730" width="8.42578125" style="29" customWidth="1"/>
    <col min="9731" max="9732" width="7.7109375" style="29" customWidth="1"/>
    <col min="9733" max="9733" width="8.42578125" style="29" customWidth="1"/>
    <col min="9734" max="9734" width="7.7109375" style="29" customWidth="1"/>
    <col min="9735" max="9735" width="40.7109375" style="29" customWidth="1"/>
    <col min="9736" max="9980" width="9.140625" style="29"/>
    <col min="9981" max="9981" width="42.7109375" style="29" customWidth="1"/>
    <col min="9982" max="9982" width="7.7109375" style="29" customWidth="1"/>
    <col min="9983" max="9983" width="8.42578125" style="29" customWidth="1"/>
    <col min="9984" max="9985" width="7.7109375" style="29" customWidth="1"/>
    <col min="9986" max="9986" width="8.42578125" style="29" customWidth="1"/>
    <col min="9987" max="9988" width="7.7109375" style="29" customWidth="1"/>
    <col min="9989" max="9989" width="8.42578125" style="29" customWidth="1"/>
    <col min="9990" max="9990" width="7.7109375" style="29" customWidth="1"/>
    <col min="9991" max="9991" width="40.7109375" style="29" customWidth="1"/>
    <col min="9992" max="10236" width="9.140625" style="29"/>
    <col min="10237" max="10237" width="42.7109375" style="29" customWidth="1"/>
    <col min="10238" max="10238" width="7.7109375" style="29" customWidth="1"/>
    <col min="10239" max="10239" width="8.42578125" style="29" customWidth="1"/>
    <col min="10240" max="10241" width="7.7109375" style="29" customWidth="1"/>
    <col min="10242" max="10242" width="8.42578125" style="29" customWidth="1"/>
    <col min="10243" max="10244" width="7.7109375" style="29" customWidth="1"/>
    <col min="10245" max="10245" width="8.42578125" style="29" customWidth="1"/>
    <col min="10246" max="10246" width="7.7109375" style="29" customWidth="1"/>
    <col min="10247" max="10247" width="40.7109375" style="29" customWidth="1"/>
    <col min="10248" max="10492" width="9.140625" style="29"/>
    <col min="10493" max="10493" width="42.7109375" style="29" customWidth="1"/>
    <col min="10494" max="10494" width="7.7109375" style="29" customWidth="1"/>
    <col min="10495" max="10495" width="8.42578125" style="29" customWidth="1"/>
    <col min="10496" max="10497" width="7.7109375" style="29" customWidth="1"/>
    <col min="10498" max="10498" width="8.42578125" style="29" customWidth="1"/>
    <col min="10499" max="10500" width="7.7109375" style="29" customWidth="1"/>
    <col min="10501" max="10501" width="8.42578125" style="29" customWidth="1"/>
    <col min="10502" max="10502" width="7.7109375" style="29" customWidth="1"/>
    <col min="10503" max="10503" width="40.7109375" style="29" customWidth="1"/>
    <col min="10504" max="10748" width="9.140625" style="29"/>
    <col min="10749" max="10749" width="42.7109375" style="29" customWidth="1"/>
    <col min="10750" max="10750" width="7.7109375" style="29" customWidth="1"/>
    <col min="10751" max="10751" width="8.42578125" style="29" customWidth="1"/>
    <col min="10752" max="10753" width="7.7109375" style="29" customWidth="1"/>
    <col min="10754" max="10754" width="8.42578125" style="29" customWidth="1"/>
    <col min="10755" max="10756" width="7.7109375" style="29" customWidth="1"/>
    <col min="10757" max="10757" width="8.42578125" style="29" customWidth="1"/>
    <col min="10758" max="10758" width="7.7109375" style="29" customWidth="1"/>
    <col min="10759" max="10759" width="40.7109375" style="29" customWidth="1"/>
    <col min="10760" max="11004" width="9.140625" style="29"/>
    <col min="11005" max="11005" width="42.7109375" style="29" customWidth="1"/>
    <col min="11006" max="11006" width="7.7109375" style="29" customWidth="1"/>
    <col min="11007" max="11007" width="8.42578125" style="29" customWidth="1"/>
    <col min="11008" max="11009" width="7.7109375" style="29" customWidth="1"/>
    <col min="11010" max="11010" width="8.42578125" style="29" customWidth="1"/>
    <col min="11011" max="11012" width="7.7109375" style="29" customWidth="1"/>
    <col min="11013" max="11013" width="8.42578125" style="29" customWidth="1"/>
    <col min="11014" max="11014" width="7.7109375" style="29" customWidth="1"/>
    <col min="11015" max="11015" width="40.7109375" style="29" customWidth="1"/>
    <col min="11016" max="11260" width="9.140625" style="29"/>
    <col min="11261" max="11261" width="42.7109375" style="29" customWidth="1"/>
    <col min="11262" max="11262" width="7.7109375" style="29" customWidth="1"/>
    <col min="11263" max="11263" width="8.42578125" style="29" customWidth="1"/>
    <col min="11264" max="11265" width="7.7109375" style="29" customWidth="1"/>
    <col min="11266" max="11266" width="8.42578125" style="29" customWidth="1"/>
    <col min="11267" max="11268" width="7.7109375" style="29" customWidth="1"/>
    <col min="11269" max="11269" width="8.42578125" style="29" customWidth="1"/>
    <col min="11270" max="11270" width="7.7109375" style="29" customWidth="1"/>
    <col min="11271" max="11271" width="40.7109375" style="29" customWidth="1"/>
    <col min="11272" max="11516" width="9.140625" style="29"/>
    <col min="11517" max="11517" width="42.7109375" style="29" customWidth="1"/>
    <col min="11518" max="11518" width="7.7109375" style="29" customWidth="1"/>
    <col min="11519" max="11519" width="8.42578125" style="29" customWidth="1"/>
    <col min="11520" max="11521" width="7.7109375" style="29" customWidth="1"/>
    <col min="11522" max="11522" width="8.42578125" style="29" customWidth="1"/>
    <col min="11523" max="11524" width="7.7109375" style="29" customWidth="1"/>
    <col min="11525" max="11525" width="8.42578125" style="29" customWidth="1"/>
    <col min="11526" max="11526" width="7.7109375" style="29" customWidth="1"/>
    <col min="11527" max="11527" width="40.7109375" style="29" customWidth="1"/>
    <col min="11528" max="11772" width="9.140625" style="29"/>
    <col min="11773" max="11773" width="42.7109375" style="29" customWidth="1"/>
    <col min="11774" max="11774" width="7.7109375" style="29" customWidth="1"/>
    <col min="11775" max="11775" width="8.42578125" style="29" customWidth="1"/>
    <col min="11776" max="11777" width="7.7109375" style="29" customWidth="1"/>
    <col min="11778" max="11778" width="8.42578125" style="29" customWidth="1"/>
    <col min="11779" max="11780" width="7.7109375" style="29" customWidth="1"/>
    <col min="11781" max="11781" width="8.42578125" style="29" customWidth="1"/>
    <col min="11782" max="11782" width="7.7109375" style="29" customWidth="1"/>
    <col min="11783" max="11783" width="40.7109375" style="29" customWidth="1"/>
    <col min="11784" max="12028" width="9.140625" style="29"/>
    <col min="12029" max="12029" width="42.7109375" style="29" customWidth="1"/>
    <col min="12030" max="12030" width="7.7109375" style="29" customWidth="1"/>
    <col min="12031" max="12031" width="8.42578125" style="29" customWidth="1"/>
    <col min="12032" max="12033" width="7.7109375" style="29" customWidth="1"/>
    <col min="12034" max="12034" width="8.42578125" style="29" customWidth="1"/>
    <col min="12035" max="12036" width="7.7109375" style="29" customWidth="1"/>
    <col min="12037" max="12037" width="8.42578125" style="29" customWidth="1"/>
    <col min="12038" max="12038" width="7.7109375" style="29" customWidth="1"/>
    <col min="12039" max="12039" width="40.7109375" style="29" customWidth="1"/>
    <col min="12040" max="12284" width="9.140625" style="29"/>
    <col min="12285" max="12285" width="42.7109375" style="29" customWidth="1"/>
    <col min="12286" max="12286" width="7.7109375" style="29" customWidth="1"/>
    <col min="12287" max="12287" width="8.42578125" style="29" customWidth="1"/>
    <col min="12288" max="12289" width="7.7109375" style="29" customWidth="1"/>
    <col min="12290" max="12290" width="8.42578125" style="29" customWidth="1"/>
    <col min="12291" max="12292" width="7.7109375" style="29" customWidth="1"/>
    <col min="12293" max="12293" width="8.42578125" style="29" customWidth="1"/>
    <col min="12294" max="12294" width="7.7109375" style="29" customWidth="1"/>
    <col min="12295" max="12295" width="40.7109375" style="29" customWidth="1"/>
    <col min="12296" max="12540" width="9.140625" style="29"/>
    <col min="12541" max="12541" width="42.7109375" style="29" customWidth="1"/>
    <col min="12542" max="12542" width="7.7109375" style="29" customWidth="1"/>
    <col min="12543" max="12543" width="8.42578125" style="29" customWidth="1"/>
    <col min="12544" max="12545" width="7.7109375" style="29" customWidth="1"/>
    <col min="12546" max="12546" width="8.42578125" style="29" customWidth="1"/>
    <col min="12547" max="12548" width="7.7109375" style="29" customWidth="1"/>
    <col min="12549" max="12549" width="8.42578125" style="29" customWidth="1"/>
    <col min="12550" max="12550" width="7.7109375" style="29" customWidth="1"/>
    <col min="12551" max="12551" width="40.7109375" style="29" customWidth="1"/>
    <col min="12552" max="12796" width="9.140625" style="29"/>
    <col min="12797" max="12797" width="42.7109375" style="29" customWidth="1"/>
    <col min="12798" max="12798" width="7.7109375" style="29" customWidth="1"/>
    <col min="12799" max="12799" width="8.42578125" style="29" customWidth="1"/>
    <col min="12800" max="12801" width="7.7109375" style="29" customWidth="1"/>
    <col min="12802" max="12802" width="8.42578125" style="29" customWidth="1"/>
    <col min="12803" max="12804" width="7.7109375" style="29" customWidth="1"/>
    <col min="12805" max="12805" width="8.42578125" style="29" customWidth="1"/>
    <col min="12806" max="12806" width="7.7109375" style="29" customWidth="1"/>
    <col min="12807" max="12807" width="40.7109375" style="29" customWidth="1"/>
    <col min="12808" max="13052" width="9.140625" style="29"/>
    <col min="13053" max="13053" width="42.7109375" style="29" customWidth="1"/>
    <col min="13054" max="13054" width="7.7109375" style="29" customWidth="1"/>
    <col min="13055" max="13055" width="8.42578125" style="29" customWidth="1"/>
    <col min="13056" max="13057" width="7.7109375" style="29" customWidth="1"/>
    <col min="13058" max="13058" width="8.42578125" style="29" customWidth="1"/>
    <col min="13059" max="13060" width="7.7109375" style="29" customWidth="1"/>
    <col min="13061" max="13061" width="8.42578125" style="29" customWidth="1"/>
    <col min="13062" max="13062" width="7.7109375" style="29" customWidth="1"/>
    <col min="13063" max="13063" width="40.7109375" style="29" customWidth="1"/>
    <col min="13064" max="13308" width="9.140625" style="29"/>
    <col min="13309" max="13309" width="42.7109375" style="29" customWidth="1"/>
    <col min="13310" max="13310" width="7.7109375" style="29" customWidth="1"/>
    <col min="13311" max="13311" width="8.42578125" style="29" customWidth="1"/>
    <col min="13312" max="13313" width="7.7109375" style="29" customWidth="1"/>
    <col min="13314" max="13314" width="8.42578125" style="29" customWidth="1"/>
    <col min="13315" max="13316" width="7.7109375" style="29" customWidth="1"/>
    <col min="13317" max="13317" width="8.42578125" style="29" customWidth="1"/>
    <col min="13318" max="13318" width="7.7109375" style="29" customWidth="1"/>
    <col min="13319" max="13319" width="40.7109375" style="29" customWidth="1"/>
    <col min="13320" max="13564" width="9.140625" style="29"/>
    <col min="13565" max="13565" width="42.7109375" style="29" customWidth="1"/>
    <col min="13566" max="13566" width="7.7109375" style="29" customWidth="1"/>
    <col min="13567" max="13567" width="8.42578125" style="29" customWidth="1"/>
    <col min="13568" max="13569" width="7.7109375" style="29" customWidth="1"/>
    <col min="13570" max="13570" width="8.42578125" style="29" customWidth="1"/>
    <col min="13571" max="13572" width="7.7109375" style="29" customWidth="1"/>
    <col min="13573" max="13573" width="8.42578125" style="29" customWidth="1"/>
    <col min="13574" max="13574" width="7.7109375" style="29" customWidth="1"/>
    <col min="13575" max="13575" width="40.7109375" style="29" customWidth="1"/>
    <col min="13576" max="13820" width="9.140625" style="29"/>
    <col min="13821" max="13821" width="42.7109375" style="29" customWidth="1"/>
    <col min="13822" max="13822" width="7.7109375" style="29" customWidth="1"/>
    <col min="13823" max="13823" width="8.42578125" style="29" customWidth="1"/>
    <col min="13824" max="13825" width="7.7109375" style="29" customWidth="1"/>
    <col min="13826" max="13826" width="8.42578125" style="29" customWidth="1"/>
    <col min="13827" max="13828" width="7.7109375" style="29" customWidth="1"/>
    <col min="13829" max="13829" width="8.42578125" style="29" customWidth="1"/>
    <col min="13830" max="13830" width="7.7109375" style="29" customWidth="1"/>
    <col min="13831" max="13831" width="40.7109375" style="29" customWidth="1"/>
    <col min="13832" max="14076" width="9.140625" style="29"/>
    <col min="14077" max="14077" width="42.7109375" style="29" customWidth="1"/>
    <col min="14078" max="14078" width="7.7109375" style="29" customWidth="1"/>
    <col min="14079" max="14079" width="8.42578125" style="29" customWidth="1"/>
    <col min="14080" max="14081" width="7.7109375" style="29" customWidth="1"/>
    <col min="14082" max="14082" width="8.42578125" style="29" customWidth="1"/>
    <col min="14083" max="14084" width="7.7109375" style="29" customWidth="1"/>
    <col min="14085" max="14085" width="8.42578125" style="29" customWidth="1"/>
    <col min="14086" max="14086" width="7.7109375" style="29" customWidth="1"/>
    <col min="14087" max="14087" width="40.7109375" style="29" customWidth="1"/>
    <col min="14088" max="14332" width="9.140625" style="29"/>
    <col min="14333" max="14333" width="42.7109375" style="29" customWidth="1"/>
    <col min="14334" max="14334" width="7.7109375" style="29" customWidth="1"/>
    <col min="14335" max="14335" width="8.42578125" style="29" customWidth="1"/>
    <col min="14336" max="14337" width="7.7109375" style="29" customWidth="1"/>
    <col min="14338" max="14338" width="8.42578125" style="29" customWidth="1"/>
    <col min="14339" max="14340" width="7.7109375" style="29" customWidth="1"/>
    <col min="14341" max="14341" width="8.42578125" style="29" customWidth="1"/>
    <col min="14342" max="14342" width="7.7109375" style="29" customWidth="1"/>
    <col min="14343" max="14343" width="40.7109375" style="29" customWidth="1"/>
    <col min="14344" max="14588" width="9.140625" style="29"/>
    <col min="14589" max="14589" width="42.7109375" style="29" customWidth="1"/>
    <col min="14590" max="14590" width="7.7109375" style="29" customWidth="1"/>
    <col min="14591" max="14591" width="8.42578125" style="29" customWidth="1"/>
    <col min="14592" max="14593" width="7.7109375" style="29" customWidth="1"/>
    <col min="14594" max="14594" width="8.42578125" style="29" customWidth="1"/>
    <col min="14595" max="14596" width="7.7109375" style="29" customWidth="1"/>
    <col min="14597" max="14597" width="8.42578125" style="29" customWidth="1"/>
    <col min="14598" max="14598" width="7.7109375" style="29" customWidth="1"/>
    <col min="14599" max="14599" width="40.7109375" style="29" customWidth="1"/>
    <col min="14600" max="14844" width="9.140625" style="29"/>
    <col min="14845" max="14845" width="42.7109375" style="29" customWidth="1"/>
    <col min="14846" max="14846" width="7.7109375" style="29" customWidth="1"/>
    <col min="14847" max="14847" width="8.42578125" style="29" customWidth="1"/>
    <col min="14848" max="14849" width="7.7109375" style="29" customWidth="1"/>
    <col min="14850" max="14850" width="8.42578125" style="29" customWidth="1"/>
    <col min="14851" max="14852" width="7.7109375" style="29" customWidth="1"/>
    <col min="14853" max="14853" width="8.42578125" style="29" customWidth="1"/>
    <col min="14854" max="14854" width="7.7109375" style="29" customWidth="1"/>
    <col min="14855" max="14855" width="40.7109375" style="29" customWidth="1"/>
    <col min="14856" max="15100" width="9.140625" style="29"/>
    <col min="15101" max="15101" width="42.7109375" style="29" customWidth="1"/>
    <col min="15102" max="15102" width="7.7109375" style="29" customWidth="1"/>
    <col min="15103" max="15103" width="8.42578125" style="29" customWidth="1"/>
    <col min="15104" max="15105" width="7.7109375" style="29" customWidth="1"/>
    <col min="15106" max="15106" width="8.42578125" style="29" customWidth="1"/>
    <col min="15107" max="15108" width="7.7109375" style="29" customWidth="1"/>
    <col min="15109" max="15109" width="8.42578125" style="29" customWidth="1"/>
    <col min="15110" max="15110" width="7.7109375" style="29" customWidth="1"/>
    <col min="15111" max="15111" width="40.7109375" style="29" customWidth="1"/>
    <col min="15112" max="15356" width="9.140625" style="29"/>
    <col min="15357" max="15357" width="42.7109375" style="29" customWidth="1"/>
    <col min="15358" max="15358" width="7.7109375" style="29" customWidth="1"/>
    <col min="15359" max="15359" width="8.42578125" style="29" customWidth="1"/>
    <col min="15360" max="15361" width="7.7109375" style="29" customWidth="1"/>
    <col min="15362" max="15362" width="8.42578125" style="29" customWidth="1"/>
    <col min="15363" max="15364" width="7.7109375" style="29" customWidth="1"/>
    <col min="15365" max="15365" width="8.42578125" style="29" customWidth="1"/>
    <col min="15366" max="15366" width="7.7109375" style="29" customWidth="1"/>
    <col min="15367" max="15367" width="40.7109375" style="29" customWidth="1"/>
    <col min="15368" max="15612" width="9.140625" style="29"/>
    <col min="15613" max="15613" width="42.7109375" style="29" customWidth="1"/>
    <col min="15614" max="15614" width="7.7109375" style="29" customWidth="1"/>
    <col min="15615" max="15615" width="8.42578125" style="29" customWidth="1"/>
    <col min="15616" max="15617" width="7.7109375" style="29" customWidth="1"/>
    <col min="15618" max="15618" width="8.42578125" style="29" customWidth="1"/>
    <col min="15619" max="15620" width="7.7109375" style="29" customWidth="1"/>
    <col min="15621" max="15621" width="8.42578125" style="29" customWidth="1"/>
    <col min="15622" max="15622" width="7.7109375" style="29" customWidth="1"/>
    <col min="15623" max="15623" width="40.7109375" style="29" customWidth="1"/>
    <col min="15624" max="15868" width="9.140625" style="29"/>
    <col min="15869" max="15869" width="42.7109375" style="29" customWidth="1"/>
    <col min="15870" max="15870" width="7.7109375" style="29" customWidth="1"/>
    <col min="15871" max="15871" width="8.42578125" style="29" customWidth="1"/>
    <col min="15872" max="15873" width="7.7109375" style="29" customWidth="1"/>
    <col min="15874" max="15874" width="8.42578125" style="29" customWidth="1"/>
    <col min="15875" max="15876" width="7.7109375" style="29" customWidth="1"/>
    <col min="15877" max="15877" width="8.42578125" style="29" customWidth="1"/>
    <col min="15878" max="15878" width="7.7109375" style="29" customWidth="1"/>
    <col min="15879" max="15879" width="40.7109375" style="29" customWidth="1"/>
    <col min="15880" max="16124" width="9.140625" style="29"/>
    <col min="16125" max="16125" width="42.7109375" style="29" customWidth="1"/>
    <col min="16126" max="16126" width="7.7109375" style="29" customWidth="1"/>
    <col min="16127" max="16127" width="8.42578125" style="29" customWidth="1"/>
    <col min="16128" max="16129" width="7.7109375" style="29" customWidth="1"/>
    <col min="16130" max="16130" width="8.42578125" style="29" customWidth="1"/>
    <col min="16131" max="16132" width="7.7109375" style="29" customWidth="1"/>
    <col min="16133" max="16133" width="8.42578125" style="29" customWidth="1"/>
    <col min="16134" max="16134" width="7.7109375" style="29" customWidth="1"/>
    <col min="16135" max="16135" width="40.7109375" style="29" customWidth="1"/>
    <col min="16136" max="16384" width="9.140625" style="29"/>
  </cols>
  <sheetData>
    <row r="1" spans="1:252" ht="23.25" x14ac:dyDescent="0.25">
      <c r="A1" s="1720" t="s">
        <v>963</v>
      </c>
      <c r="B1" s="1720"/>
      <c r="C1" s="1720"/>
      <c r="D1" s="1720"/>
      <c r="E1" s="1720"/>
      <c r="F1" s="1720"/>
      <c r="G1" s="1720"/>
      <c r="H1" s="1720"/>
      <c r="I1" s="1720"/>
      <c r="J1" s="1720"/>
      <c r="K1" s="1720"/>
      <c r="L1" s="1758"/>
      <c r="M1" s="1758"/>
      <c r="N1" s="1758"/>
      <c r="O1" s="1758"/>
      <c r="P1" s="1758"/>
      <c r="Q1" s="1758"/>
      <c r="R1" s="1758"/>
      <c r="S1" s="1758"/>
      <c r="T1" s="1758"/>
      <c r="U1" s="1758"/>
      <c r="V1" s="1758"/>
      <c r="W1" s="1758"/>
      <c r="X1" s="1758"/>
      <c r="Y1" s="1758"/>
      <c r="Z1" s="1758"/>
      <c r="AA1" s="1758"/>
      <c r="AB1" s="1758"/>
      <c r="AC1" s="1758"/>
      <c r="AD1" s="1758"/>
      <c r="AE1" s="1758"/>
      <c r="AF1" s="1758"/>
      <c r="AG1" s="1758"/>
      <c r="AH1" s="1758"/>
      <c r="AI1" s="1758"/>
      <c r="AJ1" s="1758"/>
      <c r="AK1" s="1758"/>
      <c r="AL1" s="1758"/>
      <c r="AM1" s="1758"/>
      <c r="AN1" s="1758"/>
      <c r="AO1" s="1758"/>
      <c r="AP1" s="1758"/>
      <c r="AQ1" s="1758"/>
      <c r="AR1" s="1758"/>
      <c r="AS1" s="1758"/>
      <c r="AT1" s="1758"/>
      <c r="AU1" s="1758"/>
      <c r="AV1" s="1758"/>
      <c r="AW1" s="1758"/>
      <c r="AX1" s="1758"/>
      <c r="AY1" s="1758"/>
      <c r="AZ1" s="1758"/>
      <c r="BA1" s="1758"/>
      <c r="BB1" s="1758"/>
      <c r="BC1" s="1758"/>
      <c r="BD1" s="1758"/>
      <c r="BE1" s="1758"/>
      <c r="BF1" s="1758"/>
      <c r="BG1" s="1758"/>
      <c r="BH1" s="1758"/>
      <c r="BI1" s="1758"/>
      <c r="BJ1" s="1758"/>
      <c r="BK1" s="1758"/>
      <c r="BL1" s="1758"/>
      <c r="BM1" s="1758"/>
      <c r="BN1" s="1758"/>
      <c r="BO1" s="1758"/>
      <c r="BP1" s="1758"/>
      <c r="BQ1" s="1758"/>
      <c r="BR1" s="1758"/>
      <c r="BS1" s="1758"/>
      <c r="BT1" s="1758"/>
      <c r="BU1" s="1758"/>
      <c r="BV1" s="1758"/>
      <c r="BW1" s="1758"/>
      <c r="BX1" s="1758"/>
      <c r="BY1" s="1758"/>
      <c r="BZ1" s="1758"/>
      <c r="CA1" s="1758"/>
      <c r="CB1" s="1758"/>
      <c r="CC1" s="1758"/>
      <c r="CD1" s="1758"/>
      <c r="CE1" s="1758"/>
      <c r="CF1" s="1758"/>
      <c r="CG1" s="1758"/>
      <c r="CH1" s="1758"/>
      <c r="CI1" s="1758"/>
      <c r="CJ1" s="1758"/>
      <c r="CK1" s="1758"/>
      <c r="CL1" s="1758"/>
      <c r="CM1" s="1758"/>
      <c r="CN1" s="1758"/>
      <c r="CO1" s="1758"/>
      <c r="CP1" s="1758"/>
      <c r="CQ1" s="1758"/>
      <c r="CR1" s="1758"/>
      <c r="CS1" s="1758"/>
      <c r="CT1" s="1758"/>
      <c r="CU1" s="1758"/>
      <c r="CV1" s="1758"/>
      <c r="CW1" s="1758"/>
      <c r="CX1" s="1758"/>
      <c r="CY1" s="1758"/>
      <c r="CZ1" s="1758"/>
      <c r="DA1" s="1758"/>
      <c r="DB1" s="1758"/>
      <c r="DC1" s="1758"/>
      <c r="DD1" s="1758"/>
      <c r="DE1" s="1758"/>
      <c r="DF1" s="1758"/>
      <c r="DG1" s="1758"/>
      <c r="DH1" s="1758"/>
      <c r="DI1" s="1758"/>
      <c r="DJ1" s="1758"/>
      <c r="DK1" s="1758"/>
      <c r="DL1" s="1758"/>
      <c r="DM1" s="1758"/>
      <c r="DN1" s="1758"/>
      <c r="DO1" s="1758"/>
      <c r="DP1" s="1758"/>
      <c r="DQ1" s="1758"/>
      <c r="DR1" s="1758"/>
      <c r="DS1" s="1758"/>
      <c r="DT1" s="1758"/>
      <c r="DU1" s="1758"/>
      <c r="DV1" s="1758"/>
      <c r="DW1" s="1758"/>
      <c r="DX1" s="1758"/>
      <c r="DY1" s="1758"/>
      <c r="DZ1" s="1758"/>
      <c r="EA1" s="1758"/>
      <c r="EB1" s="1758"/>
      <c r="EC1" s="1758"/>
      <c r="ED1" s="1758"/>
      <c r="EE1" s="1758"/>
      <c r="EF1" s="1758"/>
      <c r="EG1" s="1758"/>
      <c r="EH1" s="1758"/>
      <c r="EI1" s="1758"/>
      <c r="EJ1" s="1758"/>
      <c r="EK1" s="1758"/>
      <c r="EL1" s="1758"/>
      <c r="EM1" s="1758"/>
      <c r="EN1" s="1758"/>
      <c r="EO1" s="1758"/>
      <c r="EP1" s="1758"/>
      <c r="EQ1" s="1758"/>
      <c r="ER1" s="1758"/>
      <c r="ES1" s="1758"/>
      <c r="ET1" s="1758"/>
      <c r="EU1" s="1758"/>
      <c r="EV1" s="1758"/>
      <c r="EW1" s="1758"/>
      <c r="EX1" s="1758"/>
      <c r="EY1" s="1758"/>
      <c r="EZ1" s="1758"/>
      <c r="FA1" s="1758"/>
      <c r="FB1" s="1758"/>
      <c r="FC1" s="1758"/>
      <c r="FD1" s="1758"/>
      <c r="FE1" s="1758"/>
      <c r="FF1" s="1758"/>
      <c r="FG1" s="1758"/>
      <c r="FH1" s="1758"/>
      <c r="FI1" s="1758"/>
      <c r="FJ1" s="1758"/>
      <c r="FK1" s="1758"/>
      <c r="FL1" s="1758"/>
      <c r="FM1" s="1758"/>
      <c r="FN1" s="1758"/>
      <c r="FO1" s="1758"/>
      <c r="FP1" s="1758"/>
      <c r="FQ1" s="1758"/>
      <c r="FR1" s="1758"/>
      <c r="FS1" s="1758"/>
      <c r="FT1" s="1758"/>
      <c r="FU1" s="1758"/>
      <c r="FV1" s="1758"/>
      <c r="FW1" s="1758"/>
      <c r="FX1" s="1758"/>
      <c r="FY1" s="1758"/>
      <c r="FZ1" s="1758"/>
      <c r="GA1" s="1758"/>
      <c r="GB1" s="1758"/>
      <c r="GC1" s="1758"/>
      <c r="GD1" s="1758"/>
      <c r="GE1" s="1758"/>
      <c r="GF1" s="1758"/>
      <c r="GG1" s="1758"/>
      <c r="GH1" s="1758"/>
      <c r="GI1" s="1758"/>
      <c r="GJ1" s="1758"/>
      <c r="GK1" s="1758"/>
      <c r="GL1" s="1758"/>
      <c r="GM1" s="1758"/>
      <c r="GN1" s="1758"/>
      <c r="GO1" s="1758"/>
      <c r="GP1" s="1758"/>
      <c r="GQ1" s="1758"/>
      <c r="GR1" s="1758"/>
      <c r="GS1" s="1758"/>
      <c r="GT1" s="1758"/>
      <c r="GU1" s="1758"/>
      <c r="GV1" s="1758"/>
      <c r="GW1" s="1758"/>
      <c r="GX1" s="1758"/>
      <c r="GY1" s="1758"/>
      <c r="GZ1" s="1758"/>
      <c r="HA1" s="1758"/>
      <c r="HB1" s="1758"/>
      <c r="HC1" s="1758"/>
      <c r="HD1" s="1758"/>
      <c r="HE1" s="1758"/>
      <c r="HF1" s="1758"/>
      <c r="HG1" s="1758"/>
      <c r="HH1" s="1758"/>
      <c r="HI1" s="1758"/>
      <c r="HJ1" s="1758"/>
      <c r="HK1" s="1758"/>
      <c r="HL1" s="1758"/>
      <c r="HM1" s="1758"/>
      <c r="HN1" s="1758"/>
      <c r="HO1" s="1758"/>
      <c r="HP1" s="1758"/>
      <c r="HQ1" s="1758"/>
      <c r="HR1" s="1758"/>
      <c r="HS1" s="1758"/>
      <c r="HT1" s="1758"/>
      <c r="HU1" s="1758"/>
      <c r="HV1" s="1758"/>
      <c r="HW1" s="1758"/>
      <c r="HX1" s="1758"/>
      <c r="HY1" s="1758"/>
      <c r="HZ1" s="1758"/>
      <c r="IA1" s="1758"/>
      <c r="IB1" s="1758"/>
      <c r="IC1" s="1758"/>
      <c r="ID1" s="1758"/>
      <c r="IE1" s="1758"/>
      <c r="IF1" s="1758"/>
      <c r="IG1" s="1758"/>
      <c r="IH1" s="1758"/>
      <c r="II1" s="1758"/>
      <c r="IJ1" s="1758"/>
      <c r="IK1" s="1758"/>
      <c r="IL1" s="1758"/>
      <c r="IM1" s="1758"/>
      <c r="IN1" s="1758"/>
      <c r="IO1" s="1758"/>
      <c r="IP1" s="1758"/>
      <c r="IQ1" s="1758"/>
      <c r="IR1" s="1758"/>
    </row>
    <row r="2" spans="1:252" ht="15.75" x14ac:dyDescent="0.25">
      <c r="A2" s="1834" t="s">
        <v>964</v>
      </c>
      <c r="B2" s="1834"/>
      <c r="C2" s="1834"/>
      <c r="D2" s="1834"/>
      <c r="E2" s="1834"/>
      <c r="F2" s="1834"/>
      <c r="G2" s="1834"/>
      <c r="H2" s="1834"/>
      <c r="I2" s="1834"/>
      <c r="J2" s="1834"/>
      <c r="K2" s="1834"/>
      <c r="L2" s="1759"/>
      <c r="M2" s="1759"/>
      <c r="N2" s="1759"/>
      <c r="O2" s="1759"/>
      <c r="P2" s="1759"/>
      <c r="Q2" s="1759"/>
      <c r="R2" s="1759"/>
      <c r="S2" s="1759"/>
      <c r="T2" s="1759"/>
      <c r="U2" s="1759"/>
      <c r="V2" s="1759"/>
      <c r="W2" s="1759"/>
      <c r="X2" s="1759"/>
      <c r="Y2" s="1759"/>
      <c r="Z2" s="1759"/>
      <c r="AA2" s="1759"/>
      <c r="AB2" s="1759"/>
      <c r="AC2" s="1759"/>
      <c r="AD2" s="1759"/>
      <c r="AE2" s="1759"/>
      <c r="AF2" s="1759"/>
      <c r="AG2" s="1759"/>
      <c r="AH2" s="1759"/>
      <c r="AI2" s="1759"/>
      <c r="AJ2" s="1759"/>
      <c r="AK2" s="1759"/>
      <c r="AL2" s="1759"/>
      <c r="AM2" s="1759"/>
      <c r="AN2" s="1759"/>
      <c r="AO2" s="1759"/>
      <c r="AP2" s="1759"/>
      <c r="AQ2" s="1759"/>
      <c r="AR2" s="1759"/>
      <c r="AS2" s="1759"/>
      <c r="AT2" s="1759"/>
      <c r="AU2" s="1759"/>
      <c r="AV2" s="1759"/>
      <c r="AW2" s="1759"/>
      <c r="AX2" s="1759"/>
      <c r="AY2" s="1759"/>
      <c r="AZ2" s="1759"/>
      <c r="BA2" s="1759"/>
      <c r="BB2" s="1759"/>
      <c r="BC2" s="1759"/>
      <c r="BD2" s="1759"/>
      <c r="BE2" s="1759"/>
      <c r="BF2" s="1759"/>
      <c r="BG2" s="1759"/>
      <c r="BH2" s="1759"/>
      <c r="BI2" s="1759"/>
      <c r="BJ2" s="1759"/>
      <c r="BK2" s="1759"/>
      <c r="BL2" s="1759"/>
      <c r="BM2" s="1759"/>
      <c r="BN2" s="1759"/>
      <c r="BO2" s="1759"/>
      <c r="BP2" s="1759"/>
      <c r="BQ2" s="1759"/>
      <c r="BR2" s="1759"/>
      <c r="BS2" s="1759"/>
      <c r="BT2" s="1759"/>
      <c r="BU2" s="1759"/>
      <c r="BV2" s="1759"/>
      <c r="BW2" s="1759"/>
      <c r="BX2" s="1759"/>
      <c r="BY2" s="1759"/>
      <c r="BZ2" s="1759"/>
      <c r="CA2" s="1759"/>
      <c r="CB2" s="1759"/>
      <c r="CC2" s="1759"/>
      <c r="CD2" s="1759"/>
      <c r="CE2" s="1759"/>
      <c r="CF2" s="1759"/>
      <c r="CG2" s="1759"/>
      <c r="CH2" s="1759"/>
      <c r="CI2" s="1759"/>
      <c r="CJ2" s="1759"/>
      <c r="CK2" s="1759"/>
      <c r="CL2" s="1759"/>
      <c r="CM2" s="1759"/>
      <c r="CN2" s="1759"/>
      <c r="CO2" s="1759"/>
      <c r="CP2" s="1759"/>
      <c r="CQ2" s="1759"/>
      <c r="CR2" s="1759"/>
      <c r="CS2" s="1759"/>
      <c r="CT2" s="1759"/>
      <c r="CU2" s="1759"/>
      <c r="CV2" s="1759"/>
      <c r="CW2" s="1759"/>
      <c r="CX2" s="1759"/>
      <c r="CY2" s="1759"/>
      <c r="CZ2" s="1759"/>
      <c r="DA2" s="1759"/>
      <c r="DB2" s="1759"/>
      <c r="DC2" s="1759"/>
      <c r="DD2" s="1759"/>
      <c r="DE2" s="1759"/>
      <c r="DF2" s="1759"/>
      <c r="DG2" s="1759"/>
      <c r="DH2" s="1759"/>
      <c r="DI2" s="1759"/>
      <c r="DJ2" s="1759"/>
      <c r="DK2" s="1759"/>
      <c r="DL2" s="1759"/>
      <c r="DM2" s="1759"/>
      <c r="DN2" s="1759"/>
      <c r="DO2" s="1759"/>
      <c r="DP2" s="1759"/>
      <c r="DQ2" s="1759"/>
      <c r="DR2" s="1759"/>
      <c r="DS2" s="1759"/>
      <c r="DT2" s="1759"/>
      <c r="DU2" s="1759"/>
      <c r="DV2" s="1759"/>
      <c r="DW2" s="1759"/>
      <c r="DX2" s="1759"/>
      <c r="DY2" s="1759"/>
      <c r="DZ2" s="1759"/>
      <c r="EA2" s="1759"/>
      <c r="EB2" s="1759"/>
      <c r="EC2" s="1759"/>
      <c r="ED2" s="1759"/>
      <c r="EE2" s="1759"/>
      <c r="EF2" s="1759"/>
      <c r="EG2" s="1759"/>
      <c r="EH2" s="1759"/>
      <c r="EI2" s="1759"/>
      <c r="EJ2" s="1759"/>
      <c r="EK2" s="1759"/>
      <c r="EL2" s="1759"/>
      <c r="EM2" s="1759"/>
      <c r="EN2" s="1759"/>
      <c r="EO2" s="1759"/>
      <c r="EP2" s="1759"/>
      <c r="EQ2" s="1759"/>
      <c r="ER2" s="1759"/>
      <c r="ES2" s="1759"/>
      <c r="ET2" s="1759"/>
      <c r="EU2" s="1759"/>
      <c r="EV2" s="1759"/>
      <c r="EW2" s="1759"/>
      <c r="EX2" s="1759"/>
      <c r="EY2" s="1759"/>
      <c r="EZ2" s="1759"/>
      <c r="FA2" s="1759"/>
      <c r="FB2" s="1759"/>
      <c r="FC2" s="1759"/>
      <c r="FD2" s="1759"/>
      <c r="FE2" s="1759"/>
      <c r="FF2" s="1759"/>
      <c r="FG2" s="1759"/>
      <c r="FH2" s="1759"/>
      <c r="FI2" s="1759"/>
      <c r="FJ2" s="1759"/>
      <c r="FK2" s="1759"/>
      <c r="FL2" s="1759"/>
      <c r="FM2" s="1759"/>
      <c r="FN2" s="1759"/>
      <c r="FO2" s="1759"/>
      <c r="FP2" s="1759"/>
      <c r="FQ2" s="1759"/>
      <c r="FR2" s="1759"/>
      <c r="FS2" s="1759"/>
      <c r="FT2" s="1759"/>
      <c r="FU2" s="1759"/>
      <c r="FV2" s="1759"/>
      <c r="FW2" s="1759"/>
      <c r="FX2" s="1759"/>
      <c r="FY2" s="1759"/>
      <c r="FZ2" s="1759"/>
      <c r="GA2" s="1759"/>
      <c r="GB2" s="1759"/>
      <c r="GC2" s="1759"/>
      <c r="GD2" s="1759"/>
      <c r="GE2" s="1759"/>
      <c r="GF2" s="1759"/>
      <c r="GG2" s="1759"/>
      <c r="GH2" s="1759"/>
      <c r="GI2" s="1759"/>
      <c r="GJ2" s="1759"/>
      <c r="GK2" s="1759"/>
      <c r="GL2" s="1759"/>
      <c r="GM2" s="1759"/>
      <c r="GN2" s="1759"/>
      <c r="GO2" s="1759"/>
      <c r="GP2" s="1759"/>
      <c r="GQ2" s="1759"/>
      <c r="GR2" s="1759"/>
      <c r="GS2" s="1759"/>
      <c r="GT2" s="1759"/>
      <c r="GU2" s="1759"/>
      <c r="GV2" s="1759"/>
      <c r="GW2" s="1759"/>
      <c r="GX2" s="1759"/>
      <c r="GY2" s="1759"/>
      <c r="GZ2" s="1759"/>
      <c r="HA2" s="1759"/>
      <c r="HB2" s="1759"/>
      <c r="HC2" s="1759"/>
      <c r="HD2" s="1759"/>
      <c r="HE2" s="1759"/>
      <c r="HF2" s="1759"/>
      <c r="HG2" s="1759"/>
      <c r="HH2" s="1759"/>
      <c r="HI2" s="1759"/>
      <c r="HJ2" s="1759"/>
      <c r="HK2" s="1759"/>
      <c r="HL2" s="1759"/>
      <c r="HM2" s="1759"/>
      <c r="HN2" s="1759"/>
      <c r="HO2" s="1759"/>
      <c r="HP2" s="1759"/>
      <c r="HQ2" s="1759"/>
      <c r="HR2" s="1759"/>
      <c r="HS2" s="1759"/>
      <c r="HT2" s="1759"/>
      <c r="HU2" s="1759"/>
      <c r="HV2" s="1759"/>
      <c r="HW2" s="1759"/>
      <c r="HX2" s="1759"/>
      <c r="HY2" s="1759"/>
      <c r="HZ2" s="1759"/>
      <c r="IA2" s="1759"/>
      <c r="IB2" s="1759"/>
      <c r="IC2" s="1759"/>
      <c r="ID2" s="1759"/>
      <c r="IE2" s="1759"/>
      <c r="IF2" s="1759"/>
      <c r="IG2" s="1759"/>
      <c r="IH2" s="1759"/>
      <c r="II2" s="1759"/>
      <c r="IJ2" s="1759"/>
      <c r="IK2" s="1759"/>
      <c r="IL2" s="1759"/>
      <c r="IM2" s="1759"/>
      <c r="IN2" s="1759"/>
      <c r="IO2" s="1759"/>
      <c r="IP2" s="1759"/>
      <c r="IQ2" s="1759"/>
      <c r="IR2" s="1759"/>
    </row>
    <row r="3" spans="1:252" ht="15.75" x14ac:dyDescent="0.25">
      <c r="A3" s="1475">
        <v>2019</v>
      </c>
      <c r="B3" s="1475"/>
      <c r="C3" s="1475"/>
      <c r="D3" s="1475"/>
      <c r="E3" s="1475"/>
      <c r="F3" s="1475"/>
      <c r="G3" s="1475"/>
      <c r="H3" s="1475"/>
      <c r="I3" s="1475"/>
      <c r="J3" s="1475"/>
      <c r="K3" s="1475"/>
      <c r="L3" s="1759"/>
      <c r="M3" s="1759"/>
      <c r="N3" s="1759"/>
      <c r="O3" s="1759"/>
      <c r="P3" s="1759"/>
      <c r="Q3" s="1759"/>
      <c r="R3" s="1759"/>
      <c r="S3" s="1759"/>
      <c r="T3" s="1759"/>
      <c r="U3" s="1759"/>
      <c r="V3" s="1759"/>
      <c r="W3" s="1759"/>
      <c r="X3" s="1759"/>
      <c r="Y3" s="1759"/>
      <c r="Z3" s="1759"/>
      <c r="AA3" s="1759"/>
      <c r="AB3" s="1759"/>
      <c r="AC3" s="1759"/>
      <c r="AD3" s="1759"/>
      <c r="AE3" s="1759"/>
      <c r="AF3" s="1759"/>
      <c r="AG3" s="1759"/>
      <c r="AH3" s="1759"/>
      <c r="AI3" s="1759"/>
      <c r="AJ3" s="1759"/>
      <c r="AK3" s="1759"/>
      <c r="AL3" s="1759"/>
      <c r="AM3" s="1759"/>
      <c r="AN3" s="1759"/>
      <c r="AO3" s="1759"/>
      <c r="AP3" s="1759"/>
      <c r="AQ3" s="1759"/>
      <c r="AR3" s="1759"/>
      <c r="AS3" s="1759"/>
      <c r="AT3" s="1759"/>
      <c r="AU3" s="1759"/>
      <c r="AV3" s="1759"/>
      <c r="AW3" s="1759"/>
      <c r="AX3" s="1759"/>
      <c r="AY3" s="1759"/>
      <c r="AZ3" s="1759"/>
      <c r="BA3" s="1759"/>
      <c r="BB3" s="1759"/>
      <c r="BC3" s="1759"/>
      <c r="BD3" s="1759"/>
      <c r="BE3" s="1759"/>
      <c r="BF3" s="1759"/>
      <c r="BG3" s="1759"/>
      <c r="BH3" s="1759"/>
      <c r="BI3" s="1759"/>
      <c r="BJ3" s="1759"/>
      <c r="BK3" s="1759"/>
      <c r="BL3" s="1759"/>
      <c r="BM3" s="1759"/>
      <c r="BN3" s="1759"/>
      <c r="BO3" s="1759"/>
      <c r="BP3" s="1759"/>
      <c r="BQ3" s="1759"/>
      <c r="BR3" s="1759"/>
      <c r="BS3" s="1759"/>
      <c r="BT3" s="1759"/>
      <c r="BU3" s="1759"/>
      <c r="BV3" s="1759"/>
      <c r="BW3" s="1759"/>
      <c r="BX3" s="1759"/>
      <c r="BY3" s="1759"/>
      <c r="BZ3" s="1759"/>
      <c r="CA3" s="1759"/>
      <c r="CB3" s="1759"/>
      <c r="CC3" s="1759"/>
      <c r="CD3" s="1759"/>
      <c r="CE3" s="1759"/>
      <c r="CF3" s="1759"/>
      <c r="CG3" s="1759"/>
      <c r="CH3" s="1759"/>
      <c r="CI3" s="1759"/>
      <c r="CJ3" s="1759"/>
      <c r="CK3" s="1759"/>
      <c r="CL3" s="1759"/>
      <c r="CM3" s="1759"/>
      <c r="CN3" s="1759"/>
      <c r="CO3" s="1759"/>
      <c r="CP3" s="1759"/>
      <c r="CQ3" s="1759"/>
      <c r="CR3" s="1759"/>
      <c r="CS3" s="1759"/>
      <c r="CT3" s="1759"/>
      <c r="CU3" s="1759"/>
      <c r="CV3" s="1759"/>
      <c r="CW3" s="1759"/>
      <c r="CX3" s="1759"/>
      <c r="CY3" s="1759"/>
      <c r="CZ3" s="1759"/>
      <c r="DA3" s="1759"/>
      <c r="DB3" s="1759"/>
      <c r="DC3" s="1759"/>
      <c r="DD3" s="1759"/>
      <c r="DE3" s="1759"/>
      <c r="DF3" s="1759"/>
      <c r="DG3" s="1759"/>
      <c r="DH3" s="1759"/>
      <c r="DI3" s="1759"/>
      <c r="DJ3" s="1759"/>
      <c r="DK3" s="1759"/>
      <c r="DL3" s="1759"/>
      <c r="DM3" s="1759"/>
      <c r="DN3" s="1759"/>
      <c r="DO3" s="1759"/>
      <c r="DP3" s="1759"/>
      <c r="DQ3" s="1759"/>
      <c r="DR3" s="1759"/>
      <c r="DS3" s="1759"/>
      <c r="DT3" s="1759"/>
      <c r="DU3" s="1759"/>
      <c r="DV3" s="1759"/>
      <c r="DW3" s="1759"/>
      <c r="DX3" s="1759"/>
      <c r="DY3" s="1759"/>
      <c r="DZ3" s="1759"/>
      <c r="EA3" s="1759"/>
      <c r="EB3" s="1759"/>
      <c r="EC3" s="1759"/>
      <c r="ED3" s="1759"/>
      <c r="EE3" s="1759"/>
      <c r="EF3" s="1759"/>
      <c r="EG3" s="1759"/>
      <c r="EH3" s="1759"/>
      <c r="EI3" s="1759"/>
      <c r="EJ3" s="1759"/>
      <c r="EK3" s="1759"/>
      <c r="EL3" s="1759"/>
      <c r="EM3" s="1759"/>
      <c r="EN3" s="1759"/>
      <c r="EO3" s="1759"/>
      <c r="EP3" s="1759"/>
      <c r="EQ3" s="1759"/>
      <c r="ER3" s="1759"/>
      <c r="ES3" s="1759"/>
      <c r="ET3" s="1759"/>
      <c r="EU3" s="1759"/>
      <c r="EV3" s="1759"/>
      <c r="EW3" s="1759"/>
      <c r="EX3" s="1759"/>
      <c r="EY3" s="1759"/>
      <c r="EZ3" s="1759"/>
      <c r="FA3" s="1759"/>
      <c r="FB3" s="1759"/>
      <c r="FC3" s="1759"/>
      <c r="FD3" s="1759"/>
      <c r="FE3" s="1759"/>
      <c r="FF3" s="1759"/>
      <c r="FG3" s="1759"/>
      <c r="FH3" s="1759"/>
      <c r="FI3" s="1759"/>
      <c r="FJ3" s="1759"/>
      <c r="FK3" s="1759"/>
      <c r="FL3" s="1759"/>
      <c r="FM3" s="1759"/>
      <c r="FN3" s="1759"/>
      <c r="FO3" s="1759"/>
      <c r="FP3" s="1759"/>
      <c r="FQ3" s="1759"/>
      <c r="FR3" s="1759"/>
      <c r="FS3" s="1759"/>
      <c r="FT3" s="1759"/>
      <c r="FU3" s="1759"/>
      <c r="FV3" s="1759"/>
      <c r="FW3" s="1759"/>
      <c r="FX3" s="1759"/>
      <c r="FY3" s="1759"/>
      <c r="FZ3" s="1759"/>
      <c r="GA3" s="1759"/>
      <c r="GB3" s="1759"/>
      <c r="GC3" s="1759"/>
      <c r="GD3" s="1759"/>
      <c r="GE3" s="1759"/>
      <c r="GF3" s="1759"/>
      <c r="GG3" s="1759"/>
      <c r="GH3" s="1759"/>
      <c r="GI3" s="1759"/>
      <c r="GJ3" s="1759"/>
      <c r="GK3" s="1759"/>
      <c r="GL3" s="1759"/>
      <c r="GM3" s="1759"/>
      <c r="GN3" s="1759"/>
      <c r="GO3" s="1759"/>
      <c r="GP3" s="1759"/>
      <c r="GQ3" s="1759"/>
      <c r="GR3" s="1759"/>
      <c r="GS3" s="1759"/>
      <c r="GT3" s="1759"/>
      <c r="GU3" s="1759"/>
      <c r="GV3" s="1759"/>
      <c r="GW3" s="1759"/>
      <c r="GX3" s="1759"/>
      <c r="GY3" s="1759"/>
      <c r="GZ3" s="1759"/>
      <c r="HA3" s="1759"/>
      <c r="HB3" s="1759"/>
      <c r="HC3" s="1759"/>
      <c r="HD3" s="1759"/>
      <c r="HE3" s="1759"/>
      <c r="HF3" s="1759"/>
      <c r="HG3" s="1759"/>
      <c r="HH3" s="1759"/>
      <c r="HI3" s="1759"/>
      <c r="HJ3" s="1759"/>
      <c r="HK3" s="1759"/>
      <c r="HL3" s="1759"/>
      <c r="HM3" s="1759"/>
      <c r="HN3" s="1759"/>
      <c r="HO3" s="1759"/>
      <c r="HP3" s="1759"/>
      <c r="HQ3" s="1759"/>
      <c r="HR3" s="1759"/>
      <c r="HS3" s="1759"/>
      <c r="HT3" s="1759"/>
      <c r="HU3" s="1759"/>
      <c r="HV3" s="1759"/>
      <c r="HW3" s="1759"/>
      <c r="HX3" s="1759"/>
      <c r="HY3" s="1759"/>
      <c r="HZ3" s="1759"/>
      <c r="IA3" s="1759"/>
      <c r="IB3" s="1759"/>
      <c r="IC3" s="1759"/>
      <c r="ID3" s="1759"/>
      <c r="IE3" s="1759"/>
      <c r="IF3" s="1759"/>
      <c r="IG3" s="1759"/>
      <c r="IH3" s="1759"/>
      <c r="II3" s="1759"/>
      <c r="IJ3" s="1759"/>
      <c r="IK3" s="1759"/>
      <c r="IL3" s="1759"/>
      <c r="IM3" s="1759"/>
      <c r="IN3" s="1759"/>
      <c r="IO3" s="1759"/>
      <c r="IP3" s="1759"/>
      <c r="IQ3" s="1759"/>
      <c r="IR3" s="1759"/>
    </row>
    <row r="4" spans="1:252" s="756" customFormat="1" ht="27.75" customHeight="1" x14ac:dyDescent="0.3">
      <c r="A4" s="753" t="s">
        <v>135</v>
      </c>
      <c r="B4" s="308"/>
      <c r="C4" s="308"/>
      <c r="D4" s="1835"/>
      <c r="E4" s="1835"/>
      <c r="F4" s="1835"/>
      <c r="G4" s="308"/>
      <c r="H4" s="308"/>
      <c r="I4" s="308"/>
      <c r="J4" s="300"/>
      <c r="K4" s="757" t="s">
        <v>46</v>
      </c>
    </row>
    <row r="5" spans="1:252" ht="26.25" customHeight="1" x14ac:dyDescent="0.2">
      <c r="A5" s="1766" t="s">
        <v>1563</v>
      </c>
      <c r="B5" s="1581" t="s">
        <v>702</v>
      </c>
      <c r="C5" s="1581"/>
      <c r="D5" s="1581"/>
      <c r="E5" s="1517" t="s">
        <v>701</v>
      </c>
      <c r="F5" s="1517"/>
      <c r="G5" s="1517"/>
      <c r="H5" s="1517" t="s">
        <v>700</v>
      </c>
      <c r="I5" s="1517"/>
      <c r="J5" s="1517"/>
      <c r="K5" s="1769" t="s">
        <v>699</v>
      </c>
    </row>
    <row r="6" spans="1:252" ht="35.25" x14ac:dyDescent="0.2">
      <c r="A6" s="1768"/>
      <c r="B6" s="500" t="s">
        <v>769</v>
      </c>
      <c r="C6" s="501" t="s">
        <v>767</v>
      </c>
      <c r="D6" s="501" t="s">
        <v>768</v>
      </c>
      <c r="E6" s="500" t="s">
        <v>769</v>
      </c>
      <c r="F6" s="501" t="s">
        <v>767</v>
      </c>
      <c r="G6" s="501" t="s">
        <v>768</v>
      </c>
      <c r="H6" s="500" t="s">
        <v>769</v>
      </c>
      <c r="I6" s="501" t="s">
        <v>767</v>
      </c>
      <c r="J6" s="501" t="s">
        <v>768</v>
      </c>
      <c r="K6" s="1771"/>
    </row>
    <row r="7" spans="1:252" ht="26.25" customHeight="1" thickBot="1" x14ac:dyDescent="0.25">
      <c r="A7" s="408" t="s">
        <v>290</v>
      </c>
      <c r="B7" s="409">
        <f>'[1]D-11'!C7/'[1]D-11'!$C$23*100</f>
        <v>2.4090909090909092</v>
      </c>
      <c r="C7" s="675">
        <f>'[1]D-11'!D7/'[1]D-11'!$D$23*100</f>
        <v>2.9239766081871341</v>
      </c>
      <c r="D7" s="675">
        <f>'[1]D-11'!E7/'[1]D-11'!$E$23*100</f>
        <v>2.1767810026385224</v>
      </c>
      <c r="E7" s="409">
        <f>'[1]D-11'!F7/'[1]D-11'!$F$23*100</f>
        <v>2.0543406229290921</v>
      </c>
      <c r="F7" s="675">
        <f>'[1]D-11'!G7/'[1]D-11'!$G$23*100</f>
        <v>2.3136246786632388</v>
      </c>
      <c r="G7" s="675">
        <f>'[1]D-11'!H7/'[1]D-11'!$H$23*100</f>
        <v>1.9642857142857142</v>
      </c>
      <c r="H7" s="409">
        <f>'[1]D-11'!I7/'[1]D-11'!$I$23*100</f>
        <v>3.1837916063675831</v>
      </c>
      <c r="I7" s="675">
        <f>'[1]D-11'!J7/'[1]D-11'!$J$23*100</f>
        <v>3.7288135593220342</v>
      </c>
      <c r="J7" s="675">
        <f>'[1]D-11'!K7/'[1]D-11'!$K$23*100</f>
        <v>2.7777777777777777</v>
      </c>
      <c r="K7" s="410" t="s">
        <v>828</v>
      </c>
    </row>
    <row r="8" spans="1:252" ht="26.25" customHeight="1" thickBot="1" x14ac:dyDescent="0.25">
      <c r="A8" s="411" t="s">
        <v>291</v>
      </c>
      <c r="B8" s="412">
        <f>'[1]D-11'!C8/'[1]D-11'!$C$23*100</f>
        <v>14.363636363636365</v>
      </c>
      <c r="C8" s="676">
        <f>'[1]D-11'!D8/'[1]D-11'!$D$23*100</f>
        <v>20.906432748538013</v>
      </c>
      <c r="D8" s="676">
        <f>'[1]D-11'!E8/'[1]D-11'!$E$23*100</f>
        <v>11.411609498680738</v>
      </c>
      <c r="E8" s="412">
        <f>'[1]D-11'!F8/'[1]D-11'!$F$23*100</f>
        <v>13.850231941683234</v>
      </c>
      <c r="F8" s="676">
        <f>'[1]D-11'!G8/'[1]D-11'!$G$23*100</f>
        <v>24.421593830334189</v>
      </c>
      <c r="G8" s="676">
        <f>'[1]D-11'!H8/'[1]D-11'!$H$23*100</f>
        <v>10.178571428571429</v>
      </c>
      <c r="H8" s="412">
        <f>'[1]D-11'!I8/'[1]D-11'!$I$23*100</f>
        <v>15.484804630969609</v>
      </c>
      <c r="I8" s="676">
        <f>'[1]D-11'!J8/'[1]D-11'!$J$23*100</f>
        <v>16.271186440677965</v>
      </c>
      <c r="J8" s="676">
        <f>'[1]D-11'!K8/'[1]D-11'!$K$23*100</f>
        <v>14.898989898989898</v>
      </c>
      <c r="K8" s="413" t="s">
        <v>829</v>
      </c>
    </row>
    <row r="9" spans="1:252" ht="34.5" thickBot="1" x14ac:dyDescent="0.25">
      <c r="A9" s="414" t="s">
        <v>292</v>
      </c>
      <c r="B9" s="409">
        <f>'[1]D-11'!C9/'[1]D-11'!$C$23*100</f>
        <v>0.81818181818181823</v>
      </c>
      <c r="C9" s="675">
        <f>'[1]D-11'!D9/'[1]D-11'!$D$23*100</f>
        <v>1.1695906432748537</v>
      </c>
      <c r="D9" s="675">
        <f>'[1]D-11'!E9/'[1]D-11'!$E$23*100</f>
        <v>0.65963060686015829</v>
      </c>
      <c r="E9" s="409">
        <f>'[1]D-11'!F9/'[1]D-11'!$F$23*100</f>
        <v>0.86149768058316778</v>
      </c>
      <c r="F9" s="675">
        <f>'[1]D-11'!G9/'[1]D-11'!$G$23*100</f>
        <v>1.5424164524421593</v>
      </c>
      <c r="G9" s="675">
        <f>'[1]D-11'!H9/'[1]D-11'!$H$23*100</f>
        <v>0.625</v>
      </c>
      <c r="H9" s="409">
        <f>'[1]D-11'!I9/'[1]D-11'!$I$23*100</f>
        <v>0.72358900144717797</v>
      </c>
      <c r="I9" s="675">
        <f>'[1]D-11'!J9/'[1]D-11'!$J$23*100</f>
        <v>0.67796610169491522</v>
      </c>
      <c r="J9" s="675">
        <f>'[1]D-11'!K9/'[1]D-11'!$K$23*100</f>
        <v>0.75757575757575757</v>
      </c>
      <c r="K9" s="415" t="s">
        <v>830</v>
      </c>
    </row>
    <row r="10" spans="1:252" ht="26.25" customHeight="1" thickBot="1" x14ac:dyDescent="0.25">
      <c r="A10" s="411" t="s">
        <v>293</v>
      </c>
      <c r="B10" s="412">
        <f>'[1]D-11'!C10/'[1]D-11'!$C$23*100</f>
        <v>6.5909090909090899</v>
      </c>
      <c r="C10" s="676">
        <f>'[1]D-11'!D10/'[1]D-11'!$D$23*100</f>
        <v>9.5029239766081872</v>
      </c>
      <c r="D10" s="676">
        <f>'[1]D-11'!E10/'[1]D-11'!$E$23*100</f>
        <v>5.2770448548812663</v>
      </c>
      <c r="E10" s="412">
        <f>'[1]D-11'!F10/'[1]D-11'!$F$23*100</f>
        <v>4.2412193505632869</v>
      </c>
      <c r="F10" s="676">
        <f>'[1]D-11'!G10/'[1]D-11'!$G$23*100</f>
        <v>4.8843187660668379</v>
      </c>
      <c r="G10" s="676">
        <f>'[1]D-11'!H10/'[1]D-11'!$H$23*100</f>
        <v>4.0178571428571432</v>
      </c>
      <c r="H10" s="412">
        <f>'[1]D-11'!I10/'[1]D-11'!$I$23*100</f>
        <v>11.722141823444284</v>
      </c>
      <c r="I10" s="676">
        <f>'[1]D-11'!J10/'[1]D-11'!$J$23*100</f>
        <v>15.593220338983052</v>
      </c>
      <c r="J10" s="676">
        <f>'[1]D-11'!K10/'[1]D-11'!$K$23*100</f>
        <v>8.8383838383838391</v>
      </c>
      <c r="K10" s="413" t="s">
        <v>831</v>
      </c>
    </row>
    <row r="11" spans="1:252" ht="26.25" customHeight="1" thickBot="1" x14ac:dyDescent="0.25">
      <c r="A11" s="414" t="s">
        <v>294</v>
      </c>
      <c r="B11" s="409">
        <f>'[1]D-11'!C11/'[1]D-11'!$C$23*100</f>
        <v>2</v>
      </c>
      <c r="C11" s="675">
        <f>'[1]D-11'!D11/'[1]D-11'!$D$23*100</f>
        <v>3.070175438596491</v>
      </c>
      <c r="D11" s="675">
        <f>'[1]D-11'!E11/'[1]D-11'!$E$23*100</f>
        <v>1.5171503957783641</v>
      </c>
      <c r="E11" s="409">
        <f>'[1]D-11'!F11/'[1]D-11'!$F$23*100</f>
        <v>2.1868787276341948</v>
      </c>
      <c r="F11" s="675">
        <f>'[1]D-11'!G11/'[1]D-11'!$G$23*100</f>
        <v>3.5989717223650386</v>
      </c>
      <c r="G11" s="675">
        <f>'[1]D-11'!H11/'[1]D-11'!$H$23*100</f>
        <v>1.6964285714285714</v>
      </c>
      <c r="H11" s="409">
        <f>'[1]D-11'!I11/'[1]D-11'!$I$23*100</f>
        <v>1.5918958031837915</v>
      </c>
      <c r="I11" s="675">
        <f>'[1]D-11'!J11/'[1]D-11'!$J$23*100</f>
        <v>2.3728813559322033</v>
      </c>
      <c r="J11" s="675">
        <f>'[1]D-11'!K11/'[1]D-11'!$K$23*100</f>
        <v>1.0101010101010102</v>
      </c>
      <c r="K11" s="415" t="s">
        <v>832</v>
      </c>
    </row>
    <row r="12" spans="1:252" ht="26.25" customHeight="1" thickBot="1" x14ac:dyDescent="0.25">
      <c r="A12" s="411" t="s">
        <v>295</v>
      </c>
      <c r="B12" s="412">
        <f>'[1]D-11'!C12/'[1]D-11'!$C$23*100</f>
        <v>30</v>
      </c>
      <c r="C12" s="676">
        <f>'[1]D-11'!D12/'[1]D-11'!$D$23*100</f>
        <v>19.5906432748538</v>
      </c>
      <c r="D12" s="676">
        <f>'[1]D-11'!E12/'[1]D-11'!$E$23*100</f>
        <v>34.696569920844325</v>
      </c>
      <c r="E12" s="412">
        <f>'[1]D-11'!F12/'[1]D-11'!$F$23*100</f>
        <v>32.869449966865474</v>
      </c>
      <c r="F12" s="676">
        <f>'[1]D-11'!G12/'[1]D-11'!$G$23*100</f>
        <v>19.794344473007712</v>
      </c>
      <c r="G12" s="676">
        <f>'[1]D-11'!H12/'[1]D-11'!$H$23*100</f>
        <v>37.410714285714285</v>
      </c>
      <c r="H12" s="412">
        <f>'[1]D-11'!I12/'[1]D-11'!$I$23*100</f>
        <v>23.733719247467437</v>
      </c>
      <c r="I12" s="676">
        <f>'[1]D-11'!J12/'[1]D-11'!$J$23*100</f>
        <v>19.322033898305087</v>
      </c>
      <c r="J12" s="676">
        <f>'[1]D-11'!K12/'[1]D-11'!$K$23*100</f>
        <v>27.020202020202021</v>
      </c>
      <c r="K12" s="413" t="s">
        <v>833</v>
      </c>
    </row>
    <row r="13" spans="1:252" ht="26.25" customHeight="1" thickBot="1" x14ac:dyDescent="0.25">
      <c r="A13" s="414" t="s">
        <v>296</v>
      </c>
      <c r="B13" s="409">
        <f>'[1]D-11'!C13/'[1]D-11'!$C$23*100</f>
        <v>9.7272727272727266</v>
      </c>
      <c r="C13" s="675">
        <f>'[1]D-11'!D13/'[1]D-11'!$D$23*100</f>
        <v>9.5029239766081872</v>
      </c>
      <c r="D13" s="675">
        <f>'[1]D-11'!E13/'[1]D-11'!$E$23*100</f>
        <v>9.8284960422163579</v>
      </c>
      <c r="E13" s="409">
        <f>'[1]D-11'!F13/'[1]D-11'!$F$23*100</f>
        <v>8.0185553346587142</v>
      </c>
      <c r="F13" s="675">
        <f>'[1]D-11'!G13/'[1]D-11'!$G$23*100</f>
        <v>7.1979434447300772</v>
      </c>
      <c r="G13" s="675">
        <f>'[1]D-11'!H13/'[1]D-11'!$H$23*100</f>
        <v>8.3035714285714288</v>
      </c>
      <c r="H13" s="409">
        <f>'[1]D-11'!I13/'[1]D-11'!$I$23*100</f>
        <v>13.458755426917509</v>
      </c>
      <c r="I13" s="675">
        <f>'[1]D-11'!J13/'[1]D-11'!$J$23*100</f>
        <v>12.542372881355931</v>
      </c>
      <c r="J13" s="675">
        <f>'[1]D-11'!K13/'[1]D-11'!$K$23*100</f>
        <v>14.14141414141414</v>
      </c>
      <c r="K13" s="415" t="s">
        <v>544</v>
      </c>
    </row>
    <row r="14" spans="1:252" ht="26.25" customHeight="1" thickBot="1" x14ac:dyDescent="0.25">
      <c r="A14" s="411" t="s">
        <v>297</v>
      </c>
      <c r="B14" s="412">
        <f>'[1]D-11'!C14/'[1]D-11'!$C$23*100</f>
        <v>3.0454545454545454</v>
      </c>
      <c r="C14" s="676">
        <f>'[1]D-11'!D14/'[1]D-11'!$D$23*100</f>
        <v>3.9473684210526314</v>
      </c>
      <c r="D14" s="676">
        <f>'[1]D-11'!E14/'[1]D-11'!$E$23*100</f>
        <v>2.6385224274406331</v>
      </c>
      <c r="E14" s="412">
        <f>'[1]D-11'!F14/'[1]D-11'!$F$23*100</f>
        <v>2.7170311464546058</v>
      </c>
      <c r="F14" s="676">
        <f>'[1]D-11'!G14/'[1]D-11'!$G$23*100</f>
        <v>2.8277634961439588</v>
      </c>
      <c r="G14" s="676">
        <f>'[1]D-11'!H14/'[1]D-11'!$H$23*100</f>
        <v>2.6785714285714284</v>
      </c>
      <c r="H14" s="412">
        <f>'[1]D-11'!I14/'[1]D-11'!$I$23*100</f>
        <v>3.7626628075253259</v>
      </c>
      <c r="I14" s="676">
        <f>'[1]D-11'!J14/'[1]D-11'!$J$23*100</f>
        <v>5.4237288135593218</v>
      </c>
      <c r="J14" s="676">
        <f>'[1]D-11'!K14/'[1]D-11'!$K$23*100</f>
        <v>2.5252525252525251</v>
      </c>
      <c r="K14" s="413" t="s">
        <v>834</v>
      </c>
    </row>
    <row r="15" spans="1:252" ht="26.25" customHeight="1" thickBot="1" x14ac:dyDescent="0.25">
      <c r="A15" s="414" t="s">
        <v>298</v>
      </c>
      <c r="B15" s="409">
        <f>'[1]D-11'!C15/'[1]D-11'!$C$23*100</f>
        <v>0.18181818181818182</v>
      </c>
      <c r="C15" s="675">
        <f>'[1]D-11'!D15/'[1]D-11'!$D$23*100</f>
        <v>0.43859649122807015</v>
      </c>
      <c r="D15" s="675">
        <f>'[1]D-11'!E15/'[1]D-11'!$E$23*100</f>
        <v>6.5963060686015831E-2</v>
      </c>
      <c r="E15" s="409">
        <f>'[1]D-11'!F15/'[1]D-11'!$F$23*100</f>
        <v>0.13253810470510272</v>
      </c>
      <c r="F15" s="675">
        <f>'[1]D-11'!G15/'[1]D-11'!$G$23*100</f>
        <v>0.25706940874035988</v>
      </c>
      <c r="G15" s="675">
        <f>'[1]D-11'!H15/'[1]D-11'!$H$23*100</f>
        <v>8.9285714285714288E-2</v>
      </c>
      <c r="H15" s="409">
        <f>'[1]D-11'!I15/'[1]D-11'!$I$23*100</f>
        <v>0.28943560057887119</v>
      </c>
      <c r="I15" s="675">
        <f>'[1]D-11'!J15/'[1]D-11'!$J$23*100</f>
        <v>0.67796610169491522</v>
      </c>
      <c r="J15" s="675">
        <f>'[1]D-11'!K15/'[1]D-11'!$K$23*100</f>
        <v>0</v>
      </c>
      <c r="K15" s="415" t="s">
        <v>835</v>
      </c>
    </row>
    <row r="16" spans="1:252" ht="26.25" customHeight="1" thickBot="1" x14ac:dyDescent="0.25">
      <c r="A16" s="411" t="s">
        <v>543</v>
      </c>
      <c r="B16" s="412">
        <f>'[1]D-11'!C16/'[1]D-11'!$C$23*100</f>
        <v>0.27272727272727276</v>
      </c>
      <c r="C16" s="676">
        <f>'[1]D-11'!D16/'[1]D-11'!$D$23*100</f>
        <v>0</v>
      </c>
      <c r="D16" s="676">
        <f>'[1]D-11'!E16/'[1]D-11'!$E$23*100</f>
        <v>0.39577836411609502</v>
      </c>
      <c r="E16" s="412">
        <f>'[1]D-11'!F16/'[1]D-11'!$F$23*100</f>
        <v>0.39761431411530812</v>
      </c>
      <c r="F16" s="676">
        <f>'[1]D-11'!G16/'[1]D-11'!$G$23*100</f>
        <v>0</v>
      </c>
      <c r="G16" s="676">
        <f>'[1]D-11'!H16/'[1]D-11'!$H$23*100</f>
        <v>0.5357142857142857</v>
      </c>
      <c r="H16" s="412">
        <f>'[1]D-11'!I16/'[1]D-11'!$I$23*100</f>
        <v>0</v>
      </c>
      <c r="I16" s="676">
        <f>'[1]D-11'!J16/'[1]D-11'!$J$23*100</f>
        <v>0</v>
      </c>
      <c r="J16" s="676">
        <f>'[1]D-11'!K16/'[1]D-11'!$K$23*100</f>
        <v>0</v>
      </c>
      <c r="K16" s="413" t="s">
        <v>836</v>
      </c>
    </row>
    <row r="17" spans="1:14" ht="26.25" customHeight="1" thickBot="1" x14ac:dyDescent="0.25">
      <c r="A17" s="414" t="s">
        <v>299</v>
      </c>
      <c r="B17" s="409">
        <f>'[1]D-11'!C17/'[1]D-11'!$C$23*100</f>
        <v>4.7272727272727275</v>
      </c>
      <c r="C17" s="675">
        <f>'[1]D-11'!D17/'[1]D-11'!$D$23*100</f>
        <v>7.3099415204678362</v>
      </c>
      <c r="D17" s="675">
        <f>'[1]D-11'!E17/'[1]D-11'!$E$23*100</f>
        <v>3.5620052770448551</v>
      </c>
      <c r="E17" s="409">
        <f>'[1]D-11'!F17/'[1]D-11'!$F$23*100</f>
        <v>3.3797216699801194</v>
      </c>
      <c r="F17" s="675">
        <f>'[1]D-11'!G17/'[1]D-11'!$G$23*100</f>
        <v>5.9125964010282779</v>
      </c>
      <c r="G17" s="675">
        <f>'[1]D-11'!H17/'[1]D-11'!$H$23*100</f>
        <v>2.5</v>
      </c>
      <c r="H17" s="409">
        <f>'[1]D-11'!I17/'[1]D-11'!$I$23*100</f>
        <v>7.6700434153400874</v>
      </c>
      <c r="I17" s="675">
        <f>'[1]D-11'!J17/'[1]D-11'!$J$23*100</f>
        <v>9.1525423728813564</v>
      </c>
      <c r="J17" s="675">
        <f>'[1]D-11'!K17/'[1]D-11'!$K$23*100</f>
        <v>6.5656565656565666</v>
      </c>
      <c r="K17" s="415" t="s">
        <v>837</v>
      </c>
    </row>
    <row r="18" spans="1:14" ht="26.25" customHeight="1" thickBot="1" x14ac:dyDescent="0.25">
      <c r="A18" s="411" t="s">
        <v>300</v>
      </c>
      <c r="B18" s="412">
        <f>'[1]D-11'!C18/'[1]D-11'!$C$23*100</f>
        <v>4.5454545454545456E-2</v>
      </c>
      <c r="C18" s="676">
        <f>'[1]D-11'!D18/'[1]D-11'!$D$23*100</f>
        <v>0.14619883040935672</v>
      </c>
      <c r="D18" s="676">
        <f>'[1]D-11'!E18/'[1]D-11'!$E$23*100</f>
        <v>0</v>
      </c>
      <c r="E18" s="412">
        <f>'[1]D-11'!F18/'[1]D-11'!$F$23*100</f>
        <v>6.6269052352551358E-2</v>
      </c>
      <c r="F18" s="676">
        <f>'[1]D-11'!G18/'[1]D-11'!$G$23*100</f>
        <v>0.25706940874035988</v>
      </c>
      <c r="G18" s="676">
        <f>'[1]D-11'!H18/'[1]D-11'!$H$23*100</f>
        <v>0</v>
      </c>
      <c r="H18" s="412">
        <f>'[1]D-11'!I18/'[1]D-11'!$I$23*100</f>
        <v>0</v>
      </c>
      <c r="I18" s="676">
        <f>'[1]D-11'!J18/'[1]D-11'!$J$23*100</f>
        <v>0</v>
      </c>
      <c r="J18" s="676">
        <f>'[1]D-11'!K18/'[1]D-11'!$K$23*100</f>
        <v>0</v>
      </c>
      <c r="K18" s="413" t="s">
        <v>838</v>
      </c>
    </row>
    <row r="19" spans="1:14" ht="26.25" customHeight="1" thickBot="1" x14ac:dyDescent="0.25">
      <c r="A19" s="414" t="s">
        <v>301</v>
      </c>
      <c r="B19" s="409">
        <f>'[1]D-11'!C19/'[1]D-11'!$C$23*100</f>
        <v>2.8181818181818183</v>
      </c>
      <c r="C19" s="675">
        <f>'[1]D-11'!D19/'[1]D-11'!$D$23*100</f>
        <v>3.9473684210526314</v>
      </c>
      <c r="D19" s="675">
        <f>'[1]D-11'!E19/'[1]D-11'!$E$23*100</f>
        <v>2.3087071240105539</v>
      </c>
      <c r="E19" s="409">
        <f>'[1]D-11'!F19/'[1]D-11'!$F$23*100</f>
        <v>3.0483764082173623</v>
      </c>
      <c r="F19" s="675">
        <f>'[1]D-11'!G19/'[1]D-11'!$G$23*100</f>
        <v>5.3984575835475574</v>
      </c>
      <c r="G19" s="675">
        <f>'[1]D-11'!H19/'[1]D-11'!$H$23*100</f>
        <v>2.2321428571428572</v>
      </c>
      <c r="H19" s="409">
        <f>'[1]D-11'!I19/'[1]D-11'!$I$23*100</f>
        <v>2.3154848046309695</v>
      </c>
      <c r="I19" s="675">
        <f>'[1]D-11'!J19/'[1]D-11'!$J$23*100</f>
        <v>2.0338983050847457</v>
      </c>
      <c r="J19" s="675">
        <f>'[1]D-11'!K19/'[1]D-11'!$K$23*100</f>
        <v>2.5252525252525251</v>
      </c>
      <c r="K19" s="415" t="s">
        <v>839</v>
      </c>
    </row>
    <row r="20" spans="1:14" ht="26.25" customHeight="1" thickBot="1" x14ac:dyDescent="0.25">
      <c r="A20" s="411" t="s">
        <v>302</v>
      </c>
      <c r="B20" s="412">
        <f>'[1]D-11'!C20/'[1]D-11'!$C$23*100</f>
        <v>3.0454545454545454</v>
      </c>
      <c r="C20" s="676">
        <f>'[1]D-11'!D20/'[1]D-11'!$D$23*100</f>
        <v>5.4093567251461989</v>
      </c>
      <c r="D20" s="676">
        <f>'[1]D-11'!E20/'[1]D-11'!$E$23*100</f>
        <v>1.9788918205804751</v>
      </c>
      <c r="E20" s="412">
        <f>'[1]D-11'!F20/'[1]D-11'!$F$23*100</f>
        <v>3.6447978793903246</v>
      </c>
      <c r="F20" s="676">
        <f>'[1]D-11'!G20/'[1]D-11'!$G$23*100</f>
        <v>7.9691516709511561</v>
      </c>
      <c r="G20" s="676">
        <f>'[1]D-11'!H20/'[1]D-11'!$H$23*100</f>
        <v>2.1428571428571428</v>
      </c>
      <c r="H20" s="412">
        <f>'[1]D-11'!I20/'[1]D-11'!$I$23*100</f>
        <v>1.7366136034732274</v>
      </c>
      <c r="I20" s="676">
        <f>'[1]D-11'!J20/'[1]D-11'!$J$23*100</f>
        <v>2.0338983050847457</v>
      </c>
      <c r="J20" s="676">
        <f>'[1]D-11'!K20/'[1]D-11'!$K$23*100</f>
        <v>1.5151515151515151</v>
      </c>
      <c r="K20" s="413" t="s">
        <v>840</v>
      </c>
    </row>
    <row r="21" spans="1:14" ht="26.25" customHeight="1" thickBot="1" x14ac:dyDescent="0.25">
      <c r="A21" s="414" t="s">
        <v>303</v>
      </c>
      <c r="B21" s="409">
        <f>'[1]D-11'!C21/'[1]D-11'!$C$23*100</f>
        <v>2.9545454545454546</v>
      </c>
      <c r="C21" s="675">
        <f>'[1]D-11'!D21/'[1]D-11'!$D$23*100</f>
        <v>6.4327485380116958</v>
      </c>
      <c r="D21" s="675">
        <f>'[1]D-11'!E21/'[1]D-11'!$E$23*100</f>
        <v>1.3852242744063323</v>
      </c>
      <c r="E21" s="409">
        <f>'[1]D-11'!F21/'[1]D-11'!$F$23*100</f>
        <v>1.8555334658714382</v>
      </c>
      <c r="F21" s="675">
        <f>'[1]D-11'!G21/'[1]D-11'!$G$23*100</f>
        <v>5.3984575835475574</v>
      </c>
      <c r="G21" s="675">
        <f>'[1]D-11'!H21/'[1]D-11'!$H$23*100</f>
        <v>0.625</v>
      </c>
      <c r="H21" s="409">
        <f>'[1]D-11'!I21/'[1]D-11'!$I$23*100</f>
        <v>5.3545586107091179</v>
      </c>
      <c r="I21" s="675">
        <f>'[1]D-11'!J21/'[1]D-11'!$J$23*100</f>
        <v>7.796610169491526</v>
      </c>
      <c r="J21" s="675">
        <f>'[1]D-11'!K21/'[1]D-11'!$K$23*100</f>
        <v>3.535353535353535</v>
      </c>
      <c r="K21" s="415" t="s">
        <v>841</v>
      </c>
    </row>
    <row r="22" spans="1:14" ht="26.25" customHeight="1" x14ac:dyDescent="0.2">
      <c r="A22" s="417" t="s">
        <v>517</v>
      </c>
      <c r="B22" s="418">
        <f>'[1]D-11'!C22/'[1]D-11'!$C$23*100</f>
        <v>17</v>
      </c>
      <c r="C22" s="680">
        <f>'[1]D-11'!D22/'[1]D-11'!$D$23*100</f>
        <v>5.7017543859649118</v>
      </c>
      <c r="D22" s="680">
        <f>'[1]D-11'!E22/'[1]D-11'!$E$23*100</f>
        <v>22.097625329815305</v>
      </c>
      <c r="E22" s="418">
        <f>'[1]D-11'!F22/'[1]D-11'!$F$23*100</f>
        <v>20.675944333996025</v>
      </c>
      <c r="F22" s="680">
        <f>'[1]D-11'!G22/'[1]D-11'!$G$23*100</f>
        <v>8.2262210796915163</v>
      </c>
      <c r="G22" s="680">
        <f>'[1]D-11'!H22/'[1]D-11'!$H$23*100</f>
        <v>25</v>
      </c>
      <c r="H22" s="418">
        <f>'[1]D-11'!I22/'[1]D-11'!$I$23*100</f>
        <v>8.9725036179450068</v>
      </c>
      <c r="I22" s="680">
        <f>'[1]D-11'!J22/'[1]D-11'!$J$23*100</f>
        <v>2.3728813559322033</v>
      </c>
      <c r="J22" s="680">
        <f>'[1]D-11'!K22/'[1]D-11'!$K$23*100</f>
        <v>13.888888888888889</v>
      </c>
      <c r="K22" s="419" t="s">
        <v>842</v>
      </c>
    </row>
    <row r="23" spans="1:14" ht="26.25" customHeight="1" x14ac:dyDescent="0.2">
      <c r="A23" s="420" t="s">
        <v>44</v>
      </c>
      <c r="B23" s="421">
        <f t="shared" ref="B23:J23" si="0">SUM(B7:B22)</f>
        <v>100</v>
      </c>
      <c r="C23" s="421">
        <f t="shared" si="0"/>
        <v>100</v>
      </c>
      <c r="D23" s="421">
        <f t="shared" si="0"/>
        <v>100</v>
      </c>
      <c r="E23" s="421">
        <f t="shared" si="0"/>
        <v>99.999999999999986</v>
      </c>
      <c r="F23" s="421">
        <f t="shared" si="0"/>
        <v>99.999999999999986</v>
      </c>
      <c r="G23" s="421">
        <f t="shared" si="0"/>
        <v>100</v>
      </c>
      <c r="H23" s="421">
        <f t="shared" si="0"/>
        <v>100</v>
      </c>
      <c r="I23" s="421">
        <f t="shared" si="0"/>
        <v>100.00000000000001</v>
      </c>
      <c r="J23" s="421">
        <f t="shared" si="0"/>
        <v>100</v>
      </c>
      <c r="K23" s="920" t="s">
        <v>45</v>
      </c>
    </row>
    <row r="27" spans="1:14" x14ac:dyDescent="0.25">
      <c r="N27" s="851"/>
    </row>
  </sheetData>
  <mergeCells count="78">
    <mergeCell ref="D4:F4"/>
    <mergeCell ref="A5:A6"/>
    <mergeCell ref="B5:D5"/>
    <mergeCell ref="E5:G5"/>
    <mergeCell ref="H5:J5"/>
    <mergeCell ref="K5:K6"/>
    <mergeCell ref="GM3:GW3"/>
    <mergeCell ref="GX3:HH3"/>
    <mergeCell ref="HI3:HS3"/>
    <mergeCell ref="HT3:ID3"/>
    <mergeCell ref="BK3:BU3"/>
    <mergeCell ref="BV3:CF3"/>
    <mergeCell ref="CG3:CQ3"/>
    <mergeCell ref="CR3:DB3"/>
    <mergeCell ref="DC3:DM3"/>
    <mergeCell ref="DN3:DX3"/>
    <mergeCell ref="A3:K3"/>
    <mergeCell ref="L3:R3"/>
    <mergeCell ref="S3:AC3"/>
    <mergeCell ref="AD3:AN3"/>
    <mergeCell ref="AO3:AY3"/>
    <mergeCell ref="IE3:IO3"/>
    <mergeCell ref="IP3:IR3"/>
    <mergeCell ref="DY3:EI3"/>
    <mergeCell ref="EJ3:ET3"/>
    <mergeCell ref="EU3:FE3"/>
    <mergeCell ref="FF3:FP3"/>
    <mergeCell ref="FQ3:GA3"/>
    <mergeCell ref="GB3:GL3"/>
    <mergeCell ref="AZ3:BJ3"/>
    <mergeCell ref="GM2:GW2"/>
    <mergeCell ref="GX2:HH2"/>
    <mergeCell ref="HI2:HS2"/>
    <mergeCell ref="HT2:ID2"/>
    <mergeCell ref="BK2:BU2"/>
    <mergeCell ref="BV2:CF2"/>
    <mergeCell ref="CG2:CQ2"/>
    <mergeCell ref="CR2:DB2"/>
    <mergeCell ref="DC2:DM2"/>
    <mergeCell ref="DN2:DX2"/>
    <mergeCell ref="AZ2:BJ2"/>
    <mergeCell ref="IE2:IO2"/>
    <mergeCell ref="IP2:IR2"/>
    <mergeCell ref="DY2:EI2"/>
    <mergeCell ref="EJ2:ET2"/>
    <mergeCell ref="EU2:FE2"/>
    <mergeCell ref="FF2:FP2"/>
    <mergeCell ref="FQ2:GA2"/>
    <mergeCell ref="GB2:GL2"/>
    <mergeCell ref="A2:K2"/>
    <mergeCell ref="L2:R2"/>
    <mergeCell ref="S2:AC2"/>
    <mergeCell ref="AD2:AN2"/>
    <mergeCell ref="AO2:AY2"/>
    <mergeCell ref="IP1:IR1"/>
    <mergeCell ref="DY1:EI1"/>
    <mergeCell ref="EJ1:ET1"/>
    <mergeCell ref="EU1:FE1"/>
    <mergeCell ref="FF1:FP1"/>
    <mergeCell ref="FQ1:GA1"/>
    <mergeCell ref="GB1:GL1"/>
    <mergeCell ref="GM1:GW1"/>
    <mergeCell ref="GX1:HH1"/>
    <mergeCell ref="HI1:HS1"/>
    <mergeCell ref="HT1:ID1"/>
    <mergeCell ref="IE1:IO1"/>
    <mergeCell ref="DN1:DX1"/>
    <mergeCell ref="A1:K1"/>
    <mergeCell ref="L1:R1"/>
    <mergeCell ref="S1:AC1"/>
    <mergeCell ref="AD1:AN1"/>
    <mergeCell ref="AO1:AY1"/>
    <mergeCell ref="AZ1:BJ1"/>
    <mergeCell ref="BK1:BU1"/>
    <mergeCell ref="BV1:CF1"/>
    <mergeCell ref="CG1:CQ1"/>
    <mergeCell ref="CR1:DB1"/>
    <mergeCell ref="DC1:DM1"/>
  </mergeCells>
  <printOptions horizontalCentered="1" verticalCentered="1"/>
  <pageMargins left="0" right="0" top="0" bottom="0" header="0" footer="0"/>
  <pageSetup paperSize="9" scale="88" orientation="landscape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2:I107"/>
  <sheetViews>
    <sheetView workbookViewId="0">
      <selection activeCell="F21" sqref="F21"/>
    </sheetView>
  </sheetViews>
  <sheetFormatPr defaultColWidth="11.85546875" defaultRowHeight="12.75" x14ac:dyDescent="0.2"/>
  <cols>
    <col min="1" max="8" width="10.7109375" customWidth="1"/>
  </cols>
  <sheetData>
    <row r="2" spans="1:9" s="822" customFormat="1" ht="30.75" x14ac:dyDescent="0.7">
      <c r="A2" s="812" t="s">
        <v>879</v>
      </c>
      <c r="B2" s="809"/>
      <c r="C2" s="809"/>
      <c r="D2" s="833"/>
      <c r="E2" s="811" t="s">
        <v>925</v>
      </c>
      <c r="F2" s="789"/>
      <c r="G2" s="789"/>
      <c r="H2" s="789"/>
      <c r="I2" s="1836" t="s">
        <v>966</v>
      </c>
    </row>
    <row r="3" spans="1:9" x14ac:dyDescent="0.2">
      <c r="A3" s="791">
        <f>A6+C6</f>
        <v>26319</v>
      </c>
      <c r="B3" s="792"/>
      <c r="C3" s="792"/>
      <c r="D3" s="834"/>
      <c r="E3" s="791"/>
      <c r="F3" s="792"/>
      <c r="G3" s="792"/>
      <c r="H3" s="792"/>
      <c r="I3" s="1836"/>
    </row>
    <row r="4" spans="1:9" x14ac:dyDescent="0.2">
      <c r="A4" s="793"/>
      <c r="B4" s="793"/>
      <c r="C4" s="793"/>
      <c r="D4" s="835"/>
      <c r="E4" s="793"/>
      <c r="F4" s="793"/>
      <c r="G4" s="793"/>
      <c r="H4" s="822"/>
      <c r="I4" s="1836"/>
    </row>
    <row r="5" spans="1:9" x14ac:dyDescent="0.2">
      <c r="A5" s="794" t="s">
        <v>136</v>
      </c>
      <c r="B5" s="789"/>
      <c r="C5" s="789" t="s">
        <v>138</v>
      </c>
      <c r="D5" s="836"/>
      <c r="E5" s="789" t="s">
        <v>119</v>
      </c>
      <c r="F5" s="789"/>
      <c r="G5" s="789" t="s">
        <v>122</v>
      </c>
      <c r="H5" s="789"/>
      <c r="I5" s="1836"/>
    </row>
    <row r="6" spans="1:9" x14ac:dyDescent="0.2">
      <c r="A6" s="831">
        <v>7814</v>
      </c>
      <c r="B6" s="792"/>
      <c r="C6" s="831">
        <v>18505</v>
      </c>
      <c r="D6" s="837"/>
      <c r="E6" s="831">
        <v>6626</v>
      </c>
      <c r="F6" s="791"/>
      <c r="G6" s="831">
        <v>19693</v>
      </c>
      <c r="H6" s="791"/>
      <c r="I6" s="1836"/>
    </row>
    <row r="7" spans="1:9" x14ac:dyDescent="0.2">
      <c r="A7" s="823"/>
      <c r="B7" s="822"/>
      <c r="C7" s="822"/>
      <c r="D7" s="835"/>
      <c r="E7" s="823"/>
      <c r="F7" s="822"/>
      <c r="G7" s="822"/>
      <c r="H7" s="822"/>
      <c r="I7" s="1836"/>
    </row>
    <row r="8" spans="1:9" x14ac:dyDescent="0.2">
      <c r="A8" s="796" t="s">
        <v>180</v>
      </c>
      <c r="B8" s="832">
        <v>4065</v>
      </c>
      <c r="C8" s="796" t="s">
        <v>180</v>
      </c>
      <c r="D8" s="838">
        <v>9528</v>
      </c>
      <c r="E8" s="796"/>
      <c r="F8" s="797"/>
      <c r="G8" s="796"/>
      <c r="H8" s="797"/>
      <c r="I8" s="1836"/>
    </row>
    <row r="9" spans="1:9" x14ac:dyDescent="0.2">
      <c r="A9" s="798" t="s">
        <v>434</v>
      </c>
      <c r="B9" s="832">
        <v>3749</v>
      </c>
      <c r="C9" s="798" t="s">
        <v>434</v>
      </c>
      <c r="D9" s="838">
        <v>8977</v>
      </c>
      <c r="E9" s="798"/>
      <c r="F9" s="799"/>
      <c r="G9" s="798"/>
      <c r="H9" s="799"/>
      <c r="I9" s="1836"/>
    </row>
    <row r="10" spans="1:9" x14ac:dyDescent="0.2">
      <c r="A10" s="795"/>
      <c r="B10" s="795"/>
      <c r="C10" s="795"/>
      <c r="D10" s="795"/>
      <c r="E10" s="29"/>
      <c r="F10" s="29"/>
      <c r="G10" s="29"/>
      <c r="H10" s="29"/>
      <c r="I10" s="1836"/>
    </row>
    <row r="11" spans="1:9" x14ac:dyDescent="0.2">
      <c r="A11" s="794" t="s">
        <v>881</v>
      </c>
      <c r="B11" s="794" t="s">
        <v>882</v>
      </c>
      <c r="C11" s="795"/>
      <c r="D11" s="795"/>
      <c r="I11" s="1836"/>
    </row>
    <row r="12" spans="1:9" x14ac:dyDescent="0.2">
      <c r="A12" s="791">
        <f>B8+D8</f>
        <v>13593</v>
      </c>
      <c r="B12" s="791">
        <f>B9+D9</f>
        <v>12726</v>
      </c>
      <c r="C12" s="791"/>
      <c r="I12" s="1836"/>
    </row>
    <row r="13" spans="1:9" ht="9.75" customHeight="1" x14ac:dyDescent="0.2">
      <c r="A13" s="791"/>
      <c r="B13" s="791"/>
      <c r="C13" s="791"/>
      <c r="I13" s="871"/>
    </row>
    <row r="14" spans="1:9" ht="11.25" customHeight="1" x14ac:dyDescent="0.2">
      <c r="A14" s="794" t="s">
        <v>986</v>
      </c>
      <c r="B14" s="795"/>
      <c r="C14" s="795"/>
      <c r="D14" s="795"/>
      <c r="I14" s="871"/>
    </row>
    <row r="15" spans="1:9" ht="11.25" customHeight="1" x14ac:dyDescent="0.2">
      <c r="A15" s="791">
        <f>A6+C6</f>
        <v>26319</v>
      </c>
      <c r="B15" s="795"/>
      <c r="C15" s="795"/>
      <c r="I15" s="871"/>
    </row>
    <row r="17" spans="1:8" ht="30.75" x14ac:dyDescent="0.7">
      <c r="A17" s="824" t="s">
        <v>939</v>
      </c>
      <c r="B17" s="825"/>
      <c r="C17" s="825"/>
      <c r="D17" s="825"/>
      <c r="E17" s="825"/>
      <c r="F17" s="825"/>
      <c r="G17" s="825"/>
      <c r="H17" s="825"/>
    </row>
    <row r="18" spans="1:8" x14ac:dyDescent="0.2">
      <c r="F18" s="795"/>
      <c r="G18" s="795"/>
    </row>
    <row r="19" spans="1:8" x14ac:dyDescent="0.2">
      <c r="A19" s="804" t="s">
        <v>940</v>
      </c>
    </row>
    <row r="20" spans="1:8" x14ac:dyDescent="0.2">
      <c r="A20" s="801" t="s">
        <v>879</v>
      </c>
    </row>
    <row r="21" spans="1:8" x14ac:dyDescent="0.2">
      <c r="A21" s="802">
        <f>'B1'!D15</f>
        <v>26319</v>
      </c>
      <c r="F21" s="795"/>
      <c r="G21" s="795"/>
    </row>
    <row r="23" spans="1:8" x14ac:dyDescent="0.2">
      <c r="F23" s="795"/>
      <c r="G23" s="795"/>
    </row>
    <row r="24" spans="1:8" x14ac:dyDescent="0.2">
      <c r="A24" s="800" t="s">
        <v>883</v>
      </c>
    </row>
    <row r="25" spans="1:8" x14ac:dyDescent="0.2">
      <c r="A25" s="795" t="s">
        <v>136</v>
      </c>
      <c r="B25" t="s">
        <v>138</v>
      </c>
      <c r="C25" t="s">
        <v>45</v>
      </c>
    </row>
    <row r="26" spans="1:8" x14ac:dyDescent="0.2">
      <c r="A26" s="803">
        <f>'B4'!L16</f>
        <v>7814</v>
      </c>
      <c r="B26" s="803">
        <f>'B4'!H16</f>
        <v>18505</v>
      </c>
      <c r="C26" s="803">
        <f>'B4'!B16</f>
        <v>26319</v>
      </c>
      <c r="E26" s="795"/>
      <c r="F26" s="795"/>
      <c r="G26" s="795">
        <f>A3-C26</f>
        <v>0</v>
      </c>
    </row>
    <row r="28" spans="1:8" x14ac:dyDescent="0.2">
      <c r="A28" s="804" t="s">
        <v>884</v>
      </c>
    </row>
    <row r="29" spans="1:8" x14ac:dyDescent="0.2">
      <c r="A29" s="795" t="s">
        <v>136</v>
      </c>
      <c r="B29" t="s">
        <v>138</v>
      </c>
      <c r="C29" t="s">
        <v>45</v>
      </c>
    </row>
    <row r="30" spans="1:8" x14ac:dyDescent="0.2">
      <c r="A30" s="802">
        <f>'B5'!H16</f>
        <v>7814</v>
      </c>
      <c r="B30" s="802">
        <f>'B5'!E16</f>
        <v>18505</v>
      </c>
      <c r="C30" s="802">
        <f>'B5'!B16</f>
        <v>26319</v>
      </c>
      <c r="E30" s="795">
        <f>A6-A30</f>
        <v>0</v>
      </c>
      <c r="F30" s="795">
        <f>C6-B30</f>
        <v>0</v>
      </c>
      <c r="G30" s="795">
        <f>A3-C30</f>
        <v>0</v>
      </c>
    </row>
    <row r="31" spans="1:8" x14ac:dyDescent="0.2">
      <c r="A31" s="795"/>
      <c r="B31" s="795"/>
      <c r="C31" s="795"/>
      <c r="E31" s="805"/>
      <c r="F31" s="805"/>
      <c r="G31" s="805"/>
    </row>
    <row r="32" spans="1:8" x14ac:dyDescent="0.2">
      <c r="A32" s="795"/>
      <c r="B32" s="795" t="s">
        <v>136</v>
      </c>
      <c r="C32" t="s">
        <v>138</v>
      </c>
      <c r="D32" t="s">
        <v>45</v>
      </c>
      <c r="E32" s="805"/>
    </row>
    <row r="33" spans="1:7" x14ac:dyDescent="0.2">
      <c r="A33" s="795" t="str">
        <f>'B5'!A7</f>
        <v>Doha</v>
      </c>
      <c r="B33" s="795">
        <f>'B5'!H7</f>
        <v>1242</v>
      </c>
      <c r="C33" s="795">
        <f>'B5'!E7</f>
        <v>8114</v>
      </c>
      <c r="D33" s="795">
        <f>'B5'!B7</f>
        <v>9356</v>
      </c>
      <c r="E33" s="805"/>
    </row>
    <row r="34" spans="1:7" x14ac:dyDescent="0.2">
      <c r="A34" s="795" t="str">
        <f>'B5'!A8</f>
        <v>Al Rayyan</v>
      </c>
      <c r="B34" s="795">
        <f>'B5'!H8</f>
        <v>3869</v>
      </c>
      <c r="C34" s="795">
        <f>'B5'!E8</f>
        <v>5931</v>
      </c>
      <c r="D34" s="795">
        <f>'B5'!B8</f>
        <v>9800</v>
      </c>
      <c r="E34" s="805"/>
    </row>
    <row r="35" spans="1:7" x14ac:dyDescent="0.2">
      <c r="A35" s="795" t="str">
        <f>'B5'!A9</f>
        <v>Al Wakra</v>
      </c>
      <c r="B35" s="795">
        <f>'B5'!H9</f>
        <v>618</v>
      </c>
      <c r="C35" s="795">
        <f>'B5'!E9</f>
        <v>2034</v>
      </c>
      <c r="D35" s="795">
        <f>'B5'!B9</f>
        <v>2652</v>
      </c>
      <c r="E35" s="805"/>
    </row>
    <row r="36" spans="1:7" x14ac:dyDescent="0.2">
      <c r="A36" s="795" t="str">
        <f>'B5'!A10</f>
        <v>Umm Salal</v>
      </c>
      <c r="B36" s="795">
        <f>'B5'!H10</f>
        <v>678</v>
      </c>
      <c r="C36" s="795">
        <f>'B5'!E10</f>
        <v>976</v>
      </c>
      <c r="D36" s="795">
        <f>'B5'!B10</f>
        <v>1654</v>
      </c>
      <c r="E36" s="805"/>
    </row>
    <row r="37" spans="1:7" x14ac:dyDescent="0.2">
      <c r="A37" s="795" t="str">
        <f>'B5'!A11</f>
        <v>Al Khor</v>
      </c>
      <c r="B37" s="795">
        <f>'B5'!H11</f>
        <v>238</v>
      </c>
      <c r="C37" s="795">
        <f>'B5'!E11</f>
        <v>571</v>
      </c>
      <c r="D37" s="795">
        <f>'B5'!B11</f>
        <v>809</v>
      </c>
      <c r="E37" s="805"/>
    </row>
    <row r="38" spans="1:7" x14ac:dyDescent="0.2">
      <c r="A38" s="795" t="str">
        <f>'B5'!A12</f>
        <v>Al Shamal</v>
      </c>
      <c r="B38" s="795">
        <f>'B5'!H12</f>
        <v>50</v>
      </c>
      <c r="C38" s="795">
        <f>'B5'!E12</f>
        <v>39</v>
      </c>
      <c r="D38" s="795">
        <f>'B5'!B12</f>
        <v>89</v>
      </c>
      <c r="E38" s="805"/>
    </row>
    <row r="39" spans="1:7" x14ac:dyDescent="0.2">
      <c r="A39" s="795" t="str">
        <f>'B5'!A13</f>
        <v>Al Dhaayen</v>
      </c>
      <c r="B39" s="795">
        <f>'B5'!H13</f>
        <v>771</v>
      </c>
      <c r="C39" s="795">
        <f>'B5'!E13</f>
        <v>627</v>
      </c>
      <c r="D39" s="795">
        <f>'B5'!B13</f>
        <v>1398</v>
      </c>
      <c r="E39" s="805"/>
    </row>
    <row r="40" spans="1:7" x14ac:dyDescent="0.2">
      <c r="A40" s="795" t="str">
        <f>'B5'!A14</f>
        <v>Al Sheehaniya</v>
      </c>
      <c r="B40" s="795">
        <f>'B5'!H14</f>
        <v>231</v>
      </c>
      <c r="C40" s="795">
        <f>'B5'!E14</f>
        <v>212</v>
      </c>
      <c r="D40" s="795">
        <f>'B5'!B14</f>
        <v>443</v>
      </c>
      <c r="E40" s="805"/>
    </row>
    <row r="41" spans="1:7" x14ac:dyDescent="0.2">
      <c r="A41" s="795" t="str">
        <f>'B5'!A15</f>
        <v>Outside Qatar</v>
      </c>
      <c r="B41" s="795">
        <f>'B5'!H15</f>
        <v>117</v>
      </c>
      <c r="C41" s="795">
        <f>'B5'!E15</f>
        <v>1</v>
      </c>
      <c r="D41" s="795">
        <f>'B5'!B15</f>
        <v>118</v>
      </c>
      <c r="E41" s="805"/>
    </row>
    <row r="42" spans="1:7" x14ac:dyDescent="0.2">
      <c r="A42" s="795" t="str">
        <f>'B5'!A16</f>
        <v>Total</v>
      </c>
      <c r="B42" s="802">
        <f>'B5'!H16</f>
        <v>7814</v>
      </c>
      <c r="C42" s="802">
        <f>'B5'!E16</f>
        <v>18505</v>
      </c>
      <c r="D42" s="802">
        <f>'B5'!B16</f>
        <v>26319</v>
      </c>
      <c r="E42" s="805"/>
    </row>
    <row r="43" spans="1:7" x14ac:dyDescent="0.2">
      <c r="A43" s="795"/>
      <c r="B43" s="795"/>
      <c r="C43" s="795"/>
      <c r="E43" s="805"/>
      <c r="F43" s="805"/>
      <c r="G43" s="805"/>
    </row>
    <row r="44" spans="1:7" x14ac:dyDescent="0.2">
      <c r="A44" s="804" t="s">
        <v>901</v>
      </c>
      <c r="B44" s="804" t="s">
        <v>902</v>
      </c>
      <c r="C44" s="804" t="s">
        <v>903</v>
      </c>
    </row>
    <row r="45" spans="1:7" x14ac:dyDescent="0.2">
      <c r="A45" s="795" t="s">
        <v>136</v>
      </c>
      <c r="B45" t="s">
        <v>138</v>
      </c>
      <c r="C45" t="s">
        <v>45</v>
      </c>
    </row>
    <row r="46" spans="1:7" x14ac:dyDescent="0.2">
      <c r="A46" s="805">
        <f>'B6-1'!C9</f>
        <v>1242</v>
      </c>
      <c r="B46" s="805">
        <f>'B6-2'!C9</f>
        <v>8114</v>
      </c>
      <c r="C46" s="805">
        <f>'B6-3'!C9</f>
        <v>9356</v>
      </c>
      <c r="E46" s="795">
        <f t="shared" ref="E46:E55" si="0">B33-A46</f>
        <v>0</v>
      </c>
      <c r="F46" s="795">
        <f t="shared" ref="F46:F55" si="1">C33-B46</f>
        <v>0</v>
      </c>
      <c r="G46" s="795">
        <f t="shared" ref="G46:G55" si="2">D33-C46</f>
        <v>0</v>
      </c>
    </row>
    <row r="47" spans="1:7" x14ac:dyDescent="0.2">
      <c r="A47" s="805">
        <f>'B6-1'!C12</f>
        <v>3869</v>
      </c>
      <c r="B47" s="805">
        <f>'B6-2'!C12</f>
        <v>5931</v>
      </c>
      <c r="C47" s="805">
        <f>'B6-3'!C12</f>
        <v>9800</v>
      </c>
      <c r="E47" s="795">
        <f t="shared" si="0"/>
        <v>0</v>
      </c>
      <c r="F47" s="795">
        <f t="shared" si="1"/>
        <v>0</v>
      </c>
      <c r="G47" s="795">
        <f t="shared" si="2"/>
        <v>0</v>
      </c>
    </row>
    <row r="48" spans="1:7" x14ac:dyDescent="0.2">
      <c r="A48" s="805">
        <f>'B6-1'!C15</f>
        <v>618</v>
      </c>
      <c r="B48" s="805">
        <f>'B6-2'!C15</f>
        <v>2034</v>
      </c>
      <c r="C48" s="805">
        <f>'B6-3'!C15</f>
        <v>2652</v>
      </c>
      <c r="E48" s="795">
        <f t="shared" si="0"/>
        <v>0</v>
      </c>
      <c r="F48" s="795">
        <f t="shared" si="1"/>
        <v>0</v>
      </c>
      <c r="G48" s="795">
        <f t="shared" si="2"/>
        <v>0</v>
      </c>
    </row>
    <row r="49" spans="1:7" x14ac:dyDescent="0.2">
      <c r="A49" s="805">
        <f>'B6-1'!C18</f>
        <v>678</v>
      </c>
      <c r="B49" s="805">
        <f>'B6-2'!C18</f>
        <v>976</v>
      </c>
      <c r="C49" s="805">
        <f>'B6-3'!C18</f>
        <v>1654</v>
      </c>
      <c r="E49" s="795">
        <f t="shared" si="0"/>
        <v>0</v>
      </c>
      <c r="F49" s="795">
        <f t="shared" si="1"/>
        <v>0</v>
      </c>
      <c r="G49" s="795">
        <f t="shared" si="2"/>
        <v>0</v>
      </c>
    </row>
    <row r="50" spans="1:7" x14ac:dyDescent="0.2">
      <c r="A50" s="805">
        <f>'B6-1'!C21</f>
        <v>238</v>
      </c>
      <c r="B50" s="805">
        <f>'B6-2'!C21</f>
        <v>571</v>
      </c>
      <c r="C50" s="805">
        <f>'B6-3'!C21</f>
        <v>809</v>
      </c>
      <c r="E50" s="795">
        <f t="shared" si="0"/>
        <v>0</v>
      </c>
      <c r="F50" s="795">
        <f t="shared" si="1"/>
        <v>0</v>
      </c>
      <c r="G50" s="795">
        <f t="shared" si="2"/>
        <v>0</v>
      </c>
    </row>
    <row r="51" spans="1:7" x14ac:dyDescent="0.2">
      <c r="A51" s="805">
        <f>'B6-1'!C24</f>
        <v>50</v>
      </c>
      <c r="B51" s="805">
        <f>'B6-2'!C24</f>
        <v>39</v>
      </c>
      <c r="C51" s="805">
        <f>'B6-3'!C24</f>
        <v>89</v>
      </c>
      <c r="E51" s="795">
        <f t="shared" si="0"/>
        <v>0</v>
      </c>
      <c r="F51" s="795">
        <f t="shared" si="1"/>
        <v>0</v>
      </c>
      <c r="G51" s="795">
        <f t="shared" si="2"/>
        <v>0</v>
      </c>
    </row>
    <row r="52" spans="1:7" x14ac:dyDescent="0.2">
      <c r="A52" s="805">
        <f>'B6-1'!C27</f>
        <v>771</v>
      </c>
      <c r="B52" s="805">
        <f>'B6-2'!C27</f>
        <v>627</v>
      </c>
      <c r="C52" s="805">
        <f>'B6-3'!C27</f>
        <v>1398</v>
      </c>
      <c r="E52" s="795">
        <f t="shared" si="0"/>
        <v>0</v>
      </c>
      <c r="F52" s="795">
        <f t="shared" si="1"/>
        <v>0</v>
      </c>
      <c r="G52" s="795">
        <f t="shared" si="2"/>
        <v>0</v>
      </c>
    </row>
    <row r="53" spans="1:7" x14ac:dyDescent="0.2">
      <c r="A53" s="805">
        <f>'B6-1'!C30</f>
        <v>231</v>
      </c>
      <c r="B53" s="805">
        <f>'B6-2'!C30</f>
        <v>212</v>
      </c>
      <c r="C53" s="805">
        <f>'B6-3'!C30</f>
        <v>443</v>
      </c>
      <c r="E53" s="795">
        <f t="shared" si="0"/>
        <v>0</v>
      </c>
      <c r="F53" s="795">
        <f t="shared" si="1"/>
        <v>0</v>
      </c>
      <c r="G53" s="795">
        <f t="shared" si="2"/>
        <v>0</v>
      </c>
    </row>
    <row r="54" spans="1:7" x14ac:dyDescent="0.2">
      <c r="A54" s="805">
        <f>'B6-1'!C33</f>
        <v>117</v>
      </c>
      <c r="B54" s="805">
        <f>'B6-2'!C33</f>
        <v>1</v>
      </c>
      <c r="C54" s="805">
        <f>'B6-3'!C33</f>
        <v>118</v>
      </c>
      <c r="E54" s="795">
        <f t="shared" si="0"/>
        <v>0</v>
      </c>
      <c r="F54" s="795">
        <f t="shared" si="1"/>
        <v>0</v>
      </c>
      <c r="G54" s="795">
        <f t="shared" si="2"/>
        <v>0</v>
      </c>
    </row>
    <row r="55" spans="1:7" x14ac:dyDescent="0.2">
      <c r="A55" s="802">
        <f>'B6-1'!C36</f>
        <v>7814</v>
      </c>
      <c r="B55" s="802">
        <f>'B6-2'!C36</f>
        <v>18505</v>
      </c>
      <c r="C55" s="806">
        <f>'B6-3'!C36</f>
        <v>26319</v>
      </c>
      <c r="E55" s="795">
        <f t="shared" si="0"/>
        <v>0</v>
      </c>
      <c r="F55" s="795">
        <f t="shared" si="1"/>
        <v>0</v>
      </c>
      <c r="G55" s="795">
        <f t="shared" si="2"/>
        <v>0</v>
      </c>
    </row>
    <row r="57" spans="1:7" x14ac:dyDescent="0.2">
      <c r="A57" s="804" t="s">
        <v>885</v>
      </c>
    </row>
    <row r="58" spans="1:7" x14ac:dyDescent="0.2">
      <c r="A58" s="795" t="s">
        <v>136</v>
      </c>
      <c r="B58" t="s">
        <v>138</v>
      </c>
      <c r="C58" t="s">
        <v>45</v>
      </c>
    </row>
    <row r="59" spans="1:7" x14ac:dyDescent="0.2">
      <c r="A59" s="802">
        <f>'B7'!J16</f>
        <v>7814</v>
      </c>
      <c r="B59" s="802">
        <f>'B7'!F16</f>
        <v>18505</v>
      </c>
      <c r="C59" s="802">
        <f>'B7'!B16</f>
        <v>26319</v>
      </c>
      <c r="E59" s="795">
        <f>A59-A6</f>
        <v>0</v>
      </c>
      <c r="F59" s="795">
        <f>B59-C6</f>
        <v>0</v>
      </c>
      <c r="G59" s="795">
        <f>C59-A3</f>
        <v>0</v>
      </c>
    </row>
    <row r="61" spans="1:7" x14ac:dyDescent="0.2">
      <c r="A61" s="804" t="s">
        <v>886</v>
      </c>
    </row>
    <row r="62" spans="1:7" x14ac:dyDescent="0.2">
      <c r="A62" s="795" t="s">
        <v>136</v>
      </c>
      <c r="B62" t="s">
        <v>138</v>
      </c>
      <c r="C62" t="s">
        <v>45</v>
      </c>
    </row>
    <row r="63" spans="1:7" x14ac:dyDescent="0.2">
      <c r="A63" s="802">
        <f>'B8'!I36</f>
        <v>7814</v>
      </c>
      <c r="B63" s="802">
        <f>'B8'!F36</f>
        <v>18505</v>
      </c>
      <c r="C63" s="802">
        <f>'B8'!C36</f>
        <v>26319</v>
      </c>
      <c r="E63" s="795">
        <f>A63-A6</f>
        <v>0</v>
      </c>
      <c r="F63" s="795">
        <f>B63-C6</f>
        <v>0</v>
      </c>
      <c r="G63" s="795">
        <f>C63-A3</f>
        <v>0</v>
      </c>
    </row>
    <row r="65" spans="1:7" x14ac:dyDescent="0.2">
      <c r="A65" s="804" t="s">
        <v>887</v>
      </c>
      <c r="B65" s="29"/>
      <c r="D65" s="801"/>
      <c r="E65" s="29"/>
    </row>
    <row r="66" spans="1:7" x14ac:dyDescent="0.2">
      <c r="A66" s="29" t="s">
        <v>180</v>
      </c>
      <c r="B66" s="29" t="s">
        <v>434</v>
      </c>
      <c r="C66" t="s">
        <v>45</v>
      </c>
      <c r="D66" s="801"/>
      <c r="E66" s="29"/>
    </row>
    <row r="67" spans="1:7" x14ac:dyDescent="0.2">
      <c r="A67" s="802">
        <f>'B9'!D13</f>
        <v>13593</v>
      </c>
      <c r="B67" s="802">
        <f>'B9'!C13</f>
        <v>12726</v>
      </c>
      <c r="C67" s="802">
        <f>'B9'!B13</f>
        <v>26319</v>
      </c>
      <c r="E67" s="795">
        <f>A67-A12</f>
        <v>0</v>
      </c>
      <c r="F67" s="795">
        <f>B67-B12</f>
        <v>0</v>
      </c>
      <c r="G67" s="795">
        <f>C67-A3</f>
        <v>0</v>
      </c>
    </row>
    <row r="69" spans="1:7" x14ac:dyDescent="0.2">
      <c r="A69" s="804" t="s">
        <v>888</v>
      </c>
    </row>
    <row r="70" spans="1:7" x14ac:dyDescent="0.2">
      <c r="A70" s="29" t="s">
        <v>180</v>
      </c>
      <c r="B70" s="29" t="s">
        <v>434</v>
      </c>
      <c r="C70" t="s">
        <v>45</v>
      </c>
    </row>
    <row r="71" spans="1:7" x14ac:dyDescent="0.2">
      <c r="A71" s="802">
        <f>'B10'!D15</f>
        <v>13593</v>
      </c>
      <c r="B71" s="802">
        <f>'B10'!C15</f>
        <v>12726</v>
      </c>
      <c r="C71" s="802">
        <f>'B10'!B15</f>
        <v>26319</v>
      </c>
      <c r="E71" s="795">
        <f>A71-A12</f>
        <v>0</v>
      </c>
      <c r="F71" s="795">
        <f>B71-B12</f>
        <v>0</v>
      </c>
      <c r="G71" s="795">
        <f>C71-A3</f>
        <v>0</v>
      </c>
    </row>
    <row r="73" spans="1:7" x14ac:dyDescent="0.2">
      <c r="A73" s="804" t="s">
        <v>889</v>
      </c>
    </row>
    <row r="74" spans="1:7" x14ac:dyDescent="0.2">
      <c r="A74" s="29" t="s">
        <v>45</v>
      </c>
    </row>
    <row r="75" spans="1:7" x14ac:dyDescent="0.2">
      <c r="A75" s="802">
        <f>'B11'!B15</f>
        <v>26319</v>
      </c>
      <c r="E75" s="795">
        <f>A75-A3</f>
        <v>0</v>
      </c>
    </row>
    <row r="77" spans="1:7" x14ac:dyDescent="0.2">
      <c r="A77" s="804" t="s">
        <v>890</v>
      </c>
      <c r="B77" s="804" t="s">
        <v>891</v>
      </c>
      <c r="C77" s="804" t="s">
        <v>892</v>
      </c>
    </row>
    <row r="78" spans="1:7" x14ac:dyDescent="0.2">
      <c r="A78" s="29" t="s">
        <v>136</v>
      </c>
      <c r="B78" t="s">
        <v>138</v>
      </c>
      <c r="C78" t="s">
        <v>45</v>
      </c>
    </row>
    <row r="79" spans="1:7" x14ac:dyDescent="0.2">
      <c r="A79" s="802">
        <f>'B12-1'!B16</f>
        <v>7814</v>
      </c>
      <c r="B79" s="802">
        <f>'B12-2'!B16</f>
        <v>18505</v>
      </c>
      <c r="C79" s="802">
        <f>'B12-3'!B16</f>
        <v>26319</v>
      </c>
      <c r="E79" s="795">
        <f>A79-A6</f>
        <v>0</v>
      </c>
      <c r="F79" s="795">
        <f>B79-C6</f>
        <v>0</v>
      </c>
      <c r="G79" s="795">
        <f>C79-A3</f>
        <v>0</v>
      </c>
    </row>
    <row r="81" spans="1:8" x14ac:dyDescent="0.2">
      <c r="A81" s="804" t="s">
        <v>893</v>
      </c>
      <c r="B81" s="804" t="s">
        <v>894</v>
      </c>
      <c r="C81" s="804" t="s">
        <v>895</v>
      </c>
      <c r="D81" s="804" t="s">
        <v>896</v>
      </c>
      <c r="E81" s="804" t="s">
        <v>897</v>
      </c>
    </row>
    <row r="82" spans="1:8" x14ac:dyDescent="0.2">
      <c r="A82" s="29" t="s">
        <v>136</v>
      </c>
      <c r="B82" t="s">
        <v>138</v>
      </c>
      <c r="C82" t="s">
        <v>898</v>
      </c>
      <c r="D82" t="s">
        <v>899</v>
      </c>
      <c r="E82" t="s">
        <v>45</v>
      </c>
    </row>
    <row r="83" spans="1:8" x14ac:dyDescent="0.2">
      <c r="A83" s="802">
        <f>'B13-1'!B19</f>
        <v>7814</v>
      </c>
      <c r="B83" s="802">
        <f>'B13-2'!B19</f>
        <v>18505</v>
      </c>
      <c r="C83" s="802">
        <f>'B13-3'!B19</f>
        <v>13593</v>
      </c>
      <c r="D83" s="802">
        <f>'B13-4'!B19</f>
        <v>12726</v>
      </c>
      <c r="E83" s="802">
        <f>'B13-5'!B19</f>
        <v>26319</v>
      </c>
      <c r="F83" s="795">
        <f>A6-A83</f>
        <v>0</v>
      </c>
      <c r="G83" s="795">
        <f>C6-B83</f>
        <v>0</v>
      </c>
      <c r="H83" s="795">
        <f>A3-E83</f>
        <v>0</v>
      </c>
    </row>
    <row r="84" spans="1:8" x14ac:dyDescent="0.2">
      <c r="F84" s="795">
        <f>A12-C83</f>
        <v>0</v>
      </c>
      <c r="G84" s="795">
        <f>B12-D83</f>
        <v>0</v>
      </c>
    </row>
    <row r="85" spans="1:8" x14ac:dyDescent="0.2">
      <c r="A85" s="804" t="s">
        <v>904</v>
      </c>
      <c r="B85" s="804" t="s">
        <v>905</v>
      </c>
      <c r="C85" s="804" t="s">
        <v>906</v>
      </c>
    </row>
    <row r="86" spans="1:8" x14ac:dyDescent="0.2">
      <c r="A86" s="29" t="s">
        <v>136</v>
      </c>
      <c r="B86" t="s">
        <v>138</v>
      </c>
      <c r="C86" t="s">
        <v>45</v>
      </c>
    </row>
    <row r="87" spans="1:8" x14ac:dyDescent="0.2">
      <c r="A87" s="802">
        <f>'B14-1'!B19</f>
        <v>7814</v>
      </c>
      <c r="B87" s="802">
        <f>'B14-2'!B19</f>
        <v>18505</v>
      </c>
      <c r="C87" s="802">
        <f>'B14-3'!B19</f>
        <v>26319</v>
      </c>
      <c r="E87" s="795">
        <f>A87-A6</f>
        <v>0</v>
      </c>
      <c r="F87" s="795">
        <f>B87-C6</f>
        <v>0</v>
      </c>
      <c r="G87" s="795">
        <f>C87-A3</f>
        <v>0</v>
      </c>
    </row>
    <row r="89" spans="1:8" x14ac:dyDescent="0.2">
      <c r="A89" s="804" t="s">
        <v>907</v>
      </c>
      <c r="B89" s="804" t="s">
        <v>908</v>
      </c>
      <c r="C89" s="804" t="s">
        <v>909</v>
      </c>
    </row>
    <row r="90" spans="1:8" x14ac:dyDescent="0.2">
      <c r="A90" s="29" t="s">
        <v>136</v>
      </c>
      <c r="B90" t="s">
        <v>138</v>
      </c>
      <c r="C90" t="s">
        <v>45</v>
      </c>
    </row>
    <row r="91" spans="1:8" x14ac:dyDescent="0.2">
      <c r="A91" s="802">
        <f>'B15-1'!C16</f>
        <v>7814</v>
      </c>
      <c r="B91" s="802">
        <f>'B15-2'!C16</f>
        <v>18505</v>
      </c>
      <c r="C91" s="802">
        <f>'B15-3'!C16</f>
        <v>26319</v>
      </c>
      <c r="E91" s="795">
        <f>A91-A6</f>
        <v>0</v>
      </c>
      <c r="F91" s="795">
        <f>B91-C6</f>
        <v>0</v>
      </c>
      <c r="G91" s="795">
        <f>C91-A3</f>
        <v>0</v>
      </c>
    </row>
    <row r="93" spans="1:8" x14ac:dyDescent="0.2">
      <c r="A93" s="804" t="s">
        <v>913</v>
      </c>
      <c r="B93" s="804" t="s">
        <v>914</v>
      </c>
      <c r="C93" s="804" t="s">
        <v>910</v>
      </c>
    </row>
    <row r="94" spans="1:8" x14ac:dyDescent="0.2">
      <c r="A94" s="29" t="s">
        <v>119</v>
      </c>
      <c r="B94" t="s">
        <v>122</v>
      </c>
      <c r="C94" t="s">
        <v>45</v>
      </c>
    </row>
    <row r="95" spans="1:8" x14ac:dyDescent="0.2">
      <c r="A95" s="802">
        <f>'B16-1'!B16</f>
        <v>6626</v>
      </c>
      <c r="B95" s="802">
        <f>'B16-2'!B16</f>
        <v>19693</v>
      </c>
      <c r="C95" s="802">
        <f>'B16-3'!B16</f>
        <v>26319</v>
      </c>
      <c r="E95" s="795">
        <f>A95-E6</f>
        <v>0</v>
      </c>
      <c r="F95" s="795">
        <f>B95-G6</f>
        <v>0</v>
      </c>
      <c r="G95" s="795">
        <f>C95-A3</f>
        <v>0</v>
      </c>
    </row>
    <row r="97" spans="1:7" x14ac:dyDescent="0.2">
      <c r="A97" s="804" t="s">
        <v>911</v>
      </c>
    </row>
    <row r="98" spans="1:7" x14ac:dyDescent="0.2">
      <c r="A98" s="29" t="s">
        <v>136</v>
      </c>
      <c r="B98" t="s">
        <v>138</v>
      </c>
      <c r="C98" t="s">
        <v>45</v>
      </c>
    </row>
    <row r="99" spans="1:7" x14ac:dyDescent="0.2">
      <c r="A99" s="802">
        <f>'B17'!H19</f>
        <v>7814</v>
      </c>
      <c r="B99" s="802">
        <f>'B17'!E19</f>
        <v>18505</v>
      </c>
      <c r="C99" s="802">
        <f>'B17'!B19</f>
        <v>26319</v>
      </c>
      <c r="E99" s="795">
        <f>A6-A99</f>
        <v>0</v>
      </c>
      <c r="F99" s="795">
        <f>B99-C6</f>
        <v>0</v>
      </c>
      <c r="G99" s="795">
        <f>C99-A3</f>
        <v>0</v>
      </c>
    </row>
    <row r="101" spans="1:7" x14ac:dyDescent="0.2">
      <c r="A101" s="804" t="s">
        <v>912</v>
      </c>
    </row>
    <row r="102" spans="1:7" x14ac:dyDescent="0.2">
      <c r="A102" s="29" t="s">
        <v>119</v>
      </c>
      <c r="B102" t="s">
        <v>122</v>
      </c>
      <c r="C102" t="s">
        <v>45</v>
      </c>
    </row>
    <row r="103" spans="1:7" x14ac:dyDescent="0.2">
      <c r="A103" s="802">
        <f>'B18'!C43</f>
        <v>6626</v>
      </c>
      <c r="B103" s="802">
        <f>'B18'!C44</f>
        <v>19693</v>
      </c>
      <c r="C103" s="802">
        <f>'B18'!C45</f>
        <v>26319</v>
      </c>
      <c r="E103" s="795">
        <f>E6-A103</f>
        <v>0</v>
      </c>
      <c r="F103" s="795">
        <f>G6-B103</f>
        <v>0</v>
      </c>
      <c r="G103" s="795">
        <f>A3-C103</f>
        <v>0</v>
      </c>
    </row>
    <row r="105" spans="1:7" x14ac:dyDescent="0.2">
      <c r="A105" s="804" t="s">
        <v>915</v>
      </c>
    </row>
    <row r="106" spans="1:7" x14ac:dyDescent="0.2">
      <c r="A106" s="29" t="s">
        <v>136</v>
      </c>
      <c r="B106" t="s">
        <v>138</v>
      </c>
      <c r="C106" t="s">
        <v>45</v>
      </c>
    </row>
    <row r="107" spans="1:7" x14ac:dyDescent="0.2">
      <c r="A107" s="802">
        <f>'B19'!C43</f>
        <v>7814</v>
      </c>
      <c r="B107" s="802">
        <f>'B19'!C44</f>
        <v>18505</v>
      </c>
      <c r="C107" s="802">
        <f>'B19'!C45</f>
        <v>26319</v>
      </c>
      <c r="E107" s="795">
        <f>A6-A107</f>
        <v>0</v>
      </c>
      <c r="F107" s="795">
        <f>C6-B107</f>
        <v>0</v>
      </c>
      <c r="G107" s="795">
        <f>A3-C107</f>
        <v>0</v>
      </c>
    </row>
  </sheetData>
  <mergeCells count="1">
    <mergeCell ref="I2:I12"/>
  </mergeCells>
  <conditionalFormatting sqref="C26 C30 D42 C55">
    <cfRule type="cellIs" dxfId="183" priority="311" operator="equal">
      <formula>$A$3</formula>
    </cfRule>
  </conditionalFormatting>
  <conditionalFormatting sqref="A26:B26">
    <cfRule type="cellIs" dxfId="182" priority="307" operator="equal">
      <formula>$A$6</formula>
    </cfRule>
  </conditionalFormatting>
  <conditionalFormatting sqref="C59">
    <cfRule type="cellIs" dxfId="181" priority="306" operator="equal">
      <formula>$A$3</formula>
    </cfRule>
  </conditionalFormatting>
  <conditionalFormatting sqref="C63">
    <cfRule type="cellIs" dxfId="180" priority="302" operator="equal">
      <formula>$A$3</formula>
    </cfRule>
  </conditionalFormatting>
  <conditionalFormatting sqref="B26">
    <cfRule type="cellIs" dxfId="179" priority="312" operator="equal">
      <formula>$C$6</formula>
    </cfRule>
  </conditionalFormatting>
  <conditionalFormatting sqref="A67">
    <cfRule type="cellIs" dxfId="178" priority="160" operator="equal">
      <formula>$A$12</formula>
    </cfRule>
  </conditionalFormatting>
  <conditionalFormatting sqref="B67">
    <cfRule type="cellIs" dxfId="177" priority="156" operator="equal">
      <formula>$B$12</formula>
    </cfRule>
  </conditionalFormatting>
  <conditionalFormatting sqref="C67">
    <cfRule type="cellIs" dxfId="176" priority="155" operator="equal">
      <formula>$A$3</formula>
    </cfRule>
  </conditionalFormatting>
  <conditionalFormatting sqref="A71">
    <cfRule type="cellIs" dxfId="175" priority="154" operator="equal">
      <formula>$A$12</formula>
    </cfRule>
  </conditionalFormatting>
  <conditionalFormatting sqref="B71">
    <cfRule type="cellIs" dxfId="174" priority="153" operator="equal">
      <formula>$B$12</formula>
    </cfRule>
  </conditionalFormatting>
  <conditionalFormatting sqref="C71">
    <cfRule type="cellIs" dxfId="173" priority="152" operator="equal">
      <formula>$A$3</formula>
    </cfRule>
  </conditionalFormatting>
  <conditionalFormatting sqref="A75">
    <cfRule type="cellIs" dxfId="172" priority="151" operator="equal">
      <formula>$A$3</formula>
    </cfRule>
  </conditionalFormatting>
  <conditionalFormatting sqref="A79">
    <cfRule type="cellIs" dxfId="171" priority="41" operator="equal">
      <formula>$A$6</formula>
    </cfRule>
    <cfRule type="cellIs" dxfId="170" priority="148" operator="equal">
      <formula>#REF!</formula>
    </cfRule>
    <cfRule type="cellIs" dxfId="169" priority="149" operator="equal">
      <formula>$B$8</formula>
    </cfRule>
    <cfRule type="cellIs" dxfId="168" priority="150" operator="equal">
      <formula>$A$3</formula>
    </cfRule>
  </conditionalFormatting>
  <conditionalFormatting sqref="B79">
    <cfRule type="cellIs" dxfId="167" priority="40" operator="equal">
      <formula>$C$6</formula>
    </cfRule>
    <cfRule type="cellIs" dxfId="166" priority="146" operator="equal">
      <formula>#REF!</formula>
    </cfRule>
    <cfRule type="cellIs" dxfId="165" priority="147" operator="equal">
      <formula>#REF!</formula>
    </cfRule>
  </conditionalFormatting>
  <conditionalFormatting sqref="C79">
    <cfRule type="cellIs" dxfId="164" priority="145" operator="equal">
      <formula>$A$3</formula>
    </cfRule>
  </conditionalFormatting>
  <conditionalFormatting sqref="A83">
    <cfRule type="cellIs" dxfId="163" priority="134" operator="equal">
      <formula>$A$6</formula>
    </cfRule>
    <cfRule type="cellIs" dxfId="162" priority="142" operator="equal">
      <formula>#REF!</formula>
    </cfRule>
    <cfRule type="cellIs" dxfId="161" priority="143" operator="equal">
      <formula>$B$8</formula>
    </cfRule>
    <cfRule type="cellIs" dxfId="160" priority="144" operator="equal">
      <formula>$A$3</formula>
    </cfRule>
  </conditionalFormatting>
  <conditionalFormatting sqref="B83">
    <cfRule type="cellIs" dxfId="159" priority="133" operator="equal">
      <formula>$C$6</formula>
    </cfRule>
    <cfRule type="cellIs" dxfId="158" priority="140" operator="equal">
      <formula>#REF!</formula>
    </cfRule>
    <cfRule type="cellIs" dxfId="157" priority="141" operator="equal">
      <formula>#REF!</formula>
    </cfRule>
  </conditionalFormatting>
  <conditionalFormatting sqref="C83">
    <cfRule type="cellIs" dxfId="156" priority="136" operator="equal">
      <formula>$A$12</formula>
    </cfRule>
    <cfRule type="cellIs" dxfId="155" priority="139" operator="equal">
      <formula>$A$3</formula>
    </cfRule>
  </conditionalFormatting>
  <conditionalFormatting sqref="D83:E83">
    <cfRule type="cellIs" dxfId="154" priority="138" operator="equal">
      <formula>$A$3</formula>
    </cfRule>
  </conditionalFormatting>
  <conditionalFormatting sqref="E83">
    <cfRule type="cellIs" dxfId="153" priority="137" operator="equal">
      <formula>$A$3</formula>
    </cfRule>
  </conditionalFormatting>
  <conditionalFormatting sqref="D83">
    <cfRule type="cellIs" dxfId="152" priority="135" operator="equal">
      <formula>$B$12</formula>
    </cfRule>
  </conditionalFormatting>
  <conditionalFormatting sqref="A87">
    <cfRule type="cellIs" dxfId="151" priority="39" operator="equal">
      <formula>$A$6</formula>
    </cfRule>
    <cfRule type="cellIs" dxfId="150" priority="126" operator="equal">
      <formula>#REF!</formula>
    </cfRule>
    <cfRule type="cellIs" dxfId="149" priority="127" operator="equal">
      <formula>$B$8</formula>
    </cfRule>
    <cfRule type="cellIs" dxfId="148" priority="128" operator="equal">
      <formula>$A$3</formula>
    </cfRule>
  </conditionalFormatting>
  <conditionalFormatting sqref="B87">
    <cfRule type="cellIs" dxfId="147" priority="38" operator="equal">
      <formula>$C$6</formula>
    </cfRule>
    <cfRule type="cellIs" dxfId="146" priority="124" operator="equal">
      <formula>#REF!</formula>
    </cfRule>
    <cfRule type="cellIs" dxfId="145" priority="125" operator="equal">
      <formula>#REF!</formula>
    </cfRule>
  </conditionalFormatting>
  <conditionalFormatting sqref="C87">
    <cfRule type="cellIs" dxfId="144" priority="123" operator="equal">
      <formula>$A$3</formula>
    </cfRule>
  </conditionalFormatting>
  <conditionalFormatting sqref="A91">
    <cfRule type="cellIs" dxfId="143" priority="37" operator="equal">
      <formula>$A$6</formula>
    </cfRule>
    <cfRule type="cellIs" dxfId="142" priority="120" operator="equal">
      <formula>#REF!</formula>
    </cfRule>
    <cfRule type="cellIs" dxfId="141" priority="121" operator="equal">
      <formula>$B$8</formula>
    </cfRule>
    <cfRule type="cellIs" dxfId="140" priority="122" operator="equal">
      <formula>$A$3</formula>
    </cfRule>
  </conditionalFormatting>
  <conditionalFormatting sqref="B91">
    <cfRule type="cellIs" dxfId="139" priority="36" operator="equal">
      <formula>$C$6</formula>
    </cfRule>
    <cfRule type="cellIs" dxfId="138" priority="118" operator="equal">
      <formula>#REF!</formula>
    </cfRule>
    <cfRule type="cellIs" dxfId="137" priority="119" operator="equal">
      <formula>#REF!</formula>
    </cfRule>
  </conditionalFormatting>
  <conditionalFormatting sqref="C91">
    <cfRule type="cellIs" dxfId="136" priority="117" operator="equal">
      <formula>$A$3</formula>
    </cfRule>
  </conditionalFormatting>
  <conditionalFormatting sqref="A99">
    <cfRule type="cellIs" dxfId="135" priority="35" operator="equal">
      <formula>$A$6</formula>
    </cfRule>
    <cfRule type="cellIs" dxfId="134" priority="108" operator="equal">
      <formula>#REF!</formula>
    </cfRule>
    <cfRule type="cellIs" dxfId="133" priority="109" operator="equal">
      <formula>$B$8</formula>
    </cfRule>
    <cfRule type="cellIs" dxfId="132" priority="110" operator="equal">
      <formula>$A$3</formula>
    </cfRule>
  </conditionalFormatting>
  <conditionalFormatting sqref="B99">
    <cfRule type="cellIs" dxfId="131" priority="34" operator="equal">
      <formula>$C$6</formula>
    </cfRule>
    <cfRule type="cellIs" dxfId="130" priority="106" operator="equal">
      <formula>#REF!</formula>
    </cfRule>
    <cfRule type="cellIs" dxfId="129" priority="107" operator="equal">
      <formula>#REF!</formula>
    </cfRule>
  </conditionalFormatting>
  <conditionalFormatting sqref="C95">
    <cfRule type="cellIs" dxfId="128" priority="111" operator="equal">
      <formula>$A$3</formula>
    </cfRule>
  </conditionalFormatting>
  <conditionalFormatting sqref="C99">
    <cfRule type="cellIs" dxfId="127" priority="105" operator="equal">
      <formula>$A$3</formula>
    </cfRule>
  </conditionalFormatting>
  <conditionalFormatting sqref="C103">
    <cfRule type="cellIs" dxfId="126" priority="96" operator="equal">
      <formula>$A$3</formula>
    </cfRule>
    <cfRule type="cellIs" dxfId="125" priority="99" operator="equal">
      <formula>$A$3</formula>
    </cfRule>
  </conditionalFormatting>
  <conditionalFormatting sqref="A107">
    <cfRule type="cellIs" dxfId="124" priority="33" operator="equal">
      <formula>$A$6</formula>
    </cfRule>
    <cfRule type="cellIs" dxfId="123" priority="84" operator="equal">
      <formula>#REF!</formula>
    </cfRule>
    <cfRule type="cellIs" dxfId="122" priority="85" operator="equal">
      <formula>$B$8</formula>
    </cfRule>
    <cfRule type="cellIs" dxfId="121" priority="86" operator="equal">
      <formula>$A$3</formula>
    </cfRule>
  </conditionalFormatting>
  <conditionalFormatting sqref="B107">
    <cfRule type="cellIs" dxfId="120" priority="32" operator="equal">
      <formula>$C$6</formula>
    </cfRule>
    <cfRule type="cellIs" dxfId="119" priority="82" operator="equal">
      <formula>#REF!</formula>
    </cfRule>
    <cfRule type="cellIs" dxfId="118" priority="83" operator="equal">
      <formula>#REF!</formula>
    </cfRule>
  </conditionalFormatting>
  <conditionalFormatting sqref="C107">
    <cfRule type="cellIs" dxfId="117" priority="81" operator="equal">
      <formula>$A$3</formula>
    </cfRule>
  </conditionalFormatting>
  <conditionalFormatting sqref="A26">
    <cfRule type="cellIs" dxfId="116" priority="80" operator="equal">
      <formula>$A$6</formula>
    </cfRule>
  </conditionalFormatting>
  <conditionalFormatting sqref="B26">
    <cfRule type="cellIs" dxfId="115" priority="79" operator="equal">
      <formula>$C$6</formula>
    </cfRule>
  </conditionalFormatting>
  <conditionalFormatting sqref="C30">
    <cfRule type="cellIs" dxfId="114" priority="57" operator="equal">
      <formula>$A$3</formula>
    </cfRule>
  </conditionalFormatting>
  <conditionalFormatting sqref="A30">
    <cfRule type="cellIs" dxfId="113" priority="51" operator="equal">
      <formula>$A$6</formula>
    </cfRule>
  </conditionalFormatting>
  <conditionalFormatting sqref="B30">
    <cfRule type="cellIs" dxfId="112" priority="50" operator="equal">
      <formula>$C$6</formula>
    </cfRule>
  </conditionalFormatting>
  <conditionalFormatting sqref="B42">
    <cfRule type="cellIs" dxfId="111" priority="49" operator="equal">
      <formula>$A$6</formula>
    </cfRule>
  </conditionalFormatting>
  <conditionalFormatting sqref="C42">
    <cfRule type="cellIs" dxfId="110" priority="48" operator="equal">
      <formula>$C$6</formula>
    </cfRule>
  </conditionalFormatting>
  <conditionalFormatting sqref="A55">
    <cfRule type="cellIs" dxfId="109" priority="47" operator="equal">
      <formula>$A$6</formula>
    </cfRule>
  </conditionalFormatting>
  <conditionalFormatting sqref="B55">
    <cfRule type="cellIs" dxfId="108" priority="46" operator="equal">
      <formula>$C$6</formula>
    </cfRule>
  </conditionalFormatting>
  <conditionalFormatting sqref="A59">
    <cfRule type="cellIs" dxfId="107" priority="45" operator="equal">
      <formula>$A$6</formula>
    </cfRule>
  </conditionalFormatting>
  <conditionalFormatting sqref="B59">
    <cfRule type="cellIs" dxfId="106" priority="44" operator="equal">
      <formula>$C$6</formula>
    </cfRule>
  </conditionalFormatting>
  <conditionalFormatting sqref="A63">
    <cfRule type="cellIs" dxfId="105" priority="43" operator="equal">
      <formula>$A$6</formula>
    </cfRule>
  </conditionalFormatting>
  <conditionalFormatting sqref="B63">
    <cfRule type="cellIs" dxfId="104" priority="42" operator="equal">
      <formula>$C$6</formula>
    </cfRule>
  </conditionalFormatting>
  <conditionalFormatting sqref="B103">
    <cfRule type="cellIs" dxfId="103" priority="313" operator="equal">
      <formula>$G$6</formula>
    </cfRule>
  </conditionalFormatting>
  <conditionalFormatting sqref="A103">
    <cfRule type="cellIs" dxfId="102" priority="314" operator="equal">
      <formula>$E$6</formula>
    </cfRule>
  </conditionalFormatting>
  <conditionalFormatting sqref="A95">
    <cfRule type="cellIs" dxfId="101" priority="13" operator="equal">
      <formula>$E$6</formula>
    </cfRule>
  </conditionalFormatting>
  <conditionalFormatting sqref="B95">
    <cfRule type="cellIs" dxfId="100" priority="12" operator="equal">
      <formula>$G$6</formula>
    </cfRule>
  </conditionalFormatting>
  <conditionalFormatting sqref="A21">
    <cfRule type="cellIs" dxfId="99" priority="1" operator="equal">
      <formula>$A$15</formula>
    </cfRule>
    <cfRule type="cellIs" dxfId="98" priority="2" operator="equal">
      <formula>2385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EE97DC80-0D57-4152-8994-86DE5128A945}">
            <xm:f>'D-1'!$B$16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10E67C81-75A3-41B5-94BF-32C472E1989A}">
            <xm:f>'Deaths Formuals'!$A$3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A21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2:I117"/>
  <sheetViews>
    <sheetView workbookViewId="0">
      <selection activeCell="I76" sqref="I76"/>
    </sheetView>
  </sheetViews>
  <sheetFormatPr defaultColWidth="11.85546875" defaultRowHeight="12.75" x14ac:dyDescent="0.2"/>
  <cols>
    <col min="1" max="8" width="10.7109375" customWidth="1"/>
  </cols>
  <sheetData>
    <row r="2" spans="1:9" ht="30.75" customHeight="1" x14ac:dyDescent="0.7">
      <c r="A2" s="813" t="s">
        <v>880</v>
      </c>
      <c r="B2" s="810"/>
      <c r="C2" s="810"/>
      <c r="D2" s="839"/>
      <c r="E2" s="814" t="s">
        <v>924</v>
      </c>
      <c r="F2" s="790"/>
      <c r="G2" s="790"/>
      <c r="H2" s="790"/>
      <c r="I2" s="1837" t="s">
        <v>965</v>
      </c>
    </row>
    <row r="3" spans="1:9" ht="12.75" customHeight="1" x14ac:dyDescent="0.2">
      <c r="A3" s="815">
        <f>A6+C6</f>
        <v>2841</v>
      </c>
      <c r="B3" s="816"/>
      <c r="C3" s="816"/>
      <c r="D3" s="840"/>
      <c r="E3" s="815">
        <f>E6+G6</f>
        <v>2627</v>
      </c>
      <c r="F3" s="816"/>
      <c r="G3" s="816"/>
      <c r="H3" s="816"/>
      <c r="I3" s="1837"/>
    </row>
    <row r="4" spans="1:9" ht="12.75" customHeight="1" x14ac:dyDescent="0.2">
      <c r="A4" s="817"/>
      <c r="B4" s="817"/>
      <c r="C4" s="817"/>
      <c r="D4" s="841"/>
      <c r="E4" s="817"/>
      <c r="F4" s="817"/>
      <c r="G4" s="817"/>
      <c r="H4" s="29"/>
      <c r="I4" s="1837"/>
    </row>
    <row r="5" spans="1:9" ht="12.75" customHeight="1" x14ac:dyDescent="0.2">
      <c r="A5" s="818" t="s">
        <v>136</v>
      </c>
      <c r="B5" s="790"/>
      <c r="C5" s="790" t="s">
        <v>138</v>
      </c>
      <c r="D5" s="842"/>
      <c r="E5" s="818" t="s">
        <v>136</v>
      </c>
      <c r="F5" s="790"/>
      <c r="G5" s="790" t="s">
        <v>138</v>
      </c>
      <c r="H5" s="790"/>
      <c r="I5" s="1837"/>
    </row>
    <row r="6" spans="1:9" ht="12.75" customHeight="1" x14ac:dyDescent="0.2">
      <c r="A6" s="829">
        <v>840</v>
      </c>
      <c r="B6" s="816"/>
      <c r="C6" s="829">
        <v>2001</v>
      </c>
      <c r="D6" s="840"/>
      <c r="E6" s="829">
        <v>761</v>
      </c>
      <c r="F6" s="816"/>
      <c r="G6" s="829">
        <v>1866</v>
      </c>
      <c r="H6" s="816"/>
      <c r="I6" s="1837"/>
    </row>
    <row r="7" spans="1:9" ht="12.75" customHeight="1" x14ac:dyDescent="0.2">
      <c r="A7" s="801"/>
      <c r="B7" s="29"/>
      <c r="C7" s="29"/>
      <c r="D7" s="841"/>
      <c r="E7" s="801"/>
      <c r="F7" s="29"/>
      <c r="G7" s="29"/>
      <c r="H7" s="29"/>
      <c r="I7" s="1837"/>
    </row>
    <row r="8" spans="1:9" ht="12.75" customHeight="1" x14ac:dyDescent="0.2">
      <c r="A8" s="819" t="s">
        <v>180</v>
      </c>
      <c r="B8" s="830">
        <v>462</v>
      </c>
      <c r="C8" s="819" t="s">
        <v>180</v>
      </c>
      <c r="D8" s="843">
        <v>1569</v>
      </c>
      <c r="E8" s="819" t="s">
        <v>180</v>
      </c>
      <c r="F8" s="830">
        <v>412</v>
      </c>
      <c r="G8" s="819"/>
      <c r="H8" s="830">
        <v>1498</v>
      </c>
      <c r="I8" s="1837"/>
    </row>
    <row r="9" spans="1:9" ht="12.75" customHeight="1" x14ac:dyDescent="0.2">
      <c r="A9" s="820" t="s">
        <v>434</v>
      </c>
      <c r="B9" s="830">
        <v>378</v>
      </c>
      <c r="C9" s="820" t="s">
        <v>434</v>
      </c>
      <c r="D9" s="843">
        <v>432</v>
      </c>
      <c r="E9" s="820" t="s">
        <v>434</v>
      </c>
      <c r="F9" s="830">
        <v>349</v>
      </c>
      <c r="G9" s="820"/>
      <c r="H9" s="830">
        <v>368</v>
      </c>
      <c r="I9" s="1837"/>
    </row>
    <row r="10" spans="1:9" ht="12.75" customHeight="1" x14ac:dyDescent="0.2">
      <c r="A10" s="801"/>
      <c r="B10" s="801"/>
      <c r="C10" s="801"/>
      <c r="D10" s="841"/>
      <c r="E10" s="29"/>
      <c r="F10" s="29"/>
      <c r="G10" s="29"/>
      <c r="H10" s="29"/>
      <c r="I10" s="1837"/>
    </row>
    <row r="11" spans="1:9" ht="12.75" customHeight="1" x14ac:dyDescent="0.2">
      <c r="A11" s="818" t="s">
        <v>881</v>
      </c>
      <c r="B11" s="818" t="s">
        <v>882</v>
      </c>
      <c r="C11" s="801"/>
      <c r="D11" s="844"/>
      <c r="E11" s="29"/>
      <c r="F11" s="29"/>
      <c r="G11" s="29"/>
      <c r="H11" s="29"/>
      <c r="I11" s="1837"/>
    </row>
    <row r="12" spans="1:9" ht="12.75" customHeight="1" x14ac:dyDescent="0.2">
      <c r="A12" s="815">
        <f>B8+D8</f>
        <v>2031</v>
      </c>
      <c r="B12" s="815">
        <f>B9+D9</f>
        <v>810</v>
      </c>
      <c r="C12" s="801"/>
      <c r="D12" s="841"/>
      <c r="E12" s="29"/>
      <c r="F12" s="29"/>
      <c r="G12" s="29"/>
      <c r="H12" s="29"/>
      <c r="I12" s="1837"/>
    </row>
    <row r="13" spans="1:9" x14ac:dyDescent="0.2">
      <c r="A13" s="801"/>
      <c r="B13" s="801"/>
      <c r="C13" s="801"/>
      <c r="D13" s="29"/>
      <c r="E13" s="29"/>
      <c r="F13" s="29"/>
      <c r="G13" s="29"/>
      <c r="H13" s="29"/>
      <c r="I13" s="1837"/>
    </row>
    <row r="14" spans="1:9" ht="30.75" x14ac:dyDescent="0.7">
      <c r="A14" s="821" t="s">
        <v>929</v>
      </c>
      <c r="B14" s="810"/>
      <c r="C14" s="810"/>
      <c r="D14" s="810"/>
      <c r="E14" s="29"/>
      <c r="F14" s="29"/>
      <c r="G14" s="29"/>
      <c r="H14" s="29"/>
      <c r="I14" s="1837"/>
    </row>
    <row r="15" spans="1:9" x14ac:dyDescent="0.2">
      <c r="A15" s="815">
        <f>A18+C18</f>
        <v>132</v>
      </c>
      <c r="B15" s="816"/>
      <c r="C15" s="816"/>
      <c r="D15" s="816"/>
      <c r="E15" s="29"/>
      <c r="F15" s="29"/>
      <c r="G15" s="29"/>
      <c r="H15" s="29"/>
      <c r="I15" s="1837"/>
    </row>
    <row r="16" spans="1:9" x14ac:dyDescent="0.2">
      <c r="A16" s="817"/>
      <c r="B16" s="817"/>
      <c r="C16" s="817"/>
      <c r="D16" s="29"/>
      <c r="E16" s="29"/>
      <c r="F16" s="29"/>
      <c r="G16" s="29"/>
      <c r="H16" s="29"/>
      <c r="I16" s="1837"/>
    </row>
    <row r="17" spans="1:9" x14ac:dyDescent="0.2">
      <c r="A17" s="818" t="s">
        <v>136</v>
      </c>
      <c r="B17" s="790"/>
      <c r="C17" s="790" t="s">
        <v>138</v>
      </c>
      <c r="D17" s="790"/>
      <c r="E17" s="29"/>
      <c r="F17" s="29"/>
      <c r="G17" s="29"/>
      <c r="H17" s="29"/>
      <c r="I17" s="1837"/>
    </row>
    <row r="18" spans="1:9" x14ac:dyDescent="0.2">
      <c r="A18" s="829">
        <v>51</v>
      </c>
      <c r="B18" s="816"/>
      <c r="C18" s="829">
        <v>81</v>
      </c>
      <c r="D18" s="816"/>
      <c r="E18" s="29"/>
      <c r="F18" s="29"/>
      <c r="G18" s="29"/>
      <c r="H18" s="29"/>
      <c r="I18" s="1837"/>
    </row>
    <row r="19" spans="1:9" x14ac:dyDescent="0.2">
      <c r="A19" s="801"/>
      <c r="B19" s="29"/>
      <c r="C19" s="29"/>
      <c r="D19" s="29"/>
      <c r="E19" s="29"/>
      <c r="F19" s="29"/>
      <c r="G19" s="29"/>
      <c r="H19" s="29"/>
      <c r="I19" s="1837"/>
    </row>
    <row r="20" spans="1:9" x14ac:dyDescent="0.2">
      <c r="A20" s="819" t="s">
        <v>180</v>
      </c>
      <c r="B20" s="830">
        <v>32</v>
      </c>
      <c r="C20" s="819" t="s">
        <v>180</v>
      </c>
      <c r="D20" s="830">
        <v>43</v>
      </c>
      <c r="E20" s="29"/>
      <c r="F20" s="29"/>
      <c r="G20" s="29"/>
      <c r="H20" s="29"/>
      <c r="I20" s="1837"/>
    </row>
    <row r="21" spans="1:9" x14ac:dyDescent="0.2">
      <c r="A21" s="820" t="s">
        <v>434</v>
      </c>
      <c r="B21" s="830">
        <v>19</v>
      </c>
      <c r="C21" s="820" t="s">
        <v>434</v>
      </c>
      <c r="D21" s="830">
        <v>38</v>
      </c>
      <c r="E21" s="29"/>
      <c r="F21" s="29"/>
      <c r="G21" s="29"/>
      <c r="H21" s="29"/>
      <c r="I21" s="1837"/>
    </row>
    <row r="22" spans="1:9" x14ac:dyDescent="0.2">
      <c r="A22" s="801"/>
      <c r="B22" s="801"/>
      <c r="C22" s="801"/>
      <c r="D22" s="29"/>
      <c r="E22" s="29"/>
      <c r="F22" s="29"/>
      <c r="G22" s="29"/>
      <c r="H22" s="29"/>
    </row>
    <row r="23" spans="1:9" x14ac:dyDescent="0.2">
      <c r="A23" s="818" t="s">
        <v>881</v>
      </c>
      <c r="B23" s="818" t="s">
        <v>882</v>
      </c>
      <c r="C23" s="801"/>
      <c r="D23" s="801"/>
      <c r="E23" s="29"/>
      <c r="F23" s="29"/>
      <c r="G23" s="29"/>
      <c r="H23" s="29"/>
    </row>
    <row r="24" spans="1:9" x14ac:dyDescent="0.2">
      <c r="A24" s="815">
        <f>B20+D20</f>
        <v>75</v>
      </c>
      <c r="B24" s="815">
        <f>B21+D21</f>
        <v>57</v>
      </c>
      <c r="C24" s="801"/>
      <c r="D24" s="29"/>
      <c r="E24" s="29"/>
      <c r="F24" s="29"/>
      <c r="G24" s="29"/>
      <c r="H24" s="29"/>
    </row>
    <row r="25" spans="1:9" x14ac:dyDescent="0.2">
      <c r="A25" s="801"/>
      <c r="B25" s="801"/>
      <c r="C25" s="801"/>
      <c r="D25" s="29"/>
      <c r="E25" s="29"/>
      <c r="F25" s="29"/>
      <c r="G25" s="29"/>
      <c r="H25" s="29"/>
    </row>
    <row r="26" spans="1:9" ht="30.75" x14ac:dyDescent="0.7">
      <c r="A26" s="824" t="s">
        <v>937</v>
      </c>
      <c r="B26" s="825"/>
      <c r="C26" s="825"/>
      <c r="D26" s="825"/>
      <c r="E26" s="825"/>
      <c r="F26" s="825"/>
      <c r="G26" s="825"/>
      <c r="H26" s="825"/>
    </row>
    <row r="28" spans="1:9" x14ac:dyDescent="0.2">
      <c r="A28" s="804" t="s">
        <v>916</v>
      </c>
    </row>
    <row r="29" spans="1:9" x14ac:dyDescent="0.2">
      <c r="A29" s="795" t="s">
        <v>136</v>
      </c>
      <c r="C29" t="s">
        <v>138</v>
      </c>
      <c r="E29" t="s">
        <v>45</v>
      </c>
    </row>
    <row r="30" spans="1:9" x14ac:dyDescent="0.2">
      <c r="A30" s="801" t="s">
        <v>180</v>
      </c>
      <c r="B30" s="29" t="s">
        <v>434</v>
      </c>
      <c r="C30" s="29" t="s">
        <v>180</v>
      </c>
      <c r="D30" s="29" t="s">
        <v>434</v>
      </c>
    </row>
    <row r="31" spans="1:9" x14ac:dyDescent="0.2">
      <c r="A31" s="802">
        <f>'D-1'!L16</f>
        <v>462</v>
      </c>
      <c r="B31" s="802">
        <f>'D-2'!M16</f>
        <v>378</v>
      </c>
      <c r="C31" s="802">
        <f>'D-1'!H16</f>
        <v>1569</v>
      </c>
      <c r="D31" s="802">
        <f>'D-1'!G16</f>
        <v>432</v>
      </c>
      <c r="E31" s="802">
        <f>'D-1'!B16</f>
        <v>2841</v>
      </c>
      <c r="F31" s="795">
        <f>B8-A31</f>
        <v>0</v>
      </c>
      <c r="G31" s="795">
        <f>B9-B31</f>
        <v>0</v>
      </c>
    </row>
    <row r="32" spans="1:9" x14ac:dyDescent="0.2">
      <c r="F32" s="795">
        <f>D8-C31</f>
        <v>0</v>
      </c>
      <c r="G32" s="795">
        <f>D9-D31</f>
        <v>0</v>
      </c>
    </row>
    <row r="33" spans="1:7" x14ac:dyDescent="0.2">
      <c r="A33" s="804" t="s">
        <v>917</v>
      </c>
    </row>
    <row r="34" spans="1:7" x14ac:dyDescent="0.2">
      <c r="A34" s="795" t="s">
        <v>136</v>
      </c>
      <c r="B34" t="s">
        <v>138</v>
      </c>
      <c r="C34" t="s">
        <v>45</v>
      </c>
    </row>
    <row r="35" spans="1:7" x14ac:dyDescent="0.2">
      <c r="A35" s="803">
        <f>'D-2'!L16</f>
        <v>840</v>
      </c>
      <c r="B35" s="807">
        <f>'D-2'!H16</f>
        <v>2001</v>
      </c>
      <c r="C35" s="803">
        <f>'D-2'!B16</f>
        <v>2841</v>
      </c>
      <c r="E35" s="795"/>
      <c r="F35" s="795"/>
      <c r="G35" s="795">
        <f>A3-C35</f>
        <v>0</v>
      </c>
    </row>
    <row r="37" spans="1:7" x14ac:dyDescent="0.2">
      <c r="A37" s="804" t="s">
        <v>918</v>
      </c>
    </row>
    <row r="38" spans="1:7" x14ac:dyDescent="0.2">
      <c r="A38" s="795" t="s">
        <v>136</v>
      </c>
      <c r="B38" t="s">
        <v>138</v>
      </c>
      <c r="C38" t="s">
        <v>45</v>
      </c>
    </row>
    <row r="39" spans="1:7" x14ac:dyDescent="0.2">
      <c r="A39" s="802">
        <f>'D-3'!H19</f>
        <v>840</v>
      </c>
      <c r="B39" s="802">
        <f>'D-3'!E19</f>
        <v>2001</v>
      </c>
      <c r="C39" s="802">
        <f>'D-3'!B19</f>
        <v>2841</v>
      </c>
      <c r="E39" s="795">
        <f>A6-A39</f>
        <v>0</v>
      </c>
      <c r="F39" s="795">
        <f>C6-B39</f>
        <v>0</v>
      </c>
      <c r="G39" s="795">
        <f>A3-C39</f>
        <v>0</v>
      </c>
    </row>
    <row r="40" spans="1:7" x14ac:dyDescent="0.2">
      <c r="A40" s="795"/>
      <c r="B40" s="795"/>
      <c r="C40" s="795"/>
      <c r="E40" s="805"/>
      <c r="F40" s="805"/>
      <c r="G40" s="805"/>
    </row>
    <row r="41" spans="1:7" x14ac:dyDescent="0.2">
      <c r="A41" s="804" t="s">
        <v>919</v>
      </c>
    </row>
    <row r="42" spans="1:7" x14ac:dyDescent="0.2">
      <c r="A42" s="795" t="s">
        <v>136</v>
      </c>
      <c r="B42" t="s">
        <v>138</v>
      </c>
      <c r="C42" t="s">
        <v>45</v>
      </c>
    </row>
    <row r="43" spans="1:7" x14ac:dyDescent="0.2">
      <c r="A43" s="802">
        <f>'D-4'!H33</f>
        <v>840</v>
      </c>
      <c r="B43" s="802">
        <f>'D-4'!E33</f>
        <v>2001</v>
      </c>
      <c r="C43" s="802">
        <f>'D-4'!B33</f>
        <v>2841</v>
      </c>
      <c r="E43" s="795">
        <f>A6-A43</f>
        <v>0</v>
      </c>
      <c r="F43" s="795">
        <f>C6-B43</f>
        <v>0</v>
      </c>
      <c r="G43" s="795">
        <f>A3-C43</f>
        <v>0</v>
      </c>
    </row>
    <row r="44" spans="1:7" x14ac:dyDescent="0.2">
      <c r="E44" s="795"/>
      <c r="F44" s="795"/>
      <c r="G44" s="795"/>
    </row>
    <row r="45" spans="1:7" x14ac:dyDescent="0.2">
      <c r="A45" s="804" t="s">
        <v>920</v>
      </c>
    </row>
    <row r="46" spans="1:7" x14ac:dyDescent="0.2">
      <c r="A46" t="s">
        <v>45</v>
      </c>
    </row>
    <row r="47" spans="1:7" x14ac:dyDescent="0.2">
      <c r="A47" s="802">
        <f>'D-5'!B26</f>
        <v>840</v>
      </c>
      <c r="C47" s="795"/>
      <c r="D47" s="795"/>
      <c r="E47" s="795">
        <f>A47-A6</f>
        <v>0</v>
      </c>
    </row>
    <row r="48" spans="1:7" x14ac:dyDescent="0.2">
      <c r="C48" s="795"/>
      <c r="D48" s="795"/>
      <c r="E48" s="795"/>
    </row>
    <row r="49" spans="1:7" x14ac:dyDescent="0.2">
      <c r="A49" s="804" t="s">
        <v>921</v>
      </c>
    </row>
    <row r="50" spans="1:7" x14ac:dyDescent="0.2">
      <c r="A50" s="29" t="s">
        <v>180</v>
      </c>
      <c r="B50" s="29" t="s">
        <v>434</v>
      </c>
      <c r="C50" t="s">
        <v>45</v>
      </c>
    </row>
    <row r="51" spans="1:7" x14ac:dyDescent="0.2">
      <c r="A51" s="802">
        <f>'D-6'!D12</f>
        <v>462</v>
      </c>
      <c r="B51" s="802">
        <f>'D-6'!C12</f>
        <v>378</v>
      </c>
      <c r="C51" s="802">
        <f>'D-6'!B12</f>
        <v>840</v>
      </c>
      <c r="E51" s="795">
        <f>A51-B8</f>
        <v>0</v>
      </c>
      <c r="F51" s="795">
        <f>B51-B9</f>
        <v>0</v>
      </c>
      <c r="G51" s="795">
        <f>C51-A6</f>
        <v>0</v>
      </c>
    </row>
    <row r="53" spans="1:7" x14ac:dyDescent="0.2">
      <c r="A53" s="804" t="s">
        <v>922</v>
      </c>
    </row>
    <row r="54" spans="1:7" x14ac:dyDescent="0.2">
      <c r="A54" s="795" t="s">
        <v>136</v>
      </c>
      <c r="C54" t="s">
        <v>138</v>
      </c>
      <c r="E54" t="s">
        <v>45</v>
      </c>
    </row>
    <row r="55" spans="1:7" x14ac:dyDescent="0.2">
      <c r="A55" s="801" t="s">
        <v>180</v>
      </c>
      <c r="B55" s="29" t="s">
        <v>434</v>
      </c>
      <c r="C55" s="29" t="s">
        <v>180</v>
      </c>
      <c r="D55" s="29" t="s">
        <v>434</v>
      </c>
    </row>
    <row r="56" spans="1:7" x14ac:dyDescent="0.2">
      <c r="A56" s="802">
        <f>'D-7'!J104</f>
        <v>462</v>
      </c>
      <c r="B56" s="802">
        <f>'D-7'!I104</f>
        <v>378</v>
      </c>
      <c r="C56" s="802">
        <f>'D-7'!G104</f>
        <v>1569</v>
      </c>
      <c r="D56" s="802">
        <f>'D-7'!F104</f>
        <v>432</v>
      </c>
      <c r="E56" s="802">
        <f>'D-7'!B104</f>
        <v>2841</v>
      </c>
      <c r="F56" s="795">
        <f>B8-A56</f>
        <v>0</v>
      </c>
      <c r="G56" s="795">
        <f>B9-B56</f>
        <v>0</v>
      </c>
    </row>
    <row r="57" spans="1:7" x14ac:dyDescent="0.2">
      <c r="F57" s="795">
        <f>D8-C56</f>
        <v>0</v>
      </c>
      <c r="G57" s="795">
        <f>D9-D56</f>
        <v>0</v>
      </c>
    </row>
    <row r="58" spans="1:7" x14ac:dyDescent="0.2">
      <c r="A58" s="804" t="s">
        <v>923</v>
      </c>
      <c r="F58" s="795"/>
    </row>
    <row r="59" spans="1:7" x14ac:dyDescent="0.2">
      <c r="A59" s="795" t="s">
        <v>136</v>
      </c>
      <c r="C59" t="s">
        <v>138</v>
      </c>
      <c r="E59" t="s">
        <v>45</v>
      </c>
    </row>
    <row r="60" spans="1:7" x14ac:dyDescent="0.2">
      <c r="A60" s="801" t="s">
        <v>180</v>
      </c>
      <c r="B60" s="29" t="s">
        <v>434</v>
      </c>
      <c r="C60" s="29" t="s">
        <v>180</v>
      </c>
      <c r="D60" s="29" t="s">
        <v>434</v>
      </c>
    </row>
    <row r="61" spans="1:7" x14ac:dyDescent="0.2">
      <c r="A61" s="802">
        <f>'D-8-1'!C63</f>
        <v>412</v>
      </c>
      <c r="B61" s="802">
        <f>'D-8-1'!C64</f>
        <v>349</v>
      </c>
      <c r="C61" s="802">
        <f>'D-8-2'!C63</f>
        <v>1498</v>
      </c>
      <c r="D61" s="802">
        <f>'D-8-2'!C64</f>
        <v>368</v>
      </c>
      <c r="E61" s="802">
        <f>'D-8-3'!C65</f>
        <v>2627</v>
      </c>
      <c r="F61" s="795">
        <f>F8-A61</f>
        <v>0</v>
      </c>
      <c r="G61" s="795">
        <f>F9-B61</f>
        <v>0</v>
      </c>
    </row>
    <row r="62" spans="1:7" x14ac:dyDescent="0.2">
      <c r="F62" s="795">
        <f>H8-C61</f>
        <v>0</v>
      </c>
      <c r="G62" s="795">
        <f>H9-D61</f>
        <v>0</v>
      </c>
    </row>
    <row r="63" spans="1:7" x14ac:dyDescent="0.2">
      <c r="A63" s="804" t="s">
        <v>926</v>
      </c>
    </row>
    <row r="64" spans="1:7" x14ac:dyDescent="0.2">
      <c r="A64" s="29" t="s">
        <v>180</v>
      </c>
      <c r="B64" s="29" t="s">
        <v>434</v>
      </c>
      <c r="C64" t="s">
        <v>45</v>
      </c>
    </row>
    <row r="65" spans="1:7" x14ac:dyDescent="0.2">
      <c r="A65" s="802">
        <f>'D-9'!D13</f>
        <v>2031</v>
      </c>
      <c r="B65" s="802">
        <f>'D-9'!C13</f>
        <v>810</v>
      </c>
      <c r="C65" s="802">
        <f>'D-9'!B13</f>
        <v>2841</v>
      </c>
      <c r="E65" s="795">
        <f>A65-A12</f>
        <v>0</v>
      </c>
      <c r="F65" s="795">
        <f>B65-B12</f>
        <v>0</v>
      </c>
      <c r="G65" s="795">
        <f>C65-A3</f>
        <v>0</v>
      </c>
    </row>
    <row r="66" spans="1:7" x14ac:dyDescent="0.2">
      <c r="F66" s="795"/>
    </row>
    <row r="67" spans="1:7" x14ac:dyDescent="0.2">
      <c r="A67" s="804" t="s">
        <v>927</v>
      </c>
      <c r="F67" s="795"/>
    </row>
    <row r="68" spans="1:7" x14ac:dyDescent="0.2">
      <c r="A68" s="795" t="s">
        <v>136</v>
      </c>
      <c r="C68" t="s">
        <v>138</v>
      </c>
      <c r="E68" t="s">
        <v>45</v>
      </c>
    </row>
    <row r="69" spans="1:7" x14ac:dyDescent="0.2">
      <c r="A69" s="801" t="s">
        <v>180</v>
      </c>
      <c r="B69" s="29" t="s">
        <v>434</v>
      </c>
      <c r="C69" s="29" t="s">
        <v>180</v>
      </c>
      <c r="D69" s="29" t="s">
        <v>434</v>
      </c>
    </row>
    <row r="70" spans="1:7" x14ac:dyDescent="0.2">
      <c r="A70" s="802">
        <f>'D-10-1'!C44</f>
        <v>412</v>
      </c>
      <c r="B70" s="802">
        <f>'D-10-1'!C45</f>
        <v>349</v>
      </c>
      <c r="C70" s="802">
        <f>'D-10-2'!C44</f>
        <v>1498</v>
      </c>
      <c r="D70" s="802">
        <f>'D-10-2'!C45</f>
        <v>368</v>
      </c>
      <c r="E70" s="802">
        <f>'D-10-3'!C46</f>
        <v>2627</v>
      </c>
      <c r="F70" s="795">
        <f>F8-A70</f>
        <v>0</v>
      </c>
      <c r="G70" s="795">
        <f>F9-B70</f>
        <v>0</v>
      </c>
    </row>
    <row r="71" spans="1:7" x14ac:dyDescent="0.2">
      <c r="F71" s="795">
        <f>H8-C70</f>
        <v>0</v>
      </c>
      <c r="G71" s="795">
        <f>H9-D70</f>
        <v>0</v>
      </c>
    </row>
    <row r="72" spans="1:7" x14ac:dyDescent="0.2">
      <c r="A72" s="804" t="s">
        <v>928</v>
      </c>
      <c r="F72" s="795"/>
    </row>
    <row r="73" spans="1:7" x14ac:dyDescent="0.2">
      <c r="A73" s="795" t="s">
        <v>136</v>
      </c>
      <c r="C73" t="s">
        <v>138</v>
      </c>
      <c r="E73" t="s">
        <v>45</v>
      </c>
    </row>
    <row r="74" spans="1:7" x14ac:dyDescent="0.2">
      <c r="A74" s="801" t="s">
        <v>180</v>
      </c>
      <c r="B74" s="29" t="s">
        <v>434</v>
      </c>
      <c r="C74" s="29" t="s">
        <v>180</v>
      </c>
      <c r="D74" s="29" t="s">
        <v>434</v>
      </c>
    </row>
    <row r="75" spans="1:7" x14ac:dyDescent="0.2">
      <c r="A75" s="802">
        <f>'D-11'!K24</f>
        <v>462</v>
      </c>
      <c r="B75" s="802">
        <f>'D-11'!J24</f>
        <v>378</v>
      </c>
      <c r="C75" s="802">
        <f>'D-11'!H24</f>
        <v>1569</v>
      </c>
      <c r="D75" s="802">
        <f>'D-11'!G24</f>
        <v>432</v>
      </c>
      <c r="E75" s="802">
        <f>'D-11'!C24</f>
        <v>2841</v>
      </c>
      <c r="F75" s="795">
        <f>B8-A75</f>
        <v>0</v>
      </c>
      <c r="G75" s="795">
        <f>B9-B75</f>
        <v>0</v>
      </c>
    </row>
    <row r="76" spans="1:7" x14ac:dyDescent="0.2">
      <c r="A76" s="804" t="s">
        <v>1219</v>
      </c>
      <c r="F76" s="795"/>
    </row>
    <row r="77" spans="1:7" x14ac:dyDescent="0.2">
      <c r="A77" s="795" t="s">
        <v>136</v>
      </c>
      <c r="C77" t="s">
        <v>138</v>
      </c>
      <c r="E77" t="s">
        <v>45</v>
      </c>
    </row>
    <row r="78" spans="1:7" x14ac:dyDescent="0.2">
      <c r="A78" s="801" t="s">
        <v>180</v>
      </c>
      <c r="B78" s="29" t="s">
        <v>434</v>
      </c>
      <c r="C78" s="29" t="s">
        <v>180</v>
      </c>
      <c r="D78" s="29" t="s">
        <v>434</v>
      </c>
    </row>
    <row r="79" spans="1:7" x14ac:dyDescent="0.2">
      <c r="A79" s="803">
        <f>'D-12-1'!D197</f>
        <v>462</v>
      </c>
      <c r="B79" s="803">
        <f>'D-12-1'!D198</f>
        <v>378</v>
      </c>
      <c r="C79" s="803">
        <f>'D-12-2'!D197</f>
        <v>1569</v>
      </c>
      <c r="D79" s="803">
        <f>'D-12-2'!D198</f>
        <v>432</v>
      </c>
      <c r="E79" s="803">
        <f>'D-12-3'!D199</f>
        <v>2841</v>
      </c>
      <c r="F79" s="795">
        <f>B8-A79</f>
        <v>0</v>
      </c>
      <c r="G79" s="795">
        <f>B9-B79</f>
        <v>0</v>
      </c>
    </row>
    <row r="80" spans="1:7" x14ac:dyDescent="0.2">
      <c r="F80" s="795">
        <f>D8-C79</f>
        <v>0</v>
      </c>
      <c r="G80" s="795">
        <f>D9-D79</f>
        <v>0</v>
      </c>
    </row>
    <row r="81" spans="1:8" x14ac:dyDescent="0.2">
      <c r="F81" s="795">
        <f>D8-C75</f>
        <v>0</v>
      </c>
      <c r="G81" s="795">
        <f>D9-D75</f>
        <v>0</v>
      </c>
    </row>
    <row r="82" spans="1:8" ht="30.75" x14ac:dyDescent="0.7">
      <c r="A82" s="824" t="s">
        <v>938</v>
      </c>
      <c r="B82" s="825"/>
      <c r="C82" s="825"/>
      <c r="D82" s="825"/>
      <c r="E82" s="825"/>
      <c r="F82" s="825"/>
      <c r="G82" s="825"/>
      <c r="H82" s="825"/>
    </row>
    <row r="84" spans="1:8" x14ac:dyDescent="0.2">
      <c r="A84" s="804" t="s">
        <v>930</v>
      </c>
      <c r="F84" s="795"/>
    </row>
    <row r="85" spans="1:8" x14ac:dyDescent="0.2">
      <c r="A85" s="795" t="s">
        <v>136</v>
      </c>
      <c r="C85" t="s">
        <v>138</v>
      </c>
      <c r="E85" t="s">
        <v>45</v>
      </c>
    </row>
    <row r="86" spans="1:8" x14ac:dyDescent="0.2">
      <c r="A86" s="801" t="s">
        <v>180</v>
      </c>
      <c r="B86" s="29" t="s">
        <v>434</v>
      </c>
      <c r="C86" s="29" t="s">
        <v>180</v>
      </c>
      <c r="D86" s="29" t="s">
        <v>434</v>
      </c>
    </row>
    <row r="87" spans="1:8" x14ac:dyDescent="0.2">
      <c r="A87" s="802">
        <f>'ID-1'!J16</f>
        <v>32</v>
      </c>
      <c r="B87" s="802">
        <f>'ID-1'!I16</f>
        <v>19</v>
      </c>
      <c r="C87" s="802">
        <f>'ID-1'!G16</f>
        <v>43</v>
      </c>
      <c r="D87" s="802">
        <f>'ID-1'!F16</f>
        <v>38</v>
      </c>
      <c r="E87" s="802">
        <f>'ID-1'!B16</f>
        <v>132</v>
      </c>
      <c r="F87" s="795">
        <f>B20-A87</f>
        <v>0</v>
      </c>
      <c r="G87" s="795">
        <f>B21-B87</f>
        <v>0</v>
      </c>
    </row>
    <row r="88" spans="1:8" x14ac:dyDescent="0.2">
      <c r="F88" s="795">
        <f>D20-C87</f>
        <v>0</v>
      </c>
      <c r="G88" s="795">
        <f>D21-D87</f>
        <v>0</v>
      </c>
    </row>
    <row r="89" spans="1:8" x14ac:dyDescent="0.2">
      <c r="A89" s="804" t="s">
        <v>931</v>
      </c>
      <c r="F89" s="795"/>
    </row>
    <row r="90" spans="1:8" x14ac:dyDescent="0.2">
      <c r="A90" s="795" t="s">
        <v>136</v>
      </c>
      <c r="C90" t="s">
        <v>138</v>
      </c>
      <c r="E90" t="s">
        <v>45</v>
      </c>
    </row>
    <row r="91" spans="1:8" x14ac:dyDescent="0.2">
      <c r="A91" s="801" t="s">
        <v>180</v>
      </c>
      <c r="B91" s="29" t="s">
        <v>434</v>
      </c>
      <c r="C91" s="29" t="s">
        <v>180</v>
      </c>
      <c r="D91" s="29" t="s">
        <v>434</v>
      </c>
    </row>
    <row r="92" spans="1:8" x14ac:dyDescent="0.2">
      <c r="A92" s="802">
        <f>'ID-2'!J16</f>
        <v>32</v>
      </c>
      <c r="B92" s="802">
        <f>'ID-2'!I16</f>
        <v>19</v>
      </c>
      <c r="C92" s="802">
        <f>'ID-2'!G16</f>
        <v>43</v>
      </c>
      <c r="D92" s="802">
        <f>'ID-2'!F16</f>
        <v>38</v>
      </c>
      <c r="E92" s="802">
        <f>'ID-2'!B16</f>
        <v>132</v>
      </c>
      <c r="F92" s="795">
        <f>B20-A92</f>
        <v>0</v>
      </c>
      <c r="G92" s="795">
        <f>B21-B92</f>
        <v>0</v>
      </c>
    </row>
    <row r="93" spans="1:8" x14ac:dyDescent="0.2">
      <c r="F93" s="795">
        <f>D20-C92</f>
        <v>0</v>
      </c>
      <c r="G93" s="795">
        <f>D21-D92</f>
        <v>0</v>
      </c>
    </row>
    <row r="94" spans="1:8" x14ac:dyDescent="0.2">
      <c r="A94" s="804" t="s">
        <v>932</v>
      </c>
      <c r="F94" s="795"/>
    </row>
    <row r="95" spans="1:8" x14ac:dyDescent="0.2">
      <c r="A95" s="795" t="s">
        <v>136</v>
      </c>
      <c r="C95" t="s">
        <v>138</v>
      </c>
      <c r="E95" t="s">
        <v>45</v>
      </c>
    </row>
    <row r="96" spans="1:8" x14ac:dyDescent="0.2">
      <c r="A96" s="801" t="s">
        <v>180</v>
      </c>
      <c r="B96" s="29" t="s">
        <v>434</v>
      </c>
      <c r="C96" s="29" t="s">
        <v>180</v>
      </c>
      <c r="D96" s="29" t="s">
        <v>434</v>
      </c>
    </row>
    <row r="97" spans="1:8" x14ac:dyDescent="0.2">
      <c r="A97" s="802">
        <f>'ID-3'!J19</f>
        <v>32</v>
      </c>
      <c r="B97" s="802">
        <f>'ID-3'!I19</f>
        <v>19</v>
      </c>
      <c r="C97" s="802">
        <f>'ID-3'!G19</f>
        <v>43</v>
      </c>
      <c r="D97" s="802">
        <f>'ID-3'!F19</f>
        <v>38</v>
      </c>
      <c r="E97" s="802">
        <f>'ID-3'!B19</f>
        <v>132</v>
      </c>
      <c r="F97" s="795">
        <f>B20-A97</f>
        <v>0</v>
      </c>
      <c r="G97" s="795">
        <f>B21-B97</f>
        <v>0</v>
      </c>
    </row>
    <row r="98" spans="1:8" x14ac:dyDescent="0.2">
      <c r="F98" s="795">
        <f>D20-C97</f>
        <v>0</v>
      </c>
      <c r="G98" s="795">
        <f>D21-D97</f>
        <v>0</v>
      </c>
    </row>
    <row r="99" spans="1:8" x14ac:dyDescent="0.2">
      <c r="A99" s="804" t="s">
        <v>933</v>
      </c>
      <c r="F99" s="795"/>
    </row>
    <row r="100" spans="1:8" x14ac:dyDescent="0.2">
      <c r="A100" s="795" t="s">
        <v>136</v>
      </c>
      <c r="C100" t="s">
        <v>138</v>
      </c>
      <c r="E100" t="s">
        <v>45</v>
      </c>
    </row>
    <row r="101" spans="1:8" x14ac:dyDescent="0.2">
      <c r="A101" s="801" t="s">
        <v>180</v>
      </c>
      <c r="B101" s="29" t="s">
        <v>434</v>
      </c>
      <c r="C101" s="29" t="s">
        <v>180</v>
      </c>
      <c r="D101" s="29" t="s">
        <v>434</v>
      </c>
    </row>
    <row r="102" spans="1:8" x14ac:dyDescent="0.2">
      <c r="A102" s="802">
        <f>'ID-4'!J33</f>
        <v>32</v>
      </c>
      <c r="B102" s="802">
        <f>'ID-4'!I33</f>
        <v>19</v>
      </c>
      <c r="C102" s="802">
        <f>'ID-4'!G33</f>
        <v>43</v>
      </c>
      <c r="D102" s="802">
        <f>'ID-4'!F33</f>
        <v>38</v>
      </c>
      <c r="E102" s="802">
        <f>'ID-4'!B33</f>
        <v>132</v>
      </c>
      <c r="F102" s="795">
        <f>B20-A102</f>
        <v>0</v>
      </c>
      <c r="G102" s="795">
        <f>B21-B102</f>
        <v>0</v>
      </c>
    </row>
    <row r="103" spans="1:8" x14ac:dyDescent="0.2">
      <c r="F103" s="795">
        <f>D20-C102</f>
        <v>0</v>
      </c>
      <c r="G103" s="795">
        <f>D21-D102</f>
        <v>0</v>
      </c>
    </row>
    <row r="104" spans="1:8" x14ac:dyDescent="0.2">
      <c r="A104" s="804" t="s">
        <v>934</v>
      </c>
      <c r="F104" s="795"/>
    </row>
    <row r="105" spans="1:8" x14ac:dyDescent="0.2">
      <c r="A105" s="795" t="s">
        <v>136</v>
      </c>
      <c r="B105" t="s">
        <v>138</v>
      </c>
      <c r="C105" t="s">
        <v>45</v>
      </c>
    </row>
    <row r="106" spans="1:8" x14ac:dyDescent="0.2">
      <c r="A106" s="802">
        <f>'ID-5-1'!B33</f>
        <v>51</v>
      </c>
      <c r="B106" s="802">
        <f>'ID5-2'!B33</f>
        <v>81</v>
      </c>
      <c r="C106" s="802">
        <f>'ID5-3'!B33</f>
        <v>132</v>
      </c>
      <c r="F106" s="795">
        <f>A18-A106</f>
        <v>0</v>
      </c>
      <c r="G106" s="795">
        <f>C18-B106</f>
        <v>0</v>
      </c>
      <c r="H106" s="795">
        <f>A15-C106</f>
        <v>0</v>
      </c>
    </row>
    <row r="108" spans="1:8" x14ac:dyDescent="0.2">
      <c r="A108" s="804" t="s">
        <v>935</v>
      </c>
      <c r="F108" s="795"/>
    </row>
    <row r="109" spans="1:8" x14ac:dyDescent="0.2">
      <c r="A109" s="801" t="s">
        <v>180</v>
      </c>
      <c r="B109" s="29" t="s">
        <v>434</v>
      </c>
      <c r="C109" t="s">
        <v>45</v>
      </c>
    </row>
    <row r="110" spans="1:8" x14ac:dyDescent="0.2">
      <c r="A110" s="802">
        <f>'ID-6'!D12</f>
        <v>75</v>
      </c>
      <c r="B110" s="802">
        <f>'ID-6'!C12</f>
        <v>57</v>
      </c>
      <c r="C110" s="802">
        <f>'ID-6'!B12</f>
        <v>132</v>
      </c>
      <c r="F110" s="795">
        <f>A24-A110</f>
        <v>0</v>
      </c>
      <c r="G110" s="795">
        <f>B24-B110</f>
        <v>0</v>
      </c>
      <c r="H110" s="795">
        <f>A15-C110</f>
        <v>0</v>
      </c>
    </row>
    <row r="112" spans="1:8" x14ac:dyDescent="0.2">
      <c r="A112" s="804" t="s">
        <v>936</v>
      </c>
      <c r="F112" s="795"/>
    </row>
    <row r="113" spans="1:7" x14ac:dyDescent="0.2">
      <c r="A113" s="795" t="s">
        <v>136</v>
      </c>
      <c r="C113" t="s">
        <v>138</v>
      </c>
      <c r="E113" t="s">
        <v>45</v>
      </c>
    </row>
    <row r="114" spans="1:7" x14ac:dyDescent="0.2">
      <c r="A114" s="801" t="s">
        <v>180</v>
      </c>
      <c r="B114" s="29" t="s">
        <v>434</v>
      </c>
      <c r="C114" s="29" t="s">
        <v>180</v>
      </c>
      <c r="D114" s="29" t="s">
        <v>434</v>
      </c>
    </row>
    <row r="115" spans="1:7" x14ac:dyDescent="0.2">
      <c r="A115" s="803">
        <f>'ID-7'!K30</f>
        <v>32</v>
      </c>
      <c r="B115" s="803">
        <f>'ID-7'!J30</f>
        <v>19</v>
      </c>
      <c r="C115" s="803">
        <f>'ID-7'!H30</f>
        <v>43</v>
      </c>
      <c r="D115" s="803">
        <f>'ID-7'!G30</f>
        <v>38</v>
      </c>
      <c r="E115" s="803">
        <f>'ID-7'!C30</f>
        <v>132</v>
      </c>
      <c r="F115" s="795">
        <f>B20-A115</f>
        <v>0</v>
      </c>
      <c r="G115" s="795">
        <f>B21-B115</f>
        <v>0</v>
      </c>
    </row>
    <row r="116" spans="1:7" x14ac:dyDescent="0.2">
      <c r="F116" s="795">
        <f>D20-C115</f>
        <v>0</v>
      </c>
      <c r="G116" s="795">
        <f>D21-D115</f>
        <v>0</v>
      </c>
    </row>
    <row r="117" spans="1:7" x14ac:dyDescent="0.2">
      <c r="F117" s="795">
        <f>A15-E115</f>
        <v>0</v>
      </c>
    </row>
  </sheetData>
  <mergeCells count="1">
    <mergeCell ref="I2:I21"/>
  </mergeCells>
  <conditionalFormatting sqref="E31 C35 C39">
    <cfRule type="cellIs" dxfId="95" priority="281" operator="equal">
      <formula>$A$3</formula>
    </cfRule>
  </conditionalFormatting>
  <conditionalFormatting sqref="B31">
    <cfRule type="cellIs" dxfId="94" priority="279" operator="equal">
      <formula>7944</formula>
    </cfRule>
    <cfRule type="cellIs" dxfId="93" priority="280" operator="equal">
      <formula>$A$6</formula>
    </cfRule>
  </conditionalFormatting>
  <conditionalFormatting sqref="C31:D31">
    <cfRule type="cellIs" dxfId="92" priority="278" operator="equal">
      <formula>$B$35</formula>
    </cfRule>
  </conditionalFormatting>
  <conditionalFormatting sqref="A35:B35">
    <cfRule type="cellIs" dxfId="91" priority="277" operator="equal">
      <formula>$A$6</formula>
    </cfRule>
  </conditionalFormatting>
  <conditionalFormatting sqref="A47">
    <cfRule type="cellIs" dxfId="90" priority="176" operator="equal">
      <formula>$A$6</formula>
    </cfRule>
    <cfRule type="cellIs" dxfId="89" priority="276" operator="equal">
      <formula>$A$3</formula>
    </cfRule>
  </conditionalFormatting>
  <conditionalFormatting sqref="B35">
    <cfRule type="cellIs" dxfId="88" priority="282" operator="equal">
      <formula>$C$6</formula>
    </cfRule>
  </conditionalFormatting>
  <conditionalFormatting sqref="B31">
    <cfRule type="cellIs" dxfId="87" priority="274" operator="equal">
      <formula>$B$9</formula>
    </cfRule>
  </conditionalFormatting>
  <conditionalFormatting sqref="D31">
    <cfRule type="cellIs" dxfId="86" priority="273" operator="equal">
      <formula>$D$9</formula>
    </cfRule>
  </conditionalFormatting>
  <conditionalFormatting sqref="A51">
    <cfRule type="cellIs" dxfId="85" priority="175" operator="equal">
      <formula>$B$8</formula>
    </cfRule>
    <cfRule type="cellIs" dxfId="84" priority="269" operator="equal">
      <formula>$A$12</formula>
    </cfRule>
  </conditionalFormatting>
  <conditionalFormatting sqref="B51">
    <cfRule type="cellIs" dxfId="83" priority="174" operator="equal">
      <formula>$B$9</formula>
    </cfRule>
    <cfRule type="cellIs" dxfId="82" priority="268" operator="equal">
      <formula>$B$12</formula>
    </cfRule>
  </conditionalFormatting>
  <conditionalFormatting sqref="C51">
    <cfRule type="cellIs" dxfId="81" priority="173" operator="equal">
      <formula>$A$6</formula>
    </cfRule>
    <cfRule type="cellIs" dxfId="80" priority="267" operator="equal">
      <formula>$A$3</formula>
    </cfRule>
  </conditionalFormatting>
  <conditionalFormatting sqref="C31">
    <cfRule type="cellIs" dxfId="79" priority="244" operator="equal">
      <formula>$D$8</formula>
    </cfRule>
    <cfRule type="cellIs" dxfId="78" priority="245" operator="equal">
      <formula>$D$8</formula>
    </cfRule>
  </conditionalFormatting>
  <conditionalFormatting sqref="A35">
    <cfRule type="cellIs" dxfId="77" priority="209" operator="equal">
      <formula>$A$6</formula>
    </cfRule>
  </conditionalFormatting>
  <conditionalFormatting sqref="B35">
    <cfRule type="cellIs" dxfId="76" priority="208" operator="equal">
      <formula>$C$6</formula>
    </cfRule>
  </conditionalFormatting>
  <conditionalFormatting sqref="C39">
    <cfRule type="cellIs" dxfId="75" priority="207" operator="equal">
      <formula>$A$3</formula>
    </cfRule>
  </conditionalFormatting>
  <conditionalFormatting sqref="A39">
    <cfRule type="cellIs" dxfId="74" priority="183" operator="equal">
      <formula>$A$6</formula>
    </cfRule>
    <cfRule type="cellIs" dxfId="73" priority="204" operator="equal">
      <formula>$A$6</formula>
    </cfRule>
  </conditionalFormatting>
  <conditionalFormatting sqref="B39">
    <cfRule type="cellIs" dxfId="72" priority="203" operator="equal">
      <formula>$C$6</formula>
    </cfRule>
  </conditionalFormatting>
  <conditionalFormatting sqref="C43">
    <cfRule type="cellIs" dxfId="71" priority="182" operator="equal">
      <formula>$A$3</formula>
    </cfRule>
  </conditionalFormatting>
  <conditionalFormatting sqref="C43">
    <cfRule type="cellIs" dxfId="70" priority="181" operator="equal">
      <formula>$A$3</formula>
    </cfRule>
  </conditionalFormatting>
  <conditionalFormatting sqref="A43">
    <cfRule type="cellIs" dxfId="69" priority="177" operator="equal">
      <formula>$A$6</formula>
    </cfRule>
    <cfRule type="cellIs" dxfId="68" priority="180" operator="equal">
      <formula>$A$6</formula>
    </cfRule>
  </conditionalFormatting>
  <conditionalFormatting sqref="B43">
    <cfRule type="cellIs" dxfId="67" priority="179" operator="equal">
      <formula>$C$6</formula>
    </cfRule>
  </conditionalFormatting>
  <conditionalFormatting sqref="E56">
    <cfRule type="cellIs" dxfId="66" priority="172" operator="equal">
      <formula>$A$3</formula>
    </cfRule>
  </conditionalFormatting>
  <conditionalFormatting sqref="B56">
    <cfRule type="cellIs" dxfId="65" priority="170" operator="equal">
      <formula>7944</formula>
    </cfRule>
    <cfRule type="cellIs" dxfId="64" priority="171" operator="equal">
      <formula>$A$6</formula>
    </cfRule>
  </conditionalFormatting>
  <conditionalFormatting sqref="C56:D56">
    <cfRule type="cellIs" dxfId="63" priority="169" operator="equal">
      <formula>$B$35</formula>
    </cfRule>
  </conditionalFormatting>
  <conditionalFormatting sqref="B56">
    <cfRule type="cellIs" dxfId="62" priority="168" operator="equal">
      <formula>$B$9</formula>
    </cfRule>
  </conditionalFormatting>
  <conditionalFormatting sqref="D56">
    <cfRule type="cellIs" dxfId="61" priority="167" operator="equal">
      <formula>$D$9</formula>
    </cfRule>
  </conditionalFormatting>
  <conditionalFormatting sqref="C56">
    <cfRule type="cellIs" dxfId="60" priority="163" operator="equal">
      <formula>$D$8</formula>
    </cfRule>
    <cfRule type="cellIs" dxfId="59" priority="164" operator="equal">
      <formula>$D$8</formula>
    </cfRule>
  </conditionalFormatting>
  <conditionalFormatting sqref="A65">
    <cfRule type="cellIs" dxfId="58" priority="141" operator="equal">
      <formula>$A$12</formula>
    </cfRule>
  </conditionalFormatting>
  <conditionalFormatting sqref="B65">
    <cfRule type="cellIs" dxfId="57" priority="140" operator="equal">
      <formula>$B$12</formula>
    </cfRule>
  </conditionalFormatting>
  <conditionalFormatting sqref="C65">
    <cfRule type="cellIs" dxfId="56" priority="139" operator="equal">
      <formula>$A$3</formula>
    </cfRule>
  </conditionalFormatting>
  <conditionalFormatting sqref="A31">
    <cfRule type="cellIs" dxfId="55" priority="92" operator="equal">
      <formula>$B$8</formula>
    </cfRule>
  </conditionalFormatting>
  <conditionalFormatting sqref="A56">
    <cfRule type="cellIs" dxfId="54" priority="91" operator="equal">
      <formula>$B$8</formula>
    </cfRule>
  </conditionalFormatting>
  <conditionalFormatting sqref="A61">
    <cfRule type="cellIs" dxfId="53" priority="90" operator="equal">
      <formula>$F$8</formula>
    </cfRule>
  </conditionalFormatting>
  <conditionalFormatting sqref="B61">
    <cfRule type="cellIs" dxfId="52" priority="89" operator="equal">
      <formula>$F$9</formula>
    </cfRule>
  </conditionalFormatting>
  <conditionalFormatting sqref="C61">
    <cfRule type="cellIs" dxfId="51" priority="88" operator="equal">
      <formula>$H$8</formula>
    </cfRule>
  </conditionalFormatting>
  <conditionalFormatting sqref="D61">
    <cfRule type="cellIs" dxfId="50" priority="87" operator="equal">
      <formula>$H$9</formula>
    </cfRule>
  </conditionalFormatting>
  <conditionalFormatting sqref="E61">
    <cfRule type="cellIs" dxfId="49" priority="85" operator="equal">
      <formula>$E$3</formula>
    </cfRule>
    <cfRule type="cellIs" dxfId="48" priority="86" operator="equal">
      <formula>$A$3</formula>
    </cfRule>
  </conditionalFormatting>
  <conditionalFormatting sqref="A70">
    <cfRule type="cellIs" dxfId="47" priority="84" operator="equal">
      <formula>$F$8</formula>
    </cfRule>
  </conditionalFormatting>
  <conditionalFormatting sqref="B70">
    <cfRule type="cellIs" dxfId="46" priority="83" operator="equal">
      <formula>$F$9</formula>
    </cfRule>
  </conditionalFormatting>
  <conditionalFormatting sqref="C70">
    <cfRule type="cellIs" dxfId="45" priority="82" operator="equal">
      <formula>$H$8</formula>
    </cfRule>
  </conditionalFormatting>
  <conditionalFormatting sqref="D70">
    <cfRule type="cellIs" dxfId="44" priority="81" operator="equal">
      <formula>$H$9</formula>
    </cfRule>
  </conditionalFormatting>
  <conditionalFormatting sqref="E70">
    <cfRule type="cellIs" dxfId="43" priority="80" operator="equal">
      <formula>$E$3</formula>
    </cfRule>
  </conditionalFormatting>
  <conditionalFormatting sqref="A75">
    <cfRule type="cellIs" dxfId="42" priority="79" operator="equal">
      <formula>$B$8</formula>
    </cfRule>
  </conditionalFormatting>
  <conditionalFormatting sqref="B75">
    <cfRule type="cellIs" dxfId="41" priority="78" operator="equal">
      <formula>$B$9</formula>
    </cfRule>
  </conditionalFormatting>
  <conditionalFormatting sqref="C75">
    <cfRule type="cellIs" dxfId="40" priority="77" operator="equal">
      <formula>$D$8</formula>
    </cfRule>
  </conditionalFormatting>
  <conditionalFormatting sqref="D75">
    <cfRule type="cellIs" dxfId="39" priority="76" operator="equal">
      <formula>$D$9</formula>
    </cfRule>
  </conditionalFormatting>
  <conditionalFormatting sqref="E75">
    <cfRule type="cellIs" dxfId="38" priority="75" operator="equal">
      <formula>$A$3</formula>
    </cfRule>
  </conditionalFormatting>
  <conditionalFormatting sqref="A79">
    <cfRule type="cellIs" dxfId="37" priority="69" operator="equal">
      <formula>$B$8</formula>
    </cfRule>
  </conditionalFormatting>
  <conditionalFormatting sqref="B79">
    <cfRule type="cellIs" dxfId="36" priority="68" operator="equal">
      <formula>$B$9</formula>
    </cfRule>
  </conditionalFormatting>
  <conditionalFormatting sqref="C79">
    <cfRule type="cellIs" dxfId="35" priority="67" operator="equal">
      <formula>$D$8</formula>
    </cfRule>
  </conditionalFormatting>
  <conditionalFormatting sqref="D79">
    <cfRule type="cellIs" dxfId="34" priority="66" operator="equal">
      <formula>$D$9</formula>
    </cfRule>
  </conditionalFormatting>
  <conditionalFormatting sqref="E79">
    <cfRule type="cellIs" dxfId="33" priority="65" operator="equal">
      <formula>$A$3</formula>
    </cfRule>
  </conditionalFormatting>
  <conditionalFormatting sqref="A87">
    <cfRule type="cellIs" dxfId="32" priority="59" operator="equal">
      <formula>$B$20</formula>
    </cfRule>
  </conditionalFormatting>
  <conditionalFormatting sqref="B87">
    <cfRule type="cellIs" dxfId="31" priority="58" operator="equal">
      <formula>$B$21</formula>
    </cfRule>
  </conditionalFormatting>
  <conditionalFormatting sqref="C87">
    <cfRule type="cellIs" dxfId="30" priority="57" operator="equal">
      <formula>$D$20</formula>
    </cfRule>
  </conditionalFormatting>
  <conditionalFormatting sqref="D87">
    <cfRule type="cellIs" dxfId="29" priority="56" operator="equal">
      <formula>$D$21</formula>
    </cfRule>
  </conditionalFormatting>
  <conditionalFormatting sqref="E87">
    <cfRule type="cellIs" dxfId="28" priority="55" operator="equal">
      <formula>$A$15</formula>
    </cfRule>
  </conditionalFormatting>
  <conditionalFormatting sqref="A92">
    <cfRule type="cellIs" dxfId="27" priority="49" operator="equal">
      <formula>$B$20</formula>
    </cfRule>
  </conditionalFormatting>
  <conditionalFormatting sqref="B92">
    <cfRule type="cellIs" dxfId="26" priority="48" operator="equal">
      <formula>$B$21</formula>
    </cfRule>
  </conditionalFormatting>
  <conditionalFormatting sqref="C92">
    <cfRule type="cellIs" dxfId="25" priority="47" operator="equal">
      <formula>$D$20</formula>
    </cfRule>
  </conditionalFormatting>
  <conditionalFormatting sqref="D92">
    <cfRule type="cellIs" dxfId="24" priority="46" operator="equal">
      <formula>$D$21</formula>
    </cfRule>
  </conditionalFormatting>
  <conditionalFormatting sqref="E92">
    <cfRule type="cellIs" dxfId="23" priority="45" operator="equal">
      <formula>$A$15</formula>
    </cfRule>
  </conditionalFormatting>
  <conditionalFormatting sqref="A97">
    <cfRule type="cellIs" dxfId="22" priority="39" operator="equal">
      <formula>$B$20</formula>
    </cfRule>
  </conditionalFormatting>
  <conditionalFormatting sqref="B97">
    <cfRule type="cellIs" dxfId="21" priority="38" operator="equal">
      <formula>$B$21</formula>
    </cfRule>
  </conditionalFormatting>
  <conditionalFormatting sqref="C97">
    <cfRule type="cellIs" dxfId="20" priority="37" operator="equal">
      <formula>$D$20</formula>
    </cfRule>
  </conditionalFormatting>
  <conditionalFormatting sqref="D97">
    <cfRule type="cellIs" dxfId="19" priority="36" operator="equal">
      <formula>$D$21</formula>
    </cfRule>
  </conditionalFormatting>
  <conditionalFormatting sqref="E97">
    <cfRule type="cellIs" dxfId="18" priority="35" operator="equal">
      <formula>$A$15</formula>
    </cfRule>
  </conditionalFormatting>
  <conditionalFormatting sqref="A102">
    <cfRule type="cellIs" dxfId="17" priority="29" operator="equal">
      <formula>$B$20</formula>
    </cfRule>
  </conditionalFormatting>
  <conditionalFormatting sqref="B102">
    <cfRule type="cellIs" dxfId="16" priority="28" operator="equal">
      <formula>$B$21</formula>
    </cfRule>
  </conditionalFormatting>
  <conditionalFormatting sqref="C102">
    <cfRule type="cellIs" dxfId="15" priority="27" operator="equal">
      <formula>$D$20</formula>
    </cfRule>
  </conditionalFormatting>
  <conditionalFormatting sqref="D102">
    <cfRule type="cellIs" dxfId="14" priority="26" operator="equal">
      <formula>$D$21</formula>
    </cfRule>
  </conditionalFormatting>
  <conditionalFormatting sqref="E102">
    <cfRule type="cellIs" dxfId="13" priority="25" operator="equal">
      <formula>$A$15</formula>
    </cfRule>
  </conditionalFormatting>
  <conditionalFormatting sqref="A106">
    <cfRule type="cellIs" dxfId="12" priority="19" operator="equal">
      <formula>$A$18</formula>
    </cfRule>
  </conditionalFormatting>
  <conditionalFormatting sqref="B106">
    <cfRule type="cellIs" dxfId="11" priority="18" operator="equal">
      <formula>$C$18</formula>
    </cfRule>
  </conditionalFormatting>
  <conditionalFormatting sqref="C106">
    <cfRule type="cellIs" dxfId="10" priority="17" operator="equal">
      <formula>$A$15</formula>
    </cfRule>
  </conditionalFormatting>
  <conditionalFormatting sqref="A110">
    <cfRule type="cellIs" dxfId="9" priority="13" operator="equal">
      <formula>$A$24</formula>
    </cfRule>
  </conditionalFormatting>
  <conditionalFormatting sqref="B110">
    <cfRule type="cellIs" dxfId="8" priority="12" operator="equal">
      <formula>$B$24</formula>
    </cfRule>
  </conditionalFormatting>
  <conditionalFormatting sqref="C110">
    <cfRule type="cellIs" dxfId="7" priority="11" operator="equal">
      <formula>$A$15</formula>
    </cfRule>
  </conditionalFormatting>
  <conditionalFormatting sqref="A115">
    <cfRule type="cellIs" dxfId="6" priority="5" operator="equal">
      <formula>$B$20</formula>
    </cfRule>
  </conditionalFormatting>
  <conditionalFormatting sqref="B115">
    <cfRule type="cellIs" dxfId="5" priority="4" operator="equal">
      <formula>$B$21</formula>
    </cfRule>
  </conditionalFormatting>
  <conditionalFormatting sqref="C115">
    <cfRule type="cellIs" dxfId="4" priority="3" operator="equal">
      <formula>$D$20</formula>
    </cfRule>
  </conditionalFormatting>
  <conditionalFormatting sqref="D115">
    <cfRule type="cellIs" dxfId="3" priority="2" operator="equal">
      <formula>$D$21</formula>
    </cfRule>
  </conditionalFormatting>
  <conditionalFormatting sqref="E115">
    <cfRule type="cellIs" dxfId="2" priority="1" operator="equal">
      <formula>$A$15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4" operator="equal" id="{FE6B672E-64A2-4D28-9102-2FA05084C040}">
            <xm:f>'D-3'!$H$19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cellIs" priority="178" operator="equal" id="{686AA516-4AA9-4412-9F4F-F25B478C4577}">
            <xm:f>'D-3'!$H$19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النشرة السنوية للإحصاءات الحيوية المواليد والوفيات 2021
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النشرة السنوية للإحصاءات الحيوية المواليد والوفيات 2021
</Description_Ar>
    <Enabled xmlns="1b323878-974e-4c19-bf08-965c80d4ad54">true</Enabled>
    <PublishingDate xmlns="1b323878-974e-4c19-bf08-965c80d4ad54">2023-05-04T09:04:59+00:00</PublishingDate>
    <CategoryDescription xmlns="http://schemas.microsoft.com/sharepoint.v3">Vital Statistics Annual Bulletin Births and Deaths 2021</CategoryDescription>
  </documentManagement>
</p:properties>
</file>

<file path=customXml/itemProps1.xml><?xml version="1.0" encoding="utf-8"?>
<ds:datastoreItem xmlns:ds="http://schemas.openxmlformats.org/officeDocument/2006/customXml" ds:itemID="{E803D437-5FEC-4685-A037-65B50D288DD2}"/>
</file>

<file path=customXml/itemProps2.xml><?xml version="1.0" encoding="utf-8"?>
<ds:datastoreItem xmlns:ds="http://schemas.openxmlformats.org/officeDocument/2006/customXml" ds:itemID="{D3CEBF7A-2C20-4950-9964-206068B5C9BF}"/>
</file>

<file path=customXml/itemProps3.xml><?xml version="1.0" encoding="utf-8"?>
<ds:datastoreItem xmlns:ds="http://schemas.openxmlformats.org/officeDocument/2006/customXml" ds:itemID="{C2589782-FCF1-4647-B778-BDB74FDAE311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93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74</vt:i4>
      </vt:variant>
    </vt:vector>
  </HeadingPairs>
  <TitlesOfParts>
    <vt:vector size="181" baseType="lpstr">
      <vt:lpstr>المحتويات</vt:lpstr>
      <vt:lpstr>Cont</vt:lpstr>
      <vt:lpstr>Con-GR</vt:lpstr>
      <vt:lpstr>chapter1</vt:lpstr>
      <vt:lpstr>1</vt:lpstr>
      <vt:lpstr>2</vt:lpstr>
      <vt:lpstr>3</vt:lpstr>
      <vt:lpstr>4</vt:lpstr>
      <vt:lpstr>5</vt:lpstr>
      <vt:lpstr>6</vt:lpstr>
      <vt:lpstr>chapter2</vt:lpstr>
      <vt:lpstr>Map Births</vt:lpstr>
      <vt:lpstr>B1</vt:lpstr>
      <vt:lpstr>B2</vt:lpstr>
      <vt:lpstr>B3</vt:lpstr>
      <vt:lpstr>B4</vt:lpstr>
      <vt:lpstr>B5</vt:lpstr>
      <vt:lpstr>B6-1</vt:lpstr>
      <vt:lpstr>B6-2</vt:lpstr>
      <vt:lpstr>B6-3</vt:lpstr>
      <vt:lpstr>B7</vt:lpstr>
      <vt:lpstr>B8</vt:lpstr>
      <vt:lpstr>B9</vt:lpstr>
      <vt:lpstr>B10</vt:lpstr>
      <vt:lpstr>B11</vt:lpstr>
      <vt:lpstr>B12-1</vt:lpstr>
      <vt:lpstr>B12-2</vt:lpstr>
      <vt:lpstr>B12-3</vt:lpstr>
      <vt:lpstr>B13-1</vt:lpstr>
      <vt:lpstr>B13-2</vt:lpstr>
      <vt:lpstr>B13-3</vt:lpstr>
      <vt:lpstr>B13-4</vt:lpstr>
      <vt:lpstr>B13-5</vt:lpstr>
      <vt:lpstr>B14-1</vt:lpstr>
      <vt:lpstr>B14-2</vt:lpstr>
      <vt:lpstr>B14-3</vt:lpstr>
      <vt:lpstr>B15-1</vt:lpstr>
      <vt:lpstr>B15-2</vt:lpstr>
      <vt:lpstr>B15-3</vt:lpstr>
      <vt:lpstr>B16-1</vt:lpstr>
      <vt:lpstr>B16-2</vt:lpstr>
      <vt:lpstr>B16-3</vt:lpstr>
      <vt:lpstr>B17</vt:lpstr>
      <vt:lpstr>B18</vt:lpstr>
      <vt:lpstr>B19</vt:lpstr>
      <vt:lpstr>chapter3</vt:lpstr>
      <vt:lpstr>F1</vt:lpstr>
      <vt:lpstr>F2</vt:lpstr>
      <vt:lpstr>F3</vt:lpstr>
      <vt:lpstr>F4 </vt:lpstr>
      <vt:lpstr>F5 </vt:lpstr>
      <vt:lpstr>F6 </vt:lpstr>
      <vt:lpstr>F7</vt:lpstr>
      <vt:lpstr>F8-1 </vt:lpstr>
      <vt:lpstr>F8-2</vt:lpstr>
      <vt:lpstr>F8-3</vt:lpstr>
      <vt:lpstr>chapter4</vt:lpstr>
      <vt:lpstr>Map Deaths</vt:lpstr>
      <vt:lpstr>D-1</vt:lpstr>
      <vt:lpstr>D-2</vt:lpstr>
      <vt:lpstr>D-3</vt:lpstr>
      <vt:lpstr>D-4</vt:lpstr>
      <vt:lpstr>D-5</vt:lpstr>
      <vt:lpstr>D-6</vt:lpstr>
      <vt:lpstr>D-7</vt:lpstr>
      <vt:lpstr>D-8-1</vt:lpstr>
      <vt:lpstr>D-8-2</vt:lpstr>
      <vt:lpstr>D-8-3</vt:lpstr>
      <vt:lpstr>D-9</vt:lpstr>
      <vt:lpstr>D-10-1</vt:lpstr>
      <vt:lpstr>D-10-2</vt:lpstr>
      <vt:lpstr>D-10-3</vt:lpstr>
      <vt:lpstr>D-11</vt:lpstr>
      <vt:lpstr>D-12-1</vt:lpstr>
      <vt:lpstr>D-12-2</vt:lpstr>
      <vt:lpstr>D-12-3</vt:lpstr>
      <vt:lpstr>chapter5</vt:lpstr>
      <vt:lpstr>Map Infant Deaths</vt:lpstr>
      <vt:lpstr>ID-1</vt:lpstr>
      <vt:lpstr>ID-2</vt:lpstr>
      <vt:lpstr>ID-3</vt:lpstr>
      <vt:lpstr>ID-4</vt:lpstr>
      <vt:lpstr>ID-5-1</vt:lpstr>
      <vt:lpstr>ID5-2</vt:lpstr>
      <vt:lpstr>ID5-3</vt:lpstr>
      <vt:lpstr>ID-6</vt:lpstr>
      <vt:lpstr>ID-7</vt:lpstr>
      <vt:lpstr>chapter6</vt:lpstr>
      <vt:lpstr>DP-1</vt:lpstr>
      <vt:lpstr>DP-2</vt:lpstr>
      <vt:lpstr>DP-3</vt:lpstr>
      <vt:lpstr>Births Formuals</vt:lpstr>
      <vt:lpstr>Deaths Formuals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'1'!Print_Area</vt:lpstr>
      <vt:lpstr>'2'!Print_Area</vt:lpstr>
      <vt:lpstr>'3'!Print_Area</vt:lpstr>
      <vt:lpstr>'4'!Print_Area</vt:lpstr>
      <vt:lpstr>'5'!Print_Area</vt:lpstr>
      <vt:lpstr>'6'!Print_Area</vt:lpstr>
      <vt:lpstr>'B1'!Print_Area</vt:lpstr>
      <vt:lpstr>'B10'!Print_Area</vt:lpstr>
      <vt:lpstr>'B11'!Print_Area</vt:lpstr>
      <vt:lpstr>'B13-3'!Print_Area</vt:lpstr>
      <vt:lpstr>'B15-2'!Print_Area</vt:lpstr>
      <vt:lpstr>'B17'!Print_Area</vt:lpstr>
      <vt:lpstr>'B18'!Print_Area</vt:lpstr>
      <vt:lpstr>'B19'!Print_Area</vt:lpstr>
      <vt:lpstr>'B2'!Print_Area</vt:lpstr>
      <vt:lpstr>'B3'!Print_Area</vt:lpstr>
      <vt:lpstr>'B4'!Print_Area</vt:lpstr>
      <vt:lpstr>'B5'!Print_Area</vt:lpstr>
      <vt:lpstr>'B6-1'!Print_Area</vt:lpstr>
      <vt:lpstr>'B6-2'!Print_Area</vt:lpstr>
      <vt:lpstr>'B6-3'!Print_Area</vt:lpstr>
      <vt:lpstr>'B8'!Print_Area</vt:lpstr>
      <vt:lpstr>'B9'!Print_Area</vt:lpstr>
      <vt:lpstr>chapter1!Print_Area</vt:lpstr>
      <vt:lpstr>chapter2!Print_Area</vt:lpstr>
      <vt:lpstr>chapter3!Print_Area</vt:lpstr>
      <vt:lpstr>chapter4!Print_Area</vt:lpstr>
      <vt:lpstr>chapter5!Print_Area</vt:lpstr>
      <vt:lpstr>chapter6!Print_Area</vt:lpstr>
      <vt:lpstr>'Con-GR'!Print_Area</vt:lpstr>
      <vt:lpstr>Cont!Print_Area</vt:lpstr>
      <vt:lpstr>'D-1'!Print_Area</vt:lpstr>
      <vt:lpstr>'D-10-1'!Print_Area</vt:lpstr>
      <vt:lpstr>'D-10-2'!Print_Area</vt:lpstr>
      <vt:lpstr>'D-10-3'!Print_Area</vt:lpstr>
      <vt:lpstr>'D-11'!Print_Area</vt:lpstr>
      <vt:lpstr>'D-12-1'!Print_Area</vt:lpstr>
      <vt:lpstr>'D-12-2'!Print_Area</vt:lpstr>
      <vt:lpstr>'D-12-3'!Print_Area</vt:lpstr>
      <vt:lpstr>'D-2'!Print_Area</vt:lpstr>
      <vt:lpstr>'D-3'!Print_Area</vt:lpstr>
      <vt:lpstr>'D-4'!Print_Area</vt:lpstr>
      <vt:lpstr>'D-6'!Print_Area</vt:lpstr>
      <vt:lpstr>'D-9'!Print_Area</vt:lpstr>
      <vt:lpstr>'DP-2'!Print_Area</vt:lpstr>
      <vt:lpstr>'DP-3'!Print_Area</vt:lpstr>
      <vt:lpstr>'F1'!Print_Area</vt:lpstr>
      <vt:lpstr>'F2'!Print_Area</vt:lpstr>
      <vt:lpstr>'F5 '!Print_Area</vt:lpstr>
      <vt:lpstr>'ID-1'!Print_Area</vt:lpstr>
      <vt:lpstr>'ID-6'!Print_Area</vt:lpstr>
      <vt:lpstr>'ID-7'!Print_Area</vt:lpstr>
      <vt:lpstr>'Map Births'!Print_Area</vt:lpstr>
      <vt:lpstr>'Map Deaths'!Print_Area</vt:lpstr>
      <vt:lpstr>'Map Infant Deaths'!Print_Area</vt:lpstr>
      <vt:lpstr>المحتويات!Print_Area</vt:lpstr>
      <vt:lpstr>Cont!Print_Titles</vt:lpstr>
      <vt:lpstr>'D-12-1'!Print_Titles</vt:lpstr>
      <vt:lpstr>'D-12-2'!Print_Titles</vt:lpstr>
      <vt:lpstr>'D-12-3'!Print_Titles</vt:lpstr>
      <vt:lpstr>'D-7'!Print_Titles</vt:lpstr>
      <vt:lpstr>'D-8-1'!Print_Titles</vt:lpstr>
      <vt:lpstr>'D-8-2'!Print_Titles</vt:lpstr>
      <vt:lpstr>'D-8-3'!Print_Titles</vt:lpstr>
      <vt:lpstr>'F2'!Print_Titles</vt:lpstr>
      <vt:lpstr>'F3'!Print_Titles</vt:lpstr>
      <vt:lpstr>'F4 '!Print_Titles</vt:lpstr>
      <vt:lpstr>'F5 '!Print_Titles</vt:lpstr>
      <vt:lpstr>'F6 '!Print_Titles</vt:lpstr>
      <vt:lpstr>'F7'!Print_Titles</vt:lpstr>
      <vt:lpstr>'F8-1 '!Print_Titles</vt:lpstr>
      <vt:lpstr>'F8-2'!Print_Titles</vt:lpstr>
      <vt:lpstr>'F8-3'!Print_Titles</vt:lpstr>
      <vt:lpstr>'ID-7'!Print_Titles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Vital Statistics Annual Bulletin Births and Deaths 2021</dc:title>
  <dc:creator>oedris</dc:creator>
  <cp:keywords>Qatar; BirthsAndDeaths; Population; Planning and Statistics Authority; Doha; PSA; PopulationStatistics</cp:keywords>
  <cp:lastModifiedBy>Amjad Ahmed Abdelwahab</cp:lastModifiedBy>
  <cp:lastPrinted>2023-03-22T08:17:40Z</cp:lastPrinted>
  <dcterms:created xsi:type="dcterms:W3CDTF">2010-07-20T08:15:48Z</dcterms:created>
  <dcterms:modified xsi:type="dcterms:W3CDTF">2023-03-22T08:17:51Z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733;#Qatar|7dd625fb-5e26-4a0d-87ed-82285b0d7c4a;#755;#Doha|27987deb-6a8a-40ba-8503-1069d602c9f7;#735;#Planning and Statistics Authority|c62945ff-1054-4639-a689-03d3d18d28db;#734;#PSA|81538984-2143-4d4b-a3ca-314b1950d5de;#761;#BirthsAndDeaths|4080e334-d106-43a0-b9e0-00e8e0d422b8;#765;#Population|f6a95bda-394c-4576-b293-7e33382962a7;#782;#PopulationStatistics|f6a78401-d9e3-441a-bc7d-f55de504f94e</vt:lpwstr>
  </property>
  <property fmtid="{D5CDD505-2E9C-101B-9397-08002B2CF9AE}" pid="4" name="Hashtags">
    <vt:lpwstr>58;#StatisticalAbstract|c2f418c2-a295-4bd1-af99-d5d586494613</vt:lpwstr>
  </property>
</Properties>
</file>