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drawings/drawing15.xml" ContentType="application/vnd.openxmlformats-officedocument.drawing+xml"/>
  <Override PartName="/xl/drawings/drawing14.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20.xml" ContentType="application/vnd.openxmlformats-officedocument.drawing+xml"/>
  <Override PartName="/xl/drawings/drawing19.xml" ContentType="application/vnd.openxmlformats-officedocument.drawing+xml"/>
  <Override PartName="/xl/drawings/drawing18.xml" ContentType="application/vnd.openxmlformats-officedocument.drawing+xml"/>
  <Override PartName="/xl/worksheets/sheet1.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0.xml" ContentType="application/vnd.openxmlformats-officedocument.spreadsheetml.worksheet+xml"/>
  <Override PartName="/xl/drawings/drawing2.xml" ContentType="application/vnd.openxmlformats-officedocument.drawing+xml"/>
  <Override PartName="/xl/drawings/drawing13.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drawings/drawing5.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 yWindow="588" windowWidth="7692" windowHeight="7356" activeTab="10"/>
  </bookViews>
  <sheets>
    <sheet name="المقدمة" sheetId="24" r:id="rId1"/>
    <sheet name="التقديم" sheetId="2" r:id="rId2"/>
    <sheet name="Bank" sheetId="35" r:id="rId3"/>
    <sheet name="79" sheetId="3" r:id="rId4"/>
    <sheet name="80" sheetId="4" r:id="rId5"/>
    <sheet name="81" sheetId="6" r:id="rId6"/>
    <sheet name="82" sheetId="7" r:id="rId7"/>
    <sheet name="83" sheetId="8" r:id="rId8"/>
    <sheet name="84" sheetId="9" r:id="rId9"/>
    <sheet name="85" sheetId="20" r:id="rId10"/>
    <sheet name="86" sheetId="47" r:id="rId11"/>
    <sheet name="INSURANCE" sheetId="36" r:id="rId12"/>
    <sheet name="87" sheetId="11" r:id="rId13"/>
    <sheet name="88" sheetId="25" r:id="rId14"/>
    <sheet name="Gr_24" sheetId="26" r:id="rId15"/>
    <sheet name="89" sheetId="12" r:id="rId16"/>
    <sheet name="Gr_25" sheetId="27" r:id="rId17"/>
    <sheet name="90" sheetId="21" r:id="rId18"/>
    <sheet name="91" sheetId="48" r:id="rId19"/>
    <sheet name="GR_26" sheetId="31" r:id="rId20"/>
  </sheets>
  <definedNames>
    <definedName name="_xlnm.Print_Area" localSheetId="3">'79'!$A$1:$L$26</definedName>
    <definedName name="_xlnm.Print_Area" localSheetId="4">'80'!$A$1:$M$15</definedName>
    <definedName name="_xlnm.Print_Area" localSheetId="5">'81'!$A$1:$K$16</definedName>
    <definedName name="_xlnm.Print_Area" localSheetId="6">'82'!$A$1:$J$19</definedName>
    <definedName name="_xlnm.Print_Area" localSheetId="7">'83'!$A$1:$I$21</definedName>
    <definedName name="_xlnm.Print_Area" localSheetId="8">'84'!$A$1:$S$16</definedName>
    <definedName name="_xlnm.Print_Area" localSheetId="9">'85'!$A$1:$I$25</definedName>
    <definedName name="_xlnm.Print_Area" localSheetId="10">'86'!$A$1:$G$14</definedName>
    <definedName name="_xlnm.Print_Area" localSheetId="12">'87'!$A$1:$I$16</definedName>
    <definedName name="_xlnm.Print_Area" localSheetId="13">'88'!$A$1:$I$14</definedName>
    <definedName name="_xlnm.Print_Area" localSheetId="15">'89'!$A$1:$I$14</definedName>
    <definedName name="_xlnm.Print_Area" localSheetId="17">'90'!$A$1:$H$27</definedName>
    <definedName name="_xlnm.Print_Area" localSheetId="18">'91'!$A$1:$G$13</definedName>
    <definedName name="_xlnm.Print_Area" localSheetId="2">Bank!$A$1:$A$40</definedName>
    <definedName name="_xlnm.Print_Area" localSheetId="14">Gr_24!$A$1:$I$26</definedName>
    <definedName name="_xlnm.Print_Area" localSheetId="16">Gr_25!$A$1:$I$28</definedName>
    <definedName name="_xlnm.Print_Area" localSheetId="19">GR_26!$A$1:$H$34</definedName>
    <definedName name="_xlnm.Print_Area" localSheetId="11">INSURANCE!$A$1:$A$40</definedName>
    <definedName name="_xlnm.Print_Area" localSheetId="1">التقديم!$A$1:$C$12</definedName>
    <definedName name="_xlnm.Print_Area" localSheetId="0">المقدمة!$A$1:$A$40</definedName>
  </definedNames>
  <calcPr calcId="145621"/>
</workbook>
</file>

<file path=xl/calcChain.xml><?xml version="1.0" encoding="utf-8"?>
<calcChain xmlns="http://schemas.openxmlformats.org/spreadsheetml/2006/main">
  <c r="G14" i="12" l="1"/>
  <c r="F17" i="21" l="1"/>
  <c r="G13" i="12" l="1"/>
  <c r="G13" i="25" l="1"/>
  <c r="G15" i="11" l="1"/>
  <c r="C23" i="20"/>
  <c r="G17" i="20"/>
  <c r="G15" i="20"/>
  <c r="F15" i="20"/>
  <c r="E15" i="20"/>
  <c r="D15" i="20"/>
  <c r="C15" i="20"/>
  <c r="G11" i="20" l="1"/>
  <c r="G12" i="20"/>
  <c r="G13" i="20"/>
  <c r="G14" i="20"/>
  <c r="G18" i="20"/>
  <c r="G19" i="20"/>
  <c r="R15" i="9" l="1"/>
  <c r="I15" i="9"/>
  <c r="F15" i="8"/>
  <c r="F16" i="8" s="1"/>
  <c r="F17" i="8" s="1"/>
  <c r="E15" i="8"/>
  <c r="E16" i="8" s="1"/>
  <c r="E17" i="8" s="1"/>
  <c r="D15" i="8"/>
  <c r="D16" i="8" s="1"/>
  <c r="D17" i="8" s="1"/>
  <c r="C15" i="8"/>
  <c r="C16" i="8" s="1"/>
  <c r="C17" i="8" s="1"/>
  <c r="G18" i="7"/>
  <c r="F18" i="7"/>
  <c r="E18" i="7"/>
  <c r="D18" i="7"/>
  <c r="H14" i="6"/>
  <c r="D14" i="6"/>
  <c r="H13" i="6"/>
  <c r="I13" i="6" s="1"/>
  <c r="D13" i="6"/>
  <c r="H12" i="6"/>
  <c r="I12" i="6" s="1"/>
  <c r="D12" i="6"/>
  <c r="J14" i="4"/>
  <c r="K14" i="4" s="1"/>
  <c r="J13" i="4"/>
  <c r="K13" i="4" s="1"/>
  <c r="J12" i="4"/>
  <c r="K12" i="4" s="1"/>
  <c r="J11" i="4"/>
  <c r="K11" i="4" s="1"/>
  <c r="I14" i="6" l="1"/>
  <c r="I17" i="3"/>
  <c r="H17" i="3"/>
  <c r="F17" i="3"/>
  <c r="E17" i="3"/>
  <c r="R13" i="9" l="1"/>
  <c r="R14" i="9"/>
  <c r="R16" i="9"/>
  <c r="G15" i="8" l="1"/>
  <c r="G16" i="8" s="1"/>
  <c r="G17" i="8" s="1"/>
  <c r="I12" i="9"/>
  <c r="I13" i="9"/>
  <c r="I14" i="9"/>
  <c r="I16" i="9"/>
  <c r="G12" i="11" l="1"/>
  <c r="G13" i="11"/>
  <c r="G14" i="11"/>
  <c r="G16" i="11"/>
  <c r="G14" i="25" l="1"/>
  <c r="F26" i="21"/>
  <c r="F24" i="21"/>
  <c r="D22" i="21"/>
  <c r="E22" i="21"/>
  <c r="C22" i="21"/>
  <c r="D17" i="21"/>
  <c r="E17" i="21"/>
  <c r="F12" i="21"/>
  <c r="F13" i="21"/>
  <c r="F14" i="21"/>
  <c r="F15" i="21"/>
  <c r="F16" i="21"/>
  <c r="F11" i="21"/>
  <c r="E23" i="21" l="1"/>
  <c r="L3" i="31"/>
  <c r="E25" i="21"/>
  <c r="E27" i="21" s="1"/>
  <c r="D23" i="21"/>
  <c r="C17" i="21"/>
  <c r="C23" i="21" s="1"/>
  <c r="K3" i="31" l="1"/>
  <c r="D25" i="21"/>
  <c r="D27" i="21" s="1"/>
  <c r="J3" i="31"/>
  <c r="C25" i="21"/>
  <c r="G12" i="25"/>
  <c r="G11" i="25"/>
  <c r="C27" i="21" l="1"/>
  <c r="F25" i="21"/>
  <c r="H18" i="7"/>
  <c r="H15" i="6"/>
  <c r="D15" i="6"/>
  <c r="I15" i="6" l="1"/>
  <c r="J15" i="4" l="1"/>
  <c r="K15" i="4" s="1"/>
  <c r="J26" i="3" l="1"/>
  <c r="J17" i="3"/>
  <c r="I26" i="3"/>
  <c r="G10" i="12" l="1"/>
  <c r="G11" i="12"/>
  <c r="G12" i="12"/>
  <c r="D20" i="20" l="1"/>
  <c r="D21" i="20" s="1"/>
  <c r="D23" i="20" s="1"/>
  <c r="D25" i="20" s="1"/>
  <c r="E20" i="20"/>
  <c r="E21" i="20" s="1"/>
  <c r="E23" i="20" s="1"/>
  <c r="E25" i="20" s="1"/>
  <c r="F20" i="20"/>
  <c r="F21" i="20" s="1"/>
  <c r="F23" i="20" s="1"/>
  <c r="F25" i="20" s="1"/>
  <c r="C20" i="20"/>
  <c r="C21" i="20" s="1"/>
  <c r="C25" i="20" s="1"/>
  <c r="R12" i="9" l="1"/>
  <c r="G10" i="25"/>
  <c r="G11" i="11"/>
  <c r="G10" i="11"/>
  <c r="R11" i="9"/>
  <c r="I11" i="9"/>
  <c r="R10" i="9"/>
  <c r="I10" i="9"/>
  <c r="C18" i="7"/>
  <c r="H10" i="6"/>
  <c r="D10" i="6"/>
  <c r="H9" i="6"/>
  <c r="D9" i="6"/>
  <c r="J10" i="4"/>
  <c r="K10" i="4" s="1"/>
  <c r="J9" i="4"/>
  <c r="K9" i="4" s="1"/>
  <c r="H26" i="3"/>
  <c r="F26" i="3"/>
  <c r="E26" i="3"/>
  <c r="D26" i="3"/>
  <c r="C26" i="3"/>
  <c r="D17" i="3"/>
  <c r="F27" i="21"/>
  <c r="F21" i="21"/>
  <c r="F20" i="21"/>
  <c r="F19" i="21"/>
  <c r="G24" i="20"/>
  <c r="G22" i="20"/>
  <c r="G20" i="20"/>
  <c r="G21" i="20" s="1"/>
  <c r="G26" i="3"/>
  <c r="G17" i="3"/>
  <c r="C17" i="3"/>
  <c r="F22" i="21" l="1"/>
  <c r="F23" i="21" s="1"/>
  <c r="G23" i="20"/>
  <c r="G25" i="20" s="1"/>
  <c r="I10" i="6"/>
  <c r="I9" i="6"/>
</calcChain>
</file>

<file path=xl/sharedStrings.xml><?xml version="1.0" encoding="utf-8"?>
<sst xmlns="http://schemas.openxmlformats.org/spreadsheetml/2006/main" count="418" uniqueCount="321">
  <si>
    <t>مصادر البيانات :</t>
  </si>
  <si>
    <t xml:space="preserve">   1 - Qatar Central Bank.</t>
  </si>
  <si>
    <t>الحسابات المالية لمصرف قطر المركزي</t>
  </si>
  <si>
    <t>FINANCIAL STATEMENT OF QATAR CENTRAL BANK</t>
  </si>
  <si>
    <t>الذهب</t>
  </si>
  <si>
    <t>Gold</t>
  </si>
  <si>
    <t>أرصدة لدى البنوك الاجنبية</t>
  </si>
  <si>
    <t>أرصدة لدى البنوك المحلية</t>
  </si>
  <si>
    <t>موجودات أخرى</t>
  </si>
  <si>
    <t xml:space="preserve">المجموع  </t>
  </si>
  <si>
    <t xml:space="preserve">Total  </t>
  </si>
  <si>
    <t>النقد المتداول</t>
  </si>
  <si>
    <t>رأس المال والاحتياطي</t>
  </si>
  <si>
    <t>ودائع البنوك المحلية</t>
  </si>
  <si>
    <t>مطلوبات أخرى</t>
  </si>
  <si>
    <t>CURRENCY IN CIRCULATION</t>
  </si>
  <si>
    <t>المجموع</t>
  </si>
  <si>
    <t>1Q.R</t>
  </si>
  <si>
    <t>5Q.R</t>
  </si>
  <si>
    <t>10Q.R</t>
  </si>
  <si>
    <t>50Q.R</t>
  </si>
  <si>
    <t>100Q.R</t>
  </si>
  <si>
    <t>500Q.R</t>
  </si>
  <si>
    <t>Total</t>
  </si>
  <si>
    <t>(1) في نهاية السنة</t>
  </si>
  <si>
    <t>(1) At the end of year.</t>
  </si>
  <si>
    <t>التجارة</t>
  </si>
  <si>
    <t>الصناعة</t>
  </si>
  <si>
    <t>الزراعة</t>
  </si>
  <si>
    <t>أخرى</t>
  </si>
  <si>
    <t>(1) في نهاية السنة .</t>
  </si>
  <si>
    <t>(1) At the end of the year .</t>
  </si>
  <si>
    <t>عرض النقد والسيولة المحلية في دولة قطر</t>
  </si>
  <si>
    <t>MONEY SUPPLY AND LOCAL LIQUIDITY IN QATAR</t>
  </si>
  <si>
    <t>الميزانية الموحدة للبنوك التجارية</t>
  </si>
  <si>
    <t>CONSOLIDATED BALANCE SHEET OF COMMERCIAL BANKS</t>
  </si>
  <si>
    <t>VALUE OF WRITTEN PREMIUMS BY TYPE</t>
  </si>
  <si>
    <t>قيمة تعويضات التأمين المدفوعة حسب النوع</t>
  </si>
  <si>
    <t>VALUE OF PAID CLAIMS BY TYPE</t>
  </si>
  <si>
    <t>عدد وثائق التأمين المصدرة حسب النوع</t>
  </si>
  <si>
    <t>Real Estate</t>
  </si>
  <si>
    <t>الاحتياطي الالزامي</t>
  </si>
  <si>
    <t xml:space="preserve">                                             السنة
  النشاط الاقتصادي  </t>
  </si>
  <si>
    <t xml:space="preserve">                                           السنة
  البيان  </t>
  </si>
  <si>
    <t xml:space="preserve">                 النوع
  السنة  </t>
  </si>
  <si>
    <t>الموجودات :</t>
  </si>
  <si>
    <t>Liabilities :</t>
  </si>
  <si>
    <t>Assets :</t>
  </si>
  <si>
    <t>المطلوبات :</t>
  </si>
  <si>
    <t xml:space="preserve">         Particulars
  Year  </t>
  </si>
  <si>
    <t xml:space="preserve">                البيان
 السنة  </t>
  </si>
  <si>
    <r>
      <t xml:space="preserve">النقل
</t>
    </r>
    <r>
      <rPr>
        <b/>
        <sz val="8"/>
        <rFont val="Arial"/>
        <family val="2"/>
      </rPr>
      <t>Cargo</t>
    </r>
  </si>
  <si>
    <t xml:space="preserve">تأجير الات ومعدات غير مصنفة </t>
  </si>
  <si>
    <t>قيمة الأقساط المصدرة حسب النوع</t>
  </si>
  <si>
    <t>أ - الانتاج الإحمالي</t>
  </si>
  <si>
    <t>1 - الأقساط المحصلة الصافية</t>
  </si>
  <si>
    <t>2 - التعويضات المدفوعة الصافية</t>
  </si>
  <si>
    <t>3 - العمولات المحصلة</t>
  </si>
  <si>
    <t>4 - الدخل من إستثمار الإحتياطي</t>
  </si>
  <si>
    <t>5 - التغير في الإحتياطي الفني</t>
  </si>
  <si>
    <t>6 - إيرادات أخرى</t>
  </si>
  <si>
    <t>ب - مستلزمات الإنتاج</t>
  </si>
  <si>
    <t>1 - سلعية</t>
  </si>
  <si>
    <t>2 - خدمية</t>
  </si>
  <si>
    <t>3 - العمولات المدفوعة</t>
  </si>
  <si>
    <t>المجموع (1 + 2 + 3)</t>
  </si>
  <si>
    <t>ج - القيمة المضافة الإجمالية (أ - ب)</t>
  </si>
  <si>
    <t>د - الإهتلاك</t>
  </si>
  <si>
    <t>هـ - القيمة المضافة الصافية (ج - د)</t>
  </si>
  <si>
    <t xml:space="preserve">و - تكاليف العمالة </t>
  </si>
  <si>
    <t>ز - فائض التشغيل (هـ - و)</t>
  </si>
  <si>
    <t>الجنسية Nationality</t>
  </si>
  <si>
    <t>Item</t>
  </si>
  <si>
    <t>البيان</t>
  </si>
  <si>
    <t>قطرية</t>
  </si>
  <si>
    <t>عربية</t>
  </si>
  <si>
    <t>Qatari</t>
  </si>
  <si>
    <t>Arabic</t>
  </si>
  <si>
    <t>A- Gross Output</t>
  </si>
  <si>
    <t>B- Cost of Production</t>
  </si>
  <si>
    <t>1- Goods</t>
  </si>
  <si>
    <t>2- Services</t>
  </si>
  <si>
    <t>3- Comission Paid</t>
  </si>
  <si>
    <t>C- Gross Value Added (A-B)</t>
  </si>
  <si>
    <t>D- Depreciation</t>
  </si>
  <si>
    <t>E- Net Value Added (C-D)</t>
  </si>
  <si>
    <t>F- Cost of Employees</t>
  </si>
  <si>
    <t>G- Operating Surplus (E-F)</t>
  </si>
  <si>
    <t>European</t>
  </si>
  <si>
    <t>أوروبية</t>
  </si>
  <si>
    <t>1 - الفوائد المحصلة</t>
  </si>
  <si>
    <t>2 - الفوائد المدفوعة</t>
  </si>
  <si>
    <t>3 - إيرادات أوراق مالية</t>
  </si>
  <si>
    <t>4 - الإيرادات الأخرى</t>
  </si>
  <si>
    <t>المجموع (1 - 2 + 3 + 4)</t>
  </si>
  <si>
    <t>1- Interest Received</t>
  </si>
  <si>
    <t>2- Interest Paid</t>
  </si>
  <si>
    <t>3- Revenue of Bonds</t>
  </si>
  <si>
    <t>4- Other Revenues</t>
  </si>
  <si>
    <t>النقد المصدر</t>
  </si>
  <si>
    <t>الأستهلاك</t>
  </si>
  <si>
    <t xml:space="preserve">  1 - النقدالمتداول</t>
  </si>
  <si>
    <r>
      <t>DEPOSITS</t>
    </r>
    <r>
      <rPr>
        <b/>
        <vertAlign val="superscript"/>
        <sz val="12"/>
        <rFont val="Arial"/>
        <family val="2"/>
      </rPr>
      <t xml:space="preserve"> (1)</t>
    </r>
    <r>
      <rPr>
        <b/>
        <sz val="12"/>
        <rFont val="Arial"/>
        <family val="2"/>
      </rPr>
      <t xml:space="preserve"> AT COMMERCIAL BANKS</t>
    </r>
  </si>
  <si>
    <t xml:space="preserve">                                                   السنة
  البيان  </t>
  </si>
  <si>
    <t xml:space="preserve">                                                               Year 
  Particulars </t>
  </si>
  <si>
    <t xml:space="preserve">                                Type
 Year  </t>
  </si>
  <si>
    <t>المسكوكات
Coins</t>
  </si>
  <si>
    <r>
      <t xml:space="preserve">الأوراق النقدية  </t>
    </r>
    <r>
      <rPr>
        <b/>
        <sz val="8"/>
        <rFont val="Arial"/>
        <family val="2"/>
      </rPr>
      <t>Notes</t>
    </r>
  </si>
  <si>
    <r>
      <t xml:space="preserve">عملات اجنبية
</t>
    </r>
    <r>
      <rPr>
        <b/>
        <sz val="8"/>
        <rFont val="Arial"/>
        <family val="2"/>
      </rPr>
      <t>Foreign Currency</t>
    </r>
  </si>
  <si>
    <r>
      <t xml:space="preserve">تحت الطلب
</t>
    </r>
    <r>
      <rPr>
        <b/>
        <sz val="8"/>
        <rFont val="Arial"/>
        <family val="2"/>
      </rPr>
      <t>Demand</t>
    </r>
  </si>
  <si>
    <r>
      <t xml:space="preserve">توفير ولأجل
</t>
    </r>
    <r>
      <rPr>
        <b/>
        <sz val="8"/>
        <rFont val="Arial"/>
        <family val="2"/>
      </rPr>
      <t>Saving &amp; Time</t>
    </r>
  </si>
  <si>
    <r>
      <t xml:space="preserve">الودائع </t>
    </r>
    <r>
      <rPr>
        <b/>
        <vertAlign val="superscript"/>
        <sz val="16"/>
        <rFont val="Arial"/>
        <family val="2"/>
      </rPr>
      <t>(1)</t>
    </r>
    <r>
      <rPr>
        <b/>
        <sz val="16"/>
        <rFont val="Arial"/>
        <family val="2"/>
      </rPr>
      <t xml:space="preserve"> لدى البنوك التجارية</t>
    </r>
  </si>
  <si>
    <t xml:space="preserve">                                البيان
 السنة  </t>
  </si>
  <si>
    <t xml:space="preserve">                         Particulars
  Year  </t>
  </si>
  <si>
    <r>
      <t xml:space="preserve">الموجودات </t>
    </r>
    <r>
      <rPr>
        <b/>
        <sz val="8"/>
        <rFont val="Arial"/>
        <family val="2"/>
      </rPr>
      <t>Assets</t>
    </r>
  </si>
  <si>
    <r>
      <t xml:space="preserve">المطلوبات </t>
    </r>
    <r>
      <rPr>
        <b/>
        <sz val="8"/>
        <rFont val="Arial"/>
        <family val="2"/>
      </rPr>
      <t>Liabilities</t>
    </r>
  </si>
  <si>
    <r>
      <t xml:space="preserve">السيارات
</t>
    </r>
    <r>
      <rPr>
        <b/>
        <sz val="8"/>
        <rFont val="Arial"/>
        <family val="2"/>
      </rPr>
      <t>Cars</t>
    </r>
  </si>
  <si>
    <r>
      <t xml:space="preserve">الحريق/السرقة
</t>
    </r>
    <r>
      <rPr>
        <b/>
        <sz val="8"/>
        <rFont val="Arial"/>
        <family val="2"/>
      </rPr>
      <t>Fire/Theft</t>
    </r>
  </si>
  <si>
    <t xml:space="preserve">                               Type
 Year  </t>
  </si>
  <si>
    <t xml:space="preserve">                 النوع
  السنة  </t>
  </si>
  <si>
    <t xml:space="preserve">                              Type
 Year  </t>
  </si>
  <si>
    <r>
      <t xml:space="preserve">الجنسية </t>
    </r>
    <r>
      <rPr>
        <b/>
        <sz val="8"/>
        <rFont val="Arial"/>
        <family val="2"/>
      </rPr>
      <t>Nationality</t>
    </r>
  </si>
  <si>
    <t xml:space="preserve">   1 - مصرف قطر المركزي .</t>
  </si>
  <si>
    <t>2008/12/31</t>
  </si>
  <si>
    <t xml:space="preserve"> 2008/12/31</t>
  </si>
  <si>
    <t>2009/12/31</t>
  </si>
  <si>
    <t>31/12/2009</t>
  </si>
  <si>
    <t>31/12/2008</t>
  </si>
  <si>
    <t xml:space="preserve">                                           Year
  Economic Activity  </t>
  </si>
  <si>
    <t>Trade</t>
  </si>
  <si>
    <t>Industry</t>
  </si>
  <si>
    <t>Agriculture</t>
  </si>
  <si>
    <t>Others</t>
  </si>
  <si>
    <t xml:space="preserve">                                                Year 
  Particulars </t>
  </si>
  <si>
    <t xml:space="preserve">  1 - Currency Issued</t>
  </si>
  <si>
    <r>
      <t xml:space="preserve">المجموع
</t>
    </r>
    <r>
      <rPr>
        <b/>
        <sz val="8"/>
        <rFont val="Arial"/>
        <family val="2"/>
      </rPr>
      <t>Total</t>
    </r>
  </si>
  <si>
    <t xml:space="preserve"> 2009/12/31</t>
  </si>
  <si>
    <t xml:space="preserve"> 2011/12/31</t>
  </si>
  <si>
    <r>
      <t>المجموع</t>
    </r>
    <r>
      <rPr>
        <b/>
        <sz val="12"/>
        <rFont val="Arial"/>
        <family val="2"/>
      </rPr>
      <t xml:space="preserve">
</t>
    </r>
    <r>
      <rPr>
        <b/>
        <sz val="8"/>
        <rFont val="Arial"/>
        <family val="2"/>
      </rPr>
      <t>Total</t>
    </r>
  </si>
  <si>
    <t xml:space="preserve">   2 - البنوك التجارية.</t>
  </si>
  <si>
    <t xml:space="preserve">   3 - شركات التأمين .</t>
  </si>
  <si>
    <t xml:space="preserve">   2 -The Commercial Banks.</t>
  </si>
  <si>
    <t xml:space="preserve">   3 - Insurance Companies.</t>
  </si>
  <si>
    <r>
      <t xml:space="preserve">القطاع الخاص 
</t>
    </r>
    <r>
      <rPr>
        <b/>
        <sz val="8"/>
        <rFont val="Arial"/>
        <family val="2"/>
      </rPr>
      <t>Private  Sector</t>
    </r>
  </si>
  <si>
    <r>
      <t xml:space="preserve">المجموع الكلى
</t>
    </r>
    <r>
      <rPr>
        <b/>
        <sz val="8"/>
        <rFont val="Arial"/>
        <family val="2"/>
      </rPr>
      <t>G.Total</t>
    </r>
  </si>
  <si>
    <r>
      <t xml:space="preserve">ودائع القطاع العام
</t>
    </r>
    <r>
      <rPr>
        <b/>
        <sz val="8"/>
        <rFont val="Arial"/>
        <family val="2"/>
      </rPr>
      <t>Public Sector Deposits</t>
    </r>
  </si>
  <si>
    <r>
      <t xml:space="preserve"> ودائع غير المقيمين
</t>
    </r>
    <r>
      <rPr>
        <b/>
        <sz val="8"/>
        <rFont val="Arial"/>
        <family val="2"/>
      </rPr>
      <t>Non Resident Deposits</t>
    </r>
  </si>
  <si>
    <r>
      <t xml:space="preserve">الائتمان </t>
    </r>
    <r>
      <rPr>
        <b/>
        <vertAlign val="superscript"/>
        <sz val="16"/>
        <rFont val="Arial"/>
        <family val="2"/>
      </rPr>
      <t>(1)</t>
    </r>
    <r>
      <rPr>
        <b/>
        <sz val="16"/>
        <rFont val="Arial"/>
        <family val="2"/>
      </rPr>
      <t xml:space="preserve"> المصرفي المحلى حسب النشاط الاقتصادي</t>
    </r>
  </si>
  <si>
    <r>
      <t>LOCAL BANKS CREDIT</t>
    </r>
    <r>
      <rPr>
        <b/>
        <vertAlign val="superscript"/>
        <sz val="12"/>
        <rFont val="Arial"/>
        <family val="2"/>
      </rPr>
      <t xml:space="preserve"> (1)</t>
    </r>
    <r>
      <rPr>
        <b/>
        <sz val="12"/>
        <rFont val="Arial"/>
        <family val="2"/>
      </rPr>
      <t xml:space="preserve"> BY ECONOMIC ACTIVITY</t>
    </r>
  </si>
  <si>
    <t xml:space="preserve">مجموع الائتمان المحلى </t>
  </si>
  <si>
    <t>القطاع العام</t>
  </si>
  <si>
    <t>الخدمات</t>
  </si>
  <si>
    <t>المقاولون</t>
  </si>
  <si>
    <t>العقارات</t>
  </si>
  <si>
    <t xml:space="preserve">  2 - ودائع تحت الطلب</t>
  </si>
  <si>
    <t xml:space="preserve">  3 - ودائع توفير ولأجل</t>
  </si>
  <si>
    <t xml:space="preserve">  4 - ودائع بالعملات الأجنبية</t>
  </si>
  <si>
    <t xml:space="preserve">  5 - ودائع حكومية :</t>
  </si>
  <si>
    <t>M1 =1 + 2</t>
  </si>
  <si>
    <t>M2 =3 + 4 + 6</t>
  </si>
  <si>
    <t>M3 = 5 + 7</t>
  </si>
  <si>
    <t>أ-المجموع( 1-2+3+4-5+6)</t>
  </si>
  <si>
    <t>ب-المجموع (1 + 2 + 3)</t>
  </si>
  <si>
    <t>Public Sector</t>
  </si>
  <si>
    <t>Consumption</t>
  </si>
  <si>
    <t>Services</t>
  </si>
  <si>
    <r>
      <t xml:space="preserve">الاستثمارات المحلية
</t>
    </r>
    <r>
      <rPr>
        <sz val="8"/>
        <rFont val="Arial"/>
        <family val="2"/>
      </rPr>
      <t>Domestic Investments</t>
    </r>
  </si>
  <si>
    <r>
      <t xml:space="preserve">االائتمان 
المحلى
</t>
    </r>
    <r>
      <rPr>
        <sz val="8"/>
        <rFont val="Arial"/>
        <family val="2"/>
      </rPr>
      <t>Domestic
 Credit</t>
    </r>
    <r>
      <rPr>
        <b/>
        <sz val="11"/>
        <rFont val="Arial"/>
        <family val="2"/>
      </rPr>
      <t xml:space="preserve">
</t>
    </r>
  </si>
  <si>
    <r>
      <t>أرصدة لدى البنوك في قطر</t>
    </r>
    <r>
      <rPr>
        <b/>
        <sz val="11"/>
        <rFont val="Arial"/>
        <family val="2"/>
      </rPr>
      <t xml:space="preserve">
</t>
    </r>
    <r>
      <rPr>
        <sz val="8"/>
        <rFont val="Arial"/>
        <family val="2"/>
      </rPr>
      <t>Balance with Qatari Banks</t>
    </r>
  </si>
  <si>
    <r>
      <t>الموجودات الأجنبية</t>
    </r>
    <r>
      <rPr>
        <b/>
        <sz val="11"/>
        <rFont val="Arial"/>
        <family val="2"/>
      </rPr>
      <t xml:space="preserve">
</t>
    </r>
    <r>
      <rPr>
        <sz val="8"/>
        <rFont val="Arial"/>
        <family val="2"/>
      </rPr>
      <t>Foreign Assets</t>
    </r>
  </si>
  <si>
    <r>
      <t xml:space="preserve">الاحتياطات
</t>
    </r>
    <r>
      <rPr>
        <sz val="8"/>
        <rFont val="Arial"/>
        <family val="2"/>
      </rPr>
      <t>Reserves</t>
    </r>
  </si>
  <si>
    <r>
      <t>الموجودات الثابتة</t>
    </r>
    <r>
      <rPr>
        <b/>
        <sz val="11"/>
        <rFont val="Arial"/>
        <family val="2"/>
      </rPr>
      <t xml:space="preserve">
</t>
    </r>
    <r>
      <rPr>
        <sz val="8"/>
        <rFont val="Arial"/>
        <family val="2"/>
      </rPr>
      <t>Fixed Assets</t>
    </r>
  </si>
  <si>
    <r>
      <t>الموجودات الأخرى</t>
    </r>
    <r>
      <rPr>
        <b/>
        <sz val="11"/>
        <rFont val="Arial"/>
        <family val="2"/>
      </rPr>
      <t xml:space="preserve">
</t>
    </r>
    <r>
      <rPr>
        <sz val="8"/>
        <rFont val="Arial"/>
        <family val="2"/>
      </rPr>
      <t>Other Assets</t>
    </r>
  </si>
  <si>
    <r>
      <t xml:space="preserve">ودائع المقيمين
</t>
    </r>
    <r>
      <rPr>
        <sz val="8"/>
        <rFont val="Arial"/>
        <family val="2"/>
      </rPr>
      <t>Resident Deposits</t>
    </r>
  </si>
  <si>
    <r>
      <t xml:space="preserve">أرصدة للبنوك فى قطر
</t>
    </r>
    <r>
      <rPr>
        <sz val="8"/>
        <rFont val="Arial"/>
        <family val="2"/>
      </rPr>
      <t>Due to Bankes in Qatar</t>
    </r>
  </si>
  <si>
    <r>
      <t xml:space="preserve">أرصدة مصرف قطر المركزى
</t>
    </r>
    <r>
      <rPr>
        <sz val="8"/>
        <rFont val="Arial"/>
        <family val="2"/>
      </rPr>
      <t>Due to QCB</t>
    </r>
  </si>
  <si>
    <r>
      <t xml:space="preserve">أوراق مالية مدينة
</t>
    </r>
    <r>
      <rPr>
        <sz val="8"/>
        <rFont val="Arial"/>
        <family val="2"/>
      </rPr>
      <t>Debt Securities</t>
    </r>
  </si>
  <si>
    <r>
      <t xml:space="preserve">المطلوبات الأجنبية
</t>
    </r>
    <r>
      <rPr>
        <sz val="8"/>
        <rFont val="Arial"/>
        <family val="2"/>
      </rPr>
      <t>Foreign Liabilities</t>
    </r>
  </si>
  <si>
    <r>
      <t xml:space="preserve">حسابات رأس المال
</t>
    </r>
    <r>
      <rPr>
        <sz val="9"/>
        <rFont val="Arial"/>
        <family val="2"/>
      </rPr>
      <t>Capital 
Accounts</t>
    </r>
  </si>
  <si>
    <r>
      <t xml:space="preserve"> مخصصات
</t>
    </r>
    <r>
      <rPr>
        <sz val="8"/>
        <rFont val="Arial"/>
        <family val="2"/>
      </rPr>
      <t>Provision</t>
    </r>
  </si>
  <si>
    <r>
      <t xml:space="preserve">مطلوبات أخرى
</t>
    </r>
    <r>
      <rPr>
        <sz val="8"/>
        <rFont val="Arial"/>
        <family val="2"/>
      </rPr>
      <t>Other Liabilities</t>
    </r>
  </si>
  <si>
    <t>ويحوى الفصل أيضا على مؤشرات احصائية تعكس التسهيلات الائتمانية وارصدة الودائع بالعملات الاجنبية والمحلية لكل من القطاعات الحكومي والخاص والمختلط واجمالي الموجودات والمطلوبات لكافة البنوك .</t>
  </si>
  <si>
    <t>Data Sources   :</t>
  </si>
  <si>
    <t>سندات وأذونات خزينة أجنبية</t>
  </si>
  <si>
    <t>ودائع حقوق السحب الخاصة</t>
  </si>
  <si>
    <t>مستحقات الحكومة</t>
  </si>
  <si>
    <t>حساب اعادة التقييم</t>
  </si>
  <si>
    <t>Foreign securities</t>
  </si>
  <si>
    <t>Balances with foreign banks</t>
  </si>
  <si>
    <t>Balances with local banks</t>
  </si>
  <si>
    <t>SDR holding</t>
  </si>
  <si>
    <t>Other assets</t>
  </si>
  <si>
    <t>Capital and reserves</t>
  </si>
  <si>
    <t>Deposits of local banks</t>
  </si>
  <si>
    <t>Other liabilities</t>
  </si>
  <si>
    <t>نهاية القترة</t>
  </si>
  <si>
    <r>
      <t xml:space="preserve">المجموع
العام
</t>
    </r>
    <r>
      <rPr>
        <b/>
        <sz val="8"/>
        <rFont val="Arial"/>
        <family val="2"/>
      </rPr>
      <t>G.Total</t>
    </r>
  </si>
  <si>
    <t>End of period</t>
  </si>
  <si>
    <t xml:space="preserve">  2 - Demand Deposits</t>
  </si>
  <si>
    <t xml:space="preserve">  3 - Time and Savings Deposits</t>
  </si>
  <si>
    <t xml:space="preserve">  4 - Deposits in Foreign Currency</t>
  </si>
  <si>
    <t xml:space="preserve">  5 - Government Deposits :</t>
  </si>
  <si>
    <t xml:space="preserve">  6 - Money Supply (M1)</t>
  </si>
  <si>
    <t xml:space="preserve">  7 - Money Supply (M2)</t>
  </si>
  <si>
    <t xml:space="preserve">  8 - Money Supply (M3)</t>
  </si>
  <si>
    <t>التوزيع النسبي لقيمة تعويضات التأمين المدفوعة حسب نوع التأمين</t>
  </si>
  <si>
    <t>PERCENTAGE DISTRIBUTION OF PAID CLAIMS BY TYPE OF INSURNCE</t>
  </si>
  <si>
    <t>1- Net collected premiums</t>
  </si>
  <si>
    <t>2- Net claims paid</t>
  </si>
  <si>
    <t>3- Commissions received</t>
  </si>
  <si>
    <t>4- Income from investing technical reserves</t>
  </si>
  <si>
    <t>5- Change In technical reserves</t>
  </si>
  <si>
    <t>6- Other revenues</t>
  </si>
  <si>
    <t>B- Cost of production</t>
  </si>
  <si>
    <t>3- Comission paid</t>
  </si>
  <si>
    <t>C- Gross value added (A-B)</t>
  </si>
  <si>
    <t>E- Net value added (C-D)</t>
  </si>
  <si>
    <t>F- Cost of employees</t>
  </si>
  <si>
    <t>G- Operating surplus (E-F)</t>
  </si>
  <si>
    <t xml:space="preserve"> 2012/12/31</t>
  </si>
  <si>
    <t>Other</t>
  </si>
  <si>
    <t>حصة دولة قطر لدى صندوق النقد الدولي</t>
  </si>
  <si>
    <t>IMF Reserve Position</t>
  </si>
  <si>
    <r>
      <t xml:space="preserve">اخرى
</t>
    </r>
    <r>
      <rPr>
        <b/>
        <sz val="8"/>
        <rFont val="Arial"/>
        <family val="2"/>
      </rPr>
      <t>Other</t>
    </r>
  </si>
  <si>
    <t>The chapter also includes indicators reflecting credit facilities, balances of foreign and local currencies for each of the government, private, and mixed sectors as well as total assets and liabilities of banks.</t>
  </si>
  <si>
    <t>Due to Government</t>
  </si>
  <si>
    <t>Required reserve</t>
  </si>
  <si>
    <t>Revaluation account</t>
  </si>
  <si>
    <t>Contractors</t>
  </si>
  <si>
    <t xml:space="preserve">Total Local Credit  </t>
  </si>
  <si>
    <t>قيمة الإنتاج الإجمالي والقيمة المضافة لنشاط البنوك حسب جنسية البنك</t>
  </si>
  <si>
    <t>قيمة الإنتاج الإجمالي والقيمة المضافة لنشاط التأمين حسب جنسية شركة التأمين</t>
  </si>
  <si>
    <t>VALUE OF GROSS OUTPUT &amp; VALUE ADDED FOR INSURANCE ACTIVITY BY NATIONALITY OF INSURANCE COMPANY</t>
  </si>
  <si>
    <t>Currency issued</t>
  </si>
  <si>
    <t>VALUE OF GROSS OUTPUT &amp; VALUE ADDED FOR BANKS ACTIVITY BY NATIONALITY OF BANK</t>
  </si>
  <si>
    <t xml:space="preserve"> 2013/12/31</t>
  </si>
  <si>
    <t>31/21/2014</t>
  </si>
  <si>
    <t>قطرية
Qatari</t>
  </si>
  <si>
    <t>عربية
Arabic</t>
  </si>
  <si>
    <t>أخرى
Other</t>
  </si>
  <si>
    <t>إجمالي القيمة المضافة لنشاط التأمين حسب جنسية شركة التأمين</t>
  </si>
  <si>
    <t>GROSS VALUE ADDED FOR INSURANCE ACTIVITY BY NATIONALITY OF INSURANCE COMPANY</t>
  </si>
  <si>
    <t>2011 - 2015</t>
  </si>
  <si>
    <t>31/21/2015</t>
  </si>
  <si>
    <t>2011- 2015</t>
  </si>
  <si>
    <t>2015 - 2011</t>
  </si>
  <si>
    <t>2011 2015</t>
  </si>
  <si>
    <t xml:space="preserve"> 2015/12/31</t>
  </si>
  <si>
    <t xml:space="preserve"> 2014/12/31</t>
  </si>
  <si>
    <t xml:space="preserve">  6 - عرض النقد (م1)</t>
  </si>
  <si>
    <t xml:space="preserve">  7 - عرض النقد (م2)</t>
  </si>
  <si>
    <t xml:space="preserve">  8 - عرض النقد (م3)</t>
  </si>
  <si>
    <t>م1 = 1 + 2</t>
  </si>
  <si>
    <t>م3 = 5 + 7</t>
  </si>
  <si>
    <t>م2 = 3 + 4 + 6</t>
  </si>
  <si>
    <t>(1) يشمل الأجور و الرواتب و المزايا العينية و مكافآت مجلس الإدارة.</t>
  </si>
  <si>
    <t>Productivity Of Employee</t>
  </si>
  <si>
    <t>Percentage Of Intermediate Services To Output</t>
  </si>
  <si>
    <t>Percentage Of Intermediate Goods To Output</t>
  </si>
  <si>
    <t>Average Annual Wage (1)</t>
  </si>
  <si>
    <t>إنتاجية المشتغل</t>
  </si>
  <si>
    <t>نسبة المستلزمات الخدمية إلى قيمة الإنتاج</t>
  </si>
  <si>
    <t>نسبة المستلزمات السلعية إلى قيمة الإنتاج</t>
  </si>
  <si>
    <t>متوسط الأجر السنوي 1</t>
  </si>
  <si>
    <t>2015</t>
  </si>
  <si>
    <t>(1)Includes Wages, Salaries, Payments in-kind &amp; remuneration of board of directors.</t>
  </si>
  <si>
    <t>Gross Value Per Employee</t>
  </si>
  <si>
    <t>جنسية البنك</t>
  </si>
  <si>
    <t>نصيب المشتغل من القيمة المضافة الإجمالية</t>
  </si>
  <si>
    <t>Bank Nationality</t>
  </si>
  <si>
    <t>MAIN ECONOMIC INDICATORS BY BANK NATIONALITY</t>
  </si>
  <si>
    <t>أهم المؤشرات الإقتصادية حسب جنسية البنك</t>
  </si>
  <si>
    <t>أهم المؤشرات الإقتصادية حسب جنسية شركة التأمين</t>
  </si>
  <si>
    <t>MAIN ECONOMIC INDICATORS BY NATIONALITY OF INSURANCE COMPANY</t>
  </si>
  <si>
    <t>Nationality of Insurance Company</t>
  </si>
  <si>
    <t>جنسية شركة التأمين</t>
  </si>
  <si>
    <t>اخرى</t>
  </si>
  <si>
    <t>Average</t>
  </si>
  <si>
    <t>المتوسط</t>
  </si>
  <si>
    <t xml:space="preserve">البنوك والتأمين </t>
  </si>
  <si>
    <t>يغطي هذا الفصل أنشطة البنوك وشركات التأمين  ويعبر عن البيانات التي توضح الموجودات والمطلوبات الواردة في الحسابات المالية لمصرف قطر المركزي ، تشير هذه  البيانات الى حجم النقد المتداول والأرصدة الموجودة لدى البنوك القطرية والفروع الإقليمية للبنوك الأجنبية العاملة داخل حدود دولة قطر .</t>
  </si>
  <si>
    <t>This chapter covers the activities of banks, insurance companies. It presents data on assets and liabilities of Qatar Central Bank . This data indicates  currency in circulation and balances of Qatari banks and regional branches of foreign banks operating  in Qatar.</t>
  </si>
  <si>
    <t>BANKS AND INSURANCE</t>
  </si>
  <si>
    <t>There are (19) Banks operating in Qatar.</t>
  </si>
  <si>
    <t>يبلغ عدد البنوك العاملة في دولة قطر (19) بنكاً0</t>
  </si>
  <si>
    <t>There are (17) Insurance Companies working in Qatar .</t>
  </si>
  <si>
    <t xml:space="preserve">يبلغ عدد شركات التأمين العاملة في دولة قطر (17) شركة. </t>
  </si>
  <si>
    <t>)+</t>
  </si>
  <si>
    <t>CHAPTER X</t>
  </si>
  <si>
    <t>البنوك والتأمين</t>
  </si>
  <si>
    <t>Graph (24) شكل</t>
  </si>
  <si>
    <t>Graph (25) شكل</t>
  </si>
  <si>
    <t>Graph (26) شكل</t>
  </si>
  <si>
    <t>جدول رقم (91)   القيمة بالريال قطري</t>
  </si>
  <si>
    <t>Table No. (91)    (Value QR.)</t>
  </si>
  <si>
    <t>TABLE (90) (Unit : 000. Q.R)</t>
  </si>
  <si>
    <t>جدول  (90)  (الوحدة : ألف ريال قطري)</t>
  </si>
  <si>
    <t>جدول (89)</t>
  </si>
  <si>
    <t>TABLE(89)</t>
  </si>
  <si>
    <t>TABLE (88) (Unit : 000 Q.R)</t>
  </si>
  <si>
    <t>جدول (88) (الوحدة : الف ريال قطري)</t>
  </si>
  <si>
    <t>جدول (87) (الوحدة : الف ريال قطري)</t>
  </si>
  <si>
    <t>TABLE (87) (Unit : 000 Q.R)</t>
  </si>
  <si>
    <t>جدول رقم (86)  القيمة بالريال قطري</t>
  </si>
  <si>
    <t>Table No. (86)     (Value QR.)</t>
  </si>
  <si>
    <t>TABLE (85) (Unit : 000. Q.R)</t>
  </si>
  <si>
    <t>جدول  (85)  (الوحدة : ألف ريال قطري)</t>
  </si>
  <si>
    <t>TABLE (84) ( Unit : Million Q.R)</t>
  </si>
  <si>
    <t>جدول (84) (الوحدة : مليون ريال قطري)</t>
  </si>
  <si>
    <t>جدول (83) (الوحدة : مليون ريال قطري)</t>
  </si>
  <si>
    <t>TABLE (83) (Unit : Million Q.R)</t>
  </si>
  <si>
    <t>جدول (82) (الوحدة : مليون ريال قطري)</t>
  </si>
  <si>
    <t>TABLE (82) (Unit : Million Q.R)</t>
  </si>
  <si>
    <t>جدول (81) (الوحدة : مليون ريال قطري)</t>
  </si>
  <si>
    <t>TABLE (81) (Unit : Million Q.R)</t>
  </si>
  <si>
    <t>جدول (80) (الوحدة : مليون ريال قطري)</t>
  </si>
  <si>
    <t>TABLE (80) (Unit : Million Q.R)</t>
  </si>
  <si>
    <t>جدول (79) (الوحدة : مليون ريال قطري)</t>
  </si>
  <si>
    <t>TABLE (79) (Unit : Million Q.R)</t>
  </si>
  <si>
    <t>NUMBER OF ISSUED INSURANCE POLICIES BY TYPE</t>
  </si>
  <si>
    <t>(1) Includes Wages, Salaries, Payments in-kind &amp; remuneration of board of directors.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</si>
</sst>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
    <numFmt numFmtId="166" formatCode="0_ "/>
    <numFmt numFmtId="167" formatCode="_-* #,##0.0_-;_-* #,##0.0\-;_-* &quot;-&quot;??_-;_-@_-"/>
  </numFmts>
  <fonts count="55" x14ac:knownFonts="1">
    <font>
      <sz val="10"/>
      <name val="Arial"/>
      <charset val="178"/>
    </font>
    <font>
      <b/>
      <sz val="10"/>
      <name val="Arial"/>
      <family val="2"/>
    </font>
    <font>
      <sz val="10"/>
      <name val="Arial"/>
      <family val="2"/>
    </font>
    <font>
      <sz val="10"/>
      <name val="Arial"/>
      <family val="2"/>
      <charset val="178"/>
    </font>
    <font>
      <b/>
      <sz val="12"/>
      <name val="Arial"/>
      <family val="2"/>
    </font>
    <font>
      <b/>
      <sz val="11"/>
      <name val="Arial"/>
      <family val="2"/>
      <charset val="178"/>
    </font>
    <font>
      <sz val="11"/>
      <name val="Arial"/>
      <family val="2"/>
      <charset val="178"/>
    </font>
    <font>
      <sz val="11"/>
      <name val="Arial"/>
      <family val="2"/>
    </font>
    <font>
      <b/>
      <sz val="12"/>
      <name val="Arial"/>
      <family val="2"/>
      <charset val="178"/>
    </font>
    <font>
      <sz val="8"/>
      <name val="Arial"/>
      <family val="2"/>
      <charset val="178"/>
    </font>
    <font>
      <sz val="12"/>
      <name val="Arial"/>
      <family val="2"/>
      <charset val="178"/>
    </font>
    <font>
      <sz val="12"/>
      <name val="Arial"/>
      <family val="2"/>
    </font>
    <font>
      <sz val="11"/>
      <color indexed="10"/>
      <name val="Arial"/>
      <family val="2"/>
      <charset val="178"/>
    </font>
    <font>
      <b/>
      <sz val="12"/>
      <color indexed="10"/>
      <name val="Arial"/>
      <family val="2"/>
      <charset val="178"/>
    </font>
    <font>
      <u/>
      <sz val="10"/>
      <color indexed="12"/>
      <name val="Arial"/>
      <family val="2"/>
    </font>
    <font>
      <b/>
      <sz val="9"/>
      <name val="Arial"/>
      <family val="2"/>
    </font>
    <font>
      <b/>
      <sz val="8"/>
      <name val="Arial"/>
      <family val="2"/>
    </font>
    <font>
      <b/>
      <sz val="14"/>
      <color indexed="12"/>
      <name val="Arial"/>
      <family val="2"/>
    </font>
    <font>
      <b/>
      <sz val="12"/>
      <color indexed="12"/>
      <name val="Arial"/>
      <family val="2"/>
    </font>
    <font>
      <b/>
      <sz val="8"/>
      <name val="Arial"/>
      <family val="2"/>
    </font>
    <font>
      <b/>
      <sz val="10"/>
      <color indexed="10"/>
      <name val="Arial"/>
      <family val="2"/>
      <charset val="178"/>
    </font>
    <font>
      <b/>
      <sz val="8"/>
      <color indexed="10"/>
      <name val="Arial"/>
      <family val="2"/>
    </font>
    <font>
      <sz val="8"/>
      <name val="Arial"/>
      <family val="2"/>
    </font>
    <font>
      <b/>
      <sz val="48"/>
      <color indexed="12"/>
      <name val="AGA Arabesque Desktop"/>
      <charset val="2"/>
    </font>
    <font>
      <b/>
      <sz val="11"/>
      <color indexed="25"/>
      <name val="Arial"/>
      <family val="2"/>
    </font>
    <font>
      <b/>
      <sz val="14"/>
      <color indexed="25"/>
      <name val="Arial"/>
      <family val="2"/>
    </font>
    <font>
      <sz val="11"/>
      <color indexed="8"/>
      <name val="Arial"/>
      <family val="2"/>
    </font>
    <font>
      <b/>
      <sz val="14"/>
      <name val="Arial"/>
      <family val="2"/>
    </font>
    <font>
      <b/>
      <vertAlign val="superscript"/>
      <sz val="12"/>
      <name val="Arial"/>
      <family val="2"/>
    </font>
    <font>
      <sz val="14"/>
      <name val="Arial"/>
      <family val="2"/>
    </font>
    <font>
      <b/>
      <sz val="16"/>
      <name val="Arial"/>
      <family val="2"/>
    </font>
    <font>
      <sz val="16"/>
      <name val="Arial"/>
      <family val="2"/>
    </font>
    <font>
      <b/>
      <vertAlign val="superscript"/>
      <sz val="16"/>
      <name val="Arial"/>
      <family val="2"/>
    </font>
    <font>
      <b/>
      <sz val="11"/>
      <name val="Arial"/>
      <family val="2"/>
    </font>
    <font>
      <u/>
      <sz val="16"/>
      <name val="Arial"/>
      <family val="2"/>
    </font>
    <font>
      <u/>
      <sz val="10"/>
      <name val="Arial"/>
      <family val="2"/>
    </font>
    <font>
      <sz val="9"/>
      <name val="Arial"/>
      <family val="2"/>
    </font>
    <font>
      <sz val="10"/>
      <name val="Arial"/>
      <family val="2"/>
    </font>
    <font>
      <sz val="11"/>
      <color theme="1"/>
      <name val="Arial"/>
      <family val="2"/>
      <scheme val="minor"/>
    </font>
    <font>
      <b/>
      <sz val="10"/>
      <color rgb="FF0000FF"/>
      <name val="Arial"/>
      <family val="2"/>
    </font>
    <font>
      <b/>
      <sz val="48"/>
      <color rgb="FF0000FF"/>
      <name val="AGA Arabesque Desktop"/>
      <charset val="2"/>
    </font>
    <font>
      <sz val="10"/>
      <color rgb="FF0000FF"/>
      <name val="Arial"/>
      <family val="2"/>
    </font>
    <font>
      <b/>
      <sz val="24"/>
      <color rgb="FF0000FF"/>
      <name val="Arial"/>
      <family val="2"/>
    </font>
    <font>
      <b/>
      <sz val="14"/>
      <color rgb="FF0000FF"/>
      <name val="Arial Black"/>
      <family val="2"/>
    </font>
    <font>
      <b/>
      <sz val="16"/>
      <color rgb="FF0000FF"/>
      <name val="Arial"/>
      <family val="2"/>
    </font>
    <font>
      <b/>
      <sz val="10"/>
      <color rgb="FF0000FF"/>
      <name val="Arial Rounded MT Bold"/>
      <family val="2"/>
    </font>
    <font>
      <b/>
      <sz val="16"/>
      <color theme="1"/>
      <name val="Arial"/>
      <family val="2"/>
    </font>
    <font>
      <sz val="10"/>
      <color theme="1"/>
      <name val="Arial"/>
      <family val="2"/>
      <scheme val="minor"/>
    </font>
    <font>
      <b/>
      <sz val="8"/>
      <name val="Courier New"/>
      <family val="3"/>
    </font>
    <font>
      <b/>
      <sz val="12"/>
      <name val="Courier New"/>
      <family val="3"/>
    </font>
    <font>
      <sz val="12"/>
      <name val="Courier New"/>
      <family val="3"/>
    </font>
    <font>
      <sz val="11"/>
      <color indexed="8"/>
      <name val="Calibri"/>
      <family val="2"/>
    </font>
    <font>
      <b/>
      <sz val="28"/>
      <color rgb="FF0000FF"/>
      <name val="Arial"/>
      <family val="2"/>
    </font>
    <font>
      <b/>
      <sz val="18"/>
      <color rgb="FF0000FF"/>
      <name val="Arial"/>
      <family val="2"/>
    </font>
    <font>
      <b/>
      <sz val="44"/>
      <color rgb="FF0000FF"/>
      <name val="AGA Arabesque Desktop"/>
      <charset val="2"/>
    </font>
  </fonts>
  <fills count="9">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9"/>
        <bgColor indexed="9"/>
      </patternFill>
    </fill>
    <fill>
      <patternFill patternType="solid">
        <fgColor theme="0"/>
        <bgColor indexed="64"/>
      </patternFill>
    </fill>
    <fill>
      <patternFill patternType="solid">
        <fgColor theme="2"/>
        <bgColor indexed="64"/>
      </patternFill>
    </fill>
    <fill>
      <patternFill patternType="solid">
        <fgColor theme="0" tint="-0.14999847407452621"/>
        <bgColor indexed="64"/>
      </patternFill>
    </fill>
    <fill>
      <patternFill patternType="solid">
        <fgColor theme="0" tint="-4.9989318521683403E-2"/>
        <bgColor indexed="64"/>
      </patternFill>
    </fill>
  </fills>
  <borders count="58">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n">
        <color indexed="64"/>
      </bottom>
      <diagonal/>
    </border>
    <border>
      <left style="thick">
        <color theme="0"/>
      </left>
      <right style="thick">
        <color theme="0"/>
      </right>
      <top style="thin">
        <color indexed="64"/>
      </top>
      <bottom style="thin">
        <color indexed="64"/>
      </bottom>
      <diagonal/>
    </border>
    <border>
      <left style="thick">
        <color theme="0"/>
      </left>
      <right/>
      <top/>
      <bottom style="thick">
        <color theme="0"/>
      </bottom>
      <diagonal/>
    </border>
    <border>
      <left style="thick">
        <color theme="0"/>
      </left>
      <right/>
      <top style="thick">
        <color theme="0"/>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diagonal/>
    </border>
    <border>
      <left style="thick">
        <color theme="0"/>
      </left>
      <right/>
      <top style="thin">
        <color indexed="64"/>
      </top>
      <bottom style="thin">
        <color indexed="64"/>
      </bottom>
      <diagonal/>
    </border>
    <border>
      <left/>
      <right/>
      <top style="thick">
        <color theme="0"/>
      </top>
      <bottom style="thin">
        <color indexed="64"/>
      </bottom>
      <diagonal/>
    </border>
    <border>
      <left/>
      <right style="thick">
        <color theme="0"/>
      </right>
      <top style="thick">
        <color theme="0"/>
      </top>
      <bottom style="thick">
        <color theme="0"/>
      </bottom>
      <diagonal/>
    </border>
    <border>
      <left/>
      <right style="thick">
        <color theme="0"/>
      </right>
      <top style="thick">
        <color theme="0"/>
      </top>
      <bottom/>
      <diagonal/>
    </border>
    <border>
      <left style="thick">
        <color theme="0"/>
      </left>
      <right/>
      <top/>
      <bottom/>
      <diagonal/>
    </border>
    <border diagonalDown="1">
      <left style="thick">
        <color theme="0"/>
      </left>
      <right/>
      <top style="thin">
        <color indexed="64"/>
      </top>
      <bottom/>
      <diagonal style="thick">
        <color theme="0"/>
      </diagonal>
    </border>
    <border diagonalDown="1">
      <left/>
      <right style="thick">
        <color theme="0"/>
      </right>
      <top style="thin">
        <color indexed="64"/>
      </top>
      <bottom/>
      <diagonal style="thick">
        <color theme="0"/>
      </diagonal>
    </border>
    <border diagonalDown="1">
      <left style="thick">
        <color theme="0"/>
      </left>
      <right/>
      <top/>
      <bottom style="thin">
        <color indexed="64"/>
      </bottom>
      <diagonal style="thick">
        <color theme="0"/>
      </diagonal>
    </border>
    <border diagonalDown="1">
      <left/>
      <right style="thick">
        <color theme="0"/>
      </right>
      <top/>
      <bottom style="thin">
        <color indexed="64"/>
      </bottom>
      <diagonal style="thick">
        <color theme="0"/>
      </diagonal>
    </border>
    <border diagonalUp="1">
      <left style="thick">
        <color theme="0"/>
      </left>
      <right/>
      <top style="thin">
        <color indexed="64"/>
      </top>
      <bottom/>
      <diagonal style="thick">
        <color theme="0"/>
      </diagonal>
    </border>
    <border diagonalUp="1">
      <left/>
      <right style="thick">
        <color theme="0"/>
      </right>
      <top style="thin">
        <color indexed="64"/>
      </top>
      <bottom/>
      <diagonal style="thick">
        <color theme="0"/>
      </diagonal>
    </border>
    <border diagonalUp="1">
      <left style="thick">
        <color theme="0"/>
      </left>
      <right/>
      <top/>
      <bottom style="thin">
        <color indexed="64"/>
      </bottom>
      <diagonal style="thick">
        <color theme="0"/>
      </diagonal>
    </border>
    <border diagonalUp="1">
      <left/>
      <right style="thick">
        <color theme="0"/>
      </right>
      <top/>
      <bottom style="thin">
        <color indexed="64"/>
      </bottom>
      <diagonal style="thick">
        <color theme="0"/>
      </diagonal>
    </border>
    <border>
      <left style="thick">
        <color theme="0"/>
      </left>
      <right style="thick">
        <color theme="0"/>
      </right>
      <top style="thin">
        <color indexed="64"/>
      </top>
      <bottom style="thick">
        <color theme="0"/>
      </bottom>
      <diagonal/>
    </border>
    <border diagonalUp="1">
      <left style="thick">
        <color theme="0"/>
      </left>
      <right style="thick">
        <color theme="0"/>
      </right>
      <top style="thin">
        <color indexed="64"/>
      </top>
      <bottom/>
      <diagonal style="thick">
        <color theme="0"/>
      </diagonal>
    </border>
    <border diagonalUp="1">
      <left style="thick">
        <color theme="0"/>
      </left>
      <right style="thick">
        <color theme="0"/>
      </right>
      <top/>
      <bottom style="thin">
        <color indexed="64"/>
      </bottom>
      <diagonal style="thick">
        <color theme="0"/>
      </diagonal>
    </border>
    <border>
      <left/>
      <right style="thick">
        <color theme="0"/>
      </right>
      <top style="thin">
        <color indexed="64"/>
      </top>
      <bottom style="thin">
        <color indexed="64"/>
      </bottom>
      <diagonal/>
    </border>
    <border>
      <left/>
      <right/>
      <top style="thick">
        <color theme="0"/>
      </top>
      <bottom style="thick">
        <color theme="0"/>
      </bottom>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right style="thick">
        <color theme="0"/>
      </right>
      <top/>
      <bottom style="thick">
        <color theme="0"/>
      </bottom>
      <diagonal/>
    </border>
    <border>
      <left/>
      <right/>
      <top style="thin">
        <color indexed="64"/>
      </top>
      <bottom style="thick">
        <color theme="0"/>
      </bottom>
      <diagonal/>
    </border>
    <border>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top/>
      <bottom/>
      <diagonal style="thick">
        <color theme="0"/>
      </diagonal>
    </border>
    <border diagonalDown="1">
      <left/>
      <right style="thick">
        <color theme="0"/>
      </right>
      <top/>
      <bottom/>
      <diagonal style="thick">
        <color theme="0"/>
      </diagonal>
    </border>
    <border>
      <left style="thick">
        <color theme="0"/>
      </left>
      <right/>
      <top style="thin">
        <color indexed="64"/>
      </top>
      <bottom style="thick">
        <color theme="0"/>
      </bottom>
      <diagonal/>
    </border>
    <border>
      <left style="thick">
        <color theme="0"/>
      </left>
      <right/>
      <top style="thick">
        <color theme="0"/>
      </top>
      <bottom/>
      <diagonal/>
    </border>
    <border>
      <left/>
      <right/>
      <top/>
      <bottom style="thin">
        <color indexed="64"/>
      </bottom>
      <diagonal/>
    </border>
    <border diagonalUp="1">
      <left style="thick">
        <color theme="0"/>
      </left>
      <right style="thick">
        <color theme="0"/>
      </right>
      <top style="thick">
        <color theme="0"/>
      </top>
      <bottom/>
      <diagonal style="thick">
        <color theme="0"/>
      </diagonal>
    </border>
    <border diagonalDown="1">
      <left style="thick">
        <color theme="0"/>
      </left>
      <right style="thick">
        <color theme="0"/>
      </right>
      <top style="thick">
        <color theme="0"/>
      </top>
      <bottom/>
      <diagonal style="thick">
        <color theme="0"/>
      </diagonal>
    </border>
    <border>
      <left/>
      <right/>
      <top style="thick">
        <color theme="0"/>
      </top>
      <bottom/>
      <diagonal/>
    </border>
    <border>
      <left/>
      <right/>
      <top style="thin">
        <color indexed="64"/>
      </top>
      <bottom/>
      <diagonal/>
    </border>
  </borders>
  <cellStyleXfs count="39">
    <xf numFmtId="0" fontId="0" fillId="0" borderId="0"/>
    <xf numFmtId="43" fontId="2" fillId="0" borderId="0" applyFont="0" applyFill="0" applyBorder="0" applyAlignment="0" applyProtection="0"/>
    <xf numFmtId="0" fontId="17" fillId="0" borderId="0" applyAlignment="0">
      <alignment horizontal="centerContinuous" vertical="center"/>
    </xf>
    <xf numFmtId="0" fontId="18" fillId="0" borderId="0" applyAlignment="0">
      <alignment horizontal="centerContinuous" vertical="center"/>
    </xf>
    <xf numFmtId="0" fontId="4" fillId="2" borderId="1">
      <alignment horizontal="right" vertical="center" wrapText="1"/>
    </xf>
    <xf numFmtId="1" fontId="15" fillId="2" borderId="2">
      <alignment horizontal="left" vertical="center" wrapText="1"/>
    </xf>
    <xf numFmtId="1" fontId="8" fillId="2" borderId="3">
      <alignment horizontal="center" vertical="center"/>
    </xf>
    <xf numFmtId="0" fontId="5" fillId="2" borderId="3">
      <alignment horizontal="center" vertical="center" wrapText="1"/>
    </xf>
    <xf numFmtId="0" fontId="19" fillId="2" borderId="3">
      <alignment horizontal="center" vertical="center" wrapText="1"/>
    </xf>
    <xf numFmtId="0" fontId="14" fillId="0" borderId="0" applyNumberFormat="0" applyFill="0" applyBorder="0" applyAlignment="0" applyProtection="0">
      <alignment vertical="top"/>
      <protection locked="0"/>
    </xf>
    <xf numFmtId="0" fontId="2" fillId="0" borderId="0">
      <alignment horizontal="center" vertical="center" readingOrder="2"/>
    </xf>
    <xf numFmtId="0" fontId="9" fillId="0" borderId="0">
      <alignment horizontal="left" vertical="center"/>
    </xf>
    <xf numFmtId="0" fontId="2" fillId="0" borderId="0"/>
    <xf numFmtId="0" fontId="38" fillId="0" borderId="0"/>
    <xf numFmtId="0" fontId="2" fillId="0" borderId="0"/>
    <xf numFmtId="0" fontId="2" fillId="0" borderId="0"/>
    <xf numFmtId="0" fontId="2" fillId="0" borderId="0"/>
    <xf numFmtId="0" fontId="11" fillId="0" borderId="0"/>
    <xf numFmtId="0" fontId="38" fillId="0" borderId="0"/>
    <xf numFmtId="0" fontId="37" fillId="0" borderId="0"/>
    <xf numFmtId="0" fontId="2" fillId="0" borderId="0"/>
    <xf numFmtId="0" fontId="2" fillId="0" borderId="0"/>
    <xf numFmtId="0" fontId="20" fillId="0" borderId="0">
      <alignment horizontal="right" vertical="center"/>
    </xf>
    <xf numFmtId="0" fontId="21" fillId="0" borderId="0">
      <alignment horizontal="left" vertical="center"/>
    </xf>
    <xf numFmtId="9" fontId="2" fillId="0" borderId="0" applyFont="0" applyFill="0" applyBorder="0" applyAlignment="0" applyProtection="0"/>
    <xf numFmtId="9" fontId="2" fillId="0" borderId="0" applyFont="0" applyFill="0" applyBorder="0" applyAlignment="0" applyProtection="0"/>
    <xf numFmtId="0" fontId="4" fillId="0" borderId="0">
      <alignment horizontal="right" vertical="center"/>
    </xf>
    <xf numFmtId="0" fontId="2" fillId="0" borderId="0">
      <alignment horizontal="left" vertical="center"/>
    </xf>
    <xf numFmtId="0" fontId="13" fillId="2" borderId="3" applyAlignment="0">
      <alignment horizontal="center" vertical="center"/>
    </xf>
    <xf numFmtId="0" fontId="20" fillId="0" borderId="4">
      <alignment horizontal="right" vertical="center" indent="1"/>
    </xf>
    <xf numFmtId="0" fontId="4" fillId="2" borderId="4">
      <alignment horizontal="right" vertical="center" wrapText="1" indent="1" readingOrder="2"/>
    </xf>
    <xf numFmtId="0" fontId="3" fillId="0" borderId="4">
      <alignment horizontal="right" vertical="center" indent="1"/>
    </xf>
    <xf numFmtId="0" fontId="3" fillId="2" borderId="4">
      <alignment horizontal="left" vertical="center" wrapText="1" indent="1"/>
    </xf>
    <xf numFmtId="0" fontId="3" fillId="0" borderId="5">
      <alignment horizontal="left" vertical="center"/>
    </xf>
    <xf numFmtId="0" fontId="3" fillId="0" borderId="6">
      <alignment horizontal="left" vertical="center"/>
    </xf>
    <xf numFmtId="0" fontId="47" fillId="0" borderId="0"/>
    <xf numFmtId="0" fontId="2" fillId="0" borderId="0"/>
    <xf numFmtId="0" fontId="51" fillId="0" borderId="0"/>
    <xf numFmtId="0" fontId="2" fillId="0" borderId="0"/>
  </cellStyleXfs>
  <cellXfs count="508">
    <xf numFmtId="0" fontId="0" fillId="0" borderId="0" xfId="0"/>
    <xf numFmtId="0" fontId="2" fillId="0" borderId="0" xfId="0" applyFont="1" applyAlignment="1">
      <alignment horizontal="justify" vertical="center"/>
    </xf>
    <xf numFmtId="0" fontId="2" fillId="0" borderId="0" xfId="0" applyFont="1" applyBorder="1" applyAlignment="1">
      <alignment horizontal="justify" vertical="top" wrapText="1"/>
    </xf>
    <xf numFmtId="0" fontId="0" fillId="0" borderId="0" xfId="0" applyBorder="1" applyAlignment="1">
      <alignment vertical="center"/>
    </xf>
    <xf numFmtId="0" fontId="1" fillId="0" borderId="0" xfId="0" applyFont="1" applyAlignment="1">
      <alignment horizontal="centerContinuous" vertical="center"/>
    </xf>
    <xf numFmtId="0" fontId="1" fillId="0" borderId="0" xfId="0" applyFont="1" applyBorder="1" applyAlignment="1">
      <alignment vertical="center"/>
    </xf>
    <xf numFmtId="0" fontId="4" fillId="0" borderId="0" xfId="0" applyFont="1" applyAlignment="1">
      <alignment horizontal="centerContinuous" vertical="center"/>
    </xf>
    <xf numFmtId="0" fontId="0" fillId="0" borderId="0" xfId="0" applyAlignment="1">
      <alignment horizontal="left" vertical="center"/>
    </xf>
    <xf numFmtId="0" fontId="4" fillId="0" borderId="0" xfId="0" applyFont="1" applyAlignment="1">
      <alignment horizontal="left" vertical="center"/>
    </xf>
    <xf numFmtId="0" fontId="0" fillId="0" borderId="0" xfId="0" applyAlignment="1">
      <alignment vertical="center"/>
    </xf>
    <xf numFmtId="0" fontId="0" fillId="0" borderId="0" xfId="0" applyAlignment="1">
      <alignment horizontal="center" vertical="center"/>
    </xf>
    <xf numFmtId="0" fontId="10" fillId="0" borderId="0" xfId="0" applyFont="1" applyAlignment="1">
      <alignment vertical="center"/>
    </xf>
    <xf numFmtId="0" fontId="8" fillId="0" borderId="0" xfId="0" applyFont="1" applyAlignment="1">
      <alignment horizontal="left" vertical="center" readingOrder="2"/>
    </xf>
    <xf numFmtId="0" fontId="2" fillId="0" borderId="0" xfId="0" applyFont="1" applyAlignment="1">
      <alignment horizontal="centerContinuous" vertical="center"/>
    </xf>
    <xf numFmtId="0" fontId="7" fillId="0" borderId="0" xfId="0" applyFont="1" applyBorder="1" applyAlignment="1">
      <alignment horizontal="left" vertical="center"/>
    </xf>
    <xf numFmtId="0" fontId="8" fillId="0" borderId="0" xfId="0" applyFont="1" applyBorder="1" applyAlignment="1">
      <alignment horizontal="left" vertical="center" readingOrder="2"/>
    </xf>
    <xf numFmtId="49" fontId="8" fillId="0" borderId="0" xfId="0" applyNumberFormat="1" applyFont="1" applyBorder="1" applyAlignment="1">
      <alignment horizontal="center" vertical="center" wrapText="1" readingOrder="2"/>
    </xf>
    <xf numFmtId="0" fontId="6" fillId="0" borderId="0" xfId="0" applyFont="1" applyBorder="1" applyAlignment="1">
      <alignment horizontal="center" vertical="center"/>
    </xf>
    <xf numFmtId="1" fontId="12" fillId="0" borderId="0" xfId="0" applyNumberFormat="1" applyFont="1" applyBorder="1" applyAlignment="1">
      <alignment horizontal="center" vertical="center"/>
    </xf>
    <xf numFmtId="49" fontId="11" fillId="0" borderId="0" xfId="0" applyNumberFormat="1" applyFont="1" applyBorder="1" applyAlignment="1">
      <alignment horizontal="centerContinuous" vertical="center" wrapText="1"/>
    </xf>
    <xf numFmtId="0" fontId="7" fillId="0" borderId="0" xfId="0" applyFont="1" applyBorder="1" applyAlignment="1">
      <alignment horizontal="centerContinuous" vertical="center"/>
    </xf>
    <xf numFmtId="0" fontId="1" fillId="0" borderId="0" xfId="0" applyFont="1" applyBorder="1" applyAlignment="1">
      <alignment vertical="center" readingOrder="2"/>
    </xf>
    <xf numFmtId="49" fontId="11" fillId="0" borderId="0" xfId="0" applyNumberFormat="1" applyFont="1" applyBorder="1" applyAlignment="1">
      <alignment horizontal="center" vertical="center" wrapText="1"/>
    </xf>
    <xf numFmtId="0" fontId="0" fillId="0" borderId="0" xfId="0" applyBorder="1" applyAlignment="1">
      <alignment horizontal="center" vertical="center"/>
    </xf>
    <xf numFmtId="0" fontId="4" fillId="0" borderId="0" xfId="26" applyFont="1">
      <alignment horizontal="right" vertical="center"/>
    </xf>
    <xf numFmtId="0" fontId="3" fillId="0" borderId="0" xfId="34" applyBorder="1">
      <alignment horizontal="left" vertical="center"/>
    </xf>
    <xf numFmtId="0" fontId="3" fillId="0" borderId="0" xfId="31" applyBorder="1">
      <alignment horizontal="right" vertical="center" indent="1"/>
    </xf>
    <xf numFmtId="0" fontId="20" fillId="0" borderId="0" xfId="29" applyBorder="1">
      <alignment horizontal="right" vertical="center" indent="1"/>
    </xf>
    <xf numFmtId="0" fontId="2" fillId="0" borderId="0" xfId="14"/>
    <xf numFmtId="0" fontId="2" fillId="0" borderId="0" xfId="14" applyAlignment="1">
      <alignment vertical="center"/>
    </xf>
    <xf numFmtId="0" fontId="2" fillId="0" borderId="0" xfId="14" applyAlignment="1">
      <alignment horizontal="center" vertical="center"/>
    </xf>
    <xf numFmtId="0" fontId="23" fillId="0" borderId="0" xfId="0" applyFont="1"/>
    <xf numFmtId="0" fontId="24" fillId="0" borderId="0" xfId="14" applyFont="1" applyAlignment="1">
      <alignment vertical="center" wrapText="1" readingOrder="1"/>
    </xf>
    <xf numFmtId="0" fontId="26" fillId="0" borderId="0" xfId="14" applyFont="1" applyAlignment="1">
      <alignment vertical="center"/>
    </xf>
    <xf numFmtId="0" fontId="11" fillId="0" borderId="0" xfId="0" applyFont="1" applyAlignment="1">
      <alignment horizontal="centerContinuous" vertical="center"/>
    </xf>
    <xf numFmtId="0" fontId="2" fillId="0" borderId="0" xfId="0" applyFont="1" applyAlignment="1">
      <alignment horizontal="center" vertical="center"/>
    </xf>
    <xf numFmtId="0" fontId="1" fillId="0" borderId="0" xfId="0" applyFont="1" applyAlignment="1">
      <alignment horizontal="center" vertical="center"/>
    </xf>
    <xf numFmtId="0" fontId="4" fillId="0" borderId="0" xfId="3" applyFont="1" applyAlignment="1">
      <alignment horizontal="centerContinuous" vertical="center"/>
    </xf>
    <xf numFmtId="0" fontId="29" fillId="0" borderId="0" xfId="0" applyFont="1" applyAlignment="1">
      <alignment horizontal="centerContinuous" vertical="center"/>
    </xf>
    <xf numFmtId="0" fontId="29" fillId="0" borderId="0" xfId="0" applyFont="1" applyAlignment="1">
      <alignment horizontal="center" vertical="center"/>
    </xf>
    <xf numFmtId="0" fontId="29" fillId="0" borderId="0" xfId="0" applyFont="1" applyAlignment="1">
      <alignment vertical="center"/>
    </xf>
    <xf numFmtId="0" fontId="4" fillId="0" borderId="0" xfId="3" applyFont="1" applyAlignment="1">
      <alignment vertical="center"/>
    </xf>
    <xf numFmtId="0" fontId="2" fillId="0" borderId="0" xfId="0" applyFont="1" applyBorder="1" applyAlignment="1">
      <alignment vertical="center"/>
    </xf>
    <xf numFmtId="0" fontId="39" fillId="0" borderId="0" xfId="0" applyFont="1" applyAlignment="1">
      <alignment horizontal="justify" vertical="center"/>
    </xf>
    <xf numFmtId="0" fontId="40" fillId="0" borderId="0" xfId="14" applyFont="1" applyAlignment="1">
      <alignment horizontal="center" vertical="top" wrapText="1"/>
    </xf>
    <xf numFmtId="0" fontId="41" fillId="0" borderId="0" xfId="14" applyFont="1" applyAlignment="1">
      <alignment vertical="center"/>
    </xf>
    <xf numFmtId="0" fontId="42" fillId="0" borderId="0" xfId="14" applyFont="1" applyAlignment="1">
      <alignment horizontal="center" vertical="center" wrapText="1"/>
    </xf>
    <xf numFmtId="0" fontId="43" fillId="0" borderId="0" xfId="14" applyFont="1" applyAlignment="1">
      <alignment horizontal="center" vertical="center" wrapText="1"/>
    </xf>
    <xf numFmtId="0" fontId="1" fillId="0" borderId="0" xfId="27" applyFont="1">
      <alignment horizontal="left" vertical="center"/>
    </xf>
    <xf numFmtId="164" fontId="2" fillId="5" borderId="10" xfId="0" applyNumberFormat="1" applyFont="1" applyFill="1" applyBorder="1" applyAlignment="1">
      <alignment horizontal="right" vertical="center" indent="1"/>
    </xf>
    <xf numFmtId="164" fontId="2" fillId="6" borderId="10" xfId="0" applyNumberFormat="1" applyFont="1" applyFill="1" applyBorder="1" applyAlignment="1">
      <alignment horizontal="right" vertical="center" indent="1"/>
    </xf>
    <xf numFmtId="0" fontId="2" fillId="5" borderId="11" xfId="31" applyFont="1" applyFill="1" applyBorder="1">
      <alignment horizontal="right" vertical="center" indent="1"/>
    </xf>
    <xf numFmtId="164" fontId="2" fillId="5" borderId="12" xfId="0" applyNumberFormat="1" applyFont="1" applyFill="1" applyBorder="1" applyAlignment="1">
      <alignment horizontal="right" vertical="center" indent="1"/>
    </xf>
    <xf numFmtId="0" fontId="31" fillId="0" borderId="0" xfId="0" applyFont="1" applyBorder="1" applyAlignment="1">
      <alignment vertical="center"/>
    </xf>
    <xf numFmtId="49" fontId="4" fillId="6" borderId="10" xfId="30" applyNumberFormat="1" applyFont="1" applyFill="1" applyBorder="1" applyAlignment="1">
      <alignment horizontal="center" vertical="center" wrapText="1" readingOrder="2"/>
    </xf>
    <xf numFmtId="0" fontId="30" fillId="0" borderId="0" xfId="0" applyFont="1" applyBorder="1" applyAlignment="1">
      <alignment horizontal="center" vertical="center"/>
    </xf>
    <xf numFmtId="0" fontId="30" fillId="0" borderId="0" xfId="0" applyFont="1" applyBorder="1" applyAlignment="1">
      <alignment vertical="center"/>
    </xf>
    <xf numFmtId="0" fontId="1" fillId="5" borderId="11" xfId="31" applyFont="1" applyFill="1" applyBorder="1">
      <alignment horizontal="right" vertical="center" indent="1"/>
    </xf>
    <xf numFmtId="0" fontId="30" fillId="0" borderId="0" xfId="2" applyFont="1" applyAlignment="1">
      <alignment horizontal="centerContinuous" vertical="center" readingOrder="2"/>
    </xf>
    <xf numFmtId="0" fontId="30" fillId="0" borderId="0" xfId="2" applyFont="1" applyAlignment="1">
      <alignment horizontal="centerContinuous" vertical="center"/>
    </xf>
    <xf numFmtId="0" fontId="11" fillId="0" borderId="0" xfId="0" applyFont="1" applyBorder="1" applyAlignment="1">
      <alignment horizontal="centerContinuous" vertical="center"/>
    </xf>
    <xf numFmtId="0" fontId="2" fillId="0" borderId="0" xfId="0" applyFont="1" applyBorder="1" applyAlignment="1">
      <alignment horizontal="centerContinuous" vertical="center"/>
    </xf>
    <xf numFmtId="0" fontId="4" fillId="0" borderId="0" xfId="0" applyFont="1" applyBorder="1" applyAlignment="1">
      <alignment horizontal="centerContinuous" vertical="center"/>
    </xf>
    <xf numFmtId="0" fontId="10" fillId="0" borderId="0" xfId="0" applyFont="1" applyBorder="1" applyAlignment="1">
      <alignment vertical="center"/>
    </xf>
    <xf numFmtId="0" fontId="0" fillId="0" borderId="0" xfId="0" applyBorder="1" applyAlignment="1">
      <alignment horizontal="left" vertical="center"/>
    </xf>
    <xf numFmtId="0" fontId="4" fillId="0" borderId="0" xfId="0" applyFont="1" applyAlignment="1">
      <alignment vertical="center"/>
    </xf>
    <xf numFmtId="0" fontId="1" fillId="0" borderId="0" xfId="0" applyFont="1" applyAlignment="1">
      <alignment vertical="center"/>
    </xf>
    <xf numFmtId="0" fontId="30" fillId="0" borderId="0" xfId="2" applyFont="1" applyBorder="1" applyAlignment="1">
      <alignment horizontal="centerContinuous" vertical="center"/>
    </xf>
    <xf numFmtId="0" fontId="30" fillId="0" borderId="0" xfId="2" applyFont="1" applyAlignment="1">
      <alignment vertical="center"/>
    </xf>
    <xf numFmtId="0" fontId="30" fillId="0" borderId="0" xfId="0" applyFont="1" applyAlignment="1">
      <alignment horizontal="center" vertical="center" readingOrder="2"/>
    </xf>
    <xf numFmtId="0" fontId="22" fillId="6" borderId="14" xfId="7" applyFont="1" applyFill="1" applyBorder="1" applyAlignment="1">
      <alignment horizontal="center" vertical="top" wrapText="1"/>
    </xf>
    <xf numFmtId="0" fontId="44" fillId="0" borderId="0" xfId="0" applyFont="1" applyAlignment="1">
      <alignment horizontal="center" vertical="center"/>
    </xf>
    <xf numFmtId="0" fontId="27" fillId="0" borderId="0" xfId="0" applyFont="1" applyAlignment="1">
      <alignment horizontal="justify" vertical="top"/>
    </xf>
    <xf numFmtId="0" fontId="27" fillId="0" borderId="0" xfId="0" applyFont="1" applyAlignment="1">
      <alignment horizontal="justify" vertical="center"/>
    </xf>
    <xf numFmtId="0" fontId="4" fillId="0" borderId="0" xfId="0" applyFont="1" applyAlignment="1">
      <alignment horizontal="justify" vertical="center" wrapText="1"/>
    </xf>
    <xf numFmtId="0" fontId="2" fillId="0" borderId="0" xfId="0" applyFont="1" applyAlignment="1">
      <alignment horizontal="right" vertical="center"/>
    </xf>
    <xf numFmtId="1" fontId="2" fillId="0" borderId="0" xfId="0" applyNumberFormat="1" applyFont="1" applyAlignment="1">
      <alignment horizontal="justify" vertical="center"/>
    </xf>
    <xf numFmtId="165" fontId="2" fillId="0" borderId="0" xfId="24" applyNumberFormat="1" applyFont="1" applyAlignment="1">
      <alignment horizontal="justify" vertical="center"/>
    </xf>
    <xf numFmtId="0" fontId="4" fillId="0" borderId="0" xfId="0" applyFont="1" applyAlignment="1">
      <alignment horizontal="right" vertical="center" wrapText="1" readingOrder="2"/>
    </xf>
    <xf numFmtId="0" fontId="2" fillId="0" borderId="0" xfId="0" applyFont="1" applyBorder="1" applyAlignment="1">
      <alignment horizontal="justify" vertical="center" wrapText="1"/>
    </xf>
    <xf numFmtId="0" fontId="30" fillId="0" borderId="0" xfId="0" applyFont="1" applyAlignment="1">
      <alignment vertical="center" readingOrder="1"/>
    </xf>
    <xf numFmtId="164" fontId="2" fillId="6" borderId="12" xfId="0" applyNumberFormat="1" applyFont="1" applyFill="1" applyBorder="1" applyAlignment="1">
      <alignment horizontal="right" vertical="center" indent="1"/>
    </xf>
    <xf numFmtId="0" fontId="7" fillId="0" borderId="0" xfId="14" applyFont="1" applyAlignment="1">
      <alignment vertical="center"/>
    </xf>
    <xf numFmtId="0" fontId="34" fillId="0" borderId="0" xfId="9" applyFont="1" applyBorder="1" applyAlignment="1" applyProtection="1">
      <alignment vertical="center"/>
    </xf>
    <xf numFmtId="0" fontId="35" fillId="0" borderId="0" xfId="9" applyFont="1" applyBorder="1" applyAlignment="1" applyProtection="1">
      <alignment vertical="center"/>
    </xf>
    <xf numFmtId="0" fontId="4" fillId="0" borderId="0" xfId="0" applyFont="1" applyAlignment="1">
      <alignment vertical="center" readingOrder="2"/>
    </xf>
    <xf numFmtId="0" fontId="2" fillId="0" borderId="0" xfId="0" applyFont="1" applyAlignment="1">
      <alignment vertical="center"/>
    </xf>
    <xf numFmtId="0" fontId="35" fillId="0" borderId="0" xfId="9" applyFont="1" applyAlignment="1" applyProtection="1">
      <alignment vertical="center"/>
    </xf>
    <xf numFmtId="164" fontId="1" fillId="6" borderId="15" xfId="28" applyNumberFormat="1" applyFont="1" applyFill="1" applyBorder="1" applyAlignment="1">
      <alignment horizontal="right" vertical="center" indent="1"/>
    </xf>
    <xf numFmtId="164" fontId="1" fillId="5" borderId="15" xfId="28" applyNumberFormat="1" applyFont="1" applyFill="1" applyBorder="1" applyAlignment="1">
      <alignment horizontal="right" vertical="center" indent="1"/>
    </xf>
    <xf numFmtId="0" fontId="4" fillId="0" borderId="0" xfId="0" applyFont="1" applyAlignment="1">
      <alignment horizontal="left" vertical="center" readingOrder="2"/>
    </xf>
    <xf numFmtId="0" fontId="11" fillId="0" borderId="0" xfId="0" applyFont="1" applyAlignment="1">
      <alignment vertical="center"/>
    </xf>
    <xf numFmtId="0" fontId="2" fillId="0" borderId="0" xfId="0" applyFont="1" applyAlignment="1">
      <alignment horizontal="left" vertical="center"/>
    </xf>
    <xf numFmtId="0" fontId="2" fillId="0" borderId="0" xfId="0" applyFont="1" applyBorder="1" applyAlignment="1">
      <alignment vertical="center" readingOrder="2"/>
    </xf>
    <xf numFmtId="0" fontId="16" fillId="6" borderId="15" xfId="7" applyFont="1" applyFill="1" applyBorder="1">
      <alignment horizontal="center" vertical="center" wrapText="1"/>
    </xf>
    <xf numFmtId="0" fontId="2" fillId="5" borderId="0" xfId="0" applyFont="1" applyFill="1" applyAlignment="1">
      <alignment vertical="center"/>
    </xf>
    <xf numFmtId="0" fontId="2" fillId="6" borderId="10" xfId="31" applyFont="1" applyFill="1" applyBorder="1">
      <alignment horizontal="right" vertical="center" indent="1"/>
    </xf>
    <xf numFmtId="0" fontId="2" fillId="5" borderId="13" xfId="31" applyFont="1" applyFill="1" applyBorder="1">
      <alignment horizontal="right" vertical="center" indent="1"/>
    </xf>
    <xf numFmtId="0" fontId="2" fillId="0" borderId="0" xfId="0" applyFont="1" applyAlignment="1">
      <alignment horizontal="center" vertical="center" readingOrder="2"/>
    </xf>
    <xf numFmtId="0" fontId="33" fillId="0" borderId="0" xfId="14" applyFont="1" applyAlignment="1">
      <alignment vertical="center" wrapText="1" readingOrder="1"/>
    </xf>
    <xf numFmtId="0" fontId="1" fillId="6" borderId="14" xfId="28" applyFont="1" applyFill="1" applyBorder="1" applyAlignment="1">
      <alignment horizontal="center" vertical="center" wrapText="1" readingOrder="1"/>
    </xf>
    <xf numFmtId="0" fontId="2" fillId="6" borderId="10" xfId="31" applyFont="1" applyFill="1" applyBorder="1" applyAlignment="1">
      <alignment horizontal="right" vertical="center" indent="1"/>
    </xf>
    <xf numFmtId="0" fontId="2" fillId="5" borderId="13" xfId="31" applyFont="1" applyFill="1" applyBorder="1" applyAlignment="1">
      <alignment horizontal="right" vertical="center" indent="1"/>
    </xf>
    <xf numFmtId="0" fontId="1" fillId="0" borderId="0" xfId="22" applyFont="1" applyAlignment="1">
      <alignment horizontal="right" vertical="center" readingOrder="2"/>
    </xf>
    <xf numFmtId="0" fontId="16" fillId="0" borderId="0" xfId="23" applyFont="1">
      <alignment horizontal="left" vertical="center"/>
    </xf>
    <xf numFmtId="0" fontId="2" fillId="0" borderId="0" xfId="0" applyFont="1" applyBorder="1" applyAlignment="1">
      <alignment horizontal="center" vertical="center"/>
    </xf>
    <xf numFmtId="0" fontId="11" fillId="0" borderId="0" xfId="0" applyFont="1" applyAlignment="1">
      <alignment horizontal="center" vertical="center"/>
    </xf>
    <xf numFmtId="164" fontId="2" fillId="5" borderId="11" xfId="31" applyNumberFormat="1" applyFont="1" applyFill="1" applyBorder="1">
      <alignment horizontal="right" vertical="center" indent="1"/>
    </xf>
    <xf numFmtId="164" fontId="2" fillId="6" borderId="10" xfId="31" applyNumberFormat="1" applyFont="1" applyFill="1" applyBorder="1" applyAlignment="1">
      <alignment horizontal="right" vertical="center" indent="1"/>
    </xf>
    <xf numFmtId="164" fontId="2" fillId="6" borderId="10" xfId="31" applyNumberFormat="1" applyFont="1" applyFill="1" applyBorder="1">
      <alignment horizontal="right" vertical="center" indent="1"/>
    </xf>
    <xf numFmtId="164" fontId="2" fillId="5" borderId="10" xfId="31" applyNumberFormat="1" applyFont="1" applyFill="1" applyBorder="1" applyAlignment="1">
      <alignment horizontal="right" vertical="center" indent="1"/>
    </xf>
    <xf numFmtId="164" fontId="2" fillId="5" borderId="10" xfId="31" applyNumberFormat="1" applyFont="1" applyFill="1" applyBorder="1">
      <alignment horizontal="right" vertical="center" indent="1"/>
    </xf>
    <xf numFmtId="164" fontId="2" fillId="6" borderId="12" xfId="31" applyNumberFormat="1" applyFont="1" applyFill="1" applyBorder="1" applyAlignment="1">
      <alignment horizontal="right" vertical="center" indent="1"/>
    </xf>
    <xf numFmtId="164" fontId="2" fillId="6" borderId="12" xfId="31" applyNumberFormat="1" applyFont="1" applyFill="1" applyBorder="1">
      <alignment horizontal="right" vertical="center" indent="1"/>
    </xf>
    <xf numFmtId="164" fontId="1" fillId="5" borderId="15" xfId="28" applyNumberFormat="1" applyFont="1" applyFill="1" applyBorder="1" applyAlignment="1">
      <alignment horizontal="center" vertical="center"/>
    </xf>
    <xf numFmtId="164" fontId="2" fillId="0" borderId="0" xfId="0" applyNumberFormat="1" applyFont="1" applyAlignment="1">
      <alignment horizontal="center" vertical="center"/>
    </xf>
    <xf numFmtId="0" fontId="27" fillId="0" borderId="0" xfId="2" applyFont="1" applyAlignment="1">
      <alignment vertical="center"/>
    </xf>
    <xf numFmtId="164" fontId="2" fillId="5" borderId="16" xfId="31" applyNumberFormat="1" applyFont="1" applyFill="1" applyBorder="1">
      <alignment horizontal="right" vertical="center" indent="1"/>
    </xf>
    <xf numFmtId="164" fontId="2" fillId="6" borderId="17" xfId="31" applyNumberFormat="1" applyFont="1" applyFill="1" applyBorder="1">
      <alignment horizontal="right" vertical="center" indent="1"/>
    </xf>
    <xf numFmtId="164" fontId="2" fillId="5" borderId="13" xfId="31" applyNumberFormat="1" applyFont="1" applyFill="1" applyBorder="1">
      <alignment horizontal="right" vertical="center" indent="1"/>
    </xf>
    <xf numFmtId="0" fontId="2" fillId="0" borderId="0" xfId="34" applyFont="1" applyBorder="1">
      <alignment horizontal="left" vertical="center"/>
    </xf>
    <xf numFmtId="0" fontId="30" fillId="0" borderId="0" xfId="0" applyFont="1" applyAlignment="1">
      <alignment horizontal="centerContinuous" vertical="center"/>
    </xf>
    <xf numFmtId="0" fontId="27" fillId="0" borderId="0" xfId="0" applyFont="1" applyAlignment="1">
      <alignment vertical="center" readingOrder="2"/>
    </xf>
    <xf numFmtId="0" fontId="2" fillId="0" borderId="0" xfId="0" applyFont="1" applyAlignment="1">
      <alignment horizontal="center" vertical="center" readingOrder="1"/>
    </xf>
    <xf numFmtId="0" fontId="33" fillId="0" borderId="0" xfId="0" applyFont="1" applyAlignment="1">
      <alignment vertical="center"/>
    </xf>
    <xf numFmtId="164" fontId="1" fillId="5" borderId="11" xfId="29" applyNumberFormat="1" applyFont="1" applyFill="1" applyBorder="1">
      <alignment horizontal="right" vertical="center" indent="1"/>
    </xf>
    <xf numFmtId="0" fontId="2" fillId="5" borderId="10" xfId="31" applyFont="1" applyFill="1" applyBorder="1">
      <alignment horizontal="right" vertical="center" indent="1"/>
    </xf>
    <xf numFmtId="0" fontId="2" fillId="5" borderId="12" xfId="31" applyFont="1" applyFill="1" applyBorder="1">
      <alignment horizontal="right" vertical="center" indent="1"/>
    </xf>
    <xf numFmtId="0" fontId="2" fillId="5" borderId="13" xfId="32" applyFont="1" applyFill="1" applyBorder="1" applyAlignment="1">
      <alignment horizontal="center" vertical="center" wrapText="1"/>
    </xf>
    <xf numFmtId="49" fontId="4" fillId="0" borderId="0" xfId="0" applyNumberFormat="1" applyFont="1" applyBorder="1" applyAlignment="1">
      <alignment horizontal="center" vertical="center" wrapText="1" readingOrder="2"/>
    </xf>
    <xf numFmtId="164" fontId="2" fillId="0" borderId="0" xfId="0" applyNumberFormat="1" applyFont="1" applyBorder="1" applyAlignment="1">
      <alignment horizontal="center" vertical="center"/>
    </xf>
    <xf numFmtId="49" fontId="4" fillId="0" borderId="0" xfId="0" applyNumberFormat="1" applyFont="1" applyBorder="1" applyAlignment="1">
      <alignment horizontal="center" vertical="center" wrapText="1"/>
    </xf>
    <xf numFmtId="0" fontId="4" fillId="0" borderId="0" xfId="0" applyFont="1" applyBorder="1" applyAlignment="1">
      <alignment horizontal="left" vertical="center" readingOrder="2"/>
    </xf>
    <xf numFmtId="0" fontId="4" fillId="0" borderId="7" xfId="0" applyFont="1" applyBorder="1" applyAlignment="1">
      <alignment horizontal="left" vertical="center" readingOrder="2"/>
    </xf>
    <xf numFmtId="0" fontId="4" fillId="0" borderId="0" xfId="0" applyFont="1" applyBorder="1" applyAlignment="1">
      <alignment vertical="center"/>
    </xf>
    <xf numFmtId="0" fontId="27" fillId="0" borderId="0" xfId="0" applyFont="1" applyAlignment="1">
      <alignment horizontal="center" vertical="center" readingOrder="2"/>
    </xf>
    <xf numFmtId="0" fontId="29" fillId="0" borderId="0" xfId="0" applyFont="1" applyBorder="1" applyAlignment="1">
      <alignment vertical="center"/>
    </xf>
    <xf numFmtId="0" fontId="27" fillId="0" borderId="0" xfId="0" applyFont="1" applyAlignment="1">
      <alignment vertical="center"/>
    </xf>
    <xf numFmtId="0" fontId="1" fillId="6" borderId="18" xfId="7" applyFont="1" applyFill="1" applyBorder="1" applyAlignment="1">
      <alignment horizontal="center" wrapText="1"/>
    </xf>
    <xf numFmtId="0" fontId="27" fillId="0" borderId="0" xfId="0" applyFont="1" applyAlignment="1">
      <alignment horizontal="left" vertical="center" readingOrder="2"/>
    </xf>
    <xf numFmtId="164" fontId="29" fillId="0" borderId="0" xfId="0" applyNumberFormat="1" applyFont="1" applyAlignment="1">
      <alignment horizontal="center" vertical="center"/>
    </xf>
    <xf numFmtId="0" fontId="29" fillId="0" borderId="0" xfId="0" applyFont="1" applyAlignment="1">
      <alignment horizontal="left" vertical="center"/>
    </xf>
    <xf numFmtId="0" fontId="2" fillId="6" borderId="12" xfId="31" applyFont="1" applyFill="1" applyBorder="1">
      <alignment horizontal="right" vertical="center" indent="1"/>
    </xf>
    <xf numFmtId="166" fontId="1" fillId="5" borderId="11" xfId="16" applyNumberFormat="1" applyFont="1" applyFill="1" applyBorder="1" applyAlignment="1">
      <alignment vertical="center"/>
    </xf>
    <xf numFmtId="166" fontId="2" fillId="5" borderId="11" xfId="16" applyNumberFormat="1" applyFont="1" applyFill="1" applyBorder="1" applyAlignment="1">
      <alignment vertical="center"/>
    </xf>
    <xf numFmtId="166" fontId="2" fillId="6" borderId="10" xfId="16" applyNumberFormat="1" applyFont="1" applyFill="1" applyBorder="1" applyAlignment="1">
      <alignment vertical="center"/>
    </xf>
    <xf numFmtId="166" fontId="2" fillId="5" borderId="19" xfId="16" applyNumberFormat="1" applyFont="1" applyFill="1" applyBorder="1" applyAlignment="1">
      <alignment vertical="center"/>
    </xf>
    <xf numFmtId="166" fontId="1" fillId="6" borderId="15" xfId="16" applyNumberFormat="1" applyFont="1" applyFill="1" applyBorder="1" applyAlignment="1">
      <alignment vertical="center"/>
    </xf>
    <xf numFmtId="166" fontId="2" fillId="5" borderId="11" xfId="16" applyNumberFormat="1" applyFont="1" applyFill="1" applyBorder="1" applyAlignment="1">
      <alignment horizontal="right" vertical="center"/>
    </xf>
    <xf numFmtId="166" fontId="2" fillId="6" borderId="10" xfId="16" applyNumberFormat="1" applyFont="1" applyFill="1" applyBorder="1" applyAlignment="1">
      <alignment horizontal="right" vertical="center"/>
    </xf>
    <xf numFmtId="166" fontId="2" fillId="6" borderId="12" xfId="16" applyNumberFormat="1" applyFont="1" applyFill="1" applyBorder="1" applyAlignment="1">
      <alignment horizontal="right" vertical="center"/>
    </xf>
    <xf numFmtId="166" fontId="1" fillId="5" borderId="15" xfId="16" applyNumberFormat="1" applyFont="1" applyFill="1" applyBorder="1" applyAlignment="1">
      <alignment horizontal="right" vertical="center"/>
    </xf>
    <xf numFmtId="166" fontId="2" fillId="5" borderId="10" xfId="16" applyNumberFormat="1" applyFont="1" applyFill="1" applyBorder="1" applyAlignment="1">
      <alignment horizontal="right" vertical="center"/>
    </xf>
    <xf numFmtId="164" fontId="1" fillId="5" borderId="13" xfId="29" applyNumberFormat="1" applyFont="1" applyFill="1" applyBorder="1">
      <alignment horizontal="right" vertical="center" indent="1"/>
    </xf>
    <xf numFmtId="164" fontId="1" fillId="6" borderId="10" xfId="29" applyNumberFormat="1" applyFont="1" applyFill="1" applyBorder="1">
      <alignment horizontal="right" vertical="center" indent="1"/>
    </xf>
    <xf numFmtId="164" fontId="2" fillId="0" borderId="0" xfId="0" applyNumberFormat="1" applyFont="1" applyAlignment="1">
      <alignment vertical="center"/>
    </xf>
    <xf numFmtId="167" fontId="2" fillId="0" borderId="0" xfId="1" applyNumberFormat="1" applyFont="1" applyAlignment="1">
      <alignment horizontal="center" vertical="center"/>
    </xf>
    <xf numFmtId="43" fontId="2" fillId="0" borderId="0" xfId="0" applyNumberFormat="1" applyFont="1" applyAlignment="1">
      <alignment horizontal="center" vertical="center"/>
    </xf>
    <xf numFmtId="1" fontId="2" fillId="0" borderId="0" xfId="0" applyNumberFormat="1" applyFont="1" applyBorder="1" applyAlignment="1">
      <alignment horizontal="center" vertical="center"/>
    </xf>
    <xf numFmtId="164" fontId="2" fillId="5" borderId="13" xfId="31" applyNumberFormat="1" applyFont="1" applyFill="1" applyBorder="1" applyAlignment="1">
      <alignment vertical="center"/>
    </xf>
    <xf numFmtId="164" fontId="1" fillId="5" borderId="13" xfId="29" applyNumberFormat="1" applyFont="1" applyFill="1" applyBorder="1" applyAlignment="1">
      <alignment vertical="center"/>
    </xf>
    <xf numFmtId="0" fontId="45" fillId="0" borderId="0" xfId="0" applyFont="1" applyAlignment="1">
      <alignment horizontal="centerContinuous" vertical="center"/>
    </xf>
    <xf numFmtId="164" fontId="2" fillId="6" borderId="11" xfId="0" applyNumberFormat="1" applyFont="1" applyFill="1" applyBorder="1" applyAlignment="1">
      <alignment horizontal="center" vertical="center"/>
    </xf>
    <xf numFmtId="164" fontId="1" fillId="5" borderId="14" xfId="29" applyNumberFormat="1" applyFont="1" applyFill="1" applyBorder="1">
      <alignment horizontal="right" vertical="center" indent="1"/>
    </xf>
    <xf numFmtId="49" fontId="4" fillId="5" borderId="13" xfId="30" applyNumberFormat="1" applyFont="1" applyFill="1" applyBorder="1" applyAlignment="1">
      <alignment horizontal="center" vertical="center" wrapText="1" readingOrder="2"/>
    </xf>
    <xf numFmtId="167" fontId="2" fillId="0" borderId="21" xfId="1" applyNumberFormat="1" applyFont="1" applyBorder="1" applyAlignment="1">
      <alignment horizontal="center" vertical="center"/>
    </xf>
    <xf numFmtId="167" fontId="2" fillId="0" borderId="21" xfId="0" applyNumberFormat="1" applyFont="1" applyBorder="1" applyAlignment="1">
      <alignment horizontal="center" vertical="center"/>
    </xf>
    <xf numFmtId="164" fontId="2" fillId="5" borderId="11" xfId="31" applyNumberFormat="1" applyFont="1" applyFill="1" applyBorder="1" applyAlignment="1">
      <alignment horizontal="right" vertical="center" indent="1"/>
    </xf>
    <xf numFmtId="0" fontId="1" fillId="5" borderId="15" xfId="31" applyFont="1" applyFill="1" applyBorder="1">
      <alignment horizontal="right" vertical="center" indent="1"/>
    </xf>
    <xf numFmtId="0" fontId="4" fillId="0" borderId="0" xfId="0" applyFont="1" applyAlignment="1">
      <alignment horizontal="right" vertical="top" wrapText="1"/>
    </xf>
    <xf numFmtId="0" fontId="4" fillId="0" borderId="0" xfId="0" applyFont="1" applyAlignment="1">
      <alignment horizontal="right" vertical="top" wrapText="1" readingOrder="2"/>
    </xf>
    <xf numFmtId="0" fontId="4" fillId="5" borderId="0" xfId="30" applyFont="1" applyFill="1" applyBorder="1" applyAlignment="1">
      <alignment horizontal="center" vertical="center" wrapText="1" readingOrder="2"/>
    </xf>
    <xf numFmtId="0" fontId="2" fillId="5" borderId="0" xfId="31" applyFont="1" applyFill="1" applyBorder="1">
      <alignment horizontal="right" vertical="center" indent="1"/>
    </xf>
    <xf numFmtId="0" fontId="1" fillId="5" borderId="0" xfId="29" applyFont="1" applyFill="1" applyBorder="1">
      <alignment horizontal="right" vertical="center" indent="1"/>
    </xf>
    <xf numFmtId="0" fontId="1" fillId="5" borderId="0" xfId="32" applyFont="1" applyFill="1" applyBorder="1" applyAlignment="1">
      <alignment horizontal="center" vertical="center" wrapText="1"/>
    </xf>
    <xf numFmtId="0" fontId="2" fillId="6" borderId="10" xfId="31" applyNumberFormat="1" applyFont="1" applyFill="1" applyBorder="1" applyAlignment="1">
      <alignment horizontal="right" vertical="center" indent="1"/>
    </xf>
    <xf numFmtId="164" fontId="2" fillId="5" borderId="13" xfId="29" applyNumberFormat="1" applyFont="1" applyFill="1" applyBorder="1" applyAlignment="1">
      <alignment horizontal="right" vertical="center" indent="1"/>
    </xf>
    <xf numFmtId="166" fontId="2" fillId="6" borderId="12" xfId="16" applyNumberFormat="1" applyFont="1" applyFill="1" applyBorder="1" applyAlignment="1">
      <alignment vertical="center"/>
    </xf>
    <xf numFmtId="166" fontId="2" fillId="6" borderId="11" xfId="16" applyNumberFormat="1" applyFont="1" applyFill="1" applyBorder="1" applyAlignment="1">
      <alignment horizontal="right" vertical="center"/>
    </xf>
    <xf numFmtId="166" fontId="2" fillId="6" borderId="13" xfId="16" applyNumberFormat="1" applyFont="1" applyFill="1" applyBorder="1" applyAlignment="1">
      <alignment horizontal="right" vertical="center"/>
    </xf>
    <xf numFmtId="0" fontId="2" fillId="5" borderId="10" xfId="29" applyFont="1" applyFill="1" applyBorder="1">
      <alignment horizontal="right" vertical="center" indent="1"/>
    </xf>
    <xf numFmtId="0" fontId="11" fillId="7" borderId="0" xfId="0" applyFont="1" applyFill="1" applyAlignment="1">
      <alignment vertical="center"/>
    </xf>
    <xf numFmtId="14" fontId="1" fillId="5" borderId="13" xfId="32" applyNumberFormat="1" applyFont="1" applyFill="1" applyBorder="1" applyAlignment="1">
      <alignment horizontal="center" vertical="center" wrapText="1"/>
    </xf>
    <xf numFmtId="49" fontId="4" fillId="5" borderId="14" xfId="30" applyNumberFormat="1" applyFont="1" applyFill="1" applyBorder="1" applyAlignment="1">
      <alignment horizontal="center" vertical="center" wrapText="1" readingOrder="2"/>
    </xf>
    <xf numFmtId="0" fontId="2" fillId="5" borderId="14" xfId="31" applyFont="1" applyFill="1" applyBorder="1" applyAlignment="1">
      <alignment horizontal="right" vertical="center" indent="1"/>
    </xf>
    <xf numFmtId="164" fontId="2" fillId="5" borderId="14" xfId="29" applyNumberFormat="1" applyFont="1" applyFill="1" applyBorder="1" applyAlignment="1">
      <alignment horizontal="right" vertical="center" indent="1"/>
    </xf>
    <xf numFmtId="167" fontId="2" fillId="0" borderId="53" xfId="1" applyNumberFormat="1" applyFont="1" applyBorder="1" applyAlignment="1">
      <alignment horizontal="center" vertical="center"/>
    </xf>
    <xf numFmtId="0" fontId="2" fillId="0" borderId="53" xfId="0" applyFont="1" applyBorder="1" applyAlignment="1">
      <alignment horizontal="left" vertical="center"/>
    </xf>
    <xf numFmtId="167" fontId="2" fillId="0" borderId="53" xfId="0" applyNumberFormat="1" applyFont="1" applyBorder="1" applyAlignment="1">
      <alignment horizontal="center" vertical="center"/>
    </xf>
    <xf numFmtId="14" fontId="1" fillId="5" borderId="14" xfId="32" applyNumberFormat="1" applyFont="1" applyFill="1" applyBorder="1" applyAlignment="1">
      <alignment horizontal="center" vertical="center" wrapText="1"/>
    </xf>
    <xf numFmtId="0" fontId="4" fillId="5" borderId="11" xfId="30" applyFont="1" applyFill="1" applyBorder="1" applyAlignment="1">
      <alignment horizontal="center" vertical="center" wrapText="1" readingOrder="2"/>
    </xf>
    <xf numFmtId="164" fontId="2" fillId="5" borderId="11" xfId="31" applyNumberFormat="1" applyFont="1" applyFill="1" applyBorder="1" applyAlignment="1">
      <alignment vertical="center"/>
    </xf>
    <xf numFmtId="164" fontId="1" fillId="5" borderId="14" xfId="29" applyNumberFormat="1" applyFont="1" applyFill="1" applyBorder="1" applyAlignment="1">
      <alignment vertical="center"/>
    </xf>
    <xf numFmtId="0" fontId="2" fillId="5" borderId="11" xfId="32" applyFont="1" applyFill="1" applyBorder="1" applyAlignment="1">
      <alignment horizontal="center" vertical="center" wrapText="1"/>
    </xf>
    <xf numFmtId="0" fontId="4" fillId="5" borderId="13" xfId="30" applyFont="1" applyFill="1" applyBorder="1" applyAlignment="1">
      <alignment horizontal="center" vertical="center" wrapText="1" readingOrder="2"/>
    </xf>
    <xf numFmtId="164" fontId="2" fillId="5" borderId="14" xfId="29" applyNumberFormat="1" applyFont="1" applyFill="1" applyBorder="1" applyAlignment="1">
      <alignment vertical="center"/>
    </xf>
    <xf numFmtId="0" fontId="2" fillId="5" borderId="11" xfId="29" applyFont="1" applyFill="1" applyBorder="1">
      <alignment horizontal="right" vertical="center" indent="1"/>
    </xf>
    <xf numFmtId="0" fontId="2" fillId="5" borderId="0" xfId="29" applyFont="1" applyFill="1" applyBorder="1">
      <alignment horizontal="right" vertical="center" indent="1"/>
    </xf>
    <xf numFmtId="0" fontId="2" fillId="5" borderId="0" xfId="31" applyFont="1" applyFill="1" applyBorder="1" applyAlignment="1">
      <alignment horizontal="center" vertical="center"/>
    </xf>
    <xf numFmtId="0" fontId="2" fillId="5" borderId="33" xfId="31" applyFont="1" applyFill="1" applyBorder="1">
      <alignment horizontal="right" vertical="center" indent="1"/>
    </xf>
    <xf numFmtId="164" fontId="2" fillId="5" borderId="0" xfId="31" applyNumberFormat="1" applyFont="1" applyFill="1" applyBorder="1">
      <alignment horizontal="right" vertical="center" indent="1"/>
    </xf>
    <xf numFmtId="0" fontId="2" fillId="4" borderId="0" xfId="19" applyNumberFormat="1" applyFont="1" applyFill="1" applyBorder="1" applyAlignment="1">
      <alignment horizontal="center" vertical="center"/>
    </xf>
    <xf numFmtId="164" fontId="2" fillId="5" borderId="17" xfId="31" applyNumberFormat="1" applyFont="1" applyFill="1" applyBorder="1" applyAlignment="1">
      <alignment horizontal="center" vertical="center"/>
    </xf>
    <xf numFmtId="164" fontId="2" fillId="6" borderId="52" xfId="31" applyNumberFormat="1" applyFont="1" applyFill="1" applyBorder="1" applyAlignment="1">
      <alignment horizontal="center" vertical="center"/>
    </xf>
    <xf numFmtId="164" fontId="2" fillId="6" borderId="0" xfId="31" applyNumberFormat="1" applyFont="1" applyFill="1" applyBorder="1" applyAlignment="1">
      <alignment horizontal="center" vertical="center"/>
    </xf>
    <xf numFmtId="164" fontId="2" fillId="5" borderId="0" xfId="31" applyNumberFormat="1" applyFont="1" applyFill="1" applyBorder="1" applyAlignment="1">
      <alignment horizontal="center" vertical="center"/>
    </xf>
    <xf numFmtId="166" fontId="1" fillId="6" borderId="15" xfId="31" applyNumberFormat="1" applyFont="1" applyFill="1" applyBorder="1">
      <alignment horizontal="right" vertical="center" indent="1"/>
    </xf>
    <xf numFmtId="166" fontId="1" fillId="6" borderId="10" xfId="31" applyNumberFormat="1" applyFont="1" applyFill="1" applyBorder="1">
      <alignment horizontal="right" vertical="center" indent="1"/>
    </xf>
    <xf numFmtId="166" fontId="2" fillId="6" borderId="11" xfId="31" applyNumberFormat="1" applyFont="1" applyFill="1" applyBorder="1">
      <alignment horizontal="right" vertical="center" indent="1"/>
    </xf>
    <xf numFmtId="0" fontId="2" fillId="6" borderId="0" xfId="0" applyFont="1" applyFill="1" applyAlignment="1">
      <alignment vertical="center"/>
    </xf>
    <xf numFmtId="0" fontId="1" fillId="6" borderId="14" xfId="7" applyFont="1" applyFill="1" applyBorder="1" applyAlignment="1">
      <alignment horizontal="center" vertical="center" wrapText="1" readingOrder="1"/>
    </xf>
    <xf numFmtId="0" fontId="1" fillId="6" borderId="15" xfId="28" applyFont="1" applyFill="1" applyBorder="1" applyAlignment="1">
      <alignment horizontal="center" vertical="center" wrapText="1"/>
    </xf>
    <xf numFmtId="0" fontId="0" fillId="0" borderId="0" xfId="0" applyAlignment="1">
      <alignment wrapText="1"/>
    </xf>
    <xf numFmtId="0" fontId="30" fillId="0" borderId="0" xfId="2" applyFont="1" applyBorder="1" applyAlignment="1">
      <alignment horizontal="centerContinuous" vertical="center" readingOrder="2"/>
    </xf>
    <xf numFmtId="0" fontId="4" fillId="0" borderId="0" xfId="3" applyFont="1" applyBorder="1" applyAlignment="1">
      <alignment horizontal="centerContinuous" vertical="center"/>
    </xf>
    <xf numFmtId="0" fontId="2" fillId="6" borderId="0" xfId="0" applyFont="1" applyFill="1" applyBorder="1" applyAlignment="1">
      <alignment vertical="center"/>
    </xf>
    <xf numFmtId="0" fontId="4" fillId="8" borderId="12" xfId="30" applyFont="1" applyFill="1" applyBorder="1" applyAlignment="1">
      <alignment horizontal="center" vertical="center" wrapText="1" readingOrder="2"/>
    </xf>
    <xf numFmtId="164" fontId="2" fillId="8" borderId="12" xfId="31" applyNumberFormat="1" applyFont="1" applyFill="1" applyBorder="1" applyAlignment="1">
      <alignment vertical="center"/>
    </xf>
    <xf numFmtId="0" fontId="2" fillId="8" borderId="12" xfId="32" applyFont="1" applyFill="1" applyBorder="1" applyAlignment="1">
      <alignment horizontal="center" vertical="center" wrapText="1"/>
    </xf>
    <xf numFmtId="0" fontId="2" fillId="6" borderId="10" xfId="29" applyFont="1" applyFill="1" applyBorder="1">
      <alignment horizontal="right" vertical="center" indent="1"/>
    </xf>
    <xf numFmtId="0" fontId="2" fillId="6" borderId="13" xfId="31" applyFont="1" applyFill="1" applyBorder="1" applyAlignment="1">
      <alignment horizontal="right" vertical="center" indent="1"/>
    </xf>
    <xf numFmtId="164" fontId="2" fillId="6" borderId="13" xfId="31" applyNumberFormat="1" applyFont="1" applyFill="1" applyBorder="1">
      <alignment horizontal="right" vertical="center" indent="1"/>
    </xf>
    <xf numFmtId="164" fontId="1" fillId="5" borderId="13" xfId="31" applyNumberFormat="1" applyFont="1" applyFill="1" applyBorder="1" applyAlignment="1">
      <alignment vertical="center"/>
    </xf>
    <xf numFmtId="0" fontId="4" fillId="6" borderId="13" xfId="30" applyFont="1" applyFill="1" applyBorder="1" applyAlignment="1">
      <alignment horizontal="center" vertical="center" wrapText="1" readingOrder="2"/>
    </xf>
    <xf numFmtId="164" fontId="2" fillId="6" borderId="13" xfId="31" applyNumberFormat="1" applyFont="1" applyFill="1" applyBorder="1" applyAlignment="1">
      <alignment vertical="center"/>
    </xf>
    <xf numFmtId="164" fontId="1" fillId="6" borderId="13" xfId="29" applyNumberFormat="1" applyFont="1" applyFill="1" applyBorder="1" applyAlignment="1">
      <alignment vertical="center"/>
    </xf>
    <xf numFmtId="0" fontId="2" fillId="6" borderId="13" xfId="32" applyFont="1" applyFill="1" applyBorder="1" applyAlignment="1">
      <alignment horizontal="center" vertical="center" wrapText="1"/>
    </xf>
    <xf numFmtId="0" fontId="0" fillId="0" borderId="0" xfId="0" applyAlignment="1">
      <alignment horizontal="right" vertical="center" indent="1"/>
    </xf>
    <xf numFmtId="0" fontId="2" fillId="0" borderId="0" xfId="16"/>
    <xf numFmtId="49" fontId="4" fillId="5" borderId="15" xfId="16" applyNumberFormat="1" applyFont="1" applyFill="1" applyBorder="1" applyAlignment="1">
      <alignment horizontal="center" vertical="center"/>
    </xf>
    <xf numFmtId="1" fontId="1" fillId="5" borderId="15" xfId="16" applyNumberFormat="1" applyFont="1" applyFill="1" applyBorder="1" applyAlignment="1">
      <alignment vertical="center"/>
    </xf>
    <xf numFmtId="2" fontId="1" fillId="5" borderId="15" xfId="16" applyNumberFormat="1" applyFont="1" applyFill="1" applyBorder="1" applyAlignment="1">
      <alignment vertical="center"/>
    </xf>
    <xf numFmtId="166" fontId="1" fillId="5" borderId="15" xfId="16" applyNumberFormat="1" applyFont="1" applyFill="1" applyBorder="1" applyAlignment="1">
      <alignment vertical="center"/>
    </xf>
    <xf numFmtId="49" fontId="1" fillId="5" borderId="15" xfId="16" applyNumberFormat="1" applyFont="1" applyFill="1" applyBorder="1" applyAlignment="1">
      <alignment horizontal="center" vertical="center"/>
    </xf>
    <xf numFmtId="49" fontId="4" fillId="6" borderId="12" xfId="16" applyNumberFormat="1" applyFont="1" applyFill="1" applyBorder="1" applyAlignment="1">
      <alignment horizontal="right" vertical="center" indent="1"/>
    </xf>
    <xf numFmtId="2" fontId="2" fillId="6" borderId="12" xfId="16" applyNumberFormat="1" applyFont="1" applyFill="1" applyBorder="1" applyAlignment="1">
      <alignment vertical="center"/>
    </xf>
    <xf numFmtId="166" fontId="22" fillId="6" borderId="12" xfId="16" applyNumberFormat="1" applyFont="1" applyFill="1" applyBorder="1" applyAlignment="1">
      <alignment horizontal="left" vertical="center" indent="1"/>
    </xf>
    <xf numFmtId="49" fontId="4" fillId="5" borderId="10" xfId="16" applyNumberFormat="1" applyFont="1" applyFill="1" applyBorder="1" applyAlignment="1">
      <alignment horizontal="right" vertical="center" indent="1"/>
    </xf>
    <xf numFmtId="166" fontId="2" fillId="0" borderId="10" xfId="16" applyNumberFormat="1" applyFont="1" applyBorder="1" applyAlignment="1">
      <alignment vertical="center"/>
    </xf>
    <xf numFmtId="2" fontId="2" fillId="0" borderId="10" xfId="16" applyNumberFormat="1" applyFont="1" applyBorder="1" applyAlignment="1">
      <alignment vertical="center"/>
    </xf>
    <xf numFmtId="166" fontId="22" fillId="5" borderId="10" xfId="16" applyNumberFormat="1" applyFont="1" applyFill="1" applyBorder="1" applyAlignment="1">
      <alignment horizontal="left" vertical="center" indent="1"/>
    </xf>
    <xf numFmtId="49" fontId="4" fillId="6" borderId="10" xfId="16" applyNumberFormat="1" applyFont="1" applyFill="1" applyBorder="1" applyAlignment="1">
      <alignment horizontal="right" vertical="center" indent="1"/>
    </xf>
    <xf numFmtId="2" fontId="2" fillId="6" borderId="10" xfId="16" applyNumberFormat="1" applyFont="1" applyFill="1" applyBorder="1" applyAlignment="1">
      <alignment vertical="center"/>
    </xf>
    <xf numFmtId="166" fontId="22" fillId="6" borderId="10" xfId="16" applyNumberFormat="1" applyFont="1" applyFill="1" applyBorder="1" applyAlignment="1">
      <alignment horizontal="left" vertical="center" indent="1"/>
    </xf>
    <xf numFmtId="49" fontId="4" fillId="5" borderId="11" xfId="16" applyNumberFormat="1" applyFont="1" applyFill="1" applyBorder="1" applyAlignment="1">
      <alignment horizontal="right" vertical="center" indent="1"/>
    </xf>
    <xf numFmtId="166" fontId="2" fillId="0" borderId="11" xfId="16" applyNumberFormat="1" applyFont="1" applyBorder="1" applyAlignment="1">
      <alignment vertical="center"/>
    </xf>
    <xf numFmtId="2" fontId="2" fillId="0" borderId="11" xfId="16" applyNumberFormat="1" applyFont="1" applyBorder="1" applyAlignment="1">
      <alignment vertical="center"/>
    </xf>
    <xf numFmtId="166" fontId="22" fillId="5" borderId="11" xfId="16" applyNumberFormat="1" applyFont="1" applyFill="1" applyBorder="1" applyAlignment="1">
      <alignment horizontal="left" vertical="center" indent="1"/>
    </xf>
    <xf numFmtId="49" fontId="22" fillId="6" borderId="14" xfId="16" applyNumberFormat="1" applyFont="1" applyFill="1" applyBorder="1" applyAlignment="1">
      <alignment horizontal="center" vertical="top" wrapText="1"/>
    </xf>
    <xf numFmtId="49" fontId="1" fillId="6" borderId="18" xfId="16" applyNumberFormat="1" applyFont="1" applyFill="1" applyBorder="1" applyAlignment="1">
      <alignment horizontal="center" wrapText="1"/>
    </xf>
    <xf numFmtId="0" fontId="11" fillId="0" borderId="0" xfId="16" applyFont="1" applyAlignment="1">
      <alignment vertical="center"/>
    </xf>
    <xf numFmtId="166" fontId="4" fillId="0" borderId="0" xfId="16" applyNumberFormat="1" applyFont="1" applyAlignment="1">
      <alignment horizontal="right" vertical="center" readingOrder="2"/>
    </xf>
    <xf numFmtId="0" fontId="49" fillId="0" borderId="0" xfId="16" applyFont="1" applyAlignment="1">
      <alignment horizontal="left"/>
    </xf>
    <xf numFmtId="0" fontId="50" fillId="0" borderId="0" xfId="16" applyFont="1"/>
    <xf numFmtId="49" fontId="1" fillId="0" borderId="0" xfId="16" applyNumberFormat="1" applyFont="1" applyBorder="1" applyAlignment="1">
      <alignment vertical="center"/>
    </xf>
    <xf numFmtId="0" fontId="26" fillId="0" borderId="0" xfId="0" applyFont="1" applyAlignment="1">
      <alignment vertical="center"/>
    </xf>
    <xf numFmtId="49" fontId="1" fillId="0" borderId="0" xfId="0" applyNumberFormat="1" applyFont="1" applyBorder="1" applyAlignment="1">
      <alignment vertical="center"/>
    </xf>
    <xf numFmtId="0" fontId="50" fillId="0" borderId="0" xfId="0" applyFont="1"/>
    <xf numFmtId="0" fontId="49" fillId="0" borderId="0" xfId="0" applyFont="1" applyAlignment="1">
      <alignment horizontal="left"/>
    </xf>
    <xf numFmtId="166" fontId="4" fillId="0" borderId="0" xfId="0" applyNumberFormat="1" applyFont="1" applyAlignment="1">
      <alignment horizontal="right" vertical="center"/>
    </xf>
    <xf numFmtId="166" fontId="2" fillId="0" borderId="11" xfId="16" applyNumberFormat="1" applyFont="1" applyBorder="1" applyAlignment="1">
      <alignment horizontal="center" vertical="center"/>
    </xf>
    <xf numFmtId="2" fontId="2" fillId="0" borderId="11" xfId="16" applyNumberFormat="1" applyFont="1" applyBorder="1" applyAlignment="1">
      <alignment horizontal="center" vertical="center"/>
    </xf>
    <xf numFmtId="49" fontId="1" fillId="5" borderId="11" xfId="16" applyNumberFormat="1" applyFont="1" applyFill="1" applyBorder="1" applyAlignment="1">
      <alignment horizontal="right" vertical="center" indent="1"/>
    </xf>
    <xf numFmtId="166" fontId="2" fillId="6" borderId="10" xfId="16" applyNumberFormat="1" applyFont="1" applyFill="1" applyBorder="1" applyAlignment="1">
      <alignment horizontal="center" vertical="center"/>
    </xf>
    <xf numFmtId="2" fontId="2" fillId="6" borderId="10" xfId="16" applyNumberFormat="1" applyFont="1" applyFill="1" applyBorder="1" applyAlignment="1">
      <alignment horizontal="center" vertical="center"/>
    </xf>
    <xf numFmtId="49" fontId="1" fillId="6" borderId="10" xfId="16" applyNumberFormat="1" applyFont="1" applyFill="1" applyBorder="1" applyAlignment="1">
      <alignment horizontal="right" vertical="center" indent="1"/>
    </xf>
    <xf numFmtId="166" fontId="22" fillId="5" borderId="12" xfId="16" applyNumberFormat="1" applyFont="1" applyFill="1" applyBorder="1" applyAlignment="1">
      <alignment horizontal="left" vertical="center" indent="1"/>
    </xf>
    <xf numFmtId="166" fontId="2" fillId="0" borderId="12" xfId="16" applyNumberFormat="1" applyFont="1" applyBorder="1" applyAlignment="1">
      <alignment horizontal="center" vertical="center"/>
    </xf>
    <xf numFmtId="2" fontId="2" fillId="0" borderId="12" xfId="16" applyNumberFormat="1" applyFont="1" applyBorder="1" applyAlignment="1">
      <alignment horizontal="center" vertical="center"/>
    </xf>
    <xf numFmtId="49" fontId="1" fillId="5" borderId="12" xfId="16" applyNumberFormat="1" applyFont="1" applyFill="1" applyBorder="1" applyAlignment="1">
      <alignment horizontal="right" vertical="center" indent="1"/>
    </xf>
    <xf numFmtId="49" fontId="16" fillId="6" borderId="15" xfId="16" applyNumberFormat="1" applyFont="1" applyFill="1" applyBorder="1" applyAlignment="1">
      <alignment horizontal="center" vertical="center"/>
    </xf>
    <xf numFmtId="166" fontId="1" fillId="6" borderId="15" xfId="16" applyNumberFormat="1" applyFont="1" applyFill="1" applyBorder="1" applyAlignment="1">
      <alignment horizontal="center" vertical="center"/>
    </xf>
    <xf numFmtId="2" fontId="1" fillId="6" borderId="15" xfId="16" applyNumberFormat="1" applyFont="1" applyFill="1" applyBorder="1" applyAlignment="1">
      <alignment horizontal="center" vertical="center"/>
    </xf>
    <xf numFmtId="49" fontId="1" fillId="6" borderId="15" xfId="16" applyNumberFormat="1" applyFont="1" applyFill="1" applyBorder="1" applyAlignment="1">
      <alignment horizontal="center" vertical="center"/>
    </xf>
    <xf numFmtId="0" fontId="2" fillId="4" borderId="7" xfId="19" applyNumberFormat="1" applyFont="1" applyFill="1" applyBorder="1" applyAlignment="1">
      <alignment horizontal="center" vertical="center"/>
    </xf>
    <xf numFmtId="164" fontId="2" fillId="6" borderId="17" xfId="31" applyNumberFormat="1" applyFont="1" applyFill="1" applyBorder="1" applyAlignment="1">
      <alignment horizontal="center" vertical="center"/>
    </xf>
    <xf numFmtId="164" fontId="2" fillId="6" borderId="56" xfId="31" applyNumberFormat="1" applyFont="1" applyFill="1" applyBorder="1" applyAlignment="1">
      <alignment horizontal="center" vertical="center"/>
    </xf>
    <xf numFmtId="0" fontId="2" fillId="5" borderId="13" xfId="29" applyFont="1" applyFill="1" applyBorder="1">
      <alignment horizontal="right" vertical="center" indent="1"/>
    </xf>
    <xf numFmtId="166" fontId="1" fillId="5" borderId="10" xfId="31" applyNumberFormat="1" applyFont="1" applyFill="1" applyBorder="1">
      <alignment horizontal="right" vertical="center" indent="1"/>
    </xf>
    <xf numFmtId="166" fontId="1" fillId="5" borderId="12" xfId="31" applyNumberFormat="1" applyFont="1" applyFill="1" applyBorder="1">
      <alignment horizontal="right" vertical="center" indent="1"/>
    </xf>
    <xf numFmtId="0" fontId="1" fillId="6" borderId="10" xfId="31" applyFont="1" applyFill="1" applyBorder="1" applyAlignment="1">
      <alignment horizontal="center" vertical="center"/>
    </xf>
    <xf numFmtId="0" fontId="1" fillId="5" borderId="10" xfId="31" applyFont="1" applyFill="1" applyBorder="1" applyAlignment="1">
      <alignment horizontal="center" vertical="center"/>
    </xf>
    <xf numFmtId="0" fontId="1" fillId="6" borderId="12" xfId="31" applyFont="1" applyFill="1" applyBorder="1" applyAlignment="1">
      <alignment horizontal="center" vertical="center"/>
    </xf>
    <xf numFmtId="166" fontId="2" fillId="6" borderId="11" xfId="31" applyNumberFormat="1" applyFont="1" applyFill="1" applyBorder="1" applyAlignment="1">
      <alignment horizontal="center" vertical="center"/>
    </xf>
    <xf numFmtId="0" fontId="2" fillId="5" borderId="10" xfId="31" applyFont="1" applyFill="1" applyBorder="1" applyAlignment="1">
      <alignment horizontal="center" vertical="center"/>
    </xf>
    <xf numFmtId="0" fontId="1" fillId="6" borderId="13" xfId="31" applyFont="1" applyFill="1" applyBorder="1" applyAlignment="1">
      <alignment horizontal="center" vertical="center"/>
    </xf>
    <xf numFmtId="166" fontId="1" fillId="6" borderId="10" xfId="31" applyNumberFormat="1" applyFont="1" applyFill="1" applyBorder="1" applyAlignment="1">
      <alignment horizontal="center" vertical="center"/>
    </xf>
    <xf numFmtId="166" fontId="1" fillId="6" borderId="13" xfId="31" applyNumberFormat="1" applyFont="1" applyFill="1" applyBorder="1" applyAlignment="1">
      <alignment horizontal="center" vertical="center"/>
    </xf>
    <xf numFmtId="0" fontId="2" fillId="6" borderId="10" xfId="31" applyFont="1" applyFill="1" applyBorder="1" applyAlignment="1">
      <alignment horizontal="center" vertical="center"/>
    </xf>
    <xf numFmtId="0" fontId="2" fillId="6" borderId="12" xfId="31" applyFont="1" applyFill="1" applyBorder="1" applyAlignment="1">
      <alignment horizontal="center" vertical="center"/>
    </xf>
    <xf numFmtId="0" fontId="52" fillId="0" borderId="0" xfId="0" applyFont="1" applyAlignment="1">
      <alignment horizontal="center" vertical="center"/>
    </xf>
    <xf numFmtId="0" fontId="54" fillId="0" borderId="0" xfId="0" applyFont="1" applyAlignment="1">
      <alignment horizontal="center"/>
    </xf>
    <xf numFmtId="0" fontId="53" fillId="0" borderId="0" xfId="14" applyFont="1" applyAlignment="1">
      <alignment horizontal="center" wrapText="1"/>
    </xf>
    <xf numFmtId="0" fontId="53" fillId="0" borderId="0" xfId="14" applyFont="1" applyAlignment="1">
      <alignment horizontal="center" vertical="top" wrapText="1"/>
    </xf>
    <xf numFmtId="164" fontId="2" fillId="6" borderId="10" xfId="0" applyNumberFormat="1" applyFont="1" applyFill="1" applyBorder="1" applyAlignment="1">
      <alignment vertical="center"/>
    </xf>
    <xf numFmtId="164" fontId="2" fillId="5" borderId="10" xfId="0" applyNumberFormat="1" applyFont="1" applyFill="1" applyBorder="1" applyAlignment="1">
      <alignment vertical="center"/>
    </xf>
    <xf numFmtId="0" fontId="2" fillId="5" borderId="9" xfId="21" applyNumberFormat="1" applyFont="1" applyFill="1" applyBorder="1" applyAlignment="1">
      <alignment vertical="center"/>
    </xf>
    <xf numFmtId="0" fontId="2" fillId="5" borderId="19" xfId="21" applyNumberFormat="1" applyFont="1" applyFill="1" applyBorder="1" applyAlignment="1">
      <alignment vertical="center"/>
    </xf>
    <xf numFmtId="0" fontId="2" fillId="5" borderId="9" xfId="19" applyNumberFormat="1" applyFont="1" applyFill="1" applyBorder="1" applyAlignment="1">
      <alignment vertical="center"/>
    </xf>
    <xf numFmtId="0" fontId="2" fillId="5" borderId="19" xfId="19" applyNumberFormat="1" applyFont="1" applyFill="1" applyBorder="1" applyAlignment="1">
      <alignment vertical="center"/>
    </xf>
    <xf numFmtId="0" fontId="2" fillId="5" borderId="24" xfId="21" applyNumberFormat="1" applyFont="1" applyFill="1" applyBorder="1" applyAlignment="1">
      <alignment vertical="center"/>
    </xf>
    <xf numFmtId="164" fontId="2" fillId="6" borderId="12" xfId="0" applyNumberFormat="1" applyFont="1" applyFill="1" applyBorder="1" applyAlignment="1">
      <alignment vertical="center"/>
    </xf>
    <xf numFmtId="164" fontId="1" fillId="5" borderId="15" xfId="28" applyNumberFormat="1" applyFont="1" applyFill="1" applyBorder="1" applyAlignment="1">
      <alignment vertical="center"/>
    </xf>
    <xf numFmtId="164" fontId="2" fillId="6" borderId="11" xfId="0" applyNumberFormat="1" applyFont="1" applyFill="1" applyBorder="1" applyAlignment="1">
      <alignment vertical="center"/>
    </xf>
    <xf numFmtId="0" fontId="2" fillId="3" borderId="9" xfId="19" applyNumberFormat="1" applyFont="1" applyFill="1" applyBorder="1" applyAlignment="1">
      <alignment vertical="center"/>
    </xf>
    <xf numFmtId="0" fontId="2" fillId="3" borderId="19" xfId="19" applyNumberFormat="1" applyFont="1" applyFill="1" applyBorder="1" applyAlignment="1">
      <alignment vertical="center"/>
    </xf>
    <xf numFmtId="164" fontId="2" fillId="3" borderId="19" xfId="19" applyNumberFormat="1" applyFont="1" applyFill="1" applyBorder="1" applyAlignment="1">
      <alignment vertical="center"/>
    </xf>
    <xf numFmtId="164" fontId="2" fillId="5" borderId="12" xfId="0" applyNumberFormat="1" applyFont="1" applyFill="1" applyBorder="1" applyAlignment="1">
      <alignment vertical="center"/>
    </xf>
    <xf numFmtId="164" fontId="1" fillId="6" borderId="15" xfId="28" applyNumberFormat="1" applyFont="1" applyFill="1" applyBorder="1" applyAlignment="1">
      <alignment vertical="center"/>
    </xf>
    <xf numFmtId="14" fontId="4" fillId="6" borderId="38" xfId="30" applyNumberFormat="1" applyFont="1" applyFill="1" applyBorder="1" applyAlignment="1">
      <alignment horizontal="center" vertical="center" readingOrder="2"/>
    </xf>
    <xf numFmtId="14" fontId="4" fillId="5" borderId="38" xfId="30" applyNumberFormat="1" applyFont="1" applyFill="1" applyBorder="1" applyAlignment="1">
      <alignment horizontal="center" vertical="center" readingOrder="2"/>
    </xf>
    <xf numFmtId="164" fontId="2" fillId="5" borderId="13" xfId="31" applyNumberFormat="1" applyFont="1" applyFill="1" applyBorder="1" applyAlignment="1">
      <alignment horizontal="right" vertical="center" indent="1"/>
    </xf>
    <xf numFmtId="0" fontId="2" fillId="6" borderId="13" xfId="31" applyFont="1" applyFill="1" applyBorder="1">
      <alignment horizontal="right" vertical="center" indent="1"/>
    </xf>
    <xf numFmtId="0" fontId="24" fillId="0" borderId="0" xfId="14" applyFont="1" applyAlignment="1">
      <alignment horizontal="center" vertical="center" wrapText="1" readingOrder="1"/>
    </xf>
    <xf numFmtId="0" fontId="1" fillId="6" borderId="18" xfId="7" applyFont="1" applyFill="1" applyBorder="1" applyAlignment="1">
      <alignment horizontal="center" vertical="center" wrapText="1"/>
    </xf>
    <xf numFmtId="0" fontId="1" fillId="6" borderId="14" xfId="7" applyFont="1" applyFill="1" applyBorder="1" applyAlignment="1">
      <alignment horizontal="center" vertical="center" wrapText="1"/>
    </xf>
    <xf numFmtId="0" fontId="2" fillId="6" borderId="10" xfId="30" applyFont="1" applyFill="1" applyBorder="1" applyAlignment="1">
      <alignment horizontal="right" vertical="center" wrapText="1" indent="3" readingOrder="2"/>
    </xf>
    <xf numFmtId="1" fontId="16" fillId="6" borderId="25" xfId="5" applyFont="1" applyFill="1" applyBorder="1">
      <alignment horizontal="left" vertical="center" wrapText="1"/>
    </xf>
    <xf numFmtId="1" fontId="16" fillId="6" borderId="26" xfId="5" applyFont="1" applyFill="1" applyBorder="1">
      <alignment horizontal="left" vertical="center" wrapText="1"/>
    </xf>
    <xf numFmtId="1" fontId="16" fillId="6" borderId="27" xfId="5" applyFont="1" applyFill="1" applyBorder="1">
      <alignment horizontal="left" vertical="center" wrapText="1"/>
    </xf>
    <xf numFmtId="1" fontId="16" fillId="6" borderId="28" xfId="5" applyFont="1" applyFill="1" applyBorder="1">
      <alignment horizontal="left" vertical="center" wrapText="1"/>
    </xf>
    <xf numFmtId="0" fontId="30" fillId="0" borderId="0" xfId="2" applyFont="1" applyAlignment="1">
      <alignment horizontal="center" vertical="center" readingOrder="2"/>
    </xf>
    <xf numFmtId="0" fontId="4" fillId="0" borderId="0" xfId="3" applyFont="1" applyAlignment="1">
      <alignment horizontal="center" vertical="center" readingOrder="2"/>
    </xf>
    <xf numFmtId="0" fontId="4" fillId="0" borderId="0" xfId="3" applyFont="1" applyAlignment="1">
      <alignment horizontal="center" vertical="center" readingOrder="1"/>
    </xf>
    <xf numFmtId="0" fontId="1" fillId="6" borderId="29" xfId="4" applyFont="1" applyFill="1" applyBorder="1">
      <alignment horizontal="right" vertical="center" wrapText="1"/>
    </xf>
    <xf numFmtId="0" fontId="1" fillId="6" borderId="30" xfId="4" applyFont="1" applyFill="1" applyBorder="1">
      <alignment horizontal="right" vertical="center" wrapText="1"/>
    </xf>
    <xf numFmtId="0" fontId="1" fillId="6" borderId="31" xfId="4" applyFont="1" applyFill="1" applyBorder="1">
      <alignment horizontal="right" vertical="center" wrapText="1"/>
    </xf>
    <xf numFmtId="0" fontId="1" fillId="6" borderId="32" xfId="4" applyFont="1" applyFill="1" applyBorder="1">
      <alignment horizontal="right" vertical="center" wrapText="1"/>
    </xf>
    <xf numFmtId="0" fontId="22" fillId="6" borderId="10" xfId="32" applyFont="1" applyFill="1" applyBorder="1" applyAlignment="1">
      <alignment horizontal="left" vertical="center" wrapText="1" indent="3"/>
    </xf>
    <xf numFmtId="0" fontId="16" fillId="5" borderId="11" xfId="32" applyFont="1" applyFill="1" applyBorder="1">
      <alignment horizontal="left" vertical="center" wrapText="1" indent="1"/>
    </xf>
    <xf numFmtId="0" fontId="2" fillId="5" borderId="10" xfId="30" applyFont="1" applyFill="1" applyBorder="1" applyAlignment="1">
      <alignment horizontal="right" vertical="center" wrapText="1" indent="3" readingOrder="2"/>
    </xf>
    <xf numFmtId="0" fontId="22" fillId="5" borderId="10" xfId="32" applyFont="1" applyFill="1" applyBorder="1" applyAlignment="1">
      <alignment horizontal="left" vertical="center" wrapText="1" indent="3"/>
    </xf>
    <xf numFmtId="0" fontId="1" fillId="6" borderId="15" xfId="28" applyFont="1" applyFill="1" applyBorder="1" applyAlignment="1">
      <alignment horizontal="left" vertical="center" wrapText="1" indent="1" readingOrder="2"/>
    </xf>
    <xf numFmtId="0" fontId="16" fillId="6" borderId="15" xfId="28" applyFont="1" applyFill="1" applyBorder="1" applyAlignment="1">
      <alignment horizontal="right" vertical="center" wrapText="1" indent="1"/>
    </xf>
    <xf numFmtId="0" fontId="2" fillId="5" borderId="12" xfId="30" applyFont="1" applyFill="1" applyBorder="1" applyAlignment="1">
      <alignment horizontal="right" vertical="center" wrapText="1" indent="3" readingOrder="2"/>
    </xf>
    <xf numFmtId="0" fontId="22" fillId="5" borderId="12" xfId="32" applyFont="1" applyFill="1" applyBorder="1" applyAlignment="1">
      <alignment horizontal="left" vertical="center" wrapText="1" indent="3"/>
    </xf>
    <xf numFmtId="0" fontId="2" fillId="6" borderId="12" xfId="30" applyFont="1" applyFill="1" applyBorder="1" applyAlignment="1">
      <alignment horizontal="right" vertical="center" wrapText="1" indent="3" readingOrder="2"/>
    </xf>
    <xf numFmtId="0" fontId="16" fillId="5" borderId="15" xfId="28" applyFont="1" applyFill="1" applyBorder="1" applyAlignment="1">
      <alignment horizontal="right" vertical="center" wrapText="1" indent="1"/>
    </xf>
    <xf numFmtId="0" fontId="27" fillId="0" borderId="0" xfId="14" applyFont="1" applyAlignment="1">
      <alignment horizontal="center" vertical="center" wrapText="1" readingOrder="1"/>
    </xf>
    <xf numFmtId="0" fontId="22" fillId="6" borderId="12" xfId="32" applyFont="1" applyFill="1" applyBorder="1" applyAlignment="1">
      <alignment horizontal="left" vertical="center" wrapText="1" indent="3"/>
    </xf>
    <xf numFmtId="0" fontId="16" fillId="6" borderId="11" xfId="32" applyFont="1" applyFill="1" applyBorder="1">
      <alignment horizontal="left" vertical="center" wrapText="1" indent="1"/>
    </xf>
    <xf numFmtId="0" fontId="1" fillId="6" borderId="11" xfId="30" applyFont="1" applyFill="1" applyBorder="1">
      <alignment horizontal="right" vertical="center" wrapText="1" indent="1" readingOrder="2"/>
    </xf>
    <xf numFmtId="0" fontId="1" fillId="5" borderId="15" xfId="28" applyFont="1" applyFill="1" applyBorder="1" applyAlignment="1">
      <alignment horizontal="left" vertical="center" wrapText="1" indent="1" readingOrder="2"/>
    </xf>
    <xf numFmtId="0" fontId="2" fillId="5" borderId="17" xfId="30" applyFont="1" applyFill="1" applyBorder="1" applyAlignment="1">
      <alignment horizontal="right" vertical="center" wrapText="1" indent="3" readingOrder="2"/>
    </xf>
    <xf numFmtId="0" fontId="2" fillId="5" borderId="22" xfId="30" applyFont="1" applyFill="1" applyBorder="1" applyAlignment="1">
      <alignment horizontal="right" vertical="center" wrapText="1" indent="3" readingOrder="2"/>
    </xf>
    <xf numFmtId="0" fontId="22" fillId="5" borderId="17" xfId="32" applyFont="1" applyFill="1" applyBorder="1" applyAlignment="1">
      <alignment horizontal="left" vertical="center" wrapText="1" indent="3"/>
    </xf>
    <xf numFmtId="0" fontId="22" fillId="5" borderId="22" xfId="32" applyFont="1" applyFill="1" applyBorder="1" applyAlignment="1">
      <alignment horizontal="left" vertical="center" wrapText="1" indent="3"/>
    </xf>
    <xf numFmtId="0" fontId="1" fillId="5" borderId="11" xfId="30" applyFont="1" applyFill="1" applyBorder="1">
      <alignment horizontal="right" vertical="center" wrapText="1" indent="1" readingOrder="2"/>
    </xf>
    <xf numFmtId="14" fontId="1" fillId="6" borderId="17" xfId="32" applyNumberFormat="1" applyFont="1" applyFill="1" applyBorder="1" applyAlignment="1">
      <alignment horizontal="center" vertical="center" wrapText="1"/>
    </xf>
    <xf numFmtId="14" fontId="1" fillId="6" borderId="22" xfId="32" applyNumberFormat="1" applyFont="1" applyFill="1" applyBorder="1" applyAlignment="1">
      <alignment horizontal="center" vertical="center" wrapText="1"/>
    </xf>
    <xf numFmtId="0" fontId="4" fillId="5" borderId="17" xfId="30" applyFont="1" applyFill="1" applyBorder="1">
      <alignment horizontal="right" vertical="center" wrapText="1" indent="1" readingOrder="2"/>
    </xf>
    <xf numFmtId="0" fontId="4" fillId="5" borderId="22" xfId="30" applyFont="1" applyFill="1" applyBorder="1">
      <alignment horizontal="right" vertical="center" wrapText="1" indent="1" readingOrder="2"/>
    </xf>
    <xf numFmtId="0" fontId="4" fillId="6" borderId="17" xfId="30" applyFont="1" applyFill="1" applyBorder="1">
      <alignment horizontal="right" vertical="center" wrapText="1" indent="1" readingOrder="2"/>
    </xf>
    <xf numFmtId="0" fontId="4" fillId="6" borderId="22" xfId="30" applyFont="1" applyFill="1" applyBorder="1">
      <alignment horizontal="right" vertical="center" wrapText="1" indent="1" readingOrder="2"/>
    </xf>
    <xf numFmtId="14" fontId="4" fillId="5" borderId="13" xfId="30" applyNumberFormat="1" applyFont="1" applyFill="1" applyBorder="1">
      <alignment horizontal="right" vertical="center" wrapText="1" indent="1" readingOrder="2"/>
    </xf>
    <xf numFmtId="0" fontId="4" fillId="5" borderId="13" xfId="30" applyFont="1" applyFill="1" applyBorder="1">
      <alignment horizontal="right" vertical="center" wrapText="1" indent="1" readingOrder="2"/>
    </xf>
    <xf numFmtId="14" fontId="1" fillId="5" borderId="13" xfId="32" applyNumberFormat="1" applyFont="1" applyFill="1" applyBorder="1" applyAlignment="1">
      <alignment horizontal="center" vertical="center" wrapText="1"/>
    </xf>
    <xf numFmtId="0" fontId="1" fillId="5" borderId="13" xfId="32" applyFont="1" applyFill="1" applyBorder="1" applyAlignment="1">
      <alignment horizontal="center" vertical="center" wrapText="1"/>
    </xf>
    <xf numFmtId="14" fontId="1" fillId="5" borderId="16" xfId="32" applyNumberFormat="1" applyFont="1" applyFill="1" applyBorder="1" applyAlignment="1">
      <alignment horizontal="center" vertical="center" wrapText="1"/>
    </xf>
    <xf numFmtId="14" fontId="1" fillId="5" borderId="40" xfId="32" applyNumberFormat="1" applyFont="1" applyFill="1" applyBorder="1" applyAlignment="1">
      <alignment horizontal="center" vertical="center" wrapText="1"/>
    </xf>
    <xf numFmtId="0" fontId="4" fillId="5" borderId="16" xfId="30" applyFont="1" applyFill="1" applyBorder="1">
      <alignment horizontal="right" vertical="center" wrapText="1" indent="1" readingOrder="2"/>
    </xf>
    <xf numFmtId="0" fontId="4" fillId="5" borderId="40" xfId="30" applyFont="1" applyFill="1" applyBorder="1">
      <alignment horizontal="right" vertical="center" wrapText="1" indent="1" readingOrder="2"/>
    </xf>
    <xf numFmtId="14" fontId="1" fillId="5" borderId="17" xfId="32" applyNumberFormat="1" applyFont="1" applyFill="1" applyBorder="1" applyAlignment="1">
      <alignment horizontal="center" vertical="center" wrapText="1"/>
    </xf>
    <xf numFmtId="14" fontId="1" fillId="5" borderId="22" xfId="32" applyNumberFormat="1" applyFont="1" applyFill="1" applyBorder="1" applyAlignment="1">
      <alignment horizontal="center" vertical="center" wrapText="1"/>
    </xf>
    <xf numFmtId="0" fontId="33" fillId="0" borderId="0" xfId="14" applyFont="1" applyAlignment="1">
      <alignment horizontal="center" vertical="center" wrapText="1" readingOrder="1"/>
    </xf>
    <xf numFmtId="0" fontId="16" fillId="6" borderId="33" xfId="7" applyFont="1" applyFill="1" applyBorder="1">
      <alignment horizontal="center" vertical="center" wrapText="1"/>
    </xf>
    <xf numFmtId="0" fontId="16" fillId="6" borderId="13" xfId="7" applyFont="1" applyFill="1" applyBorder="1">
      <alignment horizontal="center" vertical="center" wrapText="1"/>
    </xf>
    <xf numFmtId="0" fontId="1" fillId="6" borderId="33" xfId="7" applyFont="1" applyFill="1" applyBorder="1">
      <alignment horizontal="center" vertical="center" wrapText="1"/>
    </xf>
    <xf numFmtId="0" fontId="1" fillId="6" borderId="13" xfId="7" applyFont="1" applyFill="1" applyBorder="1">
      <alignment horizontal="center" vertical="center" wrapText="1"/>
    </xf>
    <xf numFmtId="0" fontId="4" fillId="0" borderId="0" xfId="3" applyFont="1" applyAlignment="1">
      <alignment horizontal="center" vertical="center"/>
    </xf>
    <xf numFmtId="0" fontId="1" fillId="6" borderId="33" xfId="28" applyFont="1" applyFill="1" applyBorder="1" applyAlignment="1">
      <alignment horizontal="center" vertical="center" wrapText="1"/>
    </xf>
    <xf numFmtId="0" fontId="1" fillId="6" borderId="13" xfId="28" applyFont="1" applyFill="1" applyBorder="1" applyAlignment="1">
      <alignment horizontal="center" vertical="center" wrapText="1"/>
    </xf>
    <xf numFmtId="0" fontId="1" fillId="6" borderId="15" xfId="7" applyFont="1" applyFill="1" applyBorder="1">
      <alignment horizontal="center" vertical="center" wrapText="1"/>
    </xf>
    <xf numFmtId="1" fontId="1" fillId="6" borderId="33" xfId="6" applyFont="1" applyFill="1" applyBorder="1">
      <alignment horizontal="center" vertical="center"/>
    </xf>
    <xf numFmtId="1" fontId="1" fillId="6" borderId="13" xfId="6" applyFont="1" applyFill="1" applyBorder="1">
      <alignment horizontal="center" vertical="center"/>
    </xf>
    <xf numFmtId="14" fontId="1" fillId="5" borderId="38" xfId="32" applyNumberFormat="1" applyFont="1" applyFill="1" applyBorder="1" applyAlignment="1">
      <alignment horizontal="center" vertical="center" wrapText="1"/>
    </xf>
    <xf numFmtId="14" fontId="1" fillId="5" borderId="39" xfId="32" applyNumberFormat="1" applyFont="1" applyFill="1" applyBorder="1" applyAlignment="1">
      <alignment horizontal="center" vertical="center" wrapText="1"/>
    </xf>
    <xf numFmtId="0" fontId="1" fillId="6" borderId="18" xfId="7" applyFont="1" applyFill="1" applyBorder="1" applyAlignment="1">
      <alignment horizontal="center" vertical="center" wrapText="1" readingOrder="1"/>
    </xf>
    <xf numFmtId="0" fontId="1" fillId="6" borderId="14" xfId="7" applyFont="1" applyFill="1" applyBorder="1" applyAlignment="1">
      <alignment horizontal="center" vertical="center" wrapText="1" readingOrder="1"/>
    </xf>
    <xf numFmtId="0" fontId="1" fillId="6" borderId="18" xfId="28" applyFont="1" applyFill="1" applyBorder="1" applyAlignment="1">
      <alignment horizontal="center" vertical="center" wrapText="1"/>
    </xf>
    <xf numFmtId="0" fontId="1" fillId="6" borderId="14" xfId="28" applyFont="1" applyFill="1" applyBorder="1" applyAlignment="1">
      <alignment horizontal="center" vertical="center" wrapText="1"/>
    </xf>
    <xf numFmtId="0" fontId="1" fillId="6" borderId="34" xfId="4" applyFont="1" applyFill="1" applyBorder="1">
      <alignment horizontal="right" vertical="center" wrapText="1"/>
    </xf>
    <xf numFmtId="0" fontId="1" fillId="6" borderId="35" xfId="4" applyFont="1" applyFill="1" applyBorder="1">
      <alignment horizontal="right" vertical="center" wrapText="1"/>
    </xf>
    <xf numFmtId="1" fontId="1" fillId="6" borderId="20" xfId="6" applyFont="1" applyFill="1" applyBorder="1" applyAlignment="1">
      <alignment horizontal="center" vertical="center" wrapText="1"/>
    </xf>
    <xf numFmtId="1" fontId="1" fillId="6" borderId="8" xfId="6" applyFont="1" applyFill="1" applyBorder="1" applyAlignment="1">
      <alignment horizontal="center" vertical="center" wrapText="1"/>
    </xf>
    <xf numFmtId="1" fontId="1" fillId="6" borderId="36" xfId="6" applyFont="1" applyFill="1" applyBorder="1" applyAlignment="1">
      <alignment horizontal="center" vertical="center" wrapText="1"/>
    </xf>
    <xf numFmtId="0" fontId="22" fillId="5" borderId="17" xfId="32" applyFont="1" applyFill="1" applyBorder="1" applyAlignment="1">
      <alignment horizontal="left" vertical="center" wrapText="1" indent="1"/>
    </xf>
    <xf numFmtId="0" fontId="22" fillId="5" borderId="37" xfId="32" applyFont="1" applyFill="1" applyBorder="1" applyAlignment="1">
      <alignment horizontal="left" vertical="center" wrapText="1" indent="1"/>
    </xf>
    <xf numFmtId="0" fontId="22" fillId="5" borderId="51" xfId="32" applyFont="1" applyFill="1" applyBorder="1" applyAlignment="1">
      <alignment horizontal="left" vertical="center" wrapText="1" indent="1"/>
    </xf>
    <xf numFmtId="0" fontId="22" fillId="5" borderId="41" xfId="32" applyFont="1" applyFill="1" applyBorder="1" applyAlignment="1">
      <alignment horizontal="left" vertical="center" wrapText="1" indent="1"/>
    </xf>
    <xf numFmtId="0" fontId="22" fillId="5" borderId="22" xfId="32" applyFont="1" applyFill="1" applyBorder="1" applyAlignment="1">
      <alignment horizontal="left" vertical="center" wrapText="1" indent="1"/>
    </xf>
    <xf numFmtId="0" fontId="1" fillId="6" borderId="29" xfId="4" applyFont="1" applyFill="1" applyBorder="1" applyAlignment="1">
      <alignment horizontal="right" vertical="center" wrapText="1"/>
    </xf>
    <xf numFmtId="0" fontId="1" fillId="6" borderId="30" xfId="4" applyFont="1" applyFill="1" applyBorder="1" applyAlignment="1">
      <alignment horizontal="right" vertical="center" wrapText="1"/>
    </xf>
    <xf numFmtId="0" fontId="1" fillId="6" borderId="31" xfId="4" applyFont="1" applyFill="1" applyBorder="1" applyAlignment="1">
      <alignment horizontal="right" vertical="center" wrapText="1"/>
    </xf>
    <xf numFmtId="0" fontId="1" fillId="6" borderId="32" xfId="4" applyFont="1" applyFill="1" applyBorder="1" applyAlignment="1">
      <alignment horizontal="right" vertical="center" wrapText="1"/>
    </xf>
    <xf numFmtId="0" fontId="22" fillId="5" borderId="20" xfId="32" applyFont="1" applyFill="1" applyBorder="1" applyAlignment="1">
      <alignment horizontal="center" vertical="center" wrapText="1"/>
    </xf>
    <xf numFmtId="0" fontId="22" fillId="5" borderId="8" xfId="32" applyFont="1" applyFill="1" applyBorder="1" applyAlignment="1">
      <alignment horizontal="center" vertical="center" wrapText="1"/>
    </xf>
    <xf numFmtId="0" fontId="1" fillId="5" borderId="16" xfId="30" applyFont="1" applyFill="1" applyBorder="1">
      <alignment horizontal="right" vertical="center" wrapText="1" indent="1" readingOrder="2"/>
    </xf>
    <xf numFmtId="0" fontId="1" fillId="5" borderId="40" xfId="30" applyFont="1" applyFill="1" applyBorder="1">
      <alignment horizontal="right" vertical="center" wrapText="1" indent="1" readingOrder="2"/>
    </xf>
    <xf numFmtId="0" fontId="1" fillId="6" borderId="17" xfId="30" applyFont="1" applyFill="1" applyBorder="1">
      <alignment horizontal="right" vertical="center" wrapText="1" indent="1" readingOrder="2"/>
    </xf>
    <xf numFmtId="0" fontId="1" fillId="6" borderId="22" xfId="30" applyFont="1" applyFill="1" applyBorder="1">
      <alignment horizontal="right" vertical="center" wrapText="1" indent="1" readingOrder="2"/>
    </xf>
    <xf numFmtId="0" fontId="22" fillId="6" borderId="17" xfId="32" applyFont="1" applyFill="1" applyBorder="1" applyAlignment="1">
      <alignment horizontal="left" vertical="center" wrapText="1" indent="1"/>
    </xf>
    <xf numFmtId="0" fontId="22" fillId="6" borderId="37" xfId="32" applyFont="1" applyFill="1" applyBorder="1" applyAlignment="1">
      <alignment horizontal="left" vertical="center" wrapText="1" indent="1"/>
    </xf>
    <xf numFmtId="0" fontId="1" fillId="5" borderId="17" xfId="30" applyFont="1" applyFill="1" applyBorder="1">
      <alignment horizontal="right" vertical="center" wrapText="1" indent="1" readingOrder="2"/>
    </xf>
    <xf numFmtId="0" fontId="1" fillId="5" borderId="22" xfId="30" applyFont="1" applyFill="1" applyBorder="1">
      <alignment horizontal="right" vertical="center" wrapText="1" indent="1" readingOrder="2"/>
    </xf>
    <xf numFmtId="0" fontId="1" fillId="5" borderId="20" xfId="28" applyFont="1" applyFill="1" applyBorder="1" applyAlignment="1">
      <alignment horizontal="center" vertical="center" wrapText="1"/>
    </xf>
    <xf numFmtId="0" fontId="1" fillId="5" borderId="36" xfId="28" applyFont="1" applyFill="1" applyBorder="1" applyAlignment="1">
      <alignment horizontal="center" vertical="center" wrapText="1"/>
    </xf>
    <xf numFmtId="0" fontId="1" fillId="6" borderId="38" xfId="30" applyFont="1" applyFill="1" applyBorder="1">
      <alignment horizontal="right" vertical="center" wrapText="1" indent="1" readingOrder="2"/>
    </xf>
    <xf numFmtId="0" fontId="1" fillId="6" borderId="39" xfId="30" applyFont="1" applyFill="1" applyBorder="1">
      <alignment horizontal="right" vertical="center" wrapText="1" indent="1" readingOrder="2"/>
    </xf>
    <xf numFmtId="0" fontId="22" fillId="6" borderId="38" xfId="32" applyFont="1" applyFill="1" applyBorder="1" applyAlignment="1">
      <alignment horizontal="left" vertical="center" wrapText="1" indent="1"/>
    </xf>
    <xf numFmtId="0" fontId="22" fillId="6" borderId="21" xfId="32" applyFont="1" applyFill="1" applyBorder="1" applyAlignment="1">
      <alignment horizontal="left" vertical="center" wrapText="1" indent="1"/>
    </xf>
    <xf numFmtId="0" fontId="16" fillId="5" borderId="17" xfId="32" applyFont="1" applyFill="1" applyBorder="1">
      <alignment horizontal="left" vertical="center" wrapText="1" indent="1"/>
    </xf>
    <xf numFmtId="0" fontId="16" fillId="5" borderId="22" xfId="32" applyFont="1" applyFill="1" applyBorder="1">
      <alignment horizontal="left" vertical="center" wrapText="1" indent="1"/>
    </xf>
    <xf numFmtId="0" fontId="16" fillId="6" borderId="38" xfId="32" applyFont="1" applyFill="1" applyBorder="1">
      <alignment horizontal="left" vertical="center" wrapText="1" indent="1"/>
    </xf>
    <xf numFmtId="0" fontId="16" fillId="6" borderId="39" xfId="32" applyFont="1" applyFill="1" applyBorder="1">
      <alignment horizontal="left" vertical="center" wrapText="1" indent="1"/>
    </xf>
    <xf numFmtId="0" fontId="1" fillId="5" borderId="10" xfId="30" applyFont="1" applyFill="1" applyBorder="1">
      <alignment horizontal="right" vertical="center" wrapText="1" indent="1" readingOrder="2"/>
    </xf>
    <xf numFmtId="0" fontId="1" fillId="6" borderId="13" xfId="30" applyFont="1" applyFill="1" applyBorder="1">
      <alignment horizontal="right" vertical="center" wrapText="1" indent="1" readingOrder="2"/>
    </xf>
    <xf numFmtId="0" fontId="1" fillId="6" borderId="10" xfId="30" applyFont="1" applyFill="1" applyBorder="1">
      <alignment horizontal="right" vertical="center" wrapText="1" indent="1" readingOrder="2"/>
    </xf>
    <xf numFmtId="0" fontId="16" fillId="5" borderId="37" xfId="32" applyFont="1" applyFill="1" applyBorder="1">
      <alignment horizontal="left" vertical="center" wrapText="1" indent="1"/>
    </xf>
    <xf numFmtId="0" fontId="16" fillId="6" borderId="17" xfId="32" applyFont="1" applyFill="1" applyBorder="1">
      <alignment horizontal="left" vertical="center" wrapText="1" indent="1"/>
    </xf>
    <xf numFmtId="0" fontId="16" fillId="6" borderId="22" xfId="32" applyFont="1" applyFill="1" applyBorder="1">
      <alignment horizontal="left" vertical="center" wrapText="1" indent="1"/>
    </xf>
    <xf numFmtId="0" fontId="1" fillId="6" borderId="46" xfId="4" applyFont="1" applyFill="1" applyBorder="1">
      <alignment horizontal="right" vertical="center" wrapText="1"/>
    </xf>
    <xf numFmtId="0" fontId="1" fillId="6" borderId="47" xfId="4" applyFont="1" applyFill="1" applyBorder="1">
      <alignment horizontal="right" vertical="center" wrapText="1"/>
    </xf>
    <xf numFmtId="0" fontId="1" fillId="6" borderId="48" xfId="4" applyFont="1" applyFill="1" applyBorder="1">
      <alignment horizontal="right" vertical="center" wrapText="1"/>
    </xf>
    <xf numFmtId="0" fontId="16" fillId="5" borderId="41" xfId="32" applyFont="1" applyFill="1" applyBorder="1">
      <alignment horizontal="left" vertical="center" wrapText="1" indent="1"/>
    </xf>
    <xf numFmtId="0" fontId="16" fillId="5" borderId="42" xfId="32" applyFont="1" applyFill="1" applyBorder="1">
      <alignment horizontal="left" vertical="center" wrapText="1" indent="1"/>
    </xf>
    <xf numFmtId="0" fontId="1" fillId="6" borderId="19" xfId="7" applyFont="1" applyFill="1" applyBorder="1" applyAlignment="1">
      <alignment horizontal="center" vertical="center" wrapText="1"/>
    </xf>
    <xf numFmtId="1" fontId="16" fillId="6" borderId="43" xfId="5" applyFont="1" applyFill="1" applyBorder="1">
      <alignment horizontal="left" vertical="center" wrapText="1"/>
    </xf>
    <xf numFmtId="1" fontId="16" fillId="6" borderId="44" xfId="5" applyFont="1" applyFill="1" applyBorder="1">
      <alignment horizontal="left" vertical="center" wrapText="1"/>
    </xf>
    <xf numFmtId="1" fontId="16" fillId="6" borderId="45" xfId="5" applyFont="1" applyFill="1" applyBorder="1">
      <alignment horizontal="left" vertical="center" wrapText="1"/>
    </xf>
    <xf numFmtId="0" fontId="46" fillId="0" borderId="0" xfId="2" applyFont="1" applyAlignment="1">
      <alignment horizontal="center" vertical="center" readingOrder="2"/>
    </xf>
    <xf numFmtId="0" fontId="33" fillId="6" borderId="14" xfId="7" applyFont="1" applyFill="1" applyBorder="1" applyAlignment="1">
      <alignment horizontal="center" vertical="center" wrapText="1" readingOrder="1"/>
    </xf>
    <xf numFmtId="0" fontId="33" fillId="6" borderId="18" xfId="28" applyFont="1" applyFill="1" applyBorder="1" applyAlignment="1">
      <alignment horizontal="center" vertical="center" wrapText="1"/>
    </xf>
    <xf numFmtId="0" fontId="4" fillId="6" borderId="14" xfId="28" applyFont="1" applyFill="1" applyBorder="1" applyAlignment="1">
      <alignment horizontal="center" vertical="center" wrapText="1"/>
    </xf>
    <xf numFmtId="0" fontId="30" fillId="5" borderId="0" xfId="2" applyFont="1" applyFill="1" applyAlignment="1">
      <alignment horizontal="center" vertical="center" readingOrder="2"/>
    </xf>
    <xf numFmtId="0" fontId="1" fillId="6" borderId="10" xfId="7" applyFont="1" applyFill="1" applyBorder="1">
      <alignment horizontal="center" vertical="center" wrapText="1"/>
    </xf>
    <xf numFmtId="1" fontId="1" fillId="6" borderId="10" xfId="6" applyFont="1" applyFill="1" applyBorder="1">
      <alignment horizontal="center" vertical="center"/>
    </xf>
    <xf numFmtId="0" fontId="1" fillId="6" borderId="15" xfId="7" applyFont="1" applyFill="1" applyBorder="1" applyAlignment="1">
      <alignment horizontal="center" vertical="center" wrapText="1"/>
    </xf>
    <xf numFmtId="0" fontId="16" fillId="6" borderId="15" xfId="32" applyFont="1" applyFill="1" applyBorder="1" applyAlignment="1">
      <alignment horizontal="center" vertical="center" wrapText="1"/>
    </xf>
    <xf numFmtId="0" fontId="16" fillId="5" borderId="10" xfId="32" applyFont="1" applyFill="1" applyBorder="1">
      <alignment horizontal="left" vertical="center" wrapText="1" indent="1"/>
    </xf>
    <xf numFmtId="0" fontId="16" fillId="6" borderId="13" xfId="32" applyFont="1" applyFill="1" applyBorder="1">
      <alignment horizontal="left" vertical="center" wrapText="1" indent="1"/>
    </xf>
    <xf numFmtId="0" fontId="16" fillId="6" borderId="10" xfId="32" applyFont="1" applyFill="1" applyBorder="1">
      <alignment horizontal="left" vertical="center" wrapText="1" indent="1"/>
    </xf>
    <xf numFmtId="0" fontId="1" fillId="5" borderId="15" xfId="30" applyFont="1" applyFill="1" applyBorder="1" applyAlignment="1">
      <alignment horizontal="center" vertical="center" wrapText="1" readingOrder="2"/>
    </xf>
    <xf numFmtId="0" fontId="16" fillId="5" borderId="15" xfId="32" applyFont="1" applyFill="1" applyBorder="1" applyAlignment="1">
      <alignment horizontal="center" vertical="center" wrapText="1"/>
    </xf>
    <xf numFmtId="0" fontId="1" fillId="6" borderId="15" xfId="30" applyFont="1" applyFill="1" applyBorder="1" applyAlignment="1">
      <alignment horizontal="center" vertical="center" wrapText="1" readingOrder="2"/>
    </xf>
    <xf numFmtId="49" fontId="4" fillId="6" borderId="18" xfId="16" applyNumberFormat="1" applyFont="1" applyFill="1" applyBorder="1" applyAlignment="1">
      <alignment horizontal="center" vertical="center"/>
    </xf>
    <xf numFmtId="49" fontId="4" fillId="6" borderId="14" xfId="16" applyNumberFormat="1" applyFont="1" applyFill="1" applyBorder="1" applyAlignment="1">
      <alignment horizontal="center" vertical="center"/>
    </xf>
    <xf numFmtId="0" fontId="25" fillId="0" borderId="0" xfId="0" applyFont="1" applyAlignment="1">
      <alignment horizontal="center" vertical="center" wrapText="1" readingOrder="1"/>
    </xf>
    <xf numFmtId="0" fontId="24" fillId="0" borderId="0" xfId="0" applyFont="1" applyAlignment="1">
      <alignment horizontal="center" vertical="center" wrapText="1" readingOrder="1"/>
    </xf>
    <xf numFmtId="49" fontId="30" fillId="0" borderId="0" xfId="16" applyNumberFormat="1" applyFont="1" applyAlignment="1">
      <alignment horizontal="center" vertical="center"/>
    </xf>
    <xf numFmtId="49" fontId="4" fillId="0" borderId="0" xfId="16" applyNumberFormat="1" applyFont="1" applyAlignment="1">
      <alignment horizontal="center" vertical="center" wrapText="1"/>
    </xf>
    <xf numFmtId="0" fontId="49" fillId="0" borderId="0" xfId="16" applyFont="1" applyAlignment="1">
      <alignment horizontal="right"/>
    </xf>
    <xf numFmtId="49" fontId="1" fillId="6" borderId="18" xfId="16" applyNumberFormat="1" applyFont="1" applyFill="1" applyBorder="1" applyAlignment="1">
      <alignment horizontal="center" vertical="center"/>
    </xf>
    <xf numFmtId="49" fontId="1" fillId="6" borderId="14" xfId="16" applyNumberFormat="1" applyFont="1" applyFill="1" applyBorder="1" applyAlignment="1">
      <alignment horizontal="center" vertical="center"/>
    </xf>
    <xf numFmtId="0" fontId="1" fillId="6" borderId="10" xfId="28" applyFont="1" applyFill="1" applyBorder="1" applyAlignment="1">
      <alignment horizontal="center" vertical="center" wrapText="1"/>
    </xf>
    <xf numFmtId="0" fontId="4" fillId="5" borderId="51" xfId="30" applyFont="1" applyFill="1" applyBorder="1" applyAlignment="1">
      <alignment horizontal="center" vertical="center" wrapText="1" readingOrder="2"/>
    </xf>
    <xf numFmtId="0" fontId="4" fillId="5" borderId="42" xfId="30" applyFont="1" applyFill="1" applyBorder="1" applyAlignment="1">
      <alignment horizontal="center" vertical="center" wrapText="1" readingOrder="2"/>
    </xf>
    <xf numFmtId="0" fontId="4" fillId="6" borderId="52" xfId="30" applyFont="1" applyFill="1" applyBorder="1" applyAlignment="1">
      <alignment horizontal="center" vertical="center" wrapText="1" readingOrder="2"/>
    </xf>
    <xf numFmtId="0" fontId="4" fillId="6" borderId="23" xfId="30" applyFont="1" applyFill="1" applyBorder="1" applyAlignment="1">
      <alignment horizontal="center" vertical="center" wrapText="1" readingOrder="2"/>
    </xf>
    <xf numFmtId="0" fontId="4" fillId="5" borderId="17" xfId="30" applyFont="1" applyFill="1" applyBorder="1" applyAlignment="1">
      <alignment horizontal="center" vertical="center" wrapText="1" readingOrder="2"/>
    </xf>
    <xf numFmtId="0" fontId="4" fillId="5" borderId="22" xfId="30" applyFont="1" applyFill="1" applyBorder="1" applyAlignment="1">
      <alignment horizontal="center" vertical="center" wrapText="1" readingOrder="2"/>
    </xf>
    <xf numFmtId="0" fontId="4" fillId="5" borderId="38" xfId="30" applyFont="1" applyFill="1" applyBorder="1" applyAlignment="1">
      <alignment horizontal="center" vertical="center" wrapText="1" readingOrder="2"/>
    </xf>
    <xf numFmtId="0" fontId="4" fillId="5" borderId="39" xfId="30" applyFont="1" applyFill="1" applyBorder="1" applyAlignment="1">
      <alignment horizontal="center" vertical="center" wrapText="1" readingOrder="2"/>
    </xf>
    <xf numFmtId="0" fontId="4" fillId="6" borderId="17" xfId="30" applyFont="1" applyFill="1" applyBorder="1" applyAlignment="1">
      <alignment horizontal="center" vertical="center" wrapText="1" readingOrder="2"/>
    </xf>
    <xf numFmtId="0" fontId="4" fillId="6" borderId="22" xfId="30" applyFont="1" applyFill="1" applyBorder="1" applyAlignment="1">
      <alignment horizontal="center" vertical="center" wrapText="1" readingOrder="2"/>
    </xf>
    <xf numFmtId="0" fontId="2" fillId="5" borderId="51" xfId="31" applyFont="1" applyFill="1" applyBorder="1" applyAlignment="1">
      <alignment horizontal="center" vertical="center"/>
    </xf>
    <xf numFmtId="0" fontId="2" fillId="5" borderId="42" xfId="31" applyFont="1" applyFill="1" applyBorder="1" applyAlignment="1">
      <alignment horizontal="center" vertical="center"/>
    </xf>
    <xf numFmtId="0" fontId="2" fillId="6" borderId="52" xfId="31" applyFont="1" applyFill="1" applyBorder="1" applyAlignment="1">
      <alignment horizontal="center" vertical="center"/>
    </xf>
    <xf numFmtId="0" fontId="2" fillId="6" borderId="23" xfId="31" applyFont="1" applyFill="1" applyBorder="1" applyAlignment="1">
      <alignment horizontal="center" vertical="center"/>
    </xf>
    <xf numFmtId="0" fontId="2" fillId="5" borderId="17" xfId="31" applyFont="1" applyFill="1" applyBorder="1" applyAlignment="1">
      <alignment horizontal="center" vertical="center"/>
    </xf>
    <xf numFmtId="0" fontId="2" fillId="5" borderId="22" xfId="31" applyFont="1" applyFill="1" applyBorder="1" applyAlignment="1">
      <alignment horizontal="center" vertical="center"/>
    </xf>
    <xf numFmtId="0" fontId="2" fillId="5" borderId="38" xfId="31" applyFont="1" applyFill="1" applyBorder="1" applyAlignment="1">
      <alignment horizontal="center" vertical="center"/>
    </xf>
    <xf numFmtId="0" fontId="2" fillId="5" borderId="39" xfId="31" applyFont="1" applyFill="1" applyBorder="1" applyAlignment="1">
      <alignment horizontal="center" vertical="center"/>
    </xf>
    <xf numFmtId="0" fontId="2" fillId="6" borderId="17" xfId="31" applyFont="1" applyFill="1" applyBorder="1" applyAlignment="1">
      <alignment horizontal="center" vertical="center"/>
    </xf>
    <xf numFmtId="0" fontId="2" fillId="6" borderId="22" xfId="31" applyFont="1" applyFill="1" applyBorder="1" applyAlignment="1">
      <alignment horizontal="center" vertical="center"/>
    </xf>
    <xf numFmtId="0" fontId="1" fillId="6" borderId="54" xfId="4" applyFont="1" applyFill="1" applyBorder="1">
      <alignment horizontal="right" vertical="center" wrapText="1"/>
    </xf>
    <xf numFmtId="0" fontId="1" fillId="6" borderId="12" xfId="7" applyFont="1" applyFill="1" applyBorder="1">
      <alignment horizontal="center" vertical="center" wrapText="1"/>
    </xf>
    <xf numFmtId="0" fontId="1" fillId="6" borderId="12" xfId="28" applyFont="1" applyFill="1" applyBorder="1" applyAlignment="1">
      <alignment horizontal="center" vertical="center" wrapText="1"/>
    </xf>
    <xf numFmtId="1" fontId="16" fillId="6" borderId="55" xfId="5" applyFont="1" applyFill="1" applyBorder="1">
      <alignment horizontal="left" vertical="center" wrapText="1"/>
    </xf>
    <xf numFmtId="0" fontId="2" fillId="6" borderId="38" xfId="31" applyFont="1" applyFill="1" applyBorder="1" applyAlignment="1">
      <alignment horizontal="center" vertical="center"/>
    </xf>
    <xf numFmtId="0" fontId="2" fillId="6" borderId="39" xfId="31" applyFont="1" applyFill="1" applyBorder="1" applyAlignment="1">
      <alignment horizontal="center" vertical="center"/>
    </xf>
    <xf numFmtId="0" fontId="4" fillId="6" borderId="38" xfId="30" applyFont="1" applyFill="1" applyBorder="1" applyAlignment="1">
      <alignment horizontal="center" vertical="center" wrapText="1" readingOrder="2"/>
    </xf>
    <xf numFmtId="0" fontId="4" fillId="6" borderId="39" xfId="30" applyFont="1" applyFill="1" applyBorder="1" applyAlignment="1">
      <alignment horizontal="center" vertical="center" wrapText="1" readingOrder="2"/>
    </xf>
    <xf numFmtId="0" fontId="2" fillId="5" borderId="17" xfId="30" applyFont="1" applyFill="1" applyBorder="1" applyAlignment="1">
      <alignment horizontal="center" vertical="center" wrapText="1" readingOrder="1"/>
    </xf>
    <xf numFmtId="0" fontId="2" fillId="5" borderId="22" xfId="30" applyFont="1" applyFill="1" applyBorder="1" applyAlignment="1">
      <alignment horizontal="center" vertical="center" wrapText="1" readingOrder="1"/>
    </xf>
    <xf numFmtId="0" fontId="25" fillId="0" borderId="0" xfId="14" applyFont="1" applyBorder="1" applyAlignment="1">
      <alignment horizontal="center" vertical="center" wrapText="1" readingOrder="1"/>
    </xf>
    <xf numFmtId="0" fontId="24" fillId="0" borderId="0" xfId="14" applyFont="1" applyBorder="1" applyAlignment="1">
      <alignment horizontal="center" vertical="center" wrapText="1" readingOrder="1"/>
    </xf>
    <xf numFmtId="0" fontId="30" fillId="0" borderId="0" xfId="2" applyFont="1" applyBorder="1" applyAlignment="1">
      <alignment horizontal="center" vertical="center" readingOrder="2"/>
    </xf>
    <xf numFmtId="0" fontId="4" fillId="0" borderId="0" xfId="3" applyFont="1" applyBorder="1" applyAlignment="1">
      <alignment horizontal="center" vertical="center"/>
    </xf>
    <xf numFmtId="0" fontId="1" fillId="5" borderId="0" xfId="32" applyFont="1" applyFill="1" applyBorder="1" applyAlignment="1">
      <alignment horizontal="center" vertical="center" wrapText="1"/>
    </xf>
    <xf numFmtId="0" fontId="1" fillId="3" borderId="0" xfId="32" applyFont="1" applyFill="1" applyBorder="1" applyAlignment="1">
      <alignment horizontal="center" vertical="center" wrapText="1"/>
    </xf>
    <xf numFmtId="0" fontId="1" fillId="0" borderId="0" xfId="0" applyFont="1" applyBorder="1" applyAlignment="1">
      <alignment horizontal="center" vertical="center"/>
    </xf>
    <xf numFmtId="1" fontId="16" fillId="6" borderId="49" xfId="5" applyFont="1" applyFill="1" applyBorder="1">
      <alignment horizontal="left" vertical="center" wrapText="1"/>
    </xf>
    <xf numFmtId="1" fontId="16" fillId="6" borderId="50" xfId="5" applyFont="1" applyFill="1" applyBorder="1">
      <alignment horizontal="left" vertical="center" wrapText="1"/>
    </xf>
    <xf numFmtId="0" fontId="1" fillId="5" borderId="38" xfId="30" applyFont="1" applyFill="1" applyBorder="1" applyAlignment="1">
      <alignment horizontal="center" vertical="center" wrapText="1" readingOrder="1"/>
    </xf>
    <xf numFmtId="0" fontId="1" fillId="5" borderId="39" xfId="30" applyFont="1" applyFill="1" applyBorder="1" applyAlignment="1">
      <alignment horizontal="center" vertical="center" wrapText="1" readingOrder="1"/>
    </xf>
    <xf numFmtId="0" fontId="1" fillId="6" borderId="17" xfId="30" applyFont="1" applyFill="1" applyBorder="1" applyAlignment="1">
      <alignment horizontal="center" vertical="center" wrapText="1" readingOrder="1"/>
    </xf>
    <xf numFmtId="0" fontId="1" fillId="6" borderId="22" xfId="30" applyFont="1" applyFill="1" applyBorder="1" applyAlignment="1">
      <alignment horizontal="center" vertical="center" wrapText="1" readingOrder="1"/>
    </xf>
    <xf numFmtId="0" fontId="16" fillId="6" borderId="10" xfId="7" applyFont="1" applyFill="1" applyBorder="1">
      <alignment horizontal="center" vertical="center" wrapText="1"/>
    </xf>
    <xf numFmtId="49" fontId="4" fillId="0" borderId="0" xfId="0" applyNumberFormat="1" applyFont="1" applyAlignment="1">
      <alignment horizontal="center" vertical="center" wrapText="1"/>
    </xf>
    <xf numFmtId="49" fontId="30" fillId="0" borderId="0" xfId="16" applyNumberFormat="1" applyFont="1" applyAlignment="1">
      <alignment horizontal="center" vertical="center" readingOrder="2"/>
    </xf>
    <xf numFmtId="0" fontId="49" fillId="0" borderId="0" xfId="0" applyFont="1" applyAlignment="1">
      <alignment horizontal="right"/>
    </xf>
    <xf numFmtId="49" fontId="16" fillId="6" borderId="18" xfId="16" applyNumberFormat="1" applyFont="1" applyFill="1" applyBorder="1" applyAlignment="1">
      <alignment horizontal="center" vertical="center"/>
    </xf>
    <xf numFmtId="49" fontId="16" fillId="6" borderId="14" xfId="16" applyNumberFormat="1" applyFont="1" applyFill="1" applyBorder="1" applyAlignment="1">
      <alignment horizontal="center" vertical="center"/>
    </xf>
    <xf numFmtId="0" fontId="48" fillId="0" borderId="0" xfId="0" applyFont="1" applyBorder="1" applyAlignment="1">
      <alignment vertical="center" wrapText="1"/>
    </xf>
    <xf numFmtId="0" fontId="1" fillId="0" borderId="0" xfId="0" applyFont="1" applyBorder="1" applyAlignment="1">
      <alignment horizontal="right" vertical="center" wrapText="1" readingOrder="2"/>
    </xf>
    <xf numFmtId="0" fontId="1" fillId="0" borderId="57" xfId="0" applyFont="1" applyBorder="1" applyAlignment="1">
      <alignment horizontal="right" vertical="center" wrapText="1" readingOrder="2"/>
    </xf>
    <xf numFmtId="0" fontId="16" fillId="0" borderId="57" xfId="0" applyFont="1" applyBorder="1" applyAlignment="1">
      <alignment horizontal="left" vertical="center" wrapText="1"/>
    </xf>
  </cellXfs>
  <cellStyles count="39">
    <cellStyle name="Comma" xfId="1" builtinId="3"/>
    <cellStyle name="H1" xfId="2"/>
    <cellStyle name="H2" xfId="3"/>
    <cellStyle name="had" xfId="4"/>
    <cellStyle name="had0" xfId="5"/>
    <cellStyle name="Had1" xfId="6"/>
    <cellStyle name="Had2" xfId="7"/>
    <cellStyle name="Had3" xfId="8"/>
    <cellStyle name="Hyperlink" xfId="9" builtinId="8"/>
    <cellStyle name="inxa" xfId="10"/>
    <cellStyle name="inxe" xfId="11"/>
    <cellStyle name="Normal" xfId="0" builtinId="0"/>
    <cellStyle name="Normal 10" xfId="12"/>
    <cellStyle name="Normal 13" xfId="13"/>
    <cellStyle name="Normal 2" xfId="14"/>
    <cellStyle name="Normal 2 2" xfId="15"/>
    <cellStyle name="Normal 2_نشره التجاره الداخليه 21" xfId="37"/>
    <cellStyle name="Normal 3" xfId="16"/>
    <cellStyle name="Normal 3 2" xfId="38"/>
    <cellStyle name="Normal 4" xfId="17"/>
    <cellStyle name="Normal 4 2" xfId="18"/>
    <cellStyle name="Normal 5" xfId="19"/>
    <cellStyle name="Normal 6" xfId="35"/>
    <cellStyle name="Normal 7" xfId="36"/>
    <cellStyle name="Normal 9" xfId="20"/>
    <cellStyle name="Normal_جداول النشرة الفصلية الجديدة بدون كلمة السر" xfId="21"/>
    <cellStyle name="NotA" xfId="22"/>
    <cellStyle name="Note" xfId="23" builtinId="10" customBuiltin="1"/>
    <cellStyle name="Percent" xfId="24" builtinId="5"/>
    <cellStyle name="Percent 2" xfId="25"/>
    <cellStyle name="T1" xfId="26"/>
    <cellStyle name="T2" xfId="27"/>
    <cellStyle name="Total" xfId="28" builtinId="25" customBuiltin="1"/>
    <cellStyle name="Total1" xfId="29"/>
    <cellStyle name="TXT1" xfId="30"/>
    <cellStyle name="TXT2" xfId="31"/>
    <cellStyle name="TXT3" xfId="32"/>
    <cellStyle name="TXT4" xfId="33"/>
    <cellStyle name="TXT5" xfId="3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CC00"/>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26241044959271365"/>
          <c:y val="0.13711464899004414"/>
          <c:w val="0.47137353626081668"/>
          <c:h val="0.8036295827985005"/>
        </c:manualLayout>
      </c:layout>
      <c:pieChart>
        <c:varyColors val="1"/>
        <c:ser>
          <c:idx val="0"/>
          <c:order val="0"/>
          <c:dPt>
            <c:idx val="1"/>
            <c:bubble3D val="0"/>
            <c:explosion val="7"/>
          </c:dPt>
          <c:dLbls>
            <c:dLbl>
              <c:idx val="0"/>
              <c:layout>
                <c:manualLayout>
                  <c:x val="5.8889073464972998E-2"/>
                  <c:y val="0.21735604217356042"/>
                </c:manualLayout>
              </c:layout>
              <c:spPr>
                <a:ln>
                  <a:noFill/>
                </a:ln>
              </c:spPr>
              <c:txPr>
                <a:bodyPr/>
                <a:lstStyle/>
                <a:p>
                  <a:pPr>
                    <a:defRPr sz="1000" b="1" i="0" u="none" strike="noStrike" baseline="0">
                      <a:solidFill>
                        <a:srgbClr val="FFFFFF"/>
                      </a:solidFill>
                      <a:latin typeface="Arial"/>
                      <a:ea typeface="Arial"/>
                      <a:cs typeface="Arial"/>
                    </a:defRPr>
                  </a:pPr>
                  <a:endParaRPr lang="ar-QA"/>
                </a:p>
              </c:txPr>
              <c:dLblPos val="bestFit"/>
              <c:showLegendKey val="0"/>
              <c:showVal val="0"/>
              <c:showCatName val="1"/>
              <c:showSerName val="0"/>
              <c:showPercent val="1"/>
              <c:showBubbleSize val="0"/>
            </c:dLbl>
            <c:dLbl>
              <c:idx val="1"/>
              <c:layout>
                <c:manualLayout>
                  <c:x val="5.0579310497580209E-2"/>
                  <c:y val="-3.8266567044082996E-2"/>
                </c:manualLayout>
              </c:layout>
              <c:spPr>
                <a:ln>
                  <a:noFill/>
                </a:ln>
              </c:spPr>
              <c:txPr>
                <a:bodyPr/>
                <a:lstStyle/>
                <a:p>
                  <a:pPr>
                    <a:defRPr sz="1000" b="1" i="0" u="none" strike="noStrike" baseline="0">
                      <a:solidFill>
                        <a:srgbClr val="000000"/>
                      </a:solidFill>
                      <a:latin typeface="Arial"/>
                      <a:ea typeface="Arial"/>
                      <a:cs typeface="Arial"/>
                    </a:defRPr>
                  </a:pPr>
                  <a:endParaRPr lang="ar-QA"/>
                </a:p>
              </c:txPr>
              <c:dLblPos val="bestFit"/>
              <c:showLegendKey val="0"/>
              <c:showVal val="0"/>
              <c:showCatName val="1"/>
              <c:showSerName val="0"/>
              <c:showPercent val="1"/>
              <c:showBubbleSize val="0"/>
            </c:dLbl>
            <c:dLbl>
              <c:idx val="2"/>
              <c:layout>
                <c:manualLayout>
                  <c:x val="-0.12693976544071225"/>
                  <c:y val="-4.9315733343551035E-2"/>
                </c:manualLayout>
              </c:layout>
              <c:spPr>
                <a:ln>
                  <a:noFill/>
                  <a:round/>
                </a:ln>
                <a:effectLst>
                  <a:outerShdw sx="1000" sy="1000" algn="ctr" rotWithShape="0">
                    <a:srgbClr val="000000"/>
                  </a:outerShdw>
                </a:effectLst>
                <a:scene3d>
                  <a:camera prst="orthographicFront"/>
                  <a:lightRig rig="threePt" dir="t"/>
                </a:scene3d>
                <a:sp3d>
                  <a:bevelT w="6350"/>
                </a:sp3d>
              </c:spPr>
              <c:txPr>
                <a:bodyPr/>
                <a:lstStyle/>
                <a:p>
                  <a:pPr>
                    <a:defRPr sz="1000" b="1" i="0" u="none" strike="noStrike" baseline="0">
                      <a:solidFill>
                        <a:schemeClr val="bg1"/>
                      </a:solidFill>
                      <a:latin typeface="Arial"/>
                      <a:ea typeface="Arial"/>
                      <a:cs typeface="Arial"/>
                    </a:defRPr>
                  </a:pPr>
                  <a:endParaRPr lang="ar-QA"/>
                </a:p>
              </c:txPr>
              <c:dLblPos val="bestFit"/>
              <c:showLegendKey val="0"/>
              <c:showVal val="0"/>
              <c:showCatName val="1"/>
              <c:showSerName val="0"/>
              <c:showPercent val="1"/>
              <c:showBubbleSize val="0"/>
            </c:dLbl>
            <c:dLbl>
              <c:idx val="3"/>
              <c:layout>
                <c:manualLayout>
                  <c:x val="8.7550490787807647E-2"/>
                  <c:y val="-0.23033252230332521"/>
                </c:manualLayout>
              </c:layout>
              <c:spPr>
                <a:ln>
                  <a:noFill/>
                </a:ln>
              </c:spPr>
              <c:txPr>
                <a:bodyPr/>
                <a:lstStyle/>
                <a:p>
                  <a:pPr>
                    <a:defRPr sz="1000" b="1" i="0" u="none" strike="noStrike" baseline="0">
                      <a:solidFill>
                        <a:srgbClr val="FFFFFF"/>
                      </a:solidFill>
                      <a:latin typeface="Arial"/>
                      <a:ea typeface="Arial"/>
                      <a:cs typeface="Arial"/>
                    </a:defRPr>
                  </a:pPr>
                  <a:endParaRPr lang="ar-QA"/>
                </a:p>
              </c:txPr>
              <c:dLblPos val="bestFit"/>
              <c:showLegendKey val="0"/>
              <c:showVal val="0"/>
              <c:showCatName val="1"/>
              <c:showSerName val="0"/>
              <c:showPercent val="1"/>
              <c:showBubbleSize val="0"/>
            </c:dLbl>
            <c:spPr>
              <a:ln>
                <a:noFill/>
              </a:ln>
            </c:spPr>
            <c:txPr>
              <a:bodyPr/>
              <a:lstStyle/>
              <a:p>
                <a:pPr>
                  <a:defRPr sz="1200" b="1" i="0" u="none" strike="noStrike" baseline="0">
                    <a:solidFill>
                      <a:srgbClr val="000000"/>
                    </a:solidFill>
                    <a:latin typeface="Arial"/>
                    <a:ea typeface="Arial"/>
                    <a:cs typeface="Arial"/>
                  </a:defRPr>
                </a:pPr>
                <a:endParaRPr lang="ar-QA"/>
              </a:p>
            </c:txPr>
            <c:showLegendKey val="0"/>
            <c:showVal val="0"/>
            <c:showCatName val="1"/>
            <c:showSerName val="0"/>
            <c:showPercent val="1"/>
            <c:showBubbleSize val="0"/>
            <c:showLeaderLines val="1"/>
          </c:dLbls>
          <c:cat>
            <c:strRef>
              <c:f>'88'!$C$7:$F$9</c:f>
              <c:strCache>
                <c:ptCount val="4"/>
                <c:pt idx="0">
                  <c:v>السيارات
Cars</c:v>
                </c:pt>
                <c:pt idx="1">
                  <c:v>النقل
Cargo</c:v>
                </c:pt>
                <c:pt idx="2">
                  <c:v>الحريق/السرقة
Fire/Theft</c:v>
                </c:pt>
                <c:pt idx="3">
                  <c:v>اخرى
Other</c:v>
                </c:pt>
              </c:strCache>
            </c:strRef>
          </c:cat>
          <c:val>
            <c:numRef>
              <c:f>'88'!$C$14:$F$14</c:f>
              <c:numCache>
                <c:formatCode>General</c:formatCode>
                <c:ptCount val="4"/>
                <c:pt idx="0">
                  <c:v>1521706</c:v>
                </c:pt>
                <c:pt idx="1">
                  <c:v>593657</c:v>
                </c:pt>
                <c:pt idx="2">
                  <c:v>736724</c:v>
                </c:pt>
                <c:pt idx="3">
                  <c:v>2485151</c:v>
                </c:pt>
              </c:numCache>
            </c:numRef>
          </c:val>
        </c:ser>
        <c:dLbls>
          <c:showLegendKey val="0"/>
          <c:showVal val="0"/>
          <c:showCatName val="0"/>
          <c:showSerName val="0"/>
          <c:showPercent val="0"/>
          <c:showBubbleSize val="0"/>
          <c:showLeaderLines val="1"/>
        </c:dLbls>
        <c:firstSliceAng val="301"/>
      </c:pieChart>
      <c:spPr>
        <a:noFill/>
        <a:ln w="25400">
          <a:noFill/>
        </a:ln>
      </c:spPr>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barChart>
        <c:barDir val="col"/>
        <c:grouping val="clustered"/>
        <c:varyColors val="0"/>
        <c:ser>
          <c:idx val="0"/>
          <c:order val="0"/>
          <c:invertIfNegative val="0"/>
          <c:dLbls>
            <c:txPr>
              <a:bodyPr/>
              <a:lstStyle/>
              <a:p>
                <a:pPr>
                  <a:defRPr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'89'!$C$7:$F$9</c:f>
              <c:strCache>
                <c:ptCount val="4"/>
                <c:pt idx="0">
                  <c:v>السيارات
Cars</c:v>
                </c:pt>
                <c:pt idx="1">
                  <c:v>النقل
Cargo</c:v>
                </c:pt>
                <c:pt idx="2">
                  <c:v>الحريق/السرقة
Fire/Theft</c:v>
                </c:pt>
                <c:pt idx="3">
                  <c:v>اخرى
Other</c:v>
                </c:pt>
              </c:strCache>
            </c:strRef>
          </c:cat>
          <c:val>
            <c:numRef>
              <c:f>'89'!$C$14:$F$14</c:f>
              <c:numCache>
                <c:formatCode>General</c:formatCode>
                <c:ptCount val="4"/>
                <c:pt idx="0">
                  <c:v>886569</c:v>
                </c:pt>
                <c:pt idx="1">
                  <c:v>25882</c:v>
                </c:pt>
                <c:pt idx="2">
                  <c:v>8661</c:v>
                </c:pt>
                <c:pt idx="3">
                  <c:v>74714</c:v>
                </c:pt>
              </c:numCache>
            </c:numRef>
          </c:val>
        </c:ser>
        <c:dLbls>
          <c:showLegendKey val="0"/>
          <c:showVal val="0"/>
          <c:showCatName val="0"/>
          <c:showSerName val="0"/>
          <c:showPercent val="0"/>
          <c:showBubbleSize val="0"/>
        </c:dLbls>
        <c:gapWidth val="75"/>
        <c:overlap val="-25"/>
        <c:axId val="76834304"/>
        <c:axId val="76835840"/>
      </c:barChart>
      <c:catAx>
        <c:axId val="76834304"/>
        <c:scaling>
          <c:orientation val="minMax"/>
        </c:scaling>
        <c:delete val="0"/>
        <c:axPos val="b"/>
        <c:majorTickMark val="none"/>
        <c:minorTickMark val="none"/>
        <c:tickLblPos val="nextTo"/>
        <c:txPr>
          <a:bodyPr/>
          <a:lstStyle/>
          <a:p>
            <a:pPr>
              <a:defRPr b="1">
                <a:latin typeface="Arial" panose="020B0604020202020204" pitchFamily="34" charset="0"/>
                <a:cs typeface="Arial" panose="020B0604020202020204" pitchFamily="34" charset="0"/>
              </a:defRPr>
            </a:pPr>
            <a:endParaRPr lang="ar-QA"/>
          </a:p>
        </c:txPr>
        <c:crossAx val="76835840"/>
        <c:crosses val="autoZero"/>
        <c:auto val="1"/>
        <c:lblAlgn val="ctr"/>
        <c:lblOffset val="100"/>
        <c:noMultiLvlLbl val="0"/>
      </c:catAx>
      <c:valAx>
        <c:axId val="76835840"/>
        <c:scaling>
          <c:orientation val="minMax"/>
        </c:scaling>
        <c:delete val="1"/>
        <c:axPos val="l"/>
        <c:numFmt formatCode="General" sourceLinked="1"/>
        <c:majorTickMark val="none"/>
        <c:minorTickMark val="none"/>
        <c:tickLblPos val="nextTo"/>
        <c:crossAx val="76834304"/>
        <c:crosses val="autoZero"/>
        <c:crossBetween val="between"/>
      </c:valAx>
      <c:spPr>
        <a:noFill/>
        <a:ln w="25400">
          <a:noFill/>
        </a:ln>
      </c:spPr>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190"/>
      <c:rAngAx val="0"/>
      <c:perspective val="30"/>
    </c:view3D>
    <c:floor>
      <c:thickness val="0"/>
    </c:floor>
    <c:sideWall>
      <c:thickness val="0"/>
    </c:sideWall>
    <c:backWall>
      <c:thickness val="0"/>
    </c:backWall>
    <c:plotArea>
      <c:layout>
        <c:manualLayout>
          <c:layoutTarget val="inner"/>
          <c:xMode val="edge"/>
          <c:yMode val="edge"/>
          <c:x val="2.5783232063303036E-2"/>
          <c:y val="4.3271143119108492E-2"/>
          <c:w val="0.94537381211344651"/>
          <c:h val="0.91620467593524868"/>
        </c:manualLayout>
      </c:layout>
      <c:pie3DChart>
        <c:varyColors val="1"/>
        <c:ser>
          <c:idx val="0"/>
          <c:order val="0"/>
          <c:dPt>
            <c:idx val="0"/>
            <c:bubble3D val="0"/>
            <c:spPr>
              <a:solidFill>
                <a:srgbClr val="C00000"/>
              </a:solidFill>
            </c:spPr>
          </c:dPt>
          <c:dPt>
            <c:idx val="1"/>
            <c:bubble3D val="0"/>
            <c:explosion val="6"/>
            <c:spPr>
              <a:solidFill>
                <a:srgbClr val="0000FF"/>
              </a:solidFill>
            </c:spPr>
          </c:dPt>
          <c:dPt>
            <c:idx val="2"/>
            <c:bubble3D val="0"/>
            <c:explosion val="20"/>
            <c:spPr>
              <a:solidFill>
                <a:srgbClr val="00CC00"/>
              </a:solidFill>
            </c:spPr>
          </c:dPt>
          <c:dLbls>
            <c:dLbl>
              <c:idx val="0"/>
              <c:layout>
                <c:manualLayout>
                  <c:x val="7.5999081119179551E-2"/>
                  <c:y val="0.16270256953437262"/>
                </c:manualLayout>
              </c:layout>
              <c:spPr/>
              <c:txPr>
                <a:bodyPr/>
                <a:lstStyle/>
                <a:p>
                  <a:pPr>
                    <a:defRPr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dLbl>
              <c:idx val="1"/>
              <c:layout>
                <c:manualLayout>
                  <c:x val="-1.8554815372774938E-2"/>
                  <c:y val="-0.30983984826618227"/>
                </c:manualLayout>
              </c:layout>
              <c:spPr/>
              <c:txPr>
                <a:bodyPr/>
                <a:lstStyle/>
                <a:p>
                  <a:pPr>
                    <a:defRPr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dLbl>
              <c:idx val="2"/>
              <c:layout>
                <c:manualLayout>
                  <c:x val="-9.4988521819745403E-2"/>
                  <c:y val="-5.3671531241071019E-2"/>
                </c:manualLayout>
              </c:layout>
              <c:spPr/>
              <c:txPr>
                <a:bodyPr/>
                <a:lstStyle/>
                <a:p>
                  <a:pPr>
                    <a:defRPr b="1">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showLegendKey val="0"/>
            <c:showVal val="0"/>
            <c:showCatName val="1"/>
            <c:showSerName val="0"/>
            <c:showPercent val="1"/>
            <c:showBubbleSize val="0"/>
            <c:showLeaderLines val="1"/>
          </c:dLbls>
          <c:cat>
            <c:strRef>
              <c:f>GR_26!$J$2:$L$2</c:f>
              <c:strCache>
                <c:ptCount val="3"/>
                <c:pt idx="0">
                  <c:v>قطرية
Qatari</c:v>
                </c:pt>
                <c:pt idx="1">
                  <c:v>عربية
Arabic</c:v>
                </c:pt>
                <c:pt idx="2">
                  <c:v>أخرى
Other</c:v>
                </c:pt>
              </c:strCache>
            </c:strRef>
          </c:cat>
          <c:val>
            <c:numRef>
              <c:f>GR_26!$J$3:$L$3</c:f>
              <c:numCache>
                <c:formatCode>0_ </c:formatCode>
                <c:ptCount val="3"/>
                <c:pt idx="0">
                  <c:v>4100505</c:v>
                </c:pt>
                <c:pt idx="1">
                  <c:v>201235</c:v>
                </c:pt>
                <c:pt idx="2">
                  <c:v>53033</c:v>
                </c:pt>
              </c:numCache>
            </c:numRef>
          </c:val>
        </c:ser>
        <c:dLbls>
          <c:showLegendKey val="0"/>
          <c:showVal val="0"/>
          <c:showCatName val="0"/>
          <c:showSerName val="0"/>
          <c:showPercent val="0"/>
          <c:showBubbleSize val="0"/>
          <c:showLeaderLines val="1"/>
        </c:dLbls>
      </c:pie3DChart>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wmf"/></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11.jpeg"/><Relationship Id="rId1" Type="http://schemas.openxmlformats.org/officeDocument/2006/relationships/chart" Target="../charts/chart1.xml"/></Relationships>
</file>

<file path=xl/drawings/_rels/drawing16.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11.jpeg"/><Relationship Id="rId1" Type="http://schemas.openxmlformats.org/officeDocument/2006/relationships/chart" Target="../charts/chart2.xml"/></Relationships>
</file>

<file path=xl/drawings/_rels/drawing1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53340</xdr:rowOff>
    </xdr:from>
    <xdr:to>
      <xdr:col>1</xdr:col>
      <xdr:colOff>36195</xdr:colOff>
      <xdr:row>4</xdr:row>
      <xdr:rowOff>68579</xdr:rowOff>
    </xdr:to>
    <xdr:pic>
      <xdr:nvPicPr>
        <xdr:cNvPr id="1167552"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37855763" y="-1084898"/>
          <a:ext cx="2872739" cy="5149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890726</xdr:colOff>
      <xdr:row>0</xdr:row>
      <xdr:rowOff>66675</xdr:rowOff>
    </xdr:from>
    <xdr:to>
      <xdr:col>8</xdr:col>
      <xdr:colOff>1628775</xdr:colOff>
      <xdr:row>2</xdr:row>
      <xdr:rowOff>209402</xdr:rowOff>
    </xdr:to>
    <xdr:pic>
      <xdr:nvPicPr>
        <xdr:cNvPr id="1482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5537891" y="66675"/>
          <a:ext cx="738049"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oneCellAnchor>
    <xdr:from>
      <xdr:col>7</xdr:col>
      <xdr:colOff>0</xdr:colOff>
      <xdr:row>0</xdr:row>
      <xdr:rowOff>9525</xdr:rowOff>
    </xdr:from>
    <xdr:ext cx="0" cy="609600"/>
    <xdr:pic>
      <xdr:nvPicPr>
        <xdr:cNvPr id="2"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0</xdr:colOff>
      <xdr:row>0</xdr:row>
      <xdr:rowOff>0</xdr:rowOff>
    </xdr:from>
    <xdr:ext cx="0" cy="609600"/>
    <xdr:pic>
      <xdr:nvPicPr>
        <xdr:cNvPr id="3"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0</xdr:colOff>
      <xdr:row>0</xdr:row>
      <xdr:rowOff>0</xdr:rowOff>
    </xdr:from>
    <xdr:ext cx="0" cy="609600"/>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28575</xdr:rowOff>
    </xdr:from>
    <xdr:ext cx="1076325" cy="962025"/>
    <xdr:pic>
      <xdr:nvPicPr>
        <xdr:cNvPr id="5"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8575"/>
          <a:ext cx="1076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2.xml><?xml version="1.0" encoding="utf-8"?>
<xdr:wsDr xmlns:xdr="http://schemas.openxmlformats.org/drawingml/2006/spreadsheetDrawing" xmlns:a="http://schemas.openxmlformats.org/drawingml/2006/main">
  <xdr:twoCellAnchor>
    <xdr:from>
      <xdr:col>0</xdr:col>
      <xdr:colOff>158115</xdr:colOff>
      <xdr:row>0</xdr:row>
      <xdr:rowOff>76200</xdr:rowOff>
    </xdr:from>
    <xdr:to>
      <xdr:col>0</xdr:col>
      <xdr:colOff>4865324</xdr:colOff>
      <xdr:row>4</xdr:row>
      <xdr:rowOff>28574</xdr:rowOff>
    </xdr:to>
    <xdr:sp macro="" textlink="">
      <xdr:nvSpPr>
        <xdr:cNvPr id="2" name="Text Box 2"/>
        <xdr:cNvSpPr txBox="1">
          <a:spLocks noChangeArrowheads="1"/>
        </xdr:cNvSpPr>
      </xdr:nvSpPr>
      <xdr:spPr bwMode="auto">
        <a:xfrm>
          <a:off x="10237039516" y="76200"/>
          <a:ext cx="4707209" cy="271843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pP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Calibri"/>
            <a:cs typeface="+mn-cs"/>
          </a:endParaRPr>
        </a:p>
        <a:p>
          <a:pPr algn="ctr">
            <a:lnSpc>
              <a:spcPct val="100000"/>
            </a:lnSpc>
            <a:spcBef>
              <a:spcPts val="0"/>
            </a:spcBef>
            <a:spcAft>
              <a:spcPts val="0"/>
            </a:spcAft>
          </a:pPr>
          <a:r>
            <a:rPr lang="ar-QA" sz="2800" b="1">
              <a:solidFill>
                <a:srgbClr val="0000FF"/>
              </a:solidFill>
              <a:effectLst/>
              <a:latin typeface="+mn-lt"/>
              <a:ea typeface="+mn-ea"/>
              <a:cs typeface="+mn-cs"/>
            </a:rPr>
            <a:t>ب - إحصاءات التأمين</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marL="0" marR="0" indent="0" algn="ctr" defTabSz="914400" rtl="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B - INSURANCE STATISTICS</a:t>
          </a:r>
        </a:p>
      </xdr:txBody>
    </xdr:sp>
    <xdr:clientData/>
  </xdr:twoCellAnchor>
  <xdr:twoCellAnchor editAs="oneCell">
    <xdr:from>
      <xdr:col>0</xdr:col>
      <xdr:colOff>0</xdr:colOff>
      <xdr:row>0</xdr:row>
      <xdr:rowOff>0</xdr:rowOff>
    </xdr:from>
    <xdr:to>
      <xdr:col>0</xdr:col>
      <xdr:colOff>5122545</xdr:colOff>
      <xdr:row>4</xdr:row>
      <xdr:rowOff>85725</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37917675" y="-1135380"/>
          <a:ext cx="2851785" cy="5122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537300</xdr:colOff>
      <xdr:row>0</xdr:row>
      <xdr:rowOff>95250</xdr:rowOff>
    </xdr:from>
    <xdr:to>
      <xdr:col>8</xdr:col>
      <xdr:colOff>209550</xdr:colOff>
      <xdr:row>1</xdr:row>
      <xdr:rowOff>74417</xdr:rowOff>
    </xdr:to>
    <xdr:pic>
      <xdr:nvPicPr>
        <xdr:cNvPr id="16870"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51628783" y="95250"/>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543493</xdr:colOff>
      <xdr:row>0</xdr:row>
      <xdr:rowOff>85725</xdr:rowOff>
    </xdr:from>
    <xdr:to>
      <xdr:col>8</xdr:col>
      <xdr:colOff>228600</xdr:colOff>
      <xdr:row>1</xdr:row>
      <xdr:rowOff>62775</xdr:rowOff>
    </xdr:to>
    <xdr:pic>
      <xdr:nvPicPr>
        <xdr:cNvPr id="21988"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85725" y="85725"/>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57150</xdr:colOff>
      <xdr:row>5</xdr:row>
      <xdr:rowOff>95250</xdr:rowOff>
    </xdr:from>
    <xdr:to>
      <xdr:col>8</xdr:col>
      <xdr:colOff>180975</xdr:colOff>
      <xdr:row>24</xdr:row>
      <xdr:rowOff>47625</xdr:rowOff>
    </xdr:to>
    <xdr:graphicFrame macro="">
      <xdr:nvGraphicFramePr>
        <xdr:cNvPr id="125553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572068</xdr:colOff>
      <xdr:row>0</xdr:row>
      <xdr:rowOff>57150</xdr:rowOff>
    </xdr:from>
    <xdr:to>
      <xdr:col>8</xdr:col>
      <xdr:colOff>257175</xdr:colOff>
      <xdr:row>3</xdr:row>
      <xdr:rowOff>62775</xdr:rowOff>
    </xdr:to>
    <xdr:pic>
      <xdr:nvPicPr>
        <xdr:cNvPr id="1255534"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2257150" y="57150"/>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791143</xdr:colOff>
      <xdr:row>0</xdr:row>
      <xdr:rowOff>19050</xdr:rowOff>
    </xdr:from>
    <xdr:to>
      <xdr:col>8</xdr:col>
      <xdr:colOff>466725</xdr:colOff>
      <xdr:row>0</xdr:row>
      <xdr:rowOff>739050</xdr:rowOff>
    </xdr:to>
    <xdr:pic>
      <xdr:nvPicPr>
        <xdr:cNvPr id="3671"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66675" y="19050"/>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99059</xdr:colOff>
      <xdr:row>5</xdr:row>
      <xdr:rowOff>133350</xdr:rowOff>
    </xdr:from>
    <xdr:to>
      <xdr:col>8</xdr:col>
      <xdr:colOff>489584</xdr:colOff>
      <xdr:row>26</xdr:row>
      <xdr:rowOff>104774</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847725</xdr:colOff>
      <xdr:row>0</xdr:row>
      <xdr:rowOff>19050</xdr:rowOff>
    </xdr:from>
    <xdr:to>
      <xdr:col>8</xdr:col>
      <xdr:colOff>532832</xdr:colOff>
      <xdr:row>2</xdr:row>
      <xdr:rowOff>72300</xdr:rowOff>
    </xdr:to>
    <xdr:pic>
      <xdr:nvPicPr>
        <xdr:cNvPr id="4"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70304443" y="19050"/>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569649</xdr:colOff>
      <xdr:row>3</xdr:row>
      <xdr:rowOff>60960</xdr:rowOff>
    </xdr:from>
    <xdr:ext cx="184731" cy="264560"/>
    <xdr:sp macro="" textlink="">
      <xdr:nvSpPr>
        <xdr:cNvPr id="2" name="TextBox 1"/>
        <xdr:cNvSpPr txBox="1"/>
      </xdr:nvSpPr>
      <xdr:spPr>
        <a:xfrm>
          <a:off x="9983114400" y="91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rtl="1"/>
          <a:endParaRPr lang="en-US" sz="1100"/>
        </a:p>
      </xdr:txBody>
    </xdr:sp>
    <xdr:clientData/>
  </xdr:oneCellAnchor>
</xdr:wsDr>
</file>

<file path=xl/drawings/drawing18.xml><?xml version="1.0" encoding="utf-8"?>
<xdr:wsDr xmlns:xdr="http://schemas.openxmlformats.org/drawingml/2006/spreadsheetDrawing" xmlns:a="http://schemas.openxmlformats.org/drawingml/2006/main">
  <xdr:twoCellAnchor editAs="oneCell">
    <xdr:from>
      <xdr:col>6</xdr:col>
      <xdr:colOff>2334372</xdr:colOff>
      <xdr:row>0</xdr:row>
      <xdr:rowOff>42861</xdr:rowOff>
    </xdr:from>
    <xdr:to>
      <xdr:col>7</xdr:col>
      <xdr:colOff>95250</xdr:colOff>
      <xdr:row>2</xdr:row>
      <xdr:rowOff>167548</xdr:rowOff>
    </xdr:to>
    <xdr:pic>
      <xdr:nvPicPr>
        <xdr:cNvPr id="17894"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3873781" y="42861"/>
          <a:ext cx="713628"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0</xdr:colOff>
      <xdr:row>0</xdr:row>
      <xdr:rowOff>9525</xdr:rowOff>
    </xdr:from>
    <xdr:to>
      <xdr:col>7</xdr:col>
      <xdr:colOff>0</xdr:colOff>
      <xdr:row>0</xdr:row>
      <xdr:rowOff>619125</xdr:rowOff>
    </xdr:to>
    <xdr:pic>
      <xdr:nvPicPr>
        <xdr:cNvPr id="2"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63840"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3"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6384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6384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552450</xdr:colOff>
      <xdr:row>0</xdr:row>
      <xdr:rowOff>38100</xdr:rowOff>
    </xdr:from>
    <xdr:to>
      <xdr:col>6</xdr:col>
      <xdr:colOff>1628775</xdr:colOff>
      <xdr:row>2</xdr:row>
      <xdr:rowOff>47625</xdr:rowOff>
    </xdr:to>
    <xdr:pic>
      <xdr:nvPicPr>
        <xdr:cNvPr id="5"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56070" y="38100"/>
          <a:ext cx="10763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1234047"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1975576</xdr:colOff>
      <xdr:row>0</xdr:row>
      <xdr:rowOff>38099</xdr:rowOff>
    </xdr:from>
    <xdr:to>
      <xdr:col>2</xdr:col>
      <xdr:colOff>2695576</xdr:colOff>
      <xdr:row>0</xdr:row>
      <xdr:rowOff>758099</xdr:rowOff>
    </xdr:to>
    <xdr:pic>
      <xdr:nvPicPr>
        <xdr:cNvPr id="1234048"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90429599" y="38099"/>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285750</xdr:colOff>
      <xdr:row>0</xdr:row>
      <xdr:rowOff>14653</xdr:rowOff>
    </xdr:from>
    <xdr:to>
      <xdr:col>7</xdr:col>
      <xdr:colOff>1018607</xdr:colOff>
      <xdr:row>2</xdr:row>
      <xdr:rowOff>214441</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63047258" y="14653"/>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36635</xdr:colOff>
      <xdr:row>4</xdr:row>
      <xdr:rowOff>285751</xdr:rowOff>
    </xdr:from>
    <xdr:to>
      <xdr:col>7</xdr:col>
      <xdr:colOff>1003788</xdr:colOff>
      <xdr:row>32</xdr:row>
      <xdr:rowOff>117231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158115</xdr:colOff>
      <xdr:row>0</xdr:row>
      <xdr:rowOff>76200</xdr:rowOff>
    </xdr:from>
    <xdr:to>
      <xdr:col>0</xdr:col>
      <xdr:colOff>4865324</xdr:colOff>
      <xdr:row>4</xdr:row>
      <xdr:rowOff>28574</xdr:rowOff>
    </xdr:to>
    <xdr:sp macro="" textlink="">
      <xdr:nvSpPr>
        <xdr:cNvPr id="2" name="Text Box 2"/>
        <xdr:cNvSpPr txBox="1">
          <a:spLocks noChangeArrowheads="1"/>
        </xdr:cNvSpPr>
      </xdr:nvSpPr>
      <xdr:spPr bwMode="auto">
        <a:xfrm>
          <a:off x="10237039516" y="76200"/>
          <a:ext cx="4707209" cy="271843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pP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Calibri"/>
            <a:cs typeface="+mn-cs"/>
          </a:endParaRPr>
        </a:p>
        <a:p>
          <a:pPr algn="ctr">
            <a:lnSpc>
              <a:spcPct val="100000"/>
            </a:lnSpc>
            <a:spcBef>
              <a:spcPts val="0"/>
            </a:spcBef>
            <a:spcAft>
              <a:spcPts val="0"/>
            </a:spcAft>
          </a:pPr>
          <a:r>
            <a:rPr lang="ar-QA" sz="2800" b="1">
              <a:solidFill>
                <a:srgbClr val="0000FF"/>
              </a:solidFill>
              <a:effectLst/>
              <a:latin typeface="+mn-lt"/>
              <a:ea typeface="Calibri"/>
              <a:cs typeface="+mn-cs"/>
            </a:rPr>
            <a:t>أ - إحصاءات</a:t>
          </a:r>
          <a:r>
            <a:rPr lang="ar-QA" sz="2800" b="1" baseline="0">
              <a:solidFill>
                <a:srgbClr val="0000FF"/>
              </a:solidFill>
              <a:effectLst/>
              <a:latin typeface="+mn-lt"/>
              <a:ea typeface="Calibri"/>
              <a:cs typeface="+mn-cs"/>
            </a:rPr>
            <a:t> </a:t>
          </a:r>
          <a:r>
            <a:rPr lang="ar-QA" sz="2800" b="1">
              <a:solidFill>
                <a:srgbClr val="0000FF"/>
              </a:solidFill>
              <a:effectLst/>
              <a:latin typeface="+mn-lt"/>
              <a:ea typeface="Calibri"/>
              <a:cs typeface="+mn-cs"/>
            </a:rPr>
            <a:t>البنوك</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marL="0" marR="0" indent="0" algn="ctr" defTabSz="914400" rtl="1"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A - BANKS STATISTICS</a:t>
          </a: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15240</xdr:rowOff>
    </xdr:from>
    <xdr:to>
      <xdr:col>0</xdr:col>
      <xdr:colOff>5008245</xdr:colOff>
      <xdr:row>4</xdr:row>
      <xdr:rowOff>100965</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37917675" y="-1120140"/>
          <a:ext cx="2851785" cy="5122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19050</xdr:rowOff>
    </xdr:from>
    <xdr:to>
      <xdr:col>1</xdr:col>
      <xdr:colOff>0</xdr:colOff>
      <xdr:row>4</xdr:row>
      <xdr:rowOff>123825</xdr:rowOff>
    </xdr:to>
    <xdr:sp macro="" textlink="">
      <xdr:nvSpPr>
        <xdr:cNvPr id="3073" name="AutoShape 1"/>
        <xdr:cNvSpPr>
          <a:spLocks noChangeAspect="1" noChangeArrowheads="1"/>
        </xdr:cNvSpPr>
      </xdr:nvSpPr>
      <xdr:spPr bwMode="auto">
        <a:xfrm>
          <a:off x="0" y="19050"/>
          <a:ext cx="5010150" cy="287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1727926</xdr:colOff>
      <xdr:row>0</xdr:row>
      <xdr:rowOff>76199</xdr:rowOff>
    </xdr:from>
    <xdr:to>
      <xdr:col>11</xdr:col>
      <xdr:colOff>266700</xdr:colOff>
      <xdr:row>3</xdr:row>
      <xdr:rowOff>24674</xdr:rowOff>
    </xdr:to>
    <xdr:pic>
      <xdr:nvPicPr>
        <xdr:cNvPr id="109906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638024" y="76199"/>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463226</xdr:colOff>
      <xdr:row>0</xdr:row>
      <xdr:rowOff>76199</xdr:rowOff>
    </xdr:from>
    <xdr:to>
      <xdr:col>12</xdr:col>
      <xdr:colOff>180976</xdr:colOff>
      <xdr:row>3</xdr:row>
      <xdr:rowOff>13032</xdr:rowOff>
    </xdr:to>
    <xdr:pic>
      <xdr:nvPicPr>
        <xdr:cNvPr id="9714"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9127940" y="76199"/>
          <a:ext cx="702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901688</xdr:colOff>
      <xdr:row>0</xdr:row>
      <xdr:rowOff>66674</xdr:rowOff>
    </xdr:from>
    <xdr:to>
      <xdr:col>10</xdr:col>
      <xdr:colOff>1628775</xdr:colOff>
      <xdr:row>2</xdr:row>
      <xdr:rowOff>162257</xdr:rowOff>
    </xdr:to>
    <xdr:pic>
      <xdr:nvPicPr>
        <xdr:cNvPr id="11759"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50378892" y="66674"/>
          <a:ext cx="72708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937351</xdr:colOff>
      <xdr:row>0</xdr:row>
      <xdr:rowOff>85724</xdr:rowOff>
    </xdr:from>
    <xdr:to>
      <xdr:col>9</xdr:col>
      <xdr:colOff>695326</xdr:colOff>
      <xdr:row>2</xdr:row>
      <xdr:rowOff>167549</xdr:rowOff>
    </xdr:to>
    <xdr:pic>
      <xdr:nvPicPr>
        <xdr:cNvPr id="12775"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57149" y="85724"/>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1489801</xdr:colOff>
      <xdr:row>0</xdr:row>
      <xdr:rowOff>104774</xdr:rowOff>
    </xdr:from>
    <xdr:to>
      <xdr:col>8</xdr:col>
      <xdr:colOff>495301</xdr:colOff>
      <xdr:row>2</xdr:row>
      <xdr:rowOff>91349</xdr:rowOff>
    </xdr:to>
    <xdr:pic>
      <xdr:nvPicPr>
        <xdr:cNvPr id="13799"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85724" y="104774"/>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267034</xdr:colOff>
      <xdr:row>0</xdr:row>
      <xdr:rowOff>47624</xdr:rowOff>
    </xdr:from>
    <xdr:to>
      <xdr:col>18</xdr:col>
      <xdr:colOff>1000125</xdr:colOff>
      <xdr:row>2</xdr:row>
      <xdr:rowOff>158024</xdr:rowOff>
    </xdr:to>
    <xdr:pic>
      <xdr:nvPicPr>
        <xdr:cNvPr id="1510"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5942075" y="47624"/>
          <a:ext cx="733091"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9"/>
  <sheetViews>
    <sheetView showGridLines="0" rightToLeft="1" view="pageBreakPreview" zoomScaleNormal="100" zoomScaleSheetLayoutView="100" workbookViewId="0">
      <selection activeCell="C4" sqref="C4"/>
    </sheetView>
  </sheetViews>
  <sheetFormatPr defaultColWidth="9.109375" defaultRowHeight="13.2" x14ac:dyDescent="0.25"/>
  <cols>
    <col min="1" max="1" width="75.109375" style="28" customWidth="1"/>
    <col min="2" max="16384" width="9.109375" style="28"/>
  </cols>
  <sheetData>
    <row r="1" spans="1:1" ht="85.8" customHeight="1" x14ac:dyDescent="1.85">
      <c r="A1" s="291" t="s">
        <v>287</v>
      </c>
    </row>
    <row r="2" spans="1:1" s="45" customFormat="1" ht="30" customHeight="1" x14ac:dyDescent="0.25">
      <c r="A2" s="290" t="s">
        <v>289</v>
      </c>
    </row>
    <row r="3" spans="1:1" s="45" customFormat="1" ht="38.25" customHeight="1" x14ac:dyDescent="0.4">
      <c r="A3" s="292" t="s">
        <v>288</v>
      </c>
    </row>
    <row r="4" spans="1:1" s="45" customFormat="1" ht="71.400000000000006" customHeight="1" x14ac:dyDescent="0.25">
      <c r="A4" s="293" t="s">
        <v>282</v>
      </c>
    </row>
    <row r="5" spans="1:1" s="29" customFormat="1" x14ac:dyDescent="0.25">
      <c r="A5" s="30"/>
    </row>
    <row r="9" spans="1:1" ht="72.599999999999994" x14ac:dyDescent="2.0499999999999998">
      <c r="A9" s="31"/>
    </row>
  </sheetData>
  <phoneticPr fontId="0" type="noConversion"/>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5"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20" enableFormatConditionsCalculation="0">
    <tabColor theme="3" tint="0.39997558519241921"/>
  </sheetPr>
  <dimension ref="A1:P35"/>
  <sheetViews>
    <sheetView showGridLines="0" rightToLeft="1" view="pageBreakPreview" zoomScale="99" zoomScaleNormal="100" zoomScaleSheetLayoutView="99" workbookViewId="0">
      <selection activeCell="A6" sqref="A6"/>
    </sheetView>
  </sheetViews>
  <sheetFormatPr defaultColWidth="9.109375" defaultRowHeight="15.6" x14ac:dyDescent="0.25"/>
  <cols>
    <col min="1" max="1" width="25.6640625" style="90" customWidth="1"/>
    <col min="2" max="2" width="25.6640625" style="91" customWidth="1"/>
    <col min="3" max="6" width="10.6640625" style="35" customWidth="1"/>
    <col min="7" max="7" width="10.6640625" style="115" customWidth="1"/>
    <col min="8" max="8" width="25.6640625" style="92" customWidth="1"/>
    <col min="9" max="9" width="25.6640625" style="86" customWidth="1"/>
    <col min="10" max="10" width="9.109375" style="86"/>
    <col min="11" max="11" width="8.6640625" style="86" customWidth="1"/>
    <col min="12" max="16384" width="9.109375" style="86"/>
  </cols>
  <sheetData>
    <row r="1" spans="1:16" s="82" customFormat="1" ht="25.5" customHeight="1" x14ac:dyDescent="0.25">
      <c r="A1" s="338"/>
      <c r="B1" s="364"/>
      <c r="C1" s="364"/>
      <c r="D1" s="364"/>
      <c r="E1" s="364"/>
      <c r="F1" s="364"/>
      <c r="G1" s="364"/>
      <c r="H1" s="364"/>
      <c r="I1" s="364"/>
      <c r="J1" s="99"/>
      <c r="K1" s="99"/>
      <c r="L1" s="99"/>
      <c r="M1" s="99"/>
      <c r="N1" s="99"/>
      <c r="O1" s="99"/>
      <c r="P1" s="99"/>
    </row>
    <row r="2" spans="1:16" s="134" customFormat="1" ht="19.5" customHeight="1" x14ac:dyDescent="0.25">
      <c r="A2" s="321" t="s">
        <v>230</v>
      </c>
      <c r="B2" s="321"/>
      <c r="C2" s="321"/>
      <c r="D2" s="321"/>
      <c r="E2" s="321"/>
      <c r="F2" s="321"/>
      <c r="G2" s="321"/>
      <c r="H2" s="321"/>
      <c r="I2" s="321"/>
    </row>
    <row r="3" spans="1:16" s="135" customFormat="1" ht="21" x14ac:dyDescent="0.25">
      <c r="A3" s="321">
        <v>2015</v>
      </c>
      <c r="B3" s="321"/>
      <c r="C3" s="321"/>
      <c r="D3" s="321"/>
      <c r="E3" s="321"/>
      <c r="F3" s="321"/>
      <c r="G3" s="321"/>
      <c r="H3" s="321"/>
      <c r="I3" s="321"/>
    </row>
    <row r="4" spans="1:16" s="136" customFormat="1" ht="17.399999999999999" x14ac:dyDescent="0.25">
      <c r="A4" s="322" t="s">
        <v>234</v>
      </c>
      <c r="B4" s="322"/>
      <c r="C4" s="322"/>
      <c r="D4" s="322"/>
      <c r="E4" s="322"/>
      <c r="F4" s="322"/>
      <c r="G4" s="322"/>
      <c r="H4" s="322"/>
      <c r="I4" s="322"/>
    </row>
    <row r="5" spans="1:16" s="137" customFormat="1" ht="13.5" customHeight="1" x14ac:dyDescent="0.25">
      <c r="A5" s="369">
        <v>2015</v>
      </c>
      <c r="B5" s="369"/>
      <c r="C5" s="369"/>
      <c r="D5" s="369"/>
      <c r="E5" s="369"/>
      <c r="F5" s="369"/>
      <c r="G5" s="369"/>
      <c r="H5" s="369"/>
      <c r="I5" s="369"/>
    </row>
    <row r="6" spans="1:16" s="136" customFormat="1" ht="23.25" customHeight="1" x14ac:dyDescent="0.25">
      <c r="A6" s="24" t="s">
        <v>306</v>
      </c>
      <c r="B6" s="38"/>
      <c r="C6" s="39"/>
      <c r="D6" s="39"/>
      <c r="E6" s="39"/>
      <c r="F6" s="39"/>
      <c r="G6" s="40"/>
      <c r="H6" s="40"/>
      <c r="I6" s="48" t="s">
        <v>305</v>
      </c>
      <c r="J6" s="40"/>
      <c r="K6" s="40"/>
      <c r="L6" s="40"/>
    </row>
    <row r="7" spans="1:16" s="40" customFormat="1" ht="18.75" customHeight="1" thickBot="1" x14ac:dyDescent="0.3">
      <c r="A7" s="373" t="s">
        <v>73</v>
      </c>
      <c r="B7" s="373"/>
      <c r="C7" s="437" t="s">
        <v>71</v>
      </c>
      <c r="D7" s="437"/>
      <c r="E7" s="437"/>
      <c r="F7" s="437"/>
      <c r="G7" s="437"/>
      <c r="H7" s="367" t="s">
        <v>72</v>
      </c>
      <c r="I7" s="367"/>
    </row>
    <row r="8" spans="1:16" s="40" customFormat="1" ht="16.5" customHeight="1" thickTop="1" thickBot="1" x14ac:dyDescent="0.3">
      <c r="A8" s="436"/>
      <c r="B8" s="436"/>
      <c r="C8" s="138" t="s">
        <v>74</v>
      </c>
      <c r="D8" s="138" t="s">
        <v>75</v>
      </c>
      <c r="E8" s="138" t="s">
        <v>89</v>
      </c>
      <c r="F8" s="138" t="s">
        <v>29</v>
      </c>
      <c r="G8" s="138" t="s">
        <v>16</v>
      </c>
      <c r="H8" s="435"/>
      <c r="I8" s="435"/>
    </row>
    <row r="9" spans="1:16" s="40" customFormat="1" ht="16.5" customHeight="1" thickTop="1" x14ac:dyDescent="0.25">
      <c r="A9" s="374"/>
      <c r="B9" s="374"/>
      <c r="C9" s="70" t="s">
        <v>76</v>
      </c>
      <c r="D9" s="70" t="s">
        <v>77</v>
      </c>
      <c r="E9" s="70" t="s">
        <v>88</v>
      </c>
      <c r="F9" s="70" t="s">
        <v>220</v>
      </c>
      <c r="G9" s="70" t="s">
        <v>23</v>
      </c>
      <c r="H9" s="368"/>
      <c r="I9" s="368"/>
    </row>
    <row r="10" spans="1:16" s="40" customFormat="1" ht="30" customHeight="1" thickBot="1" x14ac:dyDescent="0.3">
      <c r="A10" s="347" t="s">
        <v>54</v>
      </c>
      <c r="B10" s="347"/>
      <c r="C10" s="144"/>
      <c r="D10" s="144"/>
      <c r="E10" s="144"/>
      <c r="F10" s="144"/>
      <c r="G10" s="143"/>
      <c r="H10" s="329" t="s">
        <v>78</v>
      </c>
      <c r="I10" s="329"/>
    </row>
    <row r="11" spans="1:16" s="40" customFormat="1" ht="18" customHeight="1" thickTop="1" thickBot="1" x14ac:dyDescent="0.3">
      <c r="A11" s="316" t="s">
        <v>90</v>
      </c>
      <c r="B11" s="316"/>
      <c r="C11" s="145">
        <v>32709424</v>
      </c>
      <c r="D11" s="145">
        <v>565813</v>
      </c>
      <c r="E11" s="145">
        <v>431832</v>
      </c>
      <c r="F11" s="145">
        <v>64811</v>
      </c>
      <c r="G11" s="145">
        <f>F11+E11+D11+C11</f>
        <v>33771880</v>
      </c>
      <c r="H11" s="328" t="s">
        <v>95</v>
      </c>
      <c r="I11" s="328"/>
    </row>
    <row r="12" spans="1:16" s="40" customFormat="1" ht="18" customHeight="1" thickTop="1" thickBot="1" x14ac:dyDescent="0.3">
      <c r="A12" s="330" t="s">
        <v>91</v>
      </c>
      <c r="B12" s="330"/>
      <c r="C12" s="144">
        <v>10180686</v>
      </c>
      <c r="D12" s="144">
        <v>138344</v>
      </c>
      <c r="E12" s="144">
        <v>33837</v>
      </c>
      <c r="F12" s="144">
        <v>15112</v>
      </c>
      <c r="G12" s="145">
        <f t="shared" ref="G12:G14" si="0">F12+E12+D12+C12</f>
        <v>10367979</v>
      </c>
      <c r="H12" s="331" t="s">
        <v>96</v>
      </c>
      <c r="I12" s="331"/>
    </row>
    <row r="13" spans="1:16" s="40" customFormat="1" ht="18" customHeight="1" thickTop="1" thickBot="1" x14ac:dyDescent="0.3">
      <c r="A13" s="316" t="s">
        <v>92</v>
      </c>
      <c r="B13" s="316"/>
      <c r="C13" s="145">
        <v>1642129</v>
      </c>
      <c r="D13" s="145">
        <v>0</v>
      </c>
      <c r="E13" s="145">
        <v>3177</v>
      </c>
      <c r="F13" s="145">
        <v>6554</v>
      </c>
      <c r="G13" s="145">
        <f t="shared" si="0"/>
        <v>1651860</v>
      </c>
      <c r="H13" s="328" t="s">
        <v>97</v>
      </c>
      <c r="I13" s="328"/>
    </row>
    <row r="14" spans="1:16" s="40" customFormat="1" ht="18" customHeight="1" thickTop="1" x14ac:dyDescent="0.25">
      <c r="A14" s="334" t="s">
        <v>93</v>
      </c>
      <c r="B14" s="334"/>
      <c r="C14" s="146">
        <v>5490098</v>
      </c>
      <c r="D14" s="146">
        <v>235753</v>
      </c>
      <c r="E14" s="146">
        <v>563474</v>
      </c>
      <c r="F14" s="146">
        <v>2133</v>
      </c>
      <c r="G14" s="177">
        <f t="shared" si="0"/>
        <v>6291458</v>
      </c>
      <c r="H14" s="335" t="s">
        <v>98</v>
      </c>
      <c r="I14" s="335"/>
    </row>
    <row r="15" spans="1:16" s="40" customFormat="1" ht="18" customHeight="1" x14ac:dyDescent="0.25">
      <c r="A15" s="444" t="s">
        <v>94</v>
      </c>
      <c r="B15" s="444"/>
      <c r="C15" s="147">
        <f>SUM(C11-C12)+(C13+C14)</f>
        <v>29660965</v>
      </c>
      <c r="D15" s="147">
        <f>SUM(D11-D12)+(D13+D14)</f>
        <v>663222</v>
      </c>
      <c r="E15" s="147">
        <f>SUM(E11-E12)+(E13+E14)</f>
        <v>964646</v>
      </c>
      <c r="F15" s="147">
        <f>SUM(F11-F12)+(F13+F14)</f>
        <v>58386</v>
      </c>
      <c r="G15" s="147">
        <f>F15+E15+D15+C15</f>
        <v>31347219</v>
      </c>
      <c r="H15" s="438" t="s">
        <v>23</v>
      </c>
      <c r="I15" s="438"/>
    </row>
    <row r="16" spans="1:16" s="40" customFormat="1" ht="30" customHeight="1" thickBot="1" x14ac:dyDescent="0.3">
      <c r="A16" s="347" t="s">
        <v>61</v>
      </c>
      <c r="B16" s="347"/>
      <c r="C16" s="148"/>
      <c r="D16" s="148"/>
      <c r="E16" s="148"/>
      <c r="F16" s="148"/>
      <c r="G16" s="143"/>
      <c r="H16" s="329" t="s">
        <v>79</v>
      </c>
      <c r="I16" s="329"/>
    </row>
    <row r="17" spans="1:11" s="40" customFormat="1" ht="18" customHeight="1" thickTop="1" thickBot="1" x14ac:dyDescent="0.3">
      <c r="A17" s="316" t="s">
        <v>62</v>
      </c>
      <c r="B17" s="316"/>
      <c r="C17" s="149">
        <v>94735</v>
      </c>
      <c r="D17" s="149">
        <v>7264</v>
      </c>
      <c r="E17" s="149">
        <v>2645</v>
      </c>
      <c r="F17" s="149">
        <v>483</v>
      </c>
      <c r="G17" s="145">
        <f>SUM(C17:F17)</f>
        <v>105127</v>
      </c>
      <c r="H17" s="328" t="s">
        <v>80</v>
      </c>
      <c r="I17" s="328"/>
    </row>
    <row r="18" spans="1:11" s="40" customFormat="1" ht="18" customHeight="1" thickTop="1" thickBot="1" x14ac:dyDescent="0.3">
      <c r="A18" s="330" t="s">
        <v>63</v>
      </c>
      <c r="B18" s="330" t="s">
        <v>52</v>
      </c>
      <c r="C18" s="148">
        <v>2390189</v>
      </c>
      <c r="D18" s="148">
        <v>86841</v>
      </c>
      <c r="E18" s="148">
        <v>161089</v>
      </c>
      <c r="F18" s="148">
        <v>18017</v>
      </c>
      <c r="G18" s="144">
        <f t="shared" ref="G18:G24" si="1">SUM(C18:F18)</f>
        <v>2656136</v>
      </c>
      <c r="H18" s="331" t="s">
        <v>81</v>
      </c>
      <c r="I18" s="331"/>
    </row>
    <row r="19" spans="1:11" s="40" customFormat="1" ht="18" customHeight="1" thickTop="1" x14ac:dyDescent="0.25">
      <c r="A19" s="336" t="s">
        <v>64</v>
      </c>
      <c r="B19" s="336"/>
      <c r="C19" s="150">
        <v>9454</v>
      </c>
      <c r="D19" s="150">
        <v>9834</v>
      </c>
      <c r="E19" s="150">
        <v>36878</v>
      </c>
      <c r="F19" s="150">
        <v>0</v>
      </c>
      <c r="G19" s="177">
        <f t="shared" si="1"/>
        <v>56166</v>
      </c>
      <c r="H19" s="339" t="s">
        <v>82</v>
      </c>
      <c r="I19" s="339"/>
    </row>
    <row r="20" spans="1:11" s="40" customFormat="1" ht="18" customHeight="1" x14ac:dyDescent="0.25">
      <c r="A20" s="442" t="s">
        <v>65</v>
      </c>
      <c r="B20" s="442"/>
      <c r="C20" s="151">
        <f>C17+C18+C19</f>
        <v>2494378</v>
      </c>
      <c r="D20" s="151">
        <f t="shared" ref="D20:G20" si="2">D17+D18+D19</f>
        <v>103939</v>
      </c>
      <c r="E20" s="151">
        <f t="shared" si="2"/>
        <v>200612</v>
      </c>
      <c r="F20" s="151">
        <f t="shared" si="2"/>
        <v>18500</v>
      </c>
      <c r="G20" s="151">
        <f t="shared" si="2"/>
        <v>2817429</v>
      </c>
      <c r="H20" s="443" t="s">
        <v>23</v>
      </c>
      <c r="I20" s="443"/>
    </row>
    <row r="21" spans="1:11" s="40" customFormat="1" ht="22.5" customHeight="1" thickBot="1" x14ac:dyDescent="0.3">
      <c r="A21" s="341" t="s">
        <v>66</v>
      </c>
      <c r="B21" s="341"/>
      <c r="C21" s="178">
        <f>C15-C20</f>
        <v>27166587</v>
      </c>
      <c r="D21" s="178">
        <f t="shared" ref="D21:F21" si="3">D15-D20</f>
        <v>559283</v>
      </c>
      <c r="E21" s="178">
        <f t="shared" si="3"/>
        <v>764034</v>
      </c>
      <c r="F21" s="178">
        <f t="shared" si="3"/>
        <v>39886</v>
      </c>
      <c r="G21" s="178">
        <f t="shared" ref="G21" si="4">G15-G20</f>
        <v>28529790</v>
      </c>
      <c r="H21" s="340" t="s">
        <v>83</v>
      </c>
      <c r="I21" s="340"/>
    </row>
    <row r="22" spans="1:11" s="40" customFormat="1" ht="22.5" customHeight="1" thickTop="1" thickBot="1" x14ac:dyDescent="0.3">
      <c r="A22" s="415" t="s">
        <v>67</v>
      </c>
      <c r="B22" s="415"/>
      <c r="C22" s="152">
        <v>592015</v>
      </c>
      <c r="D22" s="152">
        <v>10681</v>
      </c>
      <c r="E22" s="152">
        <v>11265</v>
      </c>
      <c r="F22" s="152">
        <v>2264</v>
      </c>
      <c r="G22" s="144">
        <f t="shared" si="1"/>
        <v>616225</v>
      </c>
      <c r="H22" s="439" t="s">
        <v>84</v>
      </c>
      <c r="I22" s="439"/>
    </row>
    <row r="23" spans="1:11" s="40" customFormat="1" ht="22.5" customHeight="1" thickTop="1" thickBot="1" x14ac:dyDescent="0.3">
      <c r="A23" s="417" t="s">
        <v>68</v>
      </c>
      <c r="B23" s="417"/>
      <c r="C23" s="149">
        <f>C21-C22</f>
        <v>26574572</v>
      </c>
      <c r="D23" s="149">
        <f t="shared" ref="D23:G23" si="5">D21-D22</f>
        <v>548602</v>
      </c>
      <c r="E23" s="149">
        <f t="shared" si="5"/>
        <v>752769</v>
      </c>
      <c r="F23" s="149">
        <f t="shared" si="5"/>
        <v>37622</v>
      </c>
      <c r="G23" s="149">
        <f t="shared" si="5"/>
        <v>27913565</v>
      </c>
      <c r="H23" s="441" t="s">
        <v>85</v>
      </c>
      <c r="I23" s="441"/>
    </row>
    <row r="24" spans="1:11" s="40" customFormat="1" ht="22.5" customHeight="1" thickTop="1" thickBot="1" x14ac:dyDescent="0.3">
      <c r="A24" s="415" t="s">
        <v>69</v>
      </c>
      <c r="B24" s="415"/>
      <c r="C24" s="152">
        <v>4124122</v>
      </c>
      <c r="D24" s="152">
        <v>112862</v>
      </c>
      <c r="E24" s="152">
        <v>187181</v>
      </c>
      <c r="F24" s="152">
        <v>6420</v>
      </c>
      <c r="G24" s="144">
        <f t="shared" si="1"/>
        <v>4430585</v>
      </c>
      <c r="H24" s="439" t="s">
        <v>86</v>
      </c>
      <c r="I24" s="439"/>
      <c r="K24" s="136"/>
    </row>
    <row r="25" spans="1:11" s="40" customFormat="1" ht="22.5" customHeight="1" thickTop="1" x14ac:dyDescent="0.25">
      <c r="A25" s="416" t="s">
        <v>70</v>
      </c>
      <c r="B25" s="416"/>
      <c r="C25" s="179">
        <f>C23-C24</f>
        <v>22450450</v>
      </c>
      <c r="D25" s="179">
        <f t="shared" ref="D25:G25" si="6">D23-D24</f>
        <v>435740</v>
      </c>
      <c r="E25" s="179">
        <f t="shared" si="6"/>
        <v>565588</v>
      </c>
      <c r="F25" s="179">
        <f t="shared" si="6"/>
        <v>31202</v>
      </c>
      <c r="G25" s="179">
        <f t="shared" si="6"/>
        <v>23482980</v>
      </c>
      <c r="H25" s="440" t="s">
        <v>87</v>
      </c>
      <c r="I25" s="440"/>
    </row>
    <row r="26" spans="1:11" s="40" customFormat="1" ht="17.399999999999999" x14ac:dyDescent="0.25">
      <c r="A26" s="139"/>
      <c r="C26" s="39"/>
      <c r="D26" s="39"/>
      <c r="E26" s="39"/>
      <c r="F26" s="39"/>
      <c r="G26" s="35"/>
      <c r="H26" s="141"/>
    </row>
    <row r="27" spans="1:11" s="40" customFormat="1" ht="17.399999999999999" x14ac:dyDescent="0.25">
      <c r="A27" s="139"/>
      <c r="H27" s="141"/>
    </row>
    <row r="28" spans="1:11" s="40" customFormat="1" ht="17.399999999999999" x14ac:dyDescent="0.25">
      <c r="A28" s="139"/>
      <c r="H28" s="141"/>
    </row>
    <row r="29" spans="1:11" s="40" customFormat="1" ht="17.399999999999999" x14ac:dyDescent="0.25">
      <c r="A29" s="139"/>
      <c r="H29" s="141"/>
    </row>
    <row r="31" spans="1:11" x14ac:dyDescent="0.25">
      <c r="B31" s="90"/>
      <c r="H31" s="115"/>
      <c r="I31" s="92"/>
    </row>
    <row r="32" spans="1:11" x14ac:dyDescent="0.25">
      <c r="B32" s="90"/>
      <c r="H32" s="115"/>
      <c r="I32" s="92"/>
    </row>
    <row r="33" spans="2:9" x14ac:dyDescent="0.25">
      <c r="B33" s="90"/>
      <c r="H33" s="115"/>
      <c r="I33" s="92"/>
    </row>
    <row r="34" spans="2:9" x14ac:dyDescent="0.25">
      <c r="B34" s="90"/>
      <c r="H34" s="115"/>
      <c r="I34" s="92"/>
    </row>
    <row r="35" spans="2:9" x14ac:dyDescent="0.25">
      <c r="B35" s="90"/>
      <c r="H35" s="115"/>
      <c r="I35" s="92"/>
    </row>
  </sheetData>
  <mergeCells count="40">
    <mergeCell ref="A21:B21"/>
    <mergeCell ref="A20:B20"/>
    <mergeCell ref="A2:I2"/>
    <mergeCell ref="H21:I21"/>
    <mergeCell ref="H16:I16"/>
    <mergeCell ref="H17:I17"/>
    <mergeCell ref="A19:B19"/>
    <mergeCell ref="H19:I19"/>
    <mergeCell ref="H20:I20"/>
    <mergeCell ref="A12:B12"/>
    <mergeCell ref="A13:B13"/>
    <mergeCell ref="A16:B16"/>
    <mergeCell ref="A14:B14"/>
    <mergeCell ref="A15:B15"/>
    <mergeCell ref="H14:I14"/>
    <mergeCell ref="H18:I18"/>
    <mergeCell ref="A1:I1"/>
    <mergeCell ref="A11:B11"/>
    <mergeCell ref="H11:I11"/>
    <mergeCell ref="H12:I12"/>
    <mergeCell ref="H13:I13"/>
    <mergeCell ref="A25:B25"/>
    <mergeCell ref="H24:I24"/>
    <mergeCell ref="H25:I25"/>
    <mergeCell ref="H22:I22"/>
    <mergeCell ref="A24:B24"/>
    <mergeCell ref="H23:I23"/>
    <mergeCell ref="A22:B22"/>
    <mergeCell ref="A23:B23"/>
    <mergeCell ref="A18:B18"/>
    <mergeCell ref="A10:B10"/>
    <mergeCell ref="H10:I10"/>
    <mergeCell ref="A3:I3"/>
    <mergeCell ref="A5:I5"/>
    <mergeCell ref="A4:I4"/>
    <mergeCell ref="H7:I9"/>
    <mergeCell ref="A7:B9"/>
    <mergeCell ref="C7:G7"/>
    <mergeCell ref="H15:I15"/>
    <mergeCell ref="A17:B17"/>
  </mergeCells>
  <phoneticPr fontId="0" type="noConversion"/>
  <printOptions horizontalCentered="1" verticalCentered="1"/>
  <pageMargins left="0" right="0" top="0" bottom="0" header="0.51181102362204722" footer="0.51181102362204722"/>
  <pageSetup paperSize="9" scale="9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G14"/>
  <sheetViews>
    <sheetView tabSelected="1" view="pageBreakPreview" topLeftCell="A11" zoomScaleNormal="100" zoomScaleSheetLayoutView="100" workbookViewId="0">
      <selection activeCell="G23" sqref="G23"/>
    </sheetView>
  </sheetViews>
  <sheetFormatPr defaultRowHeight="13.2" x14ac:dyDescent="0.25"/>
  <cols>
    <col min="1" max="1" width="25.6640625" style="212" customWidth="1"/>
    <col min="2" max="6" width="12.6640625" style="227" customWidth="1"/>
    <col min="7" max="7" width="25.6640625" style="212" customWidth="1"/>
  </cols>
  <sheetData>
    <row r="1" spans="1:7" s="255" customFormat="1" ht="54" customHeight="1" x14ac:dyDescent="0.25">
      <c r="A1" s="447"/>
      <c r="B1" s="448"/>
      <c r="C1" s="448"/>
      <c r="D1" s="448"/>
      <c r="E1" s="448"/>
      <c r="F1" s="448"/>
      <c r="G1" s="448"/>
    </row>
    <row r="2" spans="1:7" s="228" customFormat="1" ht="21" x14ac:dyDescent="0.25">
      <c r="A2" s="449" t="s">
        <v>271</v>
      </c>
      <c r="B2" s="449"/>
      <c r="C2" s="449"/>
      <c r="D2" s="449"/>
      <c r="E2" s="449"/>
      <c r="F2" s="449"/>
      <c r="G2" s="449"/>
    </row>
    <row r="3" spans="1:7" s="228" customFormat="1" ht="21" x14ac:dyDescent="0.25">
      <c r="A3" s="500" t="s">
        <v>264</v>
      </c>
      <c r="B3" s="500"/>
      <c r="C3" s="500"/>
      <c r="D3" s="500"/>
      <c r="E3" s="500"/>
      <c r="F3" s="500"/>
      <c r="G3" s="500"/>
    </row>
    <row r="4" spans="1:7" s="228" customFormat="1" ht="15.75" customHeight="1" x14ac:dyDescent="0.25">
      <c r="A4" s="450" t="s">
        <v>270</v>
      </c>
      <c r="B4" s="450"/>
      <c r="C4" s="450"/>
      <c r="D4" s="450"/>
      <c r="E4" s="450"/>
      <c r="F4" s="450"/>
      <c r="G4" s="450"/>
    </row>
    <row r="5" spans="1:7" s="228" customFormat="1" ht="15.6" x14ac:dyDescent="0.25">
      <c r="A5" s="450" t="s">
        <v>264</v>
      </c>
      <c r="B5" s="450"/>
      <c r="C5" s="450"/>
      <c r="D5" s="450"/>
      <c r="E5" s="450"/>
      <c r="F5" s="450"/>
      <c r="G5" s="450"/>
    </row>
    <row r="6" spans="1:7" s="250" customFormat="1" ht="16.2" x14ac:dyDescent="0.35">
      <c r="A6" s="254" t="s">
        <v>304</v>
      </c>
      <c r="B6" s="253"/>
      <c r="C6" s="451"/>
      <c r="D6" s="451"/>
      <c r="E6" s="252"/>
      <c r="F6" s="252"/>
      <c r="G6" s="251" t="s">
        <v>303</v>
      </c>
    </row>
    <row r="7" spans="1:7" s="228" customFormat="1" ht="55.5" customHeight="1" x14ac:dyDescent="0.25">
      <c r="A7" s="452" t="s">
        <v>269</v>
      </c>
      <c r="B7" s="249" t="s">
        <v>268</v>
      </c>
      <c r="C7" s="249" t="s">
        <v>260</v>
      </c>
      <c r="D7" s="249" t="s">
        <v>261</v>
      </c>
      <c r="E7" s="249" t="s">
        <v>262</v>
      </c>
      <c r="F7" s="249" t="s">
        <v>263</v>
      </c>
      <c r="G7" s="445" t="s">
        <v>267</v>
      </c>
    </row>
    <row r="8" spans="1:7" s="228" customFormat="1" ht="40.799999999999997" x14ac:dyDescent="0.25">
      <c r="A8" s="453"/>
      <c r="B8" s="248" t="s">
        <v>266</v>
      </c>
      <c r="C8" s="248" t="s">
        <v>256</v>
      </c>
      <c r="D8" s="248" t="s">
        <v>257</v>
      </c>
      <c r="E8" s="248" t="s">
        <v>258</v>
      </c>
      <c r="F8" s="248" t="s">
        <v>259</v>
      </c>
      <c r="G8" s="446"/>
    </row>
    <row r="9" spans="1:7" s="228" customFormat="1" ht="33" customHeight="1" thickBot="1" x14ac:dyDescent="0.3">
      <c r="A9" s="247" t="s">
        <v>76</v>
      </c>
      <c r="B9" s="245">
        <v>2976009</v>
      </c>
      <c r="C9" s="245">
        <v>3253770</v>
      </c>
      <c r="D9" s="246">
        <v>8.06</v>
      </c>
      <c r="E9" s="246">
        <v>0.32</v>
      </c>
      <c r="F9" s="245">
        <v>452405</v>
      </c>
      <c r="G9" s="244" t="s">
        <v>74</v>
      </c>
    </row>
    <row r="10" spans="1:7" s="228" customFormat="1" ht="33" customHeight="1" thickTop="1" thickBot="1" x14ac:dyDescent="0.3">
      <c r="A10" s="243" t="s">
        <v>77</v>
      </c>
      <c r="B10" s="145">
        <v>1536492</v>
      </c>
      <c r="C10" s="145">
        <v>1822038</v>
      </c>
      <c r="D10" s="242">
        <v>13.07</v>
      </c>
      <c r="E10" s="242">
        <v>1.1000000000000001</v>
      </c>
      <c r="F10" s="145">
        <v>310060</v>
      </c>
      <c r="G10" s="241" t="s">
        <v>75</v>
      </c>
    </row>
    <row r="11" spans="1:7" s="228" customFormat="1" ht="33" customHeight="1" thickTop="1" thickBot="1" x14ac:dyDescent="0.3">
      <c r="A11" s="240" t="s">
        <v>88</v>
      </c>
      <c r="B11" s="238">
        <v>1284127</v>
      </c>
      <c r="C11" s="238">
        <v>1837422</v>
      </c>
      <c r="D11" s="239">
        <v>16.7</v>
      </c>
      <c r="E11" s="239">
        <v>1.41</v>
      </c>
      <c r="F11" s="238">
        <v>372916</v>
      </c>
      <c r="G11" s="237" t="s">
        <v>89</v>
      </c>
    </row>
    <row r="12" spans="1:7" s="228" customFormat="1" ht="33" customHeight="1" thickTop="1" x14ac:dyDescent="0.25">
      <c r="A12" s="236" t="s">
        <v>220</v>
      </c>
      <c r="B12" s="177">
        <v>856986</v>
      </c>
      <c r="C12" s="177">
        <v>712027</v>
      </c>
      <c r="D12" s="235">
        <v>30.86</v>
      </c>
      <c r="E12" s="235">
        <v>0.88</v>
      </c>
      <c r="F12" s="177">
        <v>78291</v>
      </c>
      <c r="G12" s="234" t="s">
        <v>29</v>
      </c>
    </row>
    <row r="13" spans="1:7" s="228" customFormat="1" ht="40.5" customHeight="1" x14ac:dyDescent="0.25">
      <c r="A13" s="233" t="s">
        <v>23</v>
      </c>
      <c r="B13" s="232">
        <v>2827208</v>
      </c>
      <c r="C13" s="232">
        <v>3107725</v>
      </c>
      <c r="D13" s="231">
        <v>8.4700000000000006</v>
      </c>
      <c r="E13" s="231">
        <v>0.37</v>
      </c>
      <c r="F13" s="230">
        <v>440090</v>
      </c>
      <c r="G13" s="229" t="s">
        <v>16</v>
      </c>
    </row>
    <row r="14" spans="1:7" ht="27" customHeight="1" x14ac:dyDescent="0.25">
      <c r="A14" s="507" t="s">
        <v>320</v>
      </c>
      <c r="B14" s="507"/>
      <c r="C14" s="507"/>
      <c r="D14" s="507"/>
      <c r="E14" s="506" t="s">
        <v>255</v>
      </c>
      <c r="F14" s="506"/>
      <c r="G14" s="506"/>
    </row>
  </sheetData>
  <mergeCells count="10">
    <mergeCell ref="G7:G8"/>
    <mergeCell ref="A1:G1"/>
    <mergeCell ref="A2:G2"/>
    <mergeCell ref="A3:G3"/>
    <mergeCell ref="A4:G4"/>
    <mergeCell ref="A5:G5"/>
    <mergeCell ref="C6:D6"/>
    <mergeCell ref="A7:A8"/>
    <mergeCell ref="E14:G14"/>
    <mergeCell ref="A14:D14"/>
  </mergeCells>
  <printOptions horizontalCentered="1" verticalCentered="1"/>
  <pageMargins left="0" right="0" top="0" bottom="0" header="0.51181102362204722" footer="0.51181102362204722"/>
  <pageSetup paperSize="9" orientation="landscape" r:id="rId1"/>
  <headerFooter alignWithMargins="0"/>
  <rowBreaks count="1" manualBreakCount="1">
    <brk id="14" max="6"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42"/>
  <sheetViews>
    <sheetView showGridLines="0" rightToLeft="1" view="pageBreakPreview" zoomScaleNormal="100" zoomScaleSheetLayoutView="100" workbookViewId="0">
      <selection activeCell="B22" sqref="B22"/>
    </sheetView>
  </sheetViews>
  <sheetFormatPr defaultColWidth="9.109375" defaultRowHeight="13.2" x14ac:dyDescent="0.25"/>
  <cols>
    <col min="1" max="1" width="75.109375" style="28" customWidth="1"/>
    <col min="2" max="16384" width="9.109375" style="28"/>
  </cols>
  <sheetData>
    <row r="1" spans="1:1" ht="21" customHeight="1" x14ac:dyDescent="0.25"/>
    <row r="2" spans="1:1" s="45" customFormat="1" ht="69" customHeight="1" x14ac:dyDescent="0.25">
      <c r="A2" s="44"/>
    </row>
    <row r="3" spans="1:1" s="45" customFormat="1" ht="38.25" customHeight="1" x14ac:dyDescent="0.25">
      <c r="A3" s="46"/>
    </row>
    <row r="4" spans="1:1" s="45" customFormat="1" ht="90" customHeight="1" x14ac:dyDescent="0.25">
      <c r="A4" s="47"/>
    </row>
    <row r="5" spans="1:1" s="29" customFormat="1" x14ac:dyDescent="0.25">
      <c r="A5" s="30"/>
    </row>
    <row r="9" spans="1:1" ht="72.599999999999994" x14ac:dyDescent="2.0499999999999998">
      <c r="A9" s="31"/>
    </row>
    <row r="42" ht="58.95" customHeight="1" x14ac:dyDescent="0.25"/>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5"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1">
    <tabColor theme="3" tint="0.39997558519241921"/>
  </sheetPr>
  <dimension ref="A1:K17"/>
  <sheetViews>
    <sheetView showGridLines="0" rightToLeft="1" view="pageBreakPreview" zoomScale="90" zoomScaleNormal="100" zoomScaleSheetLayoutView="90" workbookViewId="0">
      <selection activeCell="I6" sqref="I6"/>
    </sheetView>
  </sheetViews>
  <sheetFormatPr defaultColWidth="9.109375" defaultRowHeight="15.6" x14ac:dyDescent="0.25"/>
  <cols>
    <col min="1" max="1" width="8.88671875" style="90" customWidth="1"/>
    <col min="2" max="2" width="15.6640625" style="91" customWidth="1"/>
    <col min="3" max="7" width="12.6640625" style="35" customWidth="1"/>
    <col min="8" max="8" width="15.6640625" style="92" customWidth="1"/>
    <col min="9" max="9" width="4.6640625" style="92" customWidth="1"/>
    <col min="10" max="16384" width="9.109375" style="86"/>
  </cols>
  <sheetData>
    <row r="1" spans="1:11" s="82" customFormat="1" ht="58.5" customHeight="1" x14ac:dyDescent="0.25">
      <c r="A1" s="338"/>
      <c r="B1" s="364"/>
      <c r="C1" s="364"/>
      <c r="D1" s="364"/>
      <c r="E1" s="364"/>
      <c r="F1" s="364"/>
      <c r="G1" s="364"/>
      <c r="H1" s="364"/>
      <c r="I1" s="364"/>
      <c r="J1" s="99"/>
      <c r="K1" s="99"/>
    </row>
    <row r="2" spans="1:11" s="42" customFormat="1" ht="21" x14ac:dyDescent="0.25">
      <c r="A2" s="58" t="s">
        <v>53</v>
      </c>
      <c r="B2" s="59"/>
      <c r="C2" s="59"/>
      <c r="D2" s="59"/>
      <c r="E2" s="59"/>
      <c r="F2" s="59"/>
      <c r="G2" s="59"/>
      <c r="H2" s="59"/>
      <c r="I2" s="59"/>
    </row>
    <row r="3" spans="1:11" s="5" customFormat="1" ht="15" customHeight="1" x14ac:dyDescent="0.25">
      <c r="A3" s="321" t="s">
        <v>242</v>
      </c>
      <c r="B3" s="321"/>
      <c r="C3" s="321"/>
      <c r="D3" s="321"/>
      <c r="E3" s="321"/>
      <c r="F3" s="321"/>
      <c r="G3" s="321"/>
      <c r="H3" s="321"/>
      <c r="I3" s="321"/>
      <c r="K3" s="21"/>
    </row>
    <row r="4" spans="1:11" s="42" customFormat="1" x14ac:dyDescent="0.25">
      <c r="A4" s="37" t="s">
        <v>36</v>
      </c>
      <c r="B4" s="34"/>
      <c r="C4" s="13"/>
      <c r="D4" s="13"/>
      <c r="E4" s="13"/>
      <c r="F4" s="13"/>
      <c r="G4" s="13"/>
      <c r="H4" s="6"/>
      <c r="I4" s="13"/>
    </row>
    <row r="5" spans="1:11" s="42" customFormat="1" ht="13.5" customHeight="1" x14ac:dyDescent="0.25">
      <c r="A5" s="369" t="s">
        <v>242</v>
      </c>
      <c r="B5" s="369"/>
      <c r="C5" s="369"/>
      <c r="D5" s="369"/>
      <c r="E5" s="369"/>
      <c r="F5" s="369"/>
      <c r="G5" s="369"/>
      <c r="H5" s="369"/>
      <c r="I5" s="369"/>
    </row>
    <row r="6" spans="1:11" s="42" customFormat="1" ht="23.25" customHeight="1" x14ac:dyDescent="0.25">
      <c r="A6" s="24" t="s">
        <v>301</v>
      </c>
      <c r="B6" s="34"/>
      <c r="C6" s="35"/>
      <c r="D6" s="35"/>
      <c r="E6" s="35"/>
      <c r="F6" s="35"/>
      <c r="G6" s="35"/>
      <c r="H6" s="8"/>
      <c r="I6" s="48" t="s">
        <v>302</v>
      </c>
    </row>
    <row r="7" spans="1:11" ht="18.75" customHeight="1" thickBot="1" x14ac:dyDescent="0.3">
      <c r="A7" s="421" t="s">
        <v>119</v>
      </c>
      <c r="B7" s="421"/>
      <c r="C7" s="367" t="s">
        <v>116</v>
      </c>
      <c r="D7" s="367" t="s">
        <v>51</v>
      </c>
      <c r="E7" s="367" t="s">
        <v>117</v>
      </c>
      <c r="F7" s="367" t="s">
        <v>223</v>
      </c>
      <c r="G7" s="370" t="s">
        <v>135</v>
      </c>
      <c r="H7" s="427" t="s">
        <v>118</v>
      </c>
      <c r="I7" s="427"/>
    </row>
    <row r="8" spans="1:11" ht="18" customHeight="1" thickTop="1" thickBot="1" x14ac:dyDescent="0.3">
      <c r="A8" s="422"/>
      <c r="B8" s="422"/>
      <c r="C8" s="435"/>
      <c r="D8" s="435"/>
      <c r="E8" s="435"/>
      <c r="F8" s="435"/>
      <c r="G8" s="454"/>
      <c r="H8" s="428"/>
      <c r="I8" s="428"/>
    </row>
    <row r="9" spans="1:11" ht="28.5" customHeight="1" thickTop="1" thickBot="1" x14ac:dyDescent="0.3">
      <c r="A9" s="423"/>
      <c r="B9" s="423"/>
      <c r="C9" s="368"/>
      <c r="D9" s="368"/>
      <c r="E9" s="368"/>
      <c r="F9" s="368"/>
      <c r="G9" s="371"/>
      <c r="H9" s="429"/>
      <c r="I9" s="429"/>
    </row>
    <row r="10" spans="1:11" ht="28.5" hidden="1" customHeight="1" thickBot="1" x14ac:dyDescent="0.3">
      <c r="A10" s="455">
        <v>2008</v>
      </c>
      <c r="B10" s="456"/>
      <c r="C10" s="51">
        <v>736518</v>
      </c>
      <c r="D10" s="51">
        <v>273205</v>
      </c>
      <c r="E10" s="51">
        <v>348541</v>
      </c>
      <c r="F10" s="51">
        <v>1722232</v>
      </c>
      <c r="G10" s="196">
        <f>SUM(C10:F10)</f>
        <v>3080496</v>
      </c>
      <c r="H10" s="465">
        <v>2008</v>
      </c>
      <c r="I10" s="466"/>
    </row>
    <row r="11" spans="1:11" ht="28.5" hidden="1" customHeight="1" thickTop="1" thickBot="1" x14ac:dyDescent="0.3">
      <c r="A11" s="457">
        <v>2009</v>
      </c>
      <c r="B11" s="458"/>
      <c r="C11" s="142">
        <v>713805</v>
      </c>
      <c r="D11" s="142">
        <v>287869</v>
      </c>
      <c r="E11" s="142">
        <v>790382</v>
      </c>
      <c r="F11" s="142">
        <v>1086736</v>
      </c>
      <c r="G11" s="142">
        <f>SUM(C11:F11)</f>
        <v>2878792</v>
      </c>
      <c r="H11" s="467">
        <v>2009</v>
      </c>
      <c r="I11" s="468"/>
    </row>
    <row r="12" spans="1:11" ht="28.5" customHeight="1" thickTop="1" thickBot="1" x14ac:dyDescent="0.3">
      <c r="A12" s="459">
        <v>2011</v>
      </c>
      <c r="B12" s="460"/>
      <c r="C12" s="126">
        <v>772157</v>
      </c>
      <c r="D12" s="126">
        <v>415801</v>
      </c>
      <c r="E12" s="126">
        <v>765509</v>
      </c>
      <c r="F12" s="126">
        <v>2208264</v>
      </c>
      <c r="G12" s="180">
        <f t="shared" ref="G12:G16" si="0">C12+D12+E12+F12</f>
        <v>4161731</v>
      </c>
      <c r="H12" s="469">
        <v>2011</v>
      </c>
      <c r="I12" s="470"/>
    </row>
    <row r="13" spans="1:11" ht="28.5" customHeight="1" thickTop="1" thickBot="1" x14ac:dyDescent="0.3">
      <c r="A13" s="463">
        <v>2012</v>
      </c>
      <c r="B13" s="464"/>
      <c r="C13" s="96">
        <v>868938</v>
      </c>
      <c r="D13" s="96">
        <v>591148</v>
      </c>
      <c r="E13" s="96">
        <v>1552152</v>
      </c>
      <c r="F13" s="96">
        <v>2294525</v>
      </c>
      <c r="G13" s="219">
        <f t="shared" si="0"/>
        <v>5306763</v>
      </c>
      <c r="H13" s="473">
        <v>2012</v>
      </c>
      <c r="I13" s="474"/>
    </row>
    <row r="14" spans="1:11" ht="28.5" customHeight="1" thickTop="1" thickBot="1" x14ac:dyDescent="0.3">
      <c r="A14" s="459">
        <v>2013</v>
      </c>
      <c r="B14" s="460"/>
      <c r="C14" s="126">
        <v>1656422</v>
      </c>
      <c r="D14" s="126">
        <v>568265</v>
      </c>
      <c r="E14" s="126">
        <v>1795660</v>
      </c>
      <c r="F14" s="126">
        <v>3009329</v>
      </c>
      <c r="G14" s="180">
        <f t="shared" si="0"/>
        <v>7029676</v>
      </c>
      <c r="H14" s="469">
        <v>2013</v>
      </c>
      <c r="I14" s="470"/>
    </row>
    <row r="15" spans="1:11" ht="28.5" customHeight="1" thickTop="1" thickBot="1" x14ac:dyDescent="0.3">
      <c r="A15" s="463">
        <v>2014</v>
      </c>
      <c r="B15" s="464"/>
      <c r="C15" s="96">
        <v>2275981</v>
      </c>
      <c r="D15" s="96">
        <v>1187463</v>
      </c>
      <c r="E15" s="96">
        <v>2153534</v>
      </c>
      <c r="F15" s="96">
        <v>3881039</v>
      </c>
      <c r="G15" s="219">
        <f t="shared" ref="G15" si="1">C15+D15+E15+F15</f>
        <v>9498017</v>
      </c>
      <c r="H15" s="473">
        <v>2014</v>
      </c>
      <c r="I15" s="474"/>
    </row>
    <row r="16" spans="1:11" ht="28.5" customHeight="1" thickTop="1" x14ac:dyDescent="0.25">
      <c r="A16" s="461">
        <v>2015</v>
      </c>
      <c r="B16" s="462"/>
      <c r="C16" s="97">
        <v>4094333</v>
      </c>
      <c r="D16" s="97">
        <v>1162039</v>
      </c>
      <c r="E16" s="97">
        <v>1749320</v>
      </c>
      <c r="F16" s="97">
        <v>5414831</v>
      </c>
      <c r="G16" s="277">
        <f t="shared" si="0"/>
        <v>12420523</v>
      </c>
      <c r="H16" s="471">
        <v>2015</v>
      </c>
      <c r="I16" s="472"/>
    </row>
    <row r="17" spans="1:9" ht="28.5" customHeight="1" x14ac:dyDescent="0.25">
      <c r="A17" s="171"/>
      <c r="B17" s="171"/>
      <c r="C17" s="172"/>
      <c r="D17" s="172"/>
      <c r="E17" s="172"/>
      <c r="F17" s="172"/>
      <c r="G17" s="197"/>
      <c r="H17" s="198"/>
      <c r="I17" s="198"/>
    </row>
  </sheetData>
  <mergeCells count="24">
    <mergeCell ref="H10:I10"/>
    <mergeCell ref="H11:I11"/>
    <mergeCell ref="H12:I12"/>
    <mergeCell ref="H16:I16"/>
    <mergeCell ref="H13:I13"/>
    <mergeCell ref="H14:I14"/>
    <mergeCell ref="H15:I15"/>
    <mergeCell ref="A10:B10"/>
    <mergeCell ref="A11:B11"/>
    <mergeCell ref="A12:B12"/>
    <mergeCell ref="A16:B16"/>
    <mergeCell ref="A13:B13"/>
    <mergeCell ref="A14:B14"/>
    <mergeCell ref="A15:B15"/>
    <mergeCell ref="G7:G9"/>
    <mergeCell ref="H7:I9"/>
    <mergeCell ref="A1:I1"/>
    <mergeCell ref="A3:I3"/>
    <mergeCell ref="F7:F9"/>
    <mergeCell ref="A7:B9"/>
    <mergeCell ref="E7:E9"/>
    <mergeCell ref="D7:D9"/>
    <mergeCell ref="C7:C9"/>
    <mergeCell ref="A5:I5"/>
  </mergeCells>
  <phoneticPr fontId="0" type="noConversion"/>
  <printOptions horizontalCentered="1"/>
  <pageMargins left="0.39370078740157483" right="0.39370078740157483" top="0.98425196850393704" bottom="0" header="0.51181102362204722" footer="0.51181102362204722"/>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3">
    <tabColor theme="3" tint="0.39997558519241921"/>
  </sheetPr>
  <dimension ref="A1:Q14"/>
  <sheetViews>
    <sheetView showGridLines="0" rightToLeft="1" view="pageBreakPreview" zoomScaleNormal="100" zoomScaleSheetLayoutView="100" workbookViewId="0">
      <selection activeCell="Q5" sqref="Q5"/>
    </sheetView>
  </sheetViews>
  <sheetFormatPr defaultColWidth="9.109375" defaultRowHeight="15.6" x14ac:dyDescent="0.25"/>
  <cols>
    <col min="1" max="1" width="7.44140625" style="90" customWidth="1"/>
    <col min="2" max="2" width="15.6640625" style="91" customWidth="1"/>
    <col min="3" max="7" width="12.6640625" style="35" customWidth="1"/>
    <col min="8" max="8" width="15.6640625" style="92" customWidth="1"/>
    <col min="9" max="9" width="4.6640625" style="92" customWidth="1"/>
    <col min="10" max="16384" width="9.109375" style="86"/>
  </cols>
  <sheetData>
    <row r="1" spans="1:17" s="82" customFormat="1" ht="58.5" customHeight="1" x14ac:dyDescent="0.25">
      <c r="A1" s="338"/>
      <c r="B1" s="364"/>
      <c r="C1" s="364"/>
      <c r="D1" s="364"/>
      <c r="E1" s="364"/>
      <c r="F1" s="364"/>
      <c r="G1" s="364"/>
      <c r="H1" s="364"/>
      <c r="I1" s="364"/>
      <c r="J1" s="99"/>
      <c r="K1" s="99"/>
      <c r="L1" s="99"/>
      <c r="M1" s="99"/>
      <c r="N1" s="99"/>
      <c r="O1" s="99"/>
      <c r="P1" s="99"/>
      <c r="Q1" s="99"/>
    </row>
    <row r="2" spans="1:17" s="42" customFormat="1" ht="18" customHeight="1" x14ac:dyDescent="0.25">
      <c r="A2" s="58" t="s">
        <v>37</v>
      </c>
      <c r="B2" s="59"/>
      <c r="C2" s="59"/>
      <c r="D2" s="59"/>
      <c r="E2" s="59"/>
      <c r="F2" s="59"/>
      <c r="G2" s="59"/>
      <c r="H2" s="59"/>
      <c r="I2" s="59"/>
    </row>
    <row r="3" spans="1:17" s="5" customFormat="1" ht="15" customHeight="1" x14ac:dyDescent="0.25">
      <c r="A3" s="321" t="s">
        <v>242</v>
      </c>
      <c r="B3" s="321"/>
      <c r="C3" s="321"/>
      <c r="D3" s="321"/>
      <c r="E3" s="321"/>
      <c r="F3" s="321"/>
      <c r="G3" s="321"/>
      <c r="H3" s="321"/>
      <c r="I3" s="321"/>
      <c r="K3" s="21"/>
    </row>
    <row r="4" spans="1:17" s="42" customFormat="1" x14ac:dyDescent="0.25">
      <c r="A4" s="37" t="s">
        <v>38</v>
      </c>
      <c r="B4" s="34"/>
      <c r="C4" s="13"/>
      <c r="D4" s="13"/>
      <c r="E4" s="13"/>
      <c r="F4" s="13"/>
      <c r="G4" s="13"/>
      <c r="H4" s="6"/>
      <c r="I4" s="13"/>
    </row>
    <row r="5" spans="1:17" s="42" customFormat="1" ht="13.5" customHeight="1" x14ac:dyDescent="0.25">
      <c r="A5" s="369" t="s">
        <v>245</v>
      </c>
      <c r="B5" s="369"/>
      <c r="C5" s="369"/>
      <c r="D5" s="369"/>
      <c r="E5" s="369"/>
      <c r="F5" s="369"/>
      <c r="G5" s="369"/>
      <c r="H5" s="369"/>
      <c r="I5" s="369"/>
    </row>
    <row r="6" spans="1:17" s="42" customFormat="1" ht="23.25" customHeight="1" x14ac:dyDescent="0.25">
      <c r="A6" s="24" t="s">
        <v>300</v>
      </c>
      <c r="B6" s="34"/>
      <c r="C6" s="35"/>
      <c r="D6" s="35"/>
      <c r="E6" s="35"/>
      <c r="F6" s="35"/>
      <c r="G6" s="35"/>
      <c r="H6" s="8"/>
      <c r="I6" s="48" t="s">
        <v>299</v>
      </c>
    </row>
    <row r="7" spans="1:17" ht="18.75" customHeight="1" thickBot="1" x14ac:dyDescent="0.3">
      <c r="A7" s="421" t="s">
        <v>44</v>
      </c>
      <c r="B7" s="421"/>
      <c r="C7" s="367" t="s">
        <v>116</v>
      </c>
      <c r="D7" s="367" t="s">
        <v>51</v>
      </c>
      <c r="E7" s="367" t="s">
        <v>117</v>
      </c>
      <c r="F7" s="367" t="s">
        <v>223</v>
      </c>
      <c r="G7" s="370" t="s">
        <v>135</v>
      </c>
      <c r="H7" s="427" t="s">
        <v>120</v>
      </c>
      <c r="I7" s="427"/>
      <c r="N7" s="95"/>
    </row>
    <row r="8" spans="1:17" ht="18" customHeight="1" thickTop="1" thickBot="1" x14ac:dyDescent="0.3">
      <c r="A8" s="422"/>
      <c r="B8" s="422"/>
      <c r="C8" s="435"/>
      <c r="D8" s="435"/>
      <c r="E8" s="435"/>
      <c r="F8" s="435"/>
      <c r="G8" s="454"/>
      <c r="H8" s="428"/>
      <c r="I8" s="428"/>
    </row>
    <row r="9" spans="1:17" ht="24" customHeight="1" thickTop="1" thickBot="1" x14ac:dyDescent="0.3">
      <c r="A9" s="475"/>
      <c r="B9" s="475"/>
      <c r="C9" s="476"/>
      <c r="D9" s="476"/>
      <c r="E9" s="476"/>
      <c r="F9" s="476"/>
      <c r="G9" s="477"/>
      <c r="H9" s="478"/>
      <c r="I9" s="478"/>
    </row>
    <row r="10" spans="1:17" ht="28.5" customHeight="1" thickTop="1" thickBot="1" x14ac:dyDescent="0.3">
      <c r="A10" s="463">
        <v>2011</v>
      </c>
      <c r="B10" s="464"/>
      <c r="C10" s="96">
        <v>549050</v>
      </c>
      <c r="D10" s="96">
        <v>169626</v>
      </c>
      <c r="E10" s="96">
        <v>422742</v>
      </c>
      <c r="F10" s="96">
        <v>1666485</v>
      </c>
      <c r="G10" s="96">
        <f>SUM(C10:F10)</f>
        <v>2807903</v>
      </c>
      <c r="H10" s="473">
        <v>2011</v>
      </c>
      <c r="I10" s="474"/>
    </row>
    <row r="11" spans="1:17" ht="28.5" customHeight="1" thickTop="1" thickBot="1" x14ac:dyDescent="0.3">
      <c r="A11" s="461">
        <v>2012</v>
      </c>
      <c r="B11" s="462"/>
      <c r="C11" s="97">
        <v>550018</v>
      </c>
      <c r="D11" s="97">
        <v>140878</v>
      </c>
      <c r="E11" s="97">
        <v>590259</v>
      </c>
      <c r="F11" s="97">
        <v>1706830</v>
      </c>
      <c r="G11" s="97">
        <f>SUM(C11:F11)</f>
        <v>2987985</v>
      </c>
      <c r="H11" s="471">
        <v>2012</v>
      </c>
      <c r="I11" s="472"/>
    </row>
    <row r="12" spans="1:17" ht="28.5" customHeight="1" thickTop="1" thickBot="1" x14ac:dyDescent="0.3">
      <c r="A12" s="463">
        <v>2013</v>
      </c>
      <c r="B12" s="464"/>
      <c r="C12" s="96">
        <v>1656422</v>
      </c>
      <c r="D12" s="96">
        <v>568265</v>
      </c>
      <c r="E12" s="96">
        <v>1795660</v>
      </c>
      <c r="F12" s="96">
        <v>3009329</v>
      </c>
      <c r="G12" s="96">
        <f t="shared" ref="G12" si="0">SUM(C12:F12)</f>
        <v>7029676</v>
      </c>
      <c r="H12" s="473">
        <v>2013</v>
      </c>
      <c r="I12" s="474"/>
    </row>
    <row r="13" spans="1:17" ht="28.5" customHeight="1" thickTop="1" thickBot="1" x14ac:dyDescent="0.3">
      <c r="A13" s="461">
        <v>2014</v>
      </c>
      <c r="B13" s="462"/>
      <c r="C13" s="97">
        <v>831956</v>
      </c>
      <c r="D13" s="97">
        <v>252279</v>
      </c>
      <c r="E13" s="97">
        <v>909340</v>
      </c>
      <c r="F13" s="97">
        <v>3072626</v>
      </c>
      <c r="G13" s="97">
        <f>C13+D13+E13+F13</f>
        <v>5066201</v>
      </c>
      <c r="H13" s="483">
        <v>2014</v>
      </c>
      <c r="I13" s="484"/>
    </row>
    <row r="14" spans="1:17" ht="28.5" customHeight="1" thickTop="1" x14ac:dyDescent="0.25">
      <c r="A14" s="481">
        <v>2015</v>
      </c>
      <c r="B14" s="482"/>
      <c r="C14" s="312">
        <v>1521706</v>
      </c>
      <c r="D14" s="312">
        <v>593657</v>
      </c>
      <c r="E14" s="312">
        <v>736724</v>
      </c>
      <c r="F14" s="312">
        <v>2485151</v>
      </c>
      <c r="G14" s="312">
        <f>C14+D14+E14+F14</f>
        <v>5337238</v>
      </c>
      <c r="H14" s="479">
        <v>2015</v>
      </c>
      <c r="I14" s="480"/>
    </row>
  </sheetData>
  <mergeCells count="20">
    <mergeCell ref="H10:I10"/>
    <mergeCell ref="A10:B10"/>
    <mergeCell ref="H7:I9"/>
    <mergeCell ref="H14:I14"/>
    <mergeCell ref="A14:B14"/>
    <mergeCell ref="A11:B11"/>
    <mergeCell ref="H11:I11"/>
    <mergeCell ref="A12:B12"/>
    <mergeCell ref="H12:I12"/>
    <mergeCell ref="A13:B13"/>
    <mergeCell ref="H13:I13"/>
    <mergeCell ref="A1:I1"/>
    <mergeCell ref="A3:I3"/>
    <mergeCell ref="A5:I5"/>
    <mergeCell ref="A7:B9"/>
    <mergeCell ref="C7:C9"/>
    <mergeCell ref="G7:G9"/>
    <mergeCell ref="E7:E9"/>
    <mergeCell ref="D7:D9"/>
    <mergeCell ref="F7:F9"/>
  </mergeCells>
  <phoneticPr fontId="0" type="noConversion"/>
  <printOptions horizontalCentered="1" verticalCentered="1"/>
  <pageMargins left="0" right="0" top="0" bottom="0" header="0.51181102362204722" footer="0.51181102362204722"/>
  <pageSetup paperSize="9" scale="97"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4">
    <tabColor theme="3" tint="0.39997558519241921"/>
  </sheetPr>
  <dimension ref="A1:Q26"/>
  <sheetViews>
    <sheetView showGridLines="0" rightToLeft="1" view="pageBreakPreview" zoomScaleNormal="100" zoomScaleSheetLayoutView="100" workbookViewId="0">
      <selection activeCell="A26" sqref="A26:I26"/>
    </sheetView>
  </sheetViews>
  <sheetFormatPr defaultColWidth="9.109375" defaultRowHeight="15.6" x14ac:dyDescent="0.25"/>
  <cols>
    <col min="1" max="1" width="4.6640625" style="12" customWidth="1"/>
    <col min="2" max="2" width="15.6640625" style="11" customWidth="1"/>
    <col min="3" max="7" width="12.6640625" style="10" customWidth="1"/>
    <col min="8" max="8" width="15.6640625" style="7" customWidth="1"/>
    <col min="9" max="9" width="4.6640625" style="7" customWidth="1"/>
    <col min="10" max="16384" width="9.109375" style="9"/>
  </cols>
  <sheetData>
    <row r="1" spans="1:17" s="33" customFormat="1" ht="23.25" customHeight="1" x14ac:dyDescent="0.25">
      <c r="A1" s="485"/>
      <c r="B1" s="486"/>
      <c r="C1" s="486"/>
      <c r="D1" s="486"/>
      <c r="E1" s="486"/>
      <c r="F1" s="486"/>
      <c r="G1" s="486"/>
      <c r="H1" s="486"/>
      <c r="I1" s="486"/>
      <c r="J1" s="32"/>
      <c r="K1" s="32"/>
      <c r="L1" s="32"/>
      <c r="M1" s="32"/>
      <c r="N1" s="32"/>
      <c r="O1" s="32"/>
      <c r="P1" s="32"/>
      <c r="Q1" s="32"/>
    </row>
    <row r="2" spans="1:17" s="3" customFormat="1" ht="18" customHeight="1" x14ac:dyDescent="0.25">
      <c r="A2" s="213" t="s">
        <v>205</v>
      </c>
      <c r="B2" s="67"/>
      <c r="C2" s="67"/>
      <c r="D2" s="67"/>
      <c r="E2" s="67"/>
      <c r="F2" s="67"/>
      <c r="G2" s="67"/>
      <c r="H2" s="67"/>
      <c r="I2" s="67"/>
    </row>
    <row r="3" spans="1:17" s="5" customFormat="1" ht="15" customHeight="1" x14ac:dyDescent="0.25">
      <c r="A3" s="487">
        <v>2015</v>
      </c>
      <c r="B3" s="487"/>
      <c r="C3" s="487"/>
      <c r="D3" s="487"/>
      <c r="E3" s="487"/>
      <c r="F3" s="487"/>
      <c r="G3" s="487"/>
      <c r="H3" s="487"/>
      <c r="I3" s="487"/>
      <c r="K3" s="21"/>
    </row>
    <row r="4" spans="1:17" s="3" customFormat="1" x14ac:dyDescent="0.25">
      <c r="A4" s="214" t="s">
        <v>206</v>
      </c>
      <c r="B4" s="60"/>
      <c r="C4" s="61"/>
      <c r="D4" s="61"/>
      <c r="E4" s="61"/>
      <c r="F4" s="61"/>
      <c r="G4" s="61"/>
      <c r="H4" s="62"/>
      <c r="I4" s="61"/>
    </row>
    <row r="5" spans="1:17" s="42" customFormat="1" ht="13.5" customHeight="1" x14ac:dyDescent="0.25">
      <c r="A5" s="488">
        <v>2015</v>
      </c>
      <c r="B5" s="488"/>
      <c r="C5" s="488"/>
      <c r="D5" s="488"/>
      <c r="E5" s="488"/>
      <c r="F5" s="488"/>
      <c r="G5" s="488"/>
      <c r="H5" s="488"/>
      <c r="I5" s="488"/>
    </row>
    <row r="6" spans="1:17" s="3" customFormat="1" ht="28.5" customHeight="1" x14ac:dyDescent="0.25">
      <c r="A6" s="25"/>
      <c r="B6" s="25"/>
      <c r="C6" s="25"/>
      <c r="D6" s="25"/>
      <c r="E6" s="25"/>
      <c r="F6" s="26"/>
      <c r="G6" s="27"/>
      <c r="H6" s="489"/>
      <c r="I6" s="490"/>
    </row>
    <row r="7" spans="1:17" x14ac:dyDescent="0.25">
      <c r="A7" s="15"/>
      <c r="B7" s="63"/>
      <c r="C7" s="23"/>
      <c r="D7" s="23"/>
      <c r="E7" s="23"/>
      <c r="F7" s="23"/>
      <c r="G7" s="23"/>
      <c r="H7" s="64"/>
      <c r="I7" s="64"/>
    </row>
    <row r="8" spans="1:17" x14ac:dyDescent="0.25">
      <c r="A8" s="15"/>
      <c r="B8" s="63"/>
      <c r="C8" s="23"/>
      <c r="D8" s="23"/>
      <c r="E8" s="23"/>
      <c r="F8" s="23"/>
      <c r="G8" s="23"/>
      <c r="H8" s="64"/>
      <c r="I8" s="64"/>
    </row>
    <row r="9" spans="1:17" x14ac:dyDescent="0.25">
      <c r="A9" s="15"/>
      <c r="B9" s="63"/>
      <c r="C9" s="23"/>
      <c r="D9" s="23"/>
      <c r="E9" s="23"/>
      <c r="F9" s="23"/>
      <c r="G9" s="23"/>
      <c r="H9" s="64"/>
      <c r="I9" s="64"/>
    </row>
    <row r="10" spans="1:17" x14ac:dyDescent="0.25">
      <c r="A10" s="15"/>
      <c r="B10" s="63"/>
      <c r="C10" s="23"/>
      <c r="D10" s="23"/>
      <c r="E10" s="23"/>
      <c r="F10" s="23"/>
      <c r="G10" s="23"/>
      <c r="H10" s="64"/>
      <c r="I10" s="64"/>
    </row>
    <row r="11" spans="1:17" x14ac:dyDescent="0.25">
      <c r="A11" s="15"/>
      <c r="B11" s="63"/>
      <c r="C11" s="23"/>
      <c r="D11" s="23"/>
      <c r="E11" s="23"/>
      <c r="F11" s="23"/>
      <c r="G11" s="23"/>
      <c r="H11" s="64"/>
      <c r="I11" s="64"/>
    </row>
    <row r="12" spans="1:17" x14ac:dyDescent="0.25">
      <c r="A12" s="15"/>
      <c r="B12" s="63"/>
      <c r="C12" s="23"/>
      <c r="D12" s="23"/>
      <c r="E12" s="23"/>
      <c r="F12" s="23"/>
      <c r="G12" s="23"/>
      <c r="H12" s="64"/>
      <c r="I12" s="64"/>
    </row>
    <row r="13" spans="1:17" x14ac:dyDescent="0.25">
      <c r="A13" s="15"/>
      <c r="B13" s="63"/>
      <c r="C13" s="23"/>
      <c r="D13" s="23"/>
      <c r="E13" s="23"/>
      <c r="F13" s="23"/>
      <c r="G13" s="23"/>
      <c r="H13" s="64"/>
      <c r="I13" s="64"/>
    </row>
    <row r="14" spans="1:17" x14ac:dyDescent="0.25">
      <c r="A14" s="15"/>
      <c r="B14" s="63"/>
      <c r="C14" s="23"/>
      <c r="D14" s="23"/>
      <c r="E14" s="23"/>
      <c r="F14" s="23"/>
      <c r="G14" s="23"/>
      <c r="H14" s="64"/>
      <c r="I14" s="64"/>
    </row>
    <row r="15" spans="1:17" x14ac:dyDescent="0.25">
      <c r="A15" s="15"/>
      <c r="B15" s="63"/>
      <c r="C15" s="23"/>
      <c r="D15" s="23"/>
      <c r="E15" s="23"/>
      <c r="F15" s="23"/>
      <c r="G15" s="23"/>
      <c r="H15" s="64"/>
      <c r="I15" s="64"/>
    </row>
    <row r="16" spans="1:17" x14ac:dyDescent="0.25">
      <c r="A16" s="15"/>
      <c r="B16" s="63"/>
      <c r="C16" s="23"/>
      <c r="D16" s="23"/>
      <c r="E16" s="23"/>
      <c r="F16" s="23"/>
      <c r="G16" s="23"/>
      <c r="H16" s="64"/>
      <c r="I16" s="64"/>
    </row>
    <row r="17" spans="1:9" x14ac:dyDescent="0.25">
      <c r="A17" s="15"/>
      <c r="B17" s="63"/>
      <c r="C17" s="23"/>
      <c r="D17" s="23"/>
      <c r="E17" s="23"/>
      <c r="F17" s="23"/>
      <c r="G17" s="23"/>
      <c r="H17" s="64"/>
      <c r="I17" s="64"/>
    </row>
    <row r="18" spans="1:9" x14ac:dyDescent="0.25">
      <c r="A18" s="15"/>
      <c r="B18" s="63"/>
      <c r="C18" s="23"/>
      <c r="D18" s="23"/>
      <c r="E18" s="23"/>
      <c r="F18" s="23"/>
      <c r="G18" s="23"/>
      <c r="H18" s="64"/>
      <c r="I18" s="64"/>
    </row>
    <row r="19" spans="1:9" x14ac:dyDescent="0.25">
      <c r="A19" s="15"/>
      <c r="B19" s="63"/>
      <c r="C19" s="23"/>
      <c r="D19" s="23"/>
      <c r="E19" s="23"/>
      <c r="F19" s="23"/>
      <c r="G19" s="23"/>
      <c r="H19" s="64"/>
      <c r="I19" s="64"/>
    </row>
    <row r="20" spans="1:9" x14ac:dyDescent="0.25">
      <c r="A20" s="15"/>
      <c r="B20" s="63"/>
      <c r="C20" s="23"/>
      <c r="D20" s="23"/>
      <c r="E20" s="23"/>
      <c r="F20" s="23"/>
      <c r="G20" s="23"/>
      <c r="H20" s="64"/>
      <c r="I20" s="64"/>
    </row>
    <row r="21" spans="1:9" x14ac:dyDescent="0.25">
      <c r="A21" s="15"/>
      <c r="B21" s="63"/>
      <c r="C21" s="23"/>
      <c r="D21" s="23"/>
      <c r="E21" s="23"/>
      <c r="F21" s="23"/>
      <c r="G21" s="23"/>
      <c r="H21" s="64"/>
      <c r="I21" s="64"/>
    </row>
    <row r="22" spans="1:9" x14ac:dyDescent="0.25">
      <c r="A22" s="15"/>
      <c r="B22" s="63"/>
      <c r="C22" s="23"/>
      <c r="D22" s="23"/>
      <c r="E22" s="23"/>
      <c r="F22" s="23"/>
      <c r="G22" s="23"/>
      <c r="H22" s="64"/>
      <c r="I22" s="64"/>
    </row>
    <row r="23" spans="1:9" x14ac:dyDescent="0.25">
      <c r="A23" s="15"/>
      <c r="B23" s="63"/>
      <c r="C23" s="23"/>
      <c r="D23" s="23"/>
      <c r="E23" s="23"/>
      <c r="F23" s="23"/>
      <c r="G23" s="23"/>
      <c r="H23" s="64"/>
      <c r="I23" s="64"/>
    </row>
    <row r="24" spans="1:9" x14ac:dyDescent="0.25">
      <c r="A24" s="15"/>
      <c r="B24" s="63"/>
      <c r="C24" s="23"/>
      <c r="D24" s="23"/>
      <c r="E24" s="23"/>
      <c r="F24" s="23"/>
      <c r="G24" s="23"/>
      <c r="H24" s="64"/>
      <c r="I24" s="64"/>
    </row>
    <row r="25" spans="1:9" x14ac:dyDescent="0.25">
      <c r="A25" s="15"/>
      <c r="B25" s="63"/>
      <c r="C25" s="23"/>
      <c r="D25" s="23"/>
      <c r="E25" s="23"/>
      <c r="F25" s="23"/>
      <c r="G25" s="23"/>
      <c r="H25" s="64"/>
      <c r="I25" s="64"/>
    </row>
    <row r="26" spans="1:9" s="66" customFormat="1" ht="13.2" x14ac:dyDescent="0.25">
      <c r="A26" s="491" t="s">
        <v>290</v>
      </c>
      <c r="B26" s="491"/>
      <c r="C26" s="491"/>
      <c r="D26" s="491"/>
      <c r="E26" s="491"/>
      <c r="F26" s="491"/>
      <c r="G26" s="491"/>
      <c r="H26" s="491"/>
      <c r="I26" s="491"/>
    </row>
  </sheetData>
  <mergeCells count="5">
    <mergeCell ref="A1:I1"/>
    <mergeCell ref="A3:I3"/>
    <mergeCell ref="A5:I5"/>
    <mergeCell ref="H6:I6"/>
    <mergeCell ref="A26:I26"/>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2">
    <tabColor theme="3" tint="0.39997558519241921"/>
  </sheetPr>
  <dimension ref="A1:P15"/>
  <sheetViews>
    <sheetView showGridLines="0" rightToLeft="1" view="pageBreakPreview" zoomScaleNormal="100" zoomScaleSheetLayoutView="100" workbookViewId="0">
      <selection activeCell="A4" sqref="A4"/>
    </sheetView>
  </sheetViews>
  <sheetFormatPr defaultColWidth="9.109375" defaultRowHeight="15.6" x14ac:dyDescent="0.25"/>
  <cols>
    <col min="1" max="1" width="10.6640625" style="90" customWidth="1"/>
    <col min="2" max="2" width="15.6640625" style="91" customWidth="1"/>
    <col min="3" max="7" width="12.6640625" style="35" customWidth="1"/>
    <col min="8" max="8" width="15.88671875" style="92" customWidth="1"/>
    <col min="9" max="9" width="8" style="92" customWidth="1"/>
    <col min="10" max="16384" width="9.109375" style="86"/>
  </cols>
  <sheetData>
    <row r="1" spans="1:16" s="82" customFormat="1" ht="58.5" customHeight="1" x14ac:dyDescent="0.25">
      <c r="A1" s="338"/>
      <c r="B1" s="364"/>
      <c r="C1" s="364"/>
      <c r="D1" s="364"/>
      <c r="E1" s="364"/>
      <c r="F1" s="364"/>
      <c r="G1" s="364"/>
      <c r="H1" s="364"/>
      <c r="I1" s="364"/>
      <c r="J1" s="99"/>
      <c r="K1" s="99"/>
      <c r="L1" s="99"/>
      <c r="M1" s="99"/>
      <c r="N1" s="99"/>
      <c r="O1" s="99"/>
      <c r="P1" s="99"/>
    </row>
    <row r="2" spans="1:16" s="42" customFormat="1" ht="18" customHeight="1" x14ac:dyDescent="0.25">
      <c r="A2" s="58" t="s">
        <v>39</v>
      </c>
      <c r="B2" s="59"/>
      <c r="C2" s="59"/>
      <c r="D2" s="59"/>
      <c r="E2" s="59"/>
      <c r="F2" s="59"/>
      <c r="G2" s="59"/>
      <c r="H2" s="59"/>
      <c r="I2" s="59"/>
    </row>
    <row r="3" spans="1:16" s="5" customFormat="1" ht="15" customHeight="1" x14ac:dyDescent="0.25">
      <c r="A3" s="321" t="s">
        <v>242</v>
      </c>
      <c r="B3" s="321"/>
      <c r="C3" s="321"/>
      <c r="D3" s="321"/>
      <c r="E3" s="321"/>
      <c r="F3" s="321"/>
      <c r="G3" s="321"/>
      <c r="H3" s="321"/>
      <c r="I3" s="321"/>
    </row>
    <row r="4" spans="1:16" s="42" customFormat="1" x14ac:dyDescent="0.25">
      <c r="A4" s="37" t="s">
        <v>319</v>
      </c>
      <c r="B4" s="34"/>
      <c r="C4" s="13"/>
      <c r="D4" s="13"/>
      <c r="E4" s="13"/>
      <c r="F4" s="13"/>
      <c r="G4" s="13"/>
      <c r="H4" s="6"/>
      <c r="I4" s="13"/>
    </row>
    <row r="5" spans="1:16" s="42" customFormat="1" ht="13.5" customHeight="1" x14ac:dyDescent="0.25">
      <c r="A5" s="369" t="s">
        <v>246</v>
      </c>
      <c r="B5" s="369"/>
      <c r="C5" s="369"/>
      <c r="D5" s="369"/>
      <c r="E5" s="369"/>
      <c r="F5" s="369"/>
      <c r="G5" s="369"/>
      <c r="H5" s="369"/>
      <c r="I5" s="369"/>
    </row>
    <row r="6" spans="1:16" s="42" customFormat="1" ht="23.25" customHeight="1" x14ac:dyDescent="0.25">
      <c r="A6" s="24" t="s">
        <v>297</v>
      </c>
      <c r="B6" s="34"/>
      <c r="C6" s="35"/>
      <c r="D6" s="35"/>
      <c r="E6" s="35"/>
      <c r="F6" s="35"/>
      <c r="G6" s="35"/>
      <c r="H6" s="8"/>
      <c r="I6" s="48" t="s">
        <v>298</v>
      </c>
    </row>
    <row r="7" spans="1:16" ht="18.75" customHeight="1" thickBot="1" x14ac:dyDescent="0.3">
      <c r="A7" s="421" t="s">
        <v>44</v>
      </c>
      <c r="B7" s="421"/>
      <c r="C7" s="367" t="s">
        <v>116</v>
      </c>
      <c r="D7" s="367" t="s">
        <v>51</v>
      </c>
      <c r="E7" s="367" t="s">
        <v>117</v>
      </c>
      <c r="F7" s="367" t="s">
        <v>223</v>
      </c>
      <c r="G7" s="370" t="s">
        <v>135</v>
      </c>
      <c r="H7" s="317" t="s">
        <v>105</v>
      </c>
      <c r="I7" s="318"/>
      <c r="M7" s="95"/>
    </row>
    <row r="8" spans="1:16" ht="18" customHeight="1" thickTop="1" thickBot="1" x14ac:dyDescent="0.3">
      <c r="A8" s="422"/>
      <c r="B8" s="422"/>
      <c r="C8" s="435"/>
      <c r="D8" s="435"/>
      <c r="E8" s="435"/>
      <c r="F8" s="435"/>
      <c r="G8" s="454"/>
      <c r="H8" s="492"/>
      <c r="I8" s="493"/>
    </row>
    <row r="9" spans="1:16" ht="27.75" customHeight="1" thickTop="1" thickBot="1" x14ac:dyDescent="0.3">
      <c r="A9" s="423"/>
      <c r="B9" s="423"/>
      <c r="C9" s="368"/>
      <c r="D9" s="368"/>
      <c r="E9" s="368"/>
      <c r="F9" s="368"/>
      <c r="G9" s="371"/>
      <c r="H9" s="319"/>
      <c r="I9" s="320"/>
    </row>
    <row r="10" spans="1:16" ht="28.5" customHeight="1" thickTop="1" thickBot="1" x14ac:dyDescent="0.3">
      <c r="A10" s="461">
        <v>2011</v>
      </c>
      <c r="B10" s="462"/>
      <c r="C10" s="51">
        <v>619448</v>
      </c>
      <c r="D10" s="51">
        <v>45111</v>
      </c>
      <c r="E10" s="51">
        <v>9193</v>
      </c>
      <c r="F10" s="51">
        <v>45301</v>
      </c>
      <c r="G10" s="51">
        <f t="shared" ref="G10:G12" si="0">SUM(C10:F10)</f>
        <v>719053</v>
      </c>
      <c r="H10" s="494">
        <v>2011</v>
      </c>
      <c r="I10" s="495"/>
    </row>
    <row r="11" spans="1:16" ht="28.5" customHeight="1" thickTop="1" thickBot="1" x14ac:dyDescent="0.3">
      <c r="A11" s="463">
        <v>2012</v>
      </c>
      <c r="B11" s="464"/>
      <c r="C11" s="96">
        <v>593868</v>
      </c>
      <c r="D11" s="96">
        <v>32029</v>
      </c>
      <c r="E11" s="96">
        <v>8791</v>
      </c>
      <c r="F11" s="96">
        <v>73152</v>
      </c>
      <c r="G11" s="96">
        <f t="shared" si="0"/>
        <v>707840</v>
      </c>
      <c r="H11" s="496">
        <v>2012</v>
      </c>
      <c r="I11" s="497"/>
    </row>
    <row r="12" spans="1:16" ht="28.5" customHeight="1" thickTop="1" thickBot="1" x14ac:dyDescent="0.3">
      <c r="A12" s="461">
        <v>2013</v>
      </c>
      <c r="B12" s="462"/>
      <c r="C12" s="97">
        <v>861381</v>
      </c>
      <c r="D12" s="97">
        <v>43863</v>
      </c>
      <c r="E12" s="97">
        <v>14474</v>
      </c>
      <c r="F12" s="97">
        <v>48528</v>
      </c>
      <c r="G12" s="51">
        <f t="shared" si="0"/>
        <v>968246</v>
      </c>
      <c r="H12" s="494">
        <v>2013</v>
      </c>
      <c r="I12" s="495"/>
    </row>
    <row r="13" spans="1:16" ht="28.5" customHeight="1" thickTop="1" thickBot="1" x14ac:dyDescent="0.3">
      <c r="A13" s="463">
        <v>2014</v>
      </c>
      <c r="B13" s="464"/>
      <c r="C13" s="96">
        <v>970554</v>
      </c>
      <c r="D13" s="96">
        <v>34108</v>
      </c>
      <c r="E13" s="96">
        <v>11969</v>
      </c>
      <c r="F13" s="96">
        <v>71826</v>
      </c>
      <c r="G13" s="96">
        <f>C13+D13+E13+F13</f>
        <v>1088457</v>
      </c>
      <c r="H13" s="496">
        <v>2014</v>
      </c>
      <c r="I13" s="497"/>
    </row>
    <row r="14" spans="1:16" ht="28.5" customHeight="1" thickTop="1" x14ac:dyDescent="0.25">
      <c r="A14" s="461">
        <v>2015</v>
      </c>
      <c r="B14" s="462"/>
      <c r="C14" s="97">
        <v>886569</v>
      </c>
      <c r="D14" s="97">
        <v>25882</v>
      </c>
      <c r="E14" s="97">
        <v>8661</v>
      </c>
      <c r="F14" s="97">
        <v>74714</v>
      </c>
      <c r="G14" s="97">
        <f>C14+D14+E14+F14</f>
        <v>995826</v>
      </c>
      <c r="H14" s="494">
        <v>2015</v>
      </c>
      <c r="I14" s="495"/>
    </row>
    <row r="15" spans="1:16" s="95" customFormat="1" ht="28.5" customHeight="1" x14ac:dyDescent="0.25">
      <c r="A15" s="171"/>
      <c r="B15" s="171"/>
      <c r="C15" s="172"/>
      <c r="D15" s="172"/>
      <c r="E15" s="172"/>
      <c r="F15" s="172"/>
      <c r="G15" s="173"/>
      <c r="H15" s="174"/>
      <c r="I15" s="174"/>
    </row>
  </sheetData>
  <mergeCells count="20">
    <mergeCell ref="A10:B10"/>
    <mergeCell ref="A11:B11"/>
    <mergeCell ref="A14:B14"/>
    <mergeCell ref="H10:I10"/>
    <mergeCell ref="H11:I11"/>
    <mergeCell ref="H14:I14"/>
    <mergeCell ref="A12:B12"/>
    <mergeCell ref="H12:I12"/>
    <mergeCell ref="A13:B13"/>
    <mergeCell ref="H13:I13"/>
    <mergeCell ref="A1:I1"/>
    <mergeCell ref="C7:C9"/>
    <mergeCell ref="A3:I3"/>
    <mergeCell ref="A5:I5"/>
    <mergeCell ref="A7:B9"/>
    <mergeCell ref="H7:I9"/>
    <mergeCell ref="F7:F9"/>
    <mergeCell ref="E7:E9"/>
    <mergeCell ref="G7:G9"/>
    <mergeCell ref="D7:D9"/>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7">
    <tabColor theme="3" tint="0.39997558519241921"/>
  </sheetPr>
  <dimension ref="A1:Q28"/>
  <sheetViews>
    <sheetView showGridLines="0" rightToLeft="1" view="pageBreakPreview" zoomScaleNormal="100" zoomScaleSheetLayoutView="100" workbookViewId="0">
      <selection activeCell="A4" sqref="A4"/>
    </sheetView>
  </sheetViews>
  <sheetFormatPr defaultColWidth="8.88671875" defaultRowHeight="15.6" x14ac:dyDescent="0.25"/>
  <cols>
    <col min="1" max="1" width="3.6640625" style="12" customWidth="1"/>
    <col min="2" max="2" width="15.6640625" style="11" customWidth="1"/>
    <col min="3" max="7" width="12.6640625" style="10" customWidth="1"/>
    <col min="8" max="8" width="15.6640625" style="7" customWidth="1"/>
    <col min="9" max="9" width="8.6640625" style="7" customWidth="1"/>
    <col min="10" max="16384" width="8.88671875" style="9"/>
  </cols>
  <sheetData>
    <row r="1" spans="1:17" s="33" customFormat="1" ht="34.5" customHeight="1" x14ac:dyDescent="0.25">
      <c r="A1" s="485"/>
      <c r="B1" s="486"/>
      <c r="C1" s="486"/>
      <c r="D1" s="486"/>
      <c r="E1" s="486"/>
      <c r="F1" s="486"/>
      <c r="G1" s="486"/>
      <c r="H1" s="486"/>
      <c r="I1" s="486"/>
      <c r="J1" s="32"/>
      <c r="K1" s="32"/>
      <c r="L1" s="32"/>
      <c r="M1" s="32"/>
      <c r="N1" s="32"/>
      <c r="O1" s="32"/>
      <c r="P1" s="32"/>
      <c r="Q1" s="32"/>
    </row>
    <row r="2" spans="1:17" s="3" customFormat="1" ht="18" customHeight="1" x14ac:dyDescent="0.25">
      <c r="A2" s="213" t="s">
        <v>39</v>
      </c>
      <c r="B2" s="67"/>
      <c r="C2" s="67"/>
      <c r="D2" s="67"/>
      <c r="E2" s="67"/>
      <c r="F2" s="67"/>
      <c r="G2" s="67"/>
      <c r="H2" s="67"/>
      <c r="I2" s="67"/>
    </row>
    <row r="3" spans="1:17" s="5" customFormat="1" ht="15" customHeight="1" x14ac:dyDescent="0.25">
      <c r="A3" s="487">
        <v>2015</v>
      </c>
      <c r="B3" s="487"/>
      <c r="C3" s="487"/>
      <c r="D3" s="487"/>
      <c r="E3" s="487"/>
      <c r="F3" s="487"/>
      <c r="G3" s="487"/>
      <c r="H3" s="487"/>
      <c r="I3" s="487"/>
      <c r="K3" s="21"/>
    </row>
    <row r="4" spans="1:17" s="3" customFormat="1" x14ac:dyDescent="0.25">
      <c r="A4" s="214" t="s">
        <v>319</v>
      </c>
      <c r="B4" s="60"/>
      <c r="C4" s="61"/>
      <c r="D4" s="61"/>
      <c r="E4" s="61"/>
      <c r="F4" s="61"/>
      <c r="G4" s="61"/>
      <c r="H4" s="62"/>
      <c r="I4" s="61"/>
    </row>
    <row r="5" spans="1:17" s="42" customFormat="1" ht="13.5" customHeight="1" x14ac:dyDescent="0.25">
      <c r="A5" s="488">
        <v>2015</v>
      </c>
      <c r="B5" s="488"/>
      <c r="C5" s="488"/>
      <c r="D5" s="488"/>
      <c r="E5" s="488"/>
      <c r="F5" s="488"/>
      <c r="G5" s="488"/>
      <c r="H5" s="488"/>
      <c r="I5" s="488"/>
    </row>
    <row r="6" spans="1:17" ht="24" customHeight="1" x14ac:dyDescent="0.25">
      <c r="A6" s="15"/>
      <c r="B6" s="16"/>
      <c r="C6" s="17"/>
      <c r="D6" s="17"/>
      <c r="E6" s="17"/>
      <c r="F6" s="17"/>
      <c r="G6" s="18"/>
      <c r="H6" s="19"/>
      <c r="I6" s="20"/>
    </row>
    <row r="7" spans="1:17" ht="24" customHeight="1" x14ac:dyDescent="0.25">
      <c r="A7" s="15"/>
      <c r="B7" s="16"/>
      <c r="C7" s="17"/>
      <c r="D7" s="17"/>
      <c r="E7" s="17"/>
      <c r="F7" s="17"/>
      <c r="G7" s="18"/>
      <c r="H7" s="19"/>
      <c r="I7" s="20"/>
    </row>
    <row r="8" spans="1:17" ht="23.25" customHeight="1" x14ac:dyDescent="0.25">
      <c r="A8" s="15"/>
      <c r="B8" s="16"/>
      <c r="C8" s="17"/>
      <c r="D8" s="17"/>
      <c r="E8" s="17"/>
      <c r="F8" s="17"/>
      <c r="G8" s="18"/>
      <c r="H8" s="19"/>
      <c r="I8" s="20"/>
    </row>
    <row r="9" spans="1:17" ht="23.25" customHeight="1" x14ac:dyDescent="0.25">
      <c r="A9" s="15"/>
      <c r="B9" s="16"/>
      <c r="C9" s="17"/>
      <c r="D9" s="17"/>
      <c r="E9" s="17"/>
      <c r="F9" s="17"/>
      <c r="G9" s="18"/>
      <c r="H9" s="19"/>
      <c r="I9" s="20"/>
    </row>
    <row r="10" spans="1:17" ht="23.25" customHeight="1" x14ac:dyDescent="0.25">
      <c r="A10" s="15"/>
      <c r="B10" s="16"/>
      <c r="C10" s="17"/>
      <c r="D10" s="17"/>
      <c r="E10" s="17"/>
      <c r="F10" s="17"/>
      <c r="G10" s="18"/>
      <c r="H10" s="19"/>
      <c r="I10" s="20"/>
    </row>
    <row r="11" spans="1:17" ht="23.25" customHeight="1" x14ac:dyDescent="0.25">
      <c r="A11" s="15"/>
      <c r="B11" s="16"/>
      <c r="C11" s="17"/>
      <c r="D11" s="17"/>
      <c r="E11" s="17"/>
      <c r="F11" s="17"/>
      <c r="G11" s="18"/>
      <c r="H11" s="19"/>
      <c r="I11" s="20"/>
    </row>
    <row r="12" spans="1:17" ht="23.25" customHeight="1" x14ac:dyDescent="0.25">
      <c r="A12" s="15"/>
      <c r="B12" s="16"/>
      <c r="C12" s="17"/>
      <c r="D12" s="17"/>
      <c r="E12" s="17"/>
      <c r="F12" s="17"/>
      <c r="G12" s="18"/>
      <c r="H12" s="19"/>
      <c r="I12" s="20"/>
    </row>
    <row r="13" spans="1:17" ht="23.25" customHeight="1" x14ac:dyDescent="0.25">
      <c r="A13" s="15"/>
      <c r="B13" s="16"/>
      <c r="C13" s="17"/>
      <c r="D13" s="17"/>
      <c r="E13" s="17"/>
      <c r="F13" s="17"/>
      <c r="G13" s="18"/>
      <c r="H13" s="19"/>
      <c r="I13" s="20"/>
    </row>
    <row r="14" spans="1:17" x14ac:dyDescent="0.25">
      <c r="A14" s="15"/>
      <c r="B14" s="63"/>
      <c r="C14" s="23"/>
      <c r="D14" s="23"/>
      <c r="E14" s="23"/>
      <c r="F14" s="23"/>
      <c r="G14" s="23"/>
      <c r="H14" s="64"/>
      <c r="I14" s="64"/>
    </row>
    <row r="15" spans="1:17" x14ac:dyDescent="0.25">
      <c r="A15" s="15"/>
      <c r="B15" s="63"/>
      <c r="C15" s="23"/>
      <c r="D15" s="23"/>
      <c r="E15" s="23"/>
      <c r="F15" s="23"/>
      <c r="G15" s="23"/>
      <c r="H15" s="64"/>
      <c r="I15" s="64"/>
    </row>
    <row r="16" spans="1:17" x14ac:dyDescent="0.25">
      <c r="A16" s="15"/>
      <c r="B16" s="63"/>
      <c r="C16" s="23"/>
      <c r="D16" s="23"/>
      <c r="E16" s="23"/>
      <c r="F16" s="23"/>
      <c r="G16" s="23"/>
      <c r="H16" s="64"/>
      <c r="I16" s="64"/>
    </row>
    <row r="17" spans="1:9" x14ac:dyDescent="0.25">
      <c r="A17" s="15"/>
      <c r="B17" s="63"/>
      <c r="C17" s="23"/>
      <c r="D17" s="23"/>
      <c r="E17" s="23"/>
      <c r="F17" s="23"/>
      <c r="G17" s="23"/>
      <c r="H17" s="64"/>
      <c r="I17" s="64"/>
    </row>
    <row r="18" spans="1:9" x14ac:dyDescent="0.25">
      <c r="A18" s="15"/>
      <c r="B18" s="63"/>
      <c r="C18" s="23"/>
      <c r="D18" s="23"/>
      <c r="E18" s="23"/>
      <c r="F18" s="23"/>
      <c r="G18" s="23"/>
      <c r="H18" s="64"/>
      <c r="I18" s="64"/>
    </row>
    <row r="19" spans="1:9" x14ac:dyDescent="0.25">
      <c r="A19" s="15"/>
      <c r="B19" s="63"/>
      <c r="C19" s="23"/>
      <c r="D19" s="23"/>
      <c r="E19" s="23"/>
      <c r="F19" s="23"/>
      <c r="G19" s="23"/>
      <c r="H19" s="64"/>
      <c r="I19" s="64"/>
    </row>
    <row r="20" spans="1:9" x14ac:dyDescent="0.25">
      <c r="A20" s="15"/>
      <c r="B20" s="63"/>
      <c r="C20" s="23"/>
      <c r="D20" s="23"/>
      <c r="E20" s="23"/>
      <c r="F20" s="23"/>
      <c r="G20" s="23"/>
      <c r="H20" s="64"/>
      <c r="I20" s="64"/>
    </row>
    <row r="21" spans="1:9" x14ac:dyDescent="0.25">
      <c r="A21" s="15"/>
      <c r="B21" s="63"/>
      <c r="C21" s="23"/>
      <c r="D21" s="23"/>
      <c r="E21" s="23"/>
      <c r="F21" s="23"/>
      <c r="G21" s="23"/>
      <c r="H21" s="64"/>
      <c r="I21" s="64"/>
    </row>
    <row r="22" spans="1:9" x14ac:dyDescent="0.25">
      <c r="A22" s="15"/>
      <c r="B22" s="63"/>
      <c r="C22" s="23"/>
      <c r="D22" s="23"/>
      <c r="E22" s="23"/>
      <c r="F22" s="23"/>
      <c r="G22" s="23"/>
      <c r="H22" s="64"/>
      <c r="I22" s="64"/>
    </row>
    <row r="23" spans="1:9" x14ac:dyDescent="0.25">
      <c r="A23" s="15"/>
      <c r="B23" s="63"/>
      <c r="C23" s="23"/>
      <c r="D23" s="23"/>
      <c r="E23" s="23"/>
      <c r="F23" s="23"/>
      <c r="G23" s="23"/>
      <c r="H23" s="64"/>
      <c r="I23" s="64"/>
    </row>
    <row r="24" spans="1:9" x14ac:dyDescent="0.25">
      <c r="A24" s="15"/>
      <c r="B24" s="63"/>
      <c r="C24" s="23"/>
      <c r="D24" s="23"/>
      <c r="E24" s="23"/>
      <c r="F24" s="23"/>
      <c r="G24" s="23"/>
      <c r="H24" s="64"/>
      <c r="I24" s="64"/>
    </row>
    <row r="25" spans="1:9" x14ac:dyDescent="0.25">
      <c r="A25" s="15"/>
      <c r="B25" s="63"/>
      <c r="C25" s="23"/>
      <c r="D25" s="23"/>
      <c r="E25" s="23"/>
      <c r="F25" s="23"/>
      <c r="G25" s="23"/>
      <c r="H25" s="64"/>
      <c r="I25" s="64"/>
    </row>
    <row r="26" spans="1:9" x14ac:dyDescent="0.25">
      <c r="A26" s="15"/>
      <c r="B26" s="63"/>
      <c r="C26" s="23"/>
      <c r="D26" s="23"/>
      <c r="E26" s="23"/>
      <c r="F26" s="23"/>
      <c r="G26" s="23"/>
      <c r="H26" s="64"/>
      <c r="I26" s="64"/>
    </row>
    <row r="27" spans="1:9" x14ac:dyDescent="0.25">
      <c r="A27" s="15"/>
      <c r="B27" s="63"/>
      <c r="C27" s="23"/>
      <c r="D27" s="23"/>
      <c r="E27" s="23"/>
      <c r="F27" s="23"/>
      <c r="G27" s="23"/>
      <c r="H27" s="64"/>
      <c r="I27" s="64"/>
    </row>
    <row r="28" spans="1:9" s="66" customFormat="1" ht="15.75" customHeight="1" x14ac:dyDescent="0.25">
      <c r="A28" s="491" t="s">
        <v>291</v>
      </c>
      <c r="B28" s="491"/>
      <c r="C28" s="491"/>
      <c r="D28" s="491"/>
      <c r="E28" s="491"/>
      <c r="F28" s="491"/>
      <c r="G28" s="491"/>
      <c r="H28" s="491"/>
      <c r="I28" s="491"/>
    </row>
  </sheetData>
  <mergeCells count="4">
    <mergeCell ref="A3:I3"/>
    <mergeCell ref="A5:I5"/>
    <mergeCell ref="A1:I1"/>
    <mergeCell ref="A28:I28"/>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21">
    <tabColor theme="3" tint="0.39997558519241921"/>
  </sheetPr>
  <dimension ref="A1:Q31"/>
  <sheetViews>
    <sheetView showGridLines="0" rightToLeft="1" view="pageBreakPreview" zoomScale="120" zoomScaleNormal="100" zoomScaleSheetLayoutView="120" workbookViewId="0">
      <selection activeCell="A6" sqref="A6"/>
    </sheetView>
  </sheetViews>
  <sheetFormatPr defaultColWidth="9.109375" defaultRowHeight="15.6" x14ac:dyDescent="0.25"/>
  <cols>
    <col min="1" max="1" width="2.6640625" style="90" customWidth="1"/>
    <col min="2" max="2" width="44.44140625" style="91" customWidth="1"/>
    <col min="3" max="5" width="10.6640625" style="35" customWidth="1"/>
    <col min="6" max="6" width="12" style="115" customWidth="1"/>
    <col min="7" max="7" width="44.33203125" style="92" customWidth="1"/>
    <col min="8" max="8" width="2.6640625" style="86" customWidth="1"/>
    <col min="9" max="9" width="9.109375" style="86"/>
    <col min="10" max="10" width="8.6640625" style="86" customWidth="1"/>
    <col min="11" max="16384" width="9.109375" style="86"/>
  </cols>
  <sheetData>
    <row r="1" spans="1:17" s="82" customFormat="1" ht="27" customHeight="1" x14ac:dyDescent="0.25">
      <c r="A1" s="338"/>
      <c r="B1" s="364"/>
      <c r="C1" s="364"/>
      <c r="D1" s="364"/>
      <c r="E1" s="364"/>
      <c r="F1" s="364"/>
      <c r="G1" s="364"/>
      <c r="H1" s="364"/>
      <c r="I1" s="99"/>
      <c r="J1" s="99"/>
      <c r="K1" s="99"/>
      <c r="L1" s="99"/>
      <c r="M1" s="99"/>
      <c r="N1" s="99"/>
      <c r="O1" s="99"/>
      <c r="P1" s="99"/>
      <c r="Q1" s="99"/>
    </row>
    <row r="2" spans="1:17" s="56" customFormat="1" ht="19.5" customHeight="1" x14ac:dyDescent="0.25">
      <c r="A2" s="58" t="s">
        <v>231</v>
      </c>
      <c r="B2" s="59"/>
      <c r="C2" s="59"/>
      <c r="D2" s="59"/>
      <c r="E2" s="59"/>
      <c r="F2" s="59"/>
      <c r="G2" s="58"/>
      <c r="H2" s="68"/>
    </row>
    <row r="3" spans="1:17" s="69" customFormat="1" ht="21" x14ac:dyDescent="0.25">
      <c r="A3" s="321">
        <v>2015</v>
      </c>
      <c r="B3" s="321"/>
      <c r="C3" s="321"/>
      <c r="D3" s="321"/>
      <c r="E3" s="321"/>
      <c r="F3" s="321"/>
      <c r="G3" s="321"/>
      <c r="H3" s="321"/>
    </row>
    <row r="4" spans="1:17" s="136" customFormat="1" ht="17.399999999999999" x14ac:dyDescent="0.25">
      <c r="A4" s="322" t="s">
        <v>232</v>
      </c>
      <c r="B4" s="322"/>
      <c r="C4" s="322"/>
      <c r="D4" s="322"/>
      <c r="E4" s="322"/>
      <c r="F4" s="322"/>
      <c r="G4" s="322"/>
      <c r="H4" s="322"/>
    </row>
    <row r="5" spans="1:17" s="137" customFormat="1" ht="13.5" customHeight="1" x14ac:dyDescent="0.25">
      <c r="A5" s="369">
        <v>2015</v>
      </c>
      <c r="B5" s="369"/>
      <c r="C5" s="369"/>
      <c r="D5" s="369"/>
      <c r="E5" s="369"/>
      <c r="F5" s="369"/>
      <c r="G5" s="369"/>
      <c r="H5" s="369"/>
    </row>
    <row r="6" spans="1:17" s="136" customFormat="1" ht="23.25" customHeight="1" x14ac:dyDescent="0.25">
      <c r="A6" s="24" t="s">
        <v>296</v>
      </c>
      <c r="B6" s="38"/>
      <c r="C6" s="39"/>
      <c r="D6" s="39"/>
      <c r="E6" s="39"/>
      <c r="F6" s="40"/>
      <c r="G6" s="40"/>
      <c r="H6" s="48" t="s">
        <v>295</v>
      </c>
      <c r="I6" s="40"/>
      <c r="J6" s="40"/>
      <c r="K6" s="40"/>
    </row>
    <row r="7" spans="1:17" s="40" customFormat="1" ht="27" customHeight="1" thickBot="1" x14ac:dyDescent="0.3">
      <c r="A7" s="373" t="s">
        <v>73</v>
      </c>
      <c r="B7" s="373"/>
      <c r="C7" s="314" t="s">
        <v>121</v>
      </c>
      <c r="D7" s="314"/>
      <c r="E7" s="314"/>
      <c r="F7" s="314"/>
      <c r="G7" s="365" t="s">
        <v>72</v>
      </c>
      <c r="H7" s="365"/>
    </row>
    <row r="8" spans="1:17" s="40" customFormat="1" ht="15" customHeight="1" thickTop="1" thickBot="1" x14ac:dyDescent="0.3">
      <c r="A8" s="436"/>
      <c r="B8" s="436"/>
      <c r="C8" s="138" t="s">
        <v>74</v>
      </c>
      <c r="D8" s="138" t="s">
        <v>75</v>
      </c>
      <c r="E8" s="138" t="s">
        <v>29</v>
      </c>
      <c r="F8" s="138" t="s">
        <v>16</v>
      </c>
      <c r="G8" s="498"/>
      <c r="H8" s="498"/>
    </row>
    <row r="9" spans="1:17" s="40" customFormat="1" ht="15" customHeight="1" thickTop="1" x14ac:dyDescent="0.25">
      <c r="A9" s="374"/>
      <c r="B9" s="374"/>
      <c r="C9" s="70" t="s">
        <v>76</v>
      </c>
      <c r="D9" s="70" t="s">
        <v>77</v>
      </c>
      <c r="E9" s="70" t="s">
        <v>220</v>
      </c>
      <c r="F9" s="70" t="s">
        <v>23</v>
      </c>
      <c r="G9" s="366"/>
      <c r="H9" s="366"/>
    </row>
    <row r="10" spans="1:17" s="40" customFormat="1" ht="30" customHeight="1" thickBot="1" x14ac:dyDescent="0.3">
      <c r="A10" s="347" t="s">
        <v>54</v>
      </c>
      <c r="B10" s="347"/>
      <c r="C10" s="51"/>
      <c r="D10" s="51"/>
      <c r="E10" s="51"/>
      <c r="F10" s="51"/>
      <c r="G10" s="329" t="s">
        <v>78</v>
      </c>
      <c r="H10" s="329"/>
    </row>
    <row r="11" spans="1:17" s="40" customFormat="1" ht="18" customHeight="1" thickTop="1" thickBot="1" x14ac:dyDescent="0.3">
      <c r="A11" s="316" t="s">
        <v>55</v>
      </c>
      <c r="B11" s="316"/>
      <c r="C11" s="145">
        <v>8807949</v>
      </c>
      <c r="D11" s="96">
        <v>406620</v>
      </c>
      <c r="E11" s="96">
        <v>174764</v>
      </c>
      <c r="F11" s="207">
        <f>C11+D11+E11</f>
        <v>9389333</v>
      </c>
      <c r="G11" s="328" t="s">
        <v>207</v>
      </c>
      <c r="H11" s="328"/>
    </row>
    <row r="12" spans="1:17" s="40" customFormat="1" ht="18" customHeight="1" thickTop="1" thickBot="1" x14ac:dyDescent="0.3">
      <c r="A12" s="330" t="s">
        <v>56</v>
      </c>
      <c r="B12" s="330"/>
      <c r="C12" s="126">
        <v>3161161</v>
      </c>
      <c r="D12" s="126">
        <v>205747</v>
      </c>
      <c r="E12" s="126">
        <v>14508</v>
      </c>
      <c r="F12" s="278">
        <f t="shared" ref="F12:F16" si="0">C12+D12+E12</f>
        <v>3381416</v>
      </c>
      <c r="G12" s="331" t="s">
        <v>208</v>
      </c>
      <c r="H12" s="331"/>
    </row>
    <row r="13" spans="1:17" s="40" customFormat="1" ht="18" customHeight="1" thickTop="1" thickBot="1" x14ac:dyDescent="0.3">
      <c r="A13" s="316" t="s">
        <v>57</v>
      </c>
      <c r="B13" s="316"/>
      <c r="C13" s="96">
        <v>874322</v>
      </c>
      <c r="D13" s="96">
        <v>6828</v>
      </c>
      <c r="E13" s="96">
        <v>12988</v>
      </c>
      <c r="F13" s="207">
        <f t="shared" si="0"/>
        <v>894138</v>
      </c>
      <c r="G13" s="328" t="s">
        <v>209</v>
      </c>
      <c r="H13" s="328"/>
    </row>
    <row r="14" spans="1:17" s="40" customFormat="1" ht="18" customHeight="1" thickTop="1" thickBot="1" x14ac:dyDescent="0.3">
      <c r="A14" s="330" t="s">
        <v>58</v>
      </c>
      <c r="B14" s="330"/>
      <c r="C14" s="126">
        <v>4601</v>
      </c>
      <c r="D14" s="126">
        <v>216</v>
      </c>
      <c r="E14" s="126">
        <v>0</v>
      </c>
      <c r="F14" s="278">
        <f t="shared" si="0"/>
        <v>4817</v>
      </c>
      <c r="G14" s="331" t="s">
        <v>210</v>
      </c>
      <c r="H14" s="331"/>
    </row>
    <row r="15" spans="1:17" s="40" customFormat="1" ht="24.75" customHeight="1" thickTop="1" thickBot="1" x14ac:dyDescent="0.3">
      <c r="A15" s="316" t="s">
        <v>59</v>
      </c>
      <c r="B15" s="316"/>
      <c r="C15" s="96">
        <v>264820</v>
      </c>
      <c r="D15" s="96">
        <v>-21271</v>
      </c>
      <c r="E15" s="96">
        <v>70633</v>
      </c>
      <c r="F15" s="207">
        <f t="shared" si="0"/>
        <v>314182</v>
      </c>
      <c r="G15" s="328" t="s">
        <v>211</v>
      </c>
      <c r="H15" s="328"/>
    </row>
    <row r="16" spans="1:17" s="40" customFormat="1" ht="18" customHeight="1" thickTop="1" x14ac:dyDescent="0.25">
      <c r="A16" s="334" t="s">
        <v>60</v>
      </c>
      <c r="B16" s="334"/>
      <c r="C16" s="127">
        <v>33366</v>
      </c>
      <c r="D16" s="127">
        <v>604</v>
      </c>
      <c r="E16" s="127">
        <v>1274</v>
      </c>
      <c r="F16" s="279">
        <f t="shared" si="0"/>
        <v>35244</v>
      </c>
      <c r="G16" s="335" t="s">
        <v>212</v>
      </c>
      <c r="H16" s="335"/>
    </row>
    <row r="17" spans="1:10" s="40" customFormat="1" ht="18" customHeight="1" x14ac:dyDescent="0.25">
      <c r="A17" s="444" t="s">
        <v>161</v>
      </c>
      <c r="B17" s="444"/>
      <c r="C17" s="206">
        <f>C11-C12+C13+C14-C15+C16</f>
        <v>6294257</v>
      </c>
      <c r="D17" s="206">
        <f t="shared" ref="D17:E17" si="1">D11-D12+D13+D14-D15+D16</f>
        <v>229792</v>
      </c>
      <c r="E17" s="206">
        <f t="shared" si="1"/>
        <v>103885</v>
      </c>
      <c r="F17" s="206">
        <f>F11-F12+F13+F14-F15+F16</f>
        <v>6627934</v>
      </c>
      <c r="G17" s="438" t="s">
        <v>23</v>
      </c>
      <c r="H17" s="438"/>
    </row>
    <row r="18" spans="1:10" s="40" customFormat="1" ht="30" customHeight="1" thickBot="1" x14ac:dyDescent="0.3">
      <c r="A18" s="347" t="s">
        <v>61</v>
      </c>
      <c r="B18" s="347"/>
      <c r="C18" s="57"/>
      <c r="D18" s="57"/>
      <c r="E18" s="57"/>
      <c r="F18" s="57"/>
      <c r="G18" s="329" t="s">
        <v>213</v>
      </c>
      <c r="H18" s="329"/>
    </row>
    <row r="19" spans="1:10" s="40" customFormat="1" ht="18" customHeight="1" thickTop="1" thickBot="1" x14ac:dyDescent="0.3">
      <c r="A19" s="316" t="s">
        <v>62</v>
      </c>
      <c r="B19" s="316"/>
      <c r="C19" s="288">
        <v>14306</v>
      </c>
      <c r="D19" s="288">
        <v>595</v>
      </c>
      <c r="E19" s="288">
        <v>186</v>
      </c>
      <c r="F19" s="280">
        <f t="shared" ref="F19:F27" si="2">SUM(C19:E19)</f>
        <v>15087</v>
      </c>
      <c r="G19" s="328" t="s">
        <v>80</v>
      </c>
      <c r="H19" s="328"/>
    </row>
    <row r="20" spans="1:10" s="40" customFormat="1" ht="18" customHeight="1" thickTop="1" thickBot="1" x14ac:dyDescent="0.3">
      <c r="A20" s="330" t="s">
        <v>63</v>
      </c>
      <c r="B20" s="330"/>
      <c r="C20" s="284">
        <v>362175</v>
      </c>
      <c r="D20" s="284">
        <v>11516</v>
      </c>
      <c r="E20" s="284">
        <v>10244</v>
      </c>
      <c r="F20" s="281">
        <f t="shared" si="2"/>
        <v>383935</v>
      </c>
      <c r="G20" s="331" t="s">
        <v>81</v>
      </c>
      <c r="H20" s="331"/>
    </row>
    <row r="21" spans="1:10" s="40" customFormat="1" ht="18" customHeight="1" thickTop="1" x14ac:dyDescent="0.25">
      <c r="A21" s="336" t="s">
        <v>64</v>
      </c>
      <c r="B21" s="336"/>
      <c r="C21" s="289">
        <v>1817271</v>
      </c>
      <c r="D21" s="289">
        <v>16446</v>
      </c>
      <c r="E21" s="289">
        <v>40422</v>
      </c>
      <c r="F21" s="282">
        <f t="shared" si="2"/>
        <v>1874139</v>
      </c>
      <c r="G21" s="339" t="s">
        <v>214</v>
      </c>
      <c r="H21" s="339"/>
    </row>
    <row r="22" spans="1:10" s="40" customFormat="1" ht="18" customHeight="1" x14ac:dyDescent="0.25">
      <c r="A22" s="442" t="s">
        <v>162</v>
      </c>
      <c r="B22" s="442"/>
      <c r="C22" s="168">
        <f>C19+C20+C21</f>
        <v>2193752</v>
      </c>
      <c r="D22" s="168">
        <f t="shared" ref="D22:F22" si="3">D19+D20+D21</f>
        <v>28557</v>
      </c>
      <c r="E22" s="168">
        <f t="shared" si="3"/>
        <v>50852</v>
      </c>
      <c r="F22" s="168">
        <f t="shared" si="3"/>
        <v>2273161</v>
      </c>
      <c r="G22" s="443" t="s">
        <v>23</v>
      </c>
      <c r="H22" s="443"/>
    </row>
    <row r="23" spans="1:10" s="40" customFormat="1" ht="22.5" customHeight="1" thickBot="1" x14ac:dyDescent="0.3">
      <c r="A23" s="341" t="s">
        <v>66</v>
      </c>
      <c r="B23" s="341"/>
      <c r="C23" s="283">
        <f>C17-C22</f>
        <v>4100505</v>
      </c>
      <c r="D23" s="283">
        <f>D17-D22</f>
        <v>201235</v>
      </c>
      <c r="E23" s="283">
        <f t="shared" ref="E23:F23" si="4">E17-E22</f>
        <v>53033</v>
      </c>
      <c r="F23" s="283">
        <f t="shared" si="4"/>
        <v>4354773</v>
      </c>
      <c r="G23" s="340" t="s">
        <v>215</v>
      </c>
      <c r="H23" s="340"/>
    </row>
    <row r="24" spans="1:10" s="40" customFormat="1" ht="22.5" customHeight="1" thickTop="1" thickBot="1" x14ac:dyDescent="0.3">
      <c r="A24" s="415" t="s">
        <v>67</v>
      </c>
      <c r="B24" s="415"/>
      <c r="C24" s="284">
        <v>43673</v>
      </c>
      <c r="D24" s="284">
        <v>2434</v>
      </c>
      <c r="E24" s="284">
        <v>181</v>
      </c>
      <c r="F24" s="284">
        <f>C24+D24+E24</f>
        <v>46288</v>
      </c>
      <c r="G24" s="439" t="s">
        <v>84</v>
      </c>
      <c r="H24" s="439"/>
    </row>
    <row r="25" spans="1:10" s="40" customFormat="1" ht="22.5" customHeight="1" thickTop="1" thickBot="1" x14ac:dyDescent="0.3">
      <c r="A25" s="417" t="s">
        <v>68</v>
      </c>
      <c r="B25" s="417"/>
      <c r="C25" s="286">
        <f>C23-C24</f>
        <v>4056832</v>
      </c>
      <c r="D25" s="286">
        <f t="shared" ref="D25:E25" si="5">D23-D24</f>
        <v>198801</v>
      </c>
      <c r="E25" s="286">
        <f t="shared" si="5"/>
        <v>52852</v>
      </c>
      <c r="F25" s="280">
        <f t="shared" si="2"/>
        <v>4308485</v>
      </c>
      <c r="G25" s="441" t="s">
        <v>216</v>
      </c>
      <c r="H25" s="441"/>
    </row>
    <row r="26" spans="1:10" s="40" customFormat="1" ht="22.5" customHeight="1" thickTop="1" thickBot="1" x14ac:dyDescent="0.3">
      <c r="A26" s="415" t="s">
        <v>69</v>
      </c>
      <c r="B26" s="415"/>
      <c r="C26" s="284">
        <v>307038</v>
      </c>
      <c r="D26" s="284">
        <v>20722</v>
      </c>
      <c r="E26" s="284">
        <v>3371</v>
      </c>
      <c r="F26" s="284">
        <f>C26+D26+E26</f>
        <v>331131</v>
      </c>
      <c r="G26" s="439" t="s">
        <v>217</v>
      </c>
      <c r="H26" s="439"/>
      <c r="J26" s="136"/>
    </row>
    <row r="27" spans="1:10" s="40" customFormat="1" ht="22.5" customHeight="1" thickTop="1" x14ac:dyDescent="0.25">
      <c r="A27" s="416" t="s">
        <v>70</v>
      </c>
      <c r="B27" s="416"/>
      <c r="C27" s="287">
        <f>C25-C26</f>
        <v>3749794</v>
      </c>
      <c r="D27" s="287">
        <f t="shared" ref="D27:E27" si="6">D25-D26</f>
        <v>178079</v>
      </c>
      <c r="E27" s="287">
        <f t="shared" si="6"/>
        <v>49481</v>
      </c>
      <c r="F27" s="285">
        <f t="shared" si="2"/>
        <v>3977354</v>
      </c>
      <c r="G27" s="440" t="s">
        <v>218</v>
      </c>
      <c r="H27" s="440"/>
    </row>
    <row r="28" spans="1:10" s="40" customFormat="1" ht="17.399999999999999" x14ac:dyDescent="0.25">
      <c r="A28" s="139"/>
      <c r="C28" s="39"/>
      <c r="D28" s="39"/>
      <c r="E28" s="39"/>
      <c r="F28" s="140"/>
      <c r="G28" s="141"/>
    </row>
    <row r="29" spans="1:10" s="40" customFormat="1" ht="17.399999999999999" x14ac:dyDescent="0.25">
      <c r="A29" s="139"/>
      <c r="C29" s="39"/>
      <c r="D29" s="39"/>
      <c r="E29" s="39"/>
      <c r="F29" s="140"/>
      <c r="G29" s="141"/>
    </row>
    <row r="30" spans="1:10" s="40" customFormat="1" ht="17.399999999999999" x14ac:dyDescent="0.25">
      <c r="A30" s="139"/>
      <c r="C30" s="39"/>
      <c r="D30" s="39"/>
      <c r="E30" s="39"/>
      <c r="F30" s="140"/>
      <c r="G30" s="141"/>
    </row>
    <row r="31" spans="1:10" s="40" customFormat="1" ht="17.399999999999999" x14ac:dyDescent="0.25">
      <c r="A31" s="139"/>
      <c r="C31" s="39"/>
      <c r="D31" s="39"/>
      <c r="E31" s="39"/>
      <c r="F31" s="140"/>
      <c r="G31" s="141"/>
    </row>
  </sheetData>
  <mergeCells count="43">
    <mergeCell ref="A1:H1"/>
    <mergeCell ref="A15:B15"/>
    <mergeCell ref="G16:H16"/>
    <mergeCell ref="A11:B11"/>
    <mergeCell ref="G14:H14"/>
    <mergeCell ref="A12:B12"/>
    <mergeCell ref="A13:B13"/>
    <mergeCell ref="A3:H3"/>
    <mergeCell ref="A5:H5"/>
    <mergeCell ref="A4:H4"/>
    <mergeCell ref="G7:H9"/>
    <mergeCell ref="A7:B9"/>
    <mergeCell ref="G10:H10"/>
    <mergeCell ref="G11:H11"/>
    <mergeCell ref="A10:B10"/>
    <mergeCell ref="G12:H12"/>
    <mergeCell ref="G13:H13"/>
    <mergeCell ref="G15:H15"/>
    <mergeCell ref="A19:B19"/>
    <mergeCell ref="A20:B20"/>
    <mergeCell ref="G17:H17"/>
    <mergeCell ref="G18:H18"/>
    <mergeCell ref="G19:H19"/>
    <mergeCell ref="G20:H20"/>
    <mergeCell ref="A27:B27"/>
    <mergeCell ref="C7:F7"/>
    <mergeCell ref="A16:B16"/>
    <mergeCell ref="A14:B14"/>
    <mergeCell ref="A22:B22"/>
    <mergeCell ref="A23:B23"/>
    <mergeCell ref="A18:B18"/>
    <mergeCell ref="A21:B21"/>
    <mergeCell ref="A17:B17"/>
    <mergeCell ref="A24:B24"/>
    <mergeCell ref="A25:B25"/>
    <mergeCell ref="A26:B26"/>
    <mergeCell ref="G27:H27"/>
    <mergeCell ref="G21:H21"/>
    <mergeCell ref="G22:H22"/>
    <mergeCell ref="G23:H23"/>
    <mergeCell ref="G24:H24"/>
    <mergeCell ref="G25:H25"/>
    <mergeCell ref="G26:H26"/>
  </mergeCells>
  <phoneticPr fontId="0" type="noConversion"/>
  <printOptions horizontalCentered="1" verticalCentered="1"/>
  <pageMargins left="0" right="0" top="0" bottom="0" header="0.51181102362204722" footer="0.51181102362204722"/>
  <pageSetup paperSize="9" scale="90"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G13"/>
  <sheetViews>
    <sheetView view="pageBreakPreview" zoomScaleNormal="100" zoomScaleSheetLayoutView="100" workbookViewId="0">
      <selection activeCell="A6" sqref="A6"/>
    </sheetView>
  </sheetViews>
  <sheetFormatPr defaultRowHeight="13.2" x14ac:dyDescent="0.25"/>
  <cols>
    <col min="1" max="1" width="25.6640625" style="212" customWidth="1"/>
    <col min="2" max="6" width="12.6640625" style="227" customWidth="1"/>
    <col min="7" max="7" width="25.6640625" style="212" customWidth="1"/>
  </cols>
  <sheetData>
    <row r="1" spans="1:7" s="255" customFormat="1" ht="54" customHeight="1" x14ac:dyDescent="0.25">
      <c r="A1" s="447"/>
      <c r="B1" s="448"/>
      <c r="C1" s="448"/>
      <c r="D1" s="448"/>
      <c r="E1" s="448"/>
      <c r="F1" s="448"/>
      <c r="G1" s="448"/>
    </row>
    <row r="2" spans="1:7" ht="21" x14ac:dyDescent="0.25">
      <c r="A2" s="449" t="s">
        <v>272</v>
      </c>
      <c r="B2" s="449"/>
      <c r="C2" s="449"/>
      <c r="D2" s="449"/>
      <c r="E2" s="449"/>
      <c r="F2" s="449"/>
      <c r="G2" s="449"/>
    </row>
    <row r="3" spans="1:7" ht="21" x14ac:dyDescent="0.25">
      <c r="A3" s="500" t="s">
        <v>264</v>
      </c>
      <c r="B3" s="500"/>
      <c r="C3" s="500"/>
      <c r="D3" s="500"/>
      <c r="E3" s="500"/>
      <c r="F3" s="500"/>
      <c r="G3" s="500"/>
    </row>
    <row r="4" spans="1:7" ht="15.75" customHeight="1" x14ac:dyDescent="0.25">
      <c r="A4" s="450" t="s">
        <v>273</v>
      </c>
      <c r="B4" s="450"/>
      <c r="C4" s="450"/>
      <c r="D4" s="450"/>
      <c r="E4" s="450"/>
      <c r="F4" s="450"/>
      <c r="G4" s="450"/>
    </row>
    <row r="5" spans="1:7" ht="15.6" x14ac:dyDescent="0.25">
      <c r="A5" s="499" t="s">
        <v>264</v>
      </c>
      <c r="B5" s="499"/>
      <c r="C5" s="499"/>
      <c r="D5" s="499"/>
      <c r="E5" s="499"/>
      <c r="F5" s="499"/>
      <c r="G5" s="499"/>
    </row>
    <row r="6" spans="1:7" s="91" customFormat="1" ht="16.2" x14ac:dyDescent="0.35">
      <c r="A6" s="256" t="s">
        <v>294</v>
      </c>
      <c r="B6" s="257"/>
      <c r="C6" s="501"/>
      <c r="D6" s="501"/>
      <c r="E6" s="258"/>
      <c r="F6" s="258"/>
      <c r="G6" s="259" t="s">
        <v>293</v>
      </c>
    </row>
    <row r="7" spans="1:7" s="228" customFormat="1" ht="55.5" customHeight="1" x14ac:dyDescent="0.25">
      <c r="A7" s="502" t="s">
        <v>274</v>
      </c>
      <c r="B7" s="249" t="s">
        <v>268</v>
      </c>
      <c r="C7" s="249" t="s">
        <v>260</v>
      </c>
      <c r="D7" s="249" t="s">
        <v>261</v>
      </c>
      <c r="E7" s="249" t="s">
        <v>262</v>
      </c>
      <c r="F7" s="249" t="s">
        <v>263</v>
      </c>
      <c r="G7" s="452" t="s">
        <v>275</v>
      </c>
    </row>
    <row r="8" spans="1:7" s="228" customFormat="1" ht="40.799999999999997" x14ac:dyDescent="0.25">
      <c r="A8" s="503"/>
      <c r="B8" s="248" t="s">
        <v>266</v>
      </c>
      <c r="C8" s="248" t="s">
        <v>256</v>
      </c>
      <c r="D8" s="248" t="s">
        <v>257</v>
      </c>
      <c r="E8" s="248" t="s">
        <v>258</v>
      </c>
      <c r="F8" s="248" t="s">
        <v>259</v>
      </c>
      <c r="G8" s="453"/>
    </row>
    <row r="9" spans="1:7" s="228" customFormat="1" ht="33" customHeight="1" thickBot="1" x14ac:dyDescent="0.3">
      <c r="A9" s="247" t="s">
        <v>76</v>
      </c>
      <c r="B9" s="260">
        <v>3206024</v>
      </c>
      <c r="C9" s="260">
        <v>4921233</v>
      </c>
      <c r="D9" s="261">
        <v>0.5</v>
      </c>
      <c r="E9" s="261">
        <v>0.23</v>
      </c>
      <c r="F9" s="260">
        <v>240061</v>
      </c>
      <c r="G9" s="262" t="s">
        <v>74</v>
      </c>
    </row>
    <row r="10" spans="1:7" s="228" customFormat="1" ht="33" customHeight="1" thickTop="1" thickBot="1" x14ac:dyDescent="0.3">
      <c r="A10" s="243" t="s">
        <v>77</v>
      </c>
      <c r="B10" s="263">
        <v>1559970</v>
      </c>
      <c r="C10" s="263">
        <v>1781338</v>
      </c>
      <c r="D10" s="264">
        <v>5.01</v>
      </c>
      <c r="E10" s="264">
        <v>0.26</v>
      </c>
      <c r="F10" s="263">
        <v>160631</v>
      </c>
      <c r="G10" s="265" t="s">
        <v>75</v>
      </c>
    </row>
    <row r="11" spans="1:7" s="228" customFormat="1" ht="33" customHeight="1" thickTop="1" x14ac:dyDescent="0.25">
      <c r="A11" s="266" t="s">
        <v>220</v>
      </c>
      <c r="B11" s="267">
        <v>3120183</v>
      </c>
      <c r="C11" s="267">
        <v>6110942</v>
      </c>
      <c r="D11" s="268">
        <v>9.86</v>
      </c>
      <c r="E11" s="268">
        <v>0.17</v>
      </c>
      <c r="F11" s="267">
        <v>198303</v>
      </c>
      <c r="G11" s="269" t="s">
        <v>276</v>
      </c>
    </row>
    <row r="12" spans="1:7" s="228" customFormat="1" ht="40.5" customHeight="1" x14ac:dyDescent="0.25">
      <c r="A12" s="270" t="s">
        <v>277</v>
      </c>
      <c r="B12" s="271">
        <v>3055989</v>
      </c>
      <c r="C12" s="271">
        <v>4651183</v>
      </c>
      <c r="D12" s="272">
        <v>5.79</v>
      </c>
      <c r="E12" s="272">
        <v>0.23</v>
      </c>
      <c r="F12" s="271">
        <v>2322373</v>
      </c>
      <c r="G12" s="273" t="s">
        <v>278</v>
      </c>
    </row>
    <row r="13" spans="1:7" s="9" customFormat="1" ht="29.25" customHeight="1" x14ac:dyDescent="0.25">
      <c r="A13" s="504" t="s">
        <v>265</v>
      </c>
      <c r="B13" s="504"/>
      <c r="C13" s="504"/>
      <c r="D13" s="505" t="s">
        <v>255</v>
      </c>
      <c r="E13" s="505"/>
      <c r="F13" s="505"/>
      <c r="G13" s="505"/>
    </row>
  </sheetData>
  <mergeCells count="10">
    <mergeCell ref="C6:D6"/>
    <mergeCell ref="A7:A8"/>
    <mergeCell ref="G7:G8"/>
    <mergeCell ref="A13:C13"/>
    <mergeCell ref="D13:G13"/>
    <mergeCell ref="A5:G5"/>
    <mergeCell ref="A1:G1"/>
    <mergeCell ref="A2:G2"/>
    <mergeCell ref="A3:G3"/>
    <mergeCell ref="A4:G4"/>
  </mergeCells>
  <printOptions horizontalCentered="1" verticalCentered="1"/>
  <pageMargins left="0" right="0" top="0" bottom="0" header="0.51181102362204722" footer="0.51181102362204722"/>
  <pageSetup paperSize="9" orientation="landscape" r:id="rId1"/>
  <headerFooter alignWithMargins="0"/>
  <rowBreaks count="1" manualBreakCount="1">
    <brk id="13" max="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2">
    <tabColor theme="3" tint="0.39997558519241921"/>
  </sheetPr>
  <dimension ref="A1:K27"/>
  <sheetViews>
    <sheetView rightToLeft="1" view="pageBreakPreview" zoomScaleNormal="100" zoomScaleSheetLayoutView="100" workbookViewId="0">
      <selection activeCell="C2" sqref="C2"/>
    </sheetView>
  </sheetViews>
  <sheetFormatPr defaultColWidth="9.109375" defaultRowHeight="13.2" x14ac:dyDescent="0.25"/>
  <cols>
    <col min="1" max="1" width="40.5546875" style="1" customWidth="1"/>
    <col min="2" max="2" width="2.5546875" style="1" customWidth="1"/>
    <col min="3" max="3" width="41" style="1" customWidth="1"/>
    <col min="4" max="4" width="3.109375" style="1" customWidth="1"/>
    <col min="5" max="8" width="9.109375" style="1"/>
    <col min="9" max="9" width="83.109375" style="1" customWidth="1"/>
    <col min="10" max="16384" width="9.109375" style="1"/>
  </cols>
  <sheetData>
    <row r="1" spans="1:11" s="33" customFormat="1" ht="69.75" customHeight="1" x14ac:dyDescent="0.25">
      <c r="A1" s="313"/>
      <c r="B1" s="313"/>
      <c r="C1" s="313"/>
      <c r="D1" s="32"/>
      <c r="E1" s="32"/>
      <c r="F1" s="32"/>
      <c r="G1" s="32"/>
      <c r="H1" s="32"/>
      <c r="I1" s="32"/>
      <c r="J1" s="32"/>
      <c r="K1" s="32"/>
    </row>
    <row r="2" spans="1:11" s="43" customFormat="1" ht="15.75" customHeight="1" x14ac:dyDescent="0.25">
      <c r="A2" s="71" t="s">
        <v>279</v>
      </c>
      <c r="C2" s="161" t="s">
        <v>282</v>
      </c>
    </row>
    <row r="3" spans="1:11" ht="18" customHeight="1" x14ac:dyDescent="0.25">
      <c r="C3" s="161"/>
    </row>
    <row r="4" spans="1:11" s="73" customFormat="1" ht="123" customHeight="1" x14ac:dyDescent="0.25">
      <c r="A4" s="169" t="s">
        <v>280</v>
      </c>
      <c r="B4" s="72"/>
      <c r="C4" s="2" t="s">
        <v>281</v>
      </c>
    </row>
    <row r="5" spans="1:11" s="73" customFormat="1" ht="83.25" customHeight="1" x14ac:dyDescent="0.25">
      <c r="A5" s="170" t="s">
        <v>181</v>
      </c>
      <c r="B5" s="72"/>
      <c r="C5" s="2" t="s">
        <v>224</v>
      </c>
    </row>
    <row r="6" spans="1:11" s="73" customFormat="1" ht="8.25" customHeight="1" x14ac:dyDescent="0.25">
      <c r="A6" s="169"/>
      <c r="B6" s="72"/>
      <c r="C6" s="2"/>
    </row>
    <row r="7" spans="1:11" s="73" customFormat="1" ht="13.95" customHeight="1" x14ac:dyDescent="0.25">
      <c r="A7" s="169" t="s">
        <v>284</v>
      </c>
      <c r="B7" s="72"/>
      <c r="C7" s="2" t="s">
        <v>283</v>
      </c>
    </row>
    <row r="8" spans="1:11" s="73" customFormat="1" ht="30" customHeight="1" x14ac:dyDescent="0.25">
      <c r="A8" s="74" t="s">
        <v>286</v>
      </c>
      <c r="C8" s="2" t="s">
        <v>285</v>
      </c>
    </row>
    <row r="9" spans="1:11" ht="15.6" x14ac:dyDescent="0.25">
      <c r="A9" s="74" t="s">
        <v>0</v>
      </c>
      <c r="C9" s="79" t="s">
        <v>182</v>
      </c>
    </row>
    <row r="10" spans="1:11" ht="15.6" x14ac:dyDescent="0.25">
      <c r="A10" s="78" t="s">
        <v>122</v>
      </c>
      <c r="B10" s="75"/>
      <c r="C10" s="79" t="s">
        <v>1</v>
      </c>
    </row>
    <row r="11" spans="1:11" ht="15.6" x14ac:dyDescent="0.25">
      <c r="A11" s="78" t="s">
        <v>139</v>
      </c>
      <c r="B11" s="75"/>
      <c r="C11" s="79" t="s">
        <v>141</v>
      </c>
    </row>
    <row r="12" spans="1:11" ht="15.6" x14ac:dyDescent="0.25">
      <c r="A12" s="78" t="s">
        <v>140</v>
      </c>
      <c r="B12" s="75"/>
      <c r="C12" s="79" t="s">
        <v>142</v>
      </c>
    </row>
    <row r="27" spans="5:7" x14ac:dyDescent="0.25">
      <c r="E27" s="76"/>
      <c r="F27" s="76"/>
      <c r="G27" s="77"/>
    </row>
  </sheetData>
  <mergeCells count="1">
    <mergeCell ref="A1:C1"/>
  </mergeCells>
  <phoneticPr fontId="0" type="noConversion"/>
  <printOptions horizont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M34"/>
  <sheetViews>
    <sheetView rightToLeft="1" view="pageBreakPreview" topLeftCell="A11" zoomScale="130" zoomScaleNormal="180" zoomScaleSheetLayoutView="130" workbookViewId="0">
      <selection activeCell="E36" sqref="E36"/>
    </sheetView>
  </sheetViews>
  <sheetFormatPr defaultRowHeight="13.2" x14ac:dyDescent="0.25"/>
  <cols>
    <col min="1" max="8" width="15.6640625" customWidth="1"/>
    <col min="9" max="9" width="12.6640625" customWidth="1"/>
    <col min="10" max="10" width="10.33203125" bestFit="1" customWidth="1"/>
    <col min="13" max="13" width="29.88671875" customWidth="1"/>
    <col min="17" max="17" width="68.5546875" customWidth="1"/>
  </cols>
  <sheetData>
    <row r="2" spans="1:13" s="56" customFormat="1" ht="28.5" customHeight="1" x14ac:dyDescent="0.25">
      <c r="A2" s="321" t="s">
        <v>240</v>
      </c>
      <c r="B2" s="321"/>
      <c r="C2" s="321"/>
      <c r="D2" s="321"/>
      <c r="E2" s="321"/>
      <c r="F2" s="321"/>
      <c r="G2" s="321"/>
      <c r="H2" s="321"/>
      <c r="J2" s="138" t="s">
        <v>237</v>
      </c>
      <c r="K2" s="138" t="s">
        <v>238</v>
      </c>
      <c r="L2" s="138" t="s">
        <v>239</v>
      </c>
    </row>
    <row r="3" spans="1:13" s="56" customFormat="1" ht="19.5" customHeight="1" thickBot="1" x14ac:dyDescent="0.3">
      <c r="A3" s="321">
        <v>2015</v>
      </c>
      <c r="B3" s="321"/>
      <c r="C3" s="321"/>
      <c r="D3" s="321"/>
      <c r="E3" s="321"/>
      <c r="F3" s="321"/>
      <c r="G3" s="321"/>
      <c r="H3" s="321"/>
      <c r="I3" s="136"/>
      <c r="J3" s="208">
        <f>SUM('90'!C23)</f>
        <v>4100505</v>
      </c>
      <c r="K3" s="208">
        <f>SUM('90'!D23)</f>
        <v>201235</v>
      </c>
      <c r="L3" s="208">
        <f>SUM('90'!E23)</f>
        <v>53033</v>
      </c>
      <c r="M3" s="136"/>
    </row>
    <row r="4" spans="1:13" s="136" customFormat="1" ht="19.5" customHeight="1" thickTop="1" x14ac:dyDescent="0.25">
      <c r="A4" s="322" t="s">
        <v>241</v>
      </c>
      <c r="B4" s="322"/>
      <c r="C4" s="322"/>
      <c r="D4" s="322"/>
      <c r="E4" s="322"/>
      <c r="F4" s="322"/>
      <c r="G4" s="322"/>
      <c r="H4" s="322"/>
    </row>
    <row r="5" spans="1:13" s="136" customFormat="1" ht="28.5" customHeight="1" x14ac:dyDescent="0.25">
      <c r="A5" s="323">
        <v>2015</v>
      </c>
      <c r="B5" s="323"/>
      <c r="C5" s="323"/>
      <c r="D5" s="323"/>
      <c r="E5" s="323"/>
      <c r="F5" s="323"/>
      <c r="G5" s="323"/>
      <c r="H5" s="323"/>
      <c r="I5"/>
      <c r="J5"/>
      <c r="K5"/>
      <c r="L5"/>
      <c r="M5"/>
    </row>
    <row r="34" spans="1:9" x14ac:dyDescent="0.25">
      <c r="A34" s="491" t="s">
        <v>292</v>
      </c>
      <c r="B34" s="491"/>
      <c r="C34" s="491"/>
      <c r="D34" s="491"/>
      <c r="E34" s="491"/>
      <c r="F34" s="491"/>
      <c r="G34" s="491"/>
      <c r="H34" s="491"/>
      <c r="I34" s="5"/>
    </row>
  </sheetData>
  <mergeCells count="5">
    <mergeCell ref="A4:H4"/>
    <mergeCell ref="A3:H3"/>
    <mergeCell ref="A2:H2"/>
    <mergeCell ref="A5:H5"/>
    <mergeCell ref="A34:H34"/>
  </mergeCells>
  <printOptions horizontalCentered="1"/>
  <pageMargins left="0" right="0" top="0.39370078740157483" bottom="0" header="0.31496062992125984" footer="0.31496062992125984"/>
  <pageSetup paperSize="9" orientation="landscape" r:id="rId1"/>
  <colBreaks count="1" manualBreakCount="1">
    <brk id="8"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42"/>
  <sheetViews>
    <sheetView showGridLines="0" rightToLeft="1" view="pageBreakPreview" zoomScaleNormal="100" zoomScaleSheetLayoutView="100" workbookViewId="0">
      <selection activeCell="B22" sqref="B22"/>
    </sheetView>
  </sheetViews>
  <sheetFormatPr defaultColWidth="9.109375" defaultRowHeight="13.2" x14ac:dyDescent="0.25"/>
  <cols>
    <col min="1" max="1" width="75.109375" style="28" customWidth="1"/>
    <col min="2" max="16384" width="9.109375" style="28"/>
  </cols>
  <sheetData>
    <row r="1" spans="1:1" ht="21" customHeight="1" x14ac:dyDescent="0.25"/>
    <row r="2" spans="1:1" s="45" customFormat="1" ht="69" customHeight="1" x14ac:dyDescent="0.25">
      <c r="A2" s="44"/>
    </row>
    <row r="3" spans="1:1" s="45" customFormat="1" ht="38.25" customHeight="1" x14ac:dyDescent="0.25">
      <c r="A3" s="46"/>
    </row>
    <row r="4" spans="1:1" s="45" customFormat="1" ht="90" customHeight="1" x14ac:dyDescent="0.25">
      <c r="A4" s="47"/>
    </row>
    <row r="5" spans="1:1" s="29" customFormat="1" x14ac:dyDescent="0.25">
      <c r="A5" s="30"/>
    </row>
    <row r="9" spans="1:1" ht="72.599999999999994" x14ac:dyDescent="2.0499999999999998">
      <c r="A9" s="31"/>
    </row>
    <row r="42" ht="58.95" customHeight="1" x14ac:dyDescent="0.25"/>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3" enableFormatConditionsCalculation="0">
    <tabColor theme="3" tint="0.39997558519241921"/>
  </sheetPr>
  <dimension ref="A1:P26"/>
  <sheetViews>
    <sheetView showGridLines="0" rightToLeft="1" view="pageBreakPreview" topLeftCell="A9" zoomScale="130" zoomScaleNormal="100" zoomScaleSheetLayoutView="130" workbookViewId="0">
      <selection activeCell="E10" sqref="E10:J26"/>
    </sheetView>
  </sheetViews>
  <sheetFormatPr defaultColWidth="9.109375" defaultRowHeight="15.6" x14ac:dyDescent="0.25"/>
  <cols>
    <col min="1" max="1" width="4.6640625" style="90" customWidth="1"/>
    <col min="2" max="2" width="32.6640625" style="91" customWidth="1"/>
    <col min="3" max="4" width="10.6640625" style="35" hidden="1" customWidth="1"/>
    <col min="5" max="6" width="10.6640625" style="35" customWidth="1"/>
    <col min="7" max="7" width="10.33203125" style="35" hidden="1" customWidth="1"/>
    <col min="8" max="10" width="11.109375" style="35" customWidth="1"/>
    <col min="11" max="11" width="32.6640625" style="92" customWidth="1"/>
    <col min="12" max="12" width="4.6640625" style="92" customWidth="1"/>
    <col min="13" max="13" width="9.109375" style="87"/>
    <col min="14" max="16384" width="9.109375" style="86"/>
  </cols>
  <sheetData>
    <row r="1" spans="1:16" s="82" customFormat="1" ht="24.75" customHeight="1" x14ac:dyDescent="0.25">
      <c r="A1" s="338"/>
      <c r="B1" s="338"/>
      <c r="C1" s="338"/>
      <c r="D1" s="338"/>
      <c r="E1" s="338"/>
      <c r="F1" s="338"/>
      <c r="G1" s="338"/>
      <c r="H1" s="338"/>
      <c r="I1" s="338"/>
      <c r="J1" s="338"/>
      <c r="K1" s="338"/>
      <c r="L1" s="338"/>
    </row>
    <row r="2" spans="1:16" s="53" customFormat="1" ht="21.75" customHeight="1" x14ac:dyDescent="0.25">
      <c r="A2" s="321" t="s">
        <v>2</v>
      </c>
      <c r="B2" s="321"/>
      <c r="C2" s="321"/>
      <c r="D2" s="321"/>
      <c r="E2" s="321"/>
      <c r="F2" s="321"/>
      <c r="G2" s="321"/>
      <c r="H2" s="321"/>
      <c r="I2" s="321"/>
      <c r="J2" s="321"/>
      <c r="K2" s="321"/>
      <c r="L2" s="321"/>
      <c r="M2" s="83"/>
    </row>
    <row r="3" spans="1:16" s="80" customFormat="1" ht="14.25" customHeight="1" x14ac:dyDescent="0.25">
      <c r="A3" s="321" t="s">
        <v>242</v>
      </c>
      <c r="B3" s="321"/>
      <c r="C3" s="321"/>
      <c r="D3" s="321"/>
      <c r="E3" s="321"/>
      <c r="F3" s="321"/>
      <c r="G3" s="321"/>
      <c r="H3" s="321"/>
      <c r="I3" s="321"/>
      <c r="J3" s="321"/>
      <c r="K3" s="321"/>
      <c r="L3" s="321"/>
    </row>
    <row r="4" spans="1:16" s="42" customFormat="1" ht="16.2" customHeight="1" x14ac:dyDescent="0.25">
      <c r="A4" s="322" t="s">
        <v>3</v>
      </c>
      <c r="B4" s="322"/>
      <c r="C4" s="322"/>
      <c r="D4" s="322"/>
      <c r="E4" s="322"/>
      <c r="F4" s="322"/>
      <c r="G4" s="322"/>
      <c r="H4" s="322"/>
      <c r="I4" s="322"/>
      <c r="J4" s="322"/>
      <c r="K4" s="322"/>
      <c r="L4" s="322"/>
      <c r="M4" s="84"/>
    </row>
    <row r="5" spans="1:16" s="42" customFormat="1" ht="16.2" customHeight="1" x14ac:dyDescent="0.25">
      <c r="A5" s="323" t="s">
        <v>242</v>
      </c>
      <c r="B5" s="323"/>
      <c r="C5" s="323"/>
      <c r="D5" s="323"/>
      <c r="E5" s="323"/>
      <c r="F5" s="323"/>
      <c r="G5" s="323"/>
      <c r="H5" s="323"/>
      <c r="I5" s="323"/>
      <c r="J5" s="323"/>
      <c r="K5" s="323"/>
      <c r="L5" s="323"/>
      <c r="M5" s="84"/>
    </row>
    <row r="6" spans="1:16" s="42" customFormat="1" ht="23.25" customHeight="1" x14ac:dyDescent="0.25">
      <c r="A6" s="24" t="s">
        <v>317</v>
      </c>
      <c r="B6" s="85"/>
      <c r="C6" s="66"/>
      <c r="D6" s="66"/>
      <c r="E6" s="66"/>
      <c r="F6" s="66"/>
      <c r="G6" s="66"/>
      <c r="H6" s="66"/>
      <c r="I6" s="66"/>
      <c r="J6" s="66"/>
      <c r="K6" s="66"/>
      <c r="L6" s="48" t="s">
        <v>318</v>
      </c>
      <c r="M6" s="66"/>
      <c r="N6" s="66"/>
      <c r="O6" s="66"/>
      <c r="P6" s="66"/>
    </row>
    <row r="7" spans="1:16" ht="24" customHeight="1" x14ac:dyDescent="0.25">
      <c r="A7" s="324" t="s">
        <v>103</v>
      </c>
      <c r="B7" s="325"/>
      <c r="C7" s="314">
        <v>2008</v>
      </c>
      <c r="D7" s="314">
        <v>2009</v>
      </c>
      <c r="E7" s="314">
        <v>2011</v>
      </c>
      <c r="F7" s="314">
        <v>2012</v>
      </c>
      <c r="G7" s="314">
        <v>2005</v>
      </c>
      <c r="H7" s="314">
        <v>2013</v>
      </c>
      <c r="I7" s="314">
        <v>2014</v>
      </c>
      <c r="J7" s="314">
        <v>2015</v>
      </c>
      <c r="K7" s="317" t="s">
        <v>104</v>
      </c>
      <c r="L7" s="318"/>
      <c r="M7" s="86"/>
    </row>
    <row r="8" spans="1:16" ht="24" customHeight="1" x14ac:dyDescent="0.25">
      <c r="A8" s="326"/>
      <c r="B8" s="327"/>
      <c r="C8" s="315"/>
      <c r="D8" s="315"/>
      <c r="E8" s="315"/>
      <c r="F8" s="315"/>
      <c r="G8" s="315"/>
      <c r="H8" s="315"/>
      <c r="I8" s="315"/>
      <c r="J8" s="315"/>
      <c r="K8" s="319"/>
      <c r="L8" s="320"/>
      <c r="M8" s="86"/>
    </row>
    <row r="9" spans="1:16" ht="17.25" customHeight="1" thickBot="1" x14ac:dyDescent="0.3">
      <c r="A9" s="347" t="s">
        <v>45</v>
      </c>
      <c r="B9" s="347"/>
      <c r="C9" s="51"/>
      <c r="D9" s="51"/>
      <c r="E9" s="51"/>
      <c r="F9" s="51"/>
      <c r="G9" s="51"/>
      <c r="H9" s="199"/>
      <c r="I9" s="51"/>
      <c r="J9" s="51"/>
      <c r="K9" s="329" t="s">
        <v>47</v>
      </c>
      <c r="L9" s="329"/>
    </row>
    <row r="10" spans="1:16" ht="18" customHeight="1" thickTop="1" thickBot="1" x14ac:dyDescent="0.3">
      <c r="A10" s="316" t="s">
        <v>4</v>
      </c>
      <c r="B10" s="316"/>
      <c r="C10" s="50">
        <v>1267</v>
      </c>
      <c r="D10" s="50">
        <v>1587.1</v>
      </c>
      <c r="E10" s="294">
        <v>2279</v>
      </c>
      <c r="F10" s="294">
        <v>2432.5</v>
      </c>
      <c r="G10" s="294">
        <v>36</v>
      </c>
      <c r="H10" s="294">
        <v>2189</v>
      </c>
      <c r="I10" s="294">
        <v>2150.1</v>
      </c>
      <c r="J10" s="294">
        <v>2758</v>
      </c>
      <c r="K10" s="328" t="s">
        <v>5</v>
      </c>
      <c r="L10" s="328"/>
    </row>
    <row r="11" spans="1:16" ht="18" customHeight="1" thickTop="1" thickBot="1" x14ac:dyDescent="0.3">
      <c r="A11" s="330" t="s">
        <v>183</v>
      </c>
      <c r="B11" s="330"/>
      <c r="C11" s="49">
        <v>24019.3</v>
      </c>
      <c r="D11" s="49">
        <v>54568.6</v>
      </c>
      <c r="E11" s="295">
        <v>27168.7</v>
      </c>
      <c r="F11" s="296">
        <v>82967.5</v>
      </c>
      <c r="G11" s="295">
        <v>14089</v>
      </c>
      <c r="H11" s="297">
        <v>85154.3</v>
      </c>
      <c r="I11" s="297">
        <v>105203.9</v>
      </c>
      <c r="J11" s="297">
        <v>90248.9</v>
      </c>
      <c r="K11" s="331" t="s">
        <v>187</v>
      </c>
      <c r="L11" s="331"/>
    </row>
    <row r="12" spans="1:16" ht="18" customHeight="1" thickTop="1" thickBot="1" x14ac:dyDescent="0.3">
      <c r="A12" s="316" t="s">
        <v>6</v>
      </c>
      <c r="B12" s="316"/>
      <c r="C12" s="50">
        <v>10267.299999999999</v>
      </c>
      <c r="D12" s="50">
        <v>10474.200000000001</v>
      </c>
      <c r="E12" s="294">
        <v>29765.5</v>
      </c>
      <c r="F12" s="294">
        <v>33354.299999999996</v>
      </c>
      <c r="G12" s="294">
        <v>2172</v>
      </c>
      <c r="H12" s="294">
        <v>64166.3</v>
      </c>
      <c r="I12" s="294">
        <v>47699.199999999997</v>
      </c>
      <c r="J12" s="294">
        <v>40756.5</v>
      </c>
      <c r="K12" s="328" t="s">
        <v>188</v>
      </c>
      <c r="L12" s="328"/>
    </row>
    <row r="13" spans="1:16" ht="18" customHeight="1" thickTop="1" thickBot="1" x14ac:dyDescent="0.3">
      <c r="A13" s="330" t="s">
        <v>7</v>
      </c>
      <c r="B13" s="330"/>
      <c r="C13" s="49">
        <v>8215.4</v>
      </c>
      <c r="D13" s="49">
        <v>2528</v>
      </c>
      <c r="E13" s="295">
        <v>5050.3</v>
      </c>
      <c r="F13" s="298">
        <v>40297.300000000003</v>
      </c>
      <c r="G13" s="295">
        <v>357.3</v>
      </c>
      <c r="H13" s="299">
        <v>59204.800000000003</v>
      </c>
      <c r="I13" s="299">
        <v>55863.4</v>
      </c>
      <c r="J13" s="299">
        <v>55976.2</v>
      </c>
      <c r="K13" s="331" t="s">
        <v>189</v>
      </c>
      <c r="L13" s="331"/>
    </row>
    <row r="14" spans="1:16" ht="18" customHeight="1" thickTop="1" thickBot="1" x14ac:dyDescent="0.3">
      <c r="A14" s="316" t="s">
        <v>221</v>
      </c>
      <c r="B14" s="316"/>
      <c r="C14" s="50">
        <v>85.9</v>
      </c>
      <c r="D14" s="50">
        <v>87.4</v>
      </c>
      <c r="E14" s="294">
        <v>85.6</v>
      </c>
      <c r="F14" s="294">
        <v>85.7</v>
      </c>
      <c r="G14" s="294">
        <v>180.3</v>
      </c>
      <c r="H14" s="294">
        <v>85.9</v>
      </c>
      <c r="I14" s="294">
        <v>62.7</v>
      </c>
      <c r="J14" s="294">
        <v>27.9</v>
      </c>
      <c r="K14" s="328" t="s">
        <v>222</v>
      </c>
      <c r="L14" s="328"/>
    </row>
    <row r="15" spans="1:16" ht="18" customHeight="1" thickTop="1" thickBot="1" x14ac:dyDescent="0.3">
      <c r="A15" s="343" t="s">
        <v>184</v>
      </c>
      <c r="B15" s="344"/>
      <c r="C15" s="49">
        <v>168.6</v>
      </c>
      <c r="D15" s="49">
        <v>1534.5</v>
      </c>
      <c r="E15" s="295">
        <v>1505.9</v>
      </c>
      <c r="F15" s="296">
        <v>1508.1</v>
      </c>
      <c r="G15" s="295"/>
      <c r="H15" s="297">
        <v>1524.1</v>
      </c>
      <c r="I15" s="300">
        <v>1434.4</v>
      </c>
      <c r="J15" s="300">
        <v>1372.2</v>
      </c>
      <c r="K15" s="345" t="s">
        <v>190</v>
      </c>
      <c r="L15" s="346"/>
    </row>
    <row r="16" spans="1:16" ht="18" customHeight="1" thickTop="1" x14ac:dyDescent="0.25">
      <c r="A16" s="336" t="s">
        <v>8</v>
      </c>
      <c r="B16" s="336"/>
      <c r="C16" s="81">
        <v>435</v>
      </c>
      <c r="D16" s="81">
        <v>499.7</v>
      </c>
      <c r="E16" s="301">
        <v>307.79999999999563</v>
      </c>
      <c r="F16" s="301">
        <v>282.70000000000437</v>
      </c>
      <c r="G16" s="301">
        <v>389.5</v>
      </c>
      <c r="H16" s="301">
        <v>360.59999999997672</v>
      </c>
      <c r="I16" s="301">
        <v>843.69999999998981</v>
      </c>
      <c r="J16" s="301">
        <v>2485.5999999999985</v>
      </c>
      <c r="K16" s="339" t="s">
        <v>191</v>
      </c>
      <c r="L16" s="339"/>
    </row>
    <row r="17" spans="1:12" ht="22.5" customHeight="1" x14ac:dyDescent="0.25">
      <c r="A17" s="342" t="s">
        <v>9</v>
      </c>
      <c r="B17" s="342"/>
      <c r="C17" s="89">
        <f>SUM(C9:C16)</f>
        <v>44458.5</v>
      </c>
      <c r="D17" s="89">
        <f>SUM(D10:D16)</f>
        <v>71279.499999999985</v>
      </c>
      <c r="E17" s="302">
        <f>SUM(E10:E16)</f>
        <v>66162.799999999988</v>
      </c>
      <c r="F17" s="302">
        <f>SUM(F10:F16)</f>
        <v>160928.1</v>
      </c>
      <c r="G17" s="302">
        <f>SUM(G10:G16)</f>
        <v>17224.099999999999</v>
      </c>
      <c r="H17" s="302">
        <f t="shared" ref="H17" si="0">SUM(H10:H16)</f>
        <v>212685</v>
      </c>
      <c r="I17" s="302">
        <f>I10+I11+I12+I13+I14+I15+I16</f>
        <v>213257.4</v>
      </c>
      <c r="J17" s="302">
        <f>J10+J11+J12+J13+J14+J15+J16</f>
        <v>193625.3</v>
      </c>
      <c r="K17" s="337" t="s">
        <v>10</v>
      </c>
      <c r="L17" s="337"/>
    </row>
    <row r="18" spans="1:12" ht="17.25" customHeight="1" thickBot="1" x14ac:dyDescent="0.3">
      <c r="A18" s="341" t="s">
        <v>48</v>
      </c>
      <c r="B18" s="341"/>
      <c r="C18" s="162"/>
      <c r="D18" s="162"/>
      <c r="E18" s="303"/>
      <c r="F18" s="303"/>
      <c r="G18" s="303"/>
      <c r="H18" s="303"/>
      <c r="I18" s="303"/>
      <c r="J18" s="303"/>
      <c r="K18" s="340" t="s">
        <v>46</v>
      </c>
      <c r="L18" s="340"/>
    </row>
    <row r="19" spans="1:12" ht="18" customHeight="1" thickTop="1" thickBot="1" x14ac:dyDescent="0.3">
      <c r="A19" s="330" t="s">
        <v>99</v>
      </c>
      <c r="B19" s="330"/>
      <c r="C19" s="49">
        <v>6912.8</v>
      </c>
      <c r="D19" s="49">
        <v>7191.4</v>
      </c>
      <c r="E19" s="295">
        <v>9092.2999999999993</v>
      </c>
      <c r="F19" s="295">
        <v>10975.7</v>
      </c>
      <c r="G19" s="295">
        <v>3531.2</v>
      </c>
      <c r="H19" s="304">
        <v>12340.4</v>
      </c>
      <c r="I19" s="305">
        <v>14075.8</v>
      </c>
      <c r="J19" s="305">
        <v>14985.2</v>
      </c>
      <c r="K19" s="331" t="s">
        <v>233</v>
      </c>
      <c r="L19" s="331"/>
    </row>
    <row r="20" spans="1:12" ht="18" customHeight="1" thickTop="1" thickBot="1" x14ac:dyDescent="0.3">
      <c r="A20" s="316" t="s">
        <v>185</v>
      </c>
      <c r="B20" s="316"/>
      <c r="C20" s="50">
        <v>1015.2</v>
      </c>
      <c r="D20" s="50">
        <v>468.1</v>
      </c>
      <c r="E20" s="294">
        <v>13914</v>
      </c>
      <c r="F20" s="294">
        <v>16983.3</v>
      </c>
      <c r="G20" s="294">
        <v>259.5</v>
      </c>
      <c r="H20" s="294">
        <v>52805</v>
      </c>
      <c r="I20" s="294">
        <v>34632.699999999997</v>
      </c>
      <c r="J20" s="294">
        <v>7946.5</v>
      </c>
      <c r="K20" s="328" t="s">
        <v>225</v>
      </c>
      <c r="L20" s="328"/>
    </row>
    <row r="21" spans="1:12" ht="18" customHeight="1" thickTop="1" thickBot="1" x14ac:dyDescent="0.3">
      <c r="A21" s="330" t="s">
        <v>12</v>
      </c>
      <c r="B21" s="330"/>
      <c r="C21" s="49">
        <v>9982.5</v>
      </c>
      <c r="D21" s="49">
        <v>11063.8</v>
      </c>
      <c r="E21" s="295">
        <v>12167.1</v>
      </c>
      <c r="F21" s="295">
        <v>12167.1</v>
      </c>
      <c r="G21" s="295">
        <v>7328.2</v>
      </c>
      <c r="H21" s="304">
        <v>12295.7</v>
      </c>
      <c r="I21" s="305">
        <v>30603.7</v>
      </c>
      <c r="J21" s="305">
        <v>51795.1</v>
      </c>
      <c r="K21" s="331" t="s">
        <v>192</v>
      </c>
      <c r="L21" s="331"/>
    </row>
    <row r="22" spans="1:12" ht="18" customHeight="1" thickTop="1" thickBot="1" x14ac:dyDescent="0.3">
      <c r="A22" s="316" t="s">
        <v>41</v>
      </c>
      <c r="B22" s="316"/>
      <c r="C22" s="50">
        <v>10033.6</v>
      </c>
      <c r="D22" s="50">
        <v>11791.9</v>
      </c>
      <c r="E22" s="294">
        <v>16433</v>
      </c>
      <c r="F22" s="294">
        <v>21060.7</v>
      </c>
      <c r="G22" s="294">
        <v>2224.5</v>
      </c>
      <c r="H22" s="294">
        <v>25464.3</v>
      </c>
      <c r="I22" s="294">
        <v>28541.200000000001</v>
      </c>
      <c r="J22" s="294">
        <v>30479.9</v>
      </c>
      <c r="K22" s="328" t="s">
        <v>226</v>
      </c>
      <c r="L22" s="328"/>
    </row>
    <row r="23" spans="1:12" ht="18" customHeight="1" thickTop="1" thickBot="1" x14ac:dyDescent="0.3">
      <c r="A23" s="330" t="s">
        <v>186</v>
      </c>
      <c r="B23" s="330"/>
      <c r="C23" s="49">
        <v>1843.8</v>
      </c>
      <c r="D23" s="49">
        <v>2593.4</v>
      </c>
      <c r="E23" s="295">
        <v>3296.1</v>
      </c>
      <c r="F23" s="295">
        <v>4033.3</v>
      </c>
      <c r="G23" s="295">
        <v>739.9</v>
      </c>
      <c r="H23" s="304">
        <v>3382</v>
      </c>
      <c r="I23" s="306">
        <v>2175.6999999999998</v>
      </c>
      <c r="J23" s="306">
        <v>0</v>
      </c>
      <c r="K23" s="331" t="s">
        <v>227</v>
      </c>
      <c r="L23" s="331"/>
    </row>
    <row r="24" spans="1:12" ht="18" customHeight="1" thickTop="1" thickBot="1" x14ac:dyDescent="0.3">
      <c r="A24" s="316" t="s">
        <v>13</v>
      </c>
      <c r="B24" s="316"/>
      <c r="C24" s="50">
        <v>6677.1</v>
      </c>
      <c r="D24" s="50">
        <v>26920</v>
      </c>
      <c r="E24" s="294">
        <v>5660.4</v>
      </c>
      <c r="F24" s="294">
        <v>13518.7</v>
      </c>
      <c r="G24" s="294">
        <v>2502.5</v>
      </c>
      <c r="H24" s="294">
        <v>6234</v>
      </c>
      <c r="I24" s="294">
        <v>11592.2</v>
      </c>
      <c r="J24" s="294">
        <v>3196.8</v>
      </c>
      <c r="K24" s="328" t="s">
        <v>193</v>
      </c>
      <c r="L24" s="328"/>
    </row>
    <row r="25" spans="1:12" ht="18" customHeight="1" thickTop="1" x14ac:dyDescent="0.25">
      <c r="A25" s="334" t="s">
        <v>14</v>
      </c>
      <c r="B25" s="334"/>
      <c r="C25" s="52">
        <v>7993.5</v>
      </c>
      <c r="D25" s="52">
        <v>11250.9</v>
      </c>
      <c r="E25" s="307">
        <v>5761.8999999999942</v>
      </c>
      <c r="F25" s="307">
        <v>82369.5</v>
      </c>
      <c r="G25" s="307">
        <v>638.29999999999995</v>
      </c>
      <c r="H25" s="304">
        <v>100324.2</v>
      </c>
      <c r="I25" s="305">
        <v>91927.199999999983</v>
      </c>
      <c r="J25" s="305">
        <v>85569.799999999974</v>
      </c>
      <c r="K25" s="335" t="s">
        <v>194</v>
      </c>
      <c r="L25" s="335"/>
    </row>
    <row r="26" spans="1:12" ht="22.5" customHeight="1" x14ac:dyDescent="0.25">
      <c r="A26" s="332" t="s">
        <v>16</v>
      </c>
      <c r="B26" s="332"/>
      <c r="C26" s="88">
        <f>SUM(C19:C25)</f>
        <v>44458.5</v>
      </c>
      <c r="D26" s="88">
        <f>SUM(D19:D25)</f>
        <v>71279.5</v>
      </c>
      <c r="E26" s="308">
        <f>SUM(E19:E25)</f>
        <v>66324.799999999988</v>
      </c>
      <c r="F26" s="308">
        <f>SUM(F19:F25)</f>
        <v>161108.29999999999</v>
      </c>
      <c r="G26" s="308" t="e">
        <f>SUM(#REF!)</f>
        <v>#REF!</v>
      </c>
      <c r="H26" s="308">
        <f>SUM(H19:H25)</f>
        <v>212845.6</v>
      </c>
      <c r="I26" s="308">
        <f>SUM(I19:I25)</f>
        <v>213548.49999999997</v>
      </c>
      <c r="J26" s="308">
        <f>J19+J20+J21+J22+J23+J24+J25</f>
        <v>193973.3</v>
      </c>
      <c r="K26" s="333" t="s">
        <v>10</v>
      </c>
      <c r="L26" s="333"/>
    </row>
  </sheetData>
  <mergeCells count="51">
    <mergeCell ref="A1:L1"/>
    <mergeCell ref="D7:D8"/>
    <mergeCell ref="E7:E8"/>
    <mergeCell ref="A19:B19"/>
    <mergeCell ref="K14:L14"/>
    <mergeCell ref="K16:L16"/>
    <mergeCell ref="A14:B14"/>
    <mergeCell ref="K18:L18"/>
    <mergeCell ref="A18:B18"/>
    <mergeCell ref="A17:B17"/>
    <mergeCell ref="A13:B13"/>
    <mergeCell ref="K13:L13"/>
    <mergeCell ref="A15:B15"/>
    <mergeCell ref="K15:L15"/>
    <mergeCell ref="A9:B9"/>
    <mergeCell ref="G7:G8"/>
    <mergeCell ref="K21:L21"/>
    <mergeCell ref="K19:L19"/>
    <mergeCell ref="K17:L17"/>
    <mergeCell ref="K20:L20"/>
    <mergeCell ref="A20:B20"/>
    <mergeCell ref="A12:B12"/>
    <mergeCell ref="K12:L12"/>
    <mergeCell ref="A11:B11"/>
    <mergeCell ref="K11:L11"/>
    <mergeCell ref="A26:B26"/>
    <mergeCell ref="K26:L26"/>
    <mergeCell ref="A25:B25"/>
    <mergeCell ref="A24:B24"/>
    <mergeCell ref="K24:L24"/>
    <mergeCell ref="K25:L25"/>
    <mergeCell ref="A22:B22"/>
    <mergeCell ref="K22:L22"/>
    <mergeCell ref="K23:L23"/>
    <mergeCell ref="A21:B21"/>
    <mergeCell ref="A16:B16"/>
    <mergeCell ref="A23:B23"/>
    <mergeCell ref="F7:F8"/>
    <mergeCell ref="A10:B10"/>
    <mergeCell ref="K7:L8"/>
    <mergeCell ref="A2:L2"/>
    <mergeCell ref="A4:L4"/>
    <mergeCell ref="A5:L5"/>
    <mergeCell ref="A3:L3"/>
    <mergeCell ref="C7:C8"/>
    <mergeCell ref="H7:H8"/>
    <mergeCell ref="A7:B8"/>
    <mergeCell ref="K10:L10"/>
    <mergeCell ref="K9:L9"/>
    <mergeCell ref="I7:I8"/>
    <mergeCell ref="J7:J8"/>
  </mergeCells>
  <phoneticPr fontId="0" type="noConversion"/>
  <printOptions horizontalCentered="1" verticalCentered="1"/>
  <pageMargins left="0" right="0" top="0" bottom="0" header="0.51181102362204722" footer="0.51181102362204722"/>
  <pageSetup paperSize="9" orientation="landscape" r:id="rId1"/>
  <headerFooter alignWithMargins="0"/>
  <ignoredErrors>
    <ignoredError sqref="C17"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4" enableFormatConditionsCalculation="0">
    <tabColor theme="3" tint="0.39997558519241921"/>
  </sheetPr>
  <dimension ref="A1:P21"/>
  <sheetViews>
    <sheetView showGridLines="0" rightToLeft="1" view="pageBreakPreview" zoomScale="90" zoomScaleNormal="100" zoomScaleSheetLayoutView="90" workbookViewId="0">
      <selection activeCell="M6" sqref="M6"/>
    </sheetView>
  </sheetViews>
  <sheetFormatPr defaultColWidth="9.109375" defaultRowHeight="15.6" x14ac:dyDescent="0.25"/>
  <cols>
    <col min="1" max="1" width="3.109375" style="90" customWidth="1"/>
    <col min="2" max="2" width="14.6640625" style="91" customWidth="1"/>
    <col min="3" max="9" width="10.44140625" style="35" customWidth="1"/>
    <col min="10" max="11" width="13.88671875" style="35" bestFit="1" customWidth="1"/>
    <col min="12" max="12" width="14.6640625" style="92" customWidth="1"/>
    <col min="13" max="13" width="3.6640625" style="92" customWidth="1"/>
    <col min="14" max="16384" width="9.109375" style="86"/>
  </cols>
  <sheetData>
    <row r="1" spans="1:16" s="82" customFormat="1" ht="24.75" customHeight="1" x14ac:dyDescent="0.25">
      <c r="A1" s="338"/>
      <c r="B1" s="364"/>
      <c r="C1" s="364"/>
      <c r="D1" s="364"/>
      <c r="E1" s="364"/>
      <c r="F1" s="364"/>
      <c r="G1" s="364"/>
      <c r="H1" s="364"/>
      <c r="I1" s="364"/>
      <c r="J1" s="364"/>
      <c r="K1" s="364"/>
      <c r="L1" s="364"/>
      <c r="M1" s="364"/>
    </row>
    <row r="2" spans="1:16" s="53" customFormat="1" ht="18" customHeight="1" x14ac:dyDescent="0.25">
      <c r="A2" s="321" t="s">
        <v>11</v>
      </c>
      <c r="B2" s="321"/>
      <c r="C2" s="321"/>
      <c r="D2" s="321"/>
      <c r="E2" s="321"/>
      <c r="F2" s="321"/>
      <c r="G2" s="321"/>
      <c r="H2" s="321"/>
      <c r="I2" s="321"/>
      <c r="J2" s="321"/>
      <c r="K2" s="321"/>
      <c r="L2" s="321"/>
      <c r="M2" s="321"/>
    </row>
    <row r="3" spans="1:16" s="53" customFormat="1" ht="18" customHeight="1" x14ac:dyDescent="0.25">
      <c r="A3" s="321" t="s">
        <v>244</v>
      </c>
      <c r="B3" s="321"/>
      <c r="C3" s="321"/>
      <c r="D3" s="321"/>
      <c r="E3" s="321"/>
      <c r="F3" s="321"/>
      <c r="G3" s="321"/>
      <c r="H3" s="321"/>
      <c r="I3" s="321"/>
      <c r="J3" s="321"/>
      <c r="K3" s="321"/>
      <c r="L3" s="321"/>
      <c r="M3" s="321"/>
    </row>
    <row r="4" spans="1:16" s="42" customFormat="1" x14ac:dyDescent="0.25">
      <c r="A4" s="369" t="s">
        <v>15</v>
      </c>
      <c r="B4" s="369"/>
      <c r="C4" s="369"/>
      <c r="D4" s="369"/>
      <c r="E4" s="369"/>
      <c r="F4" s="369"/>
      <c r="G4" s="369"/>
      <c r="H4" s="369"/>
      <c r="I4" s="369"/>
      <c r="J4" s="369"/>
      <c r="K4" s="369"/>
      <c r="L4" s="369"/>
      <c r="M4" s="369"/>
    </row>
    <row r="5" spans="1:16" s="42" customFormat="1" ht="13.5" customHeight="1" x14ac:dyDescent="0.25">
      <c r="A5" s="369" t="s">
        <v>244</v>
      </c>
      <c r="B5" s="369"/>
      <c r="C5" s="369"/>
      <c r="D5" s="369"/>
      <c r="E5" s="369"/>
      <c r="F5" s="369"/>
      <c r="G5" s="369"/>
      <c r="H5" s="369"/>
      <c r="I5" s="369"/>
      <c r="J5" s="369"/>
      <c r="K5" s="369"/>
      <c r="L5" s="369"/>
      <c r="M5" s="369"/>
      <c r="N5" s="93"/>
      <c r="O5" s="93"/>
      <c r="P5" s="93"/>
    </row>
    <row r="6" spans="1:16" s="42" customFormat="1" ht="30" customHeight="1" x14ac:dyDescent="0.25">
      <c r="A6" s="24" t="s">
        <v>315</v>
      </c>
      <c r="B6" s="34"/>
      <c r="C6" s="35"/>
      <c r="D6" s="35"/>
      <c r="E6" s="35"/>
      <c r="F6" s="35"/>
      <c r="G6" s="35"/>
      <c r="H6" s="86"/>
      <c r="I6" s="86"/>
      <c r="J6" s="86"/>
      <c r="K6" s="86"/>
      <c r="L6" s="86"/>
      <c r="M6" s="48" t="s">
        <v>316</v>
      </c>
      <c r="N6" s="86"/>
      <c r="O6" s="86"/>
      <c r="P6" s="86"/>
    </row>
    <row r="7" spans="1:16" ht="30" customHeight="1" thickBot="1" x14ac:dyDescent="0.3">
      <c r="A7" s="373" t="s">
        <v>195</v>
      </c>
      <c r="B7" s="373"/>
      <c r="C7" s="367" t="s">
        <v>106</v>
      </c>
      <c r="D7" s="372" t="s">
        <v>107</v>
      </c>
      <c r="E7" s="372"/>
      <c r="F7" s="372"/>
      <c r="G7" s="372"/>
      <c r="H7" s="372"/>
      <c r="I7" s="372"/>
      <c r="J7" s="372"/>
      <c r="K7" s="370" t="s">
        <v>196</v>
      </c>
      <c r="L7" s="365" t="s">
        <v>197</v>
      </c>
      <c r="M7" s="365"/>
    </row>
    <row r="8" spans="1:16" ht="30" customHeight="1" thickTop="1" thickBot="1" x14ac:dyDescent="0.3">
      <c r="A8" s="374"/>
      <c r="B8" s="374"/>
      <c r="C8" s="368"/>
      <c r="D8" s="94" t="s">
        <v>17</v>
      </c>
      <c r="E8" s="94" t="s">
        <v>18</v>
      </c>
      <c r="F8" s="94" t="s">
        <v>19</v>
      </c>
      <c r="G8" s="94" t="s">
        <v>20</v>
      </c>
      <c r="H8" s="94" t="s">
        <v>21</v>
      </c>
      <c r="I8" s="94" t="s">
        <v>22</v>
      </c>
      <c r="J8" s="211" t="s">
        <v>135</v>
      </c>
      <c r="K8" s="371"/>
      <c r="L8" s="366"/>
      <c r="M8" s="366"/>
    </row>
    <row r="9" spans="1:16" s="95" customFormat="1" ht="48" hidden="1" customHeight="1" thickBot="1" x14ac:dyDescent="0.3">
      <c r="A9" s="360" t="s">
        <v>124</v>
      </c>
      <c r="B9" s="361"/>
      <c r="C9" s="107">
        <v>17.395</v>
      </c>
      <c r="D9" s="107">
        <v>60.752000000000002</v>
      </c>
      <c r="E9" s="107">
        <v>65.522999999999996</v>
      </c>
      <c r="F9" s="107">
        <v>137.56100000000001</v>
      </c>
      <c r="G9" s="107">
        <v>295.13</v>
      </c>
      <c r="H9" s="107">
        <v>813.04200000000003</v>
      </c>
      <c r="I9" s="107">
        <v>5523.3829999999998</v>
      </c>
      <c r="J9" s="125">
        <f t="shared" ref="J9:J15" si="0">SUM(D9:I9)</f>
        <v>6895.3909999999996</v>
      </c>
      <c r="K9" s="125">
        <f t="shared" ref="K9:K15" si="1">SUM(C9+J9)</f>
        <v>6912.7860000000001</v>
      </c>
      <c r="L9" s="358">
        <v>39813</v>
      </c>
      <c r="M9" s="359"/>
    </row>
    <row r="10" spans="1:16" s="95" customFormat="1" ht="48" hidden="1" customHeight="1" thickTop="1" thickBot="1" x14ac:dyDescent="0.3">
      <c r="A10" s="352" t="s">
        <v>136</v>
      </c>
      <c r="B10" s="353"/>
      <c r="C10" s="109">
        <v>18.77</v>
      </c>
      <c r="D10" s="109">
        <v>64</v>
      </c>
      <c r="E10" s="109">
        <v>69</v>
      </c>
      <c r="F10" s="109">
        <v>144</v>
      </c>
      <c r="G10" s="109">
        <v>326</v>
      </c>
      <c r="H10" s="109">
        <v>837</v>
      </c>
      <c r="I10" s="109">
        <v>5733</v>
      </c>
      <c r="J10" s="154">
        <f t="shared" si="0"/>
        <v>7173</v>
      </c>
      <c r="K10" s="154">
        <f t="shared" si="1"/>
        <v>7191.77</v>
      </c>
      <c r="L10" s="348">
        <v>40178</v>
      </c>
      <c r="M10" s="349"/>
    </row>
    <row r="11" spans="1:16" s="95" customFormat="1" ht="48" customHeight="1" thickTop="1" thickBot="1" x14ac:dyDescent="0.3">
      <c r="A11" s="350" t="s">
        <v>137</v>
      </c>
      <c r="B11" s="351"/>
      <c r="C11" s="119">
        <v>23.518999999999998</v>
      </c>
      <c r="D11" s="119">
        <v>79.238</v>
      </c>
      <c r="E11" s="119">
        <v>86.986999999999995</v>
      </c>
      <c r="F11" s="119">
        <v>171.01300000000001</v>
      </c>
      <c r="G11" s="119">
        <v>411.21800000000002</v>
      </c>
      <c r="H11" s="119">
        <v>1042.694</v>
      </c>
      <c r="I11" s="119">
        <v>7277.5870000000004</v>
      </c>
      <c r="J11" s="163">
        <f t="shared" ref="J11:J14" si="2">SUM(D11:I11)</f>
        <v>9068.737000000001</v>
      </c>
      <c r="K11" s="153">
        <f t="shared" ref="K11:K14" si="3">SUM(C11+J11)</f>
        <v>9092.2560000000012</v>
      </c>
      <c r="L11" s="362">
        <v>40908</v>
      </c>
      <c r="M11" s="363"/>
    </row>
    <row r="12" spans="1:16" s="95" customFormat="1" ht="48" customHeight="1" thickTop="1" thickBot="1" x14ac:dyDescent="0.3">
      <c r="A12" s="352" t="s">
        <v>219</v>
      </c>
      <c r="B12" s="353"/>
      <c r="C12" s="109">
        <v>26.110000000000003</v>
      </c>
      <c r="D12" s="109">
        <v>89</v>
      </c>
      <c r="E12" s="109">
        <v>106</v>
      </c>
      <c r="F12" s="109">
        <v>202</v>
      </c>
      <c r="G12" s="109">
        <v>461</v>
      </c>
      <c r="H12" s="109">
        <v>1144</v>
      </c>
      <c r="I12" s="109">
        <v>8948</v>
      </c>
      <c r="J12" s="154">
        <f t="shared" si="2"/>
        <v>10950</v>
      </c>
      <c r="K12" s="154">
        <f t="shared" si="3"/>
        <v>10976.11</v>
      </c>
      <c r="L12" s="348">
        <v>41274</v>
      </c>
      <c r="M12" s="349"/>
    </row>
    <row r="13" spans="1:16" s="95" customFormat="1" ht="48" customHeight="1" thickTop="1" thickBot="1" x14ac:dyDescent="0.3">
      <c r="A13" s="355" t="s">
        <v>235</v>
      </c>
      <c r="B13" s="355"/>
      <c r="C13" s="119">
        <v>30</v>
      </c>
      <c r="D13" s="119">
        <v>93</v>
      </c>
      <c r="E13" s="119">
        <v>117</v>
      </c>
      <c r="F13" s="119">
        <v>222</v>
      </c>
      <c r="G13" s="119">
        <v>524</v>
      </c>
      <c r="H13" s="119">
        <v>1234</v>
      </c>
      <c r="I13" s="119">
        <v>10120</v>
      </c>
      <c r="J13" s="153">
        <f t="shared" si="2"/>
        <v>12310</v>
      </c>
      <c r="K13" s="153">
        <f t="shared" si="3"/>
        <v>12340</v>
      </c>
      <c r="L13" s="356">
        <v>41639</v>
      </c>
      <c r="M13" s="357"/>
    </row>
    <row r="14" spans="1:16" s="95" customFormat="1" ht="48" customHeight="1" thickTop="1" thickBot="1" x14ac:dyDescent="0.3">
      <c r="A14" s="352" t="s">
        <v>248</v>
      </c>
      <c r="B14" s="353"/>
      <c r="C14" s="109">
        <v>33.74</v>
      </c>
      <c r="D14" s="109">
        <v>100</v>
      </c>
      <c r="E14" s="109">
        <v>133</v>
      </c>
      <c r="F14" s="109">
        <v>248</v>
      </c>
      <c r="G14" s="109">
        <v>600</v>
      </c>
      <c r="H14" s="109">
        <v>1394</v>
      </c>
      <c r="I14" s="109">
        <v>11567</v>
      </c>
      <c r="J14" s="154">
        <f t="shared" si="2"/>
        <v>14042</v>
      </c>
      <c r="K14" s="154">
        <f t="shared" si="3"/>
        <v>14075.74</v>
      </c>
      <c r="L14" s="348" t="s">
        <v>236</v>
      </c>
      <c r="M14" s="349"/>
    </row>
    <row r="15" spans="1:16" s="95" customFormat="1" ht="48" customHeight="1" thickTop="1" x14ac:dyDescent="0.25">
      <c r="A15" s="354" t="s">
        <v>247</v>
      </c>
      <c r="B15" s="355"/>
      <c r="C15" s="119">
        <v>34.870000000000005</v>
      </c>
      <c r="D15" s="119">
        <v>112</v>
      </c>
      <c r="E15" s="119">
        <v>150</v>
      </c>
      <c r="F15" s="119">
        <v>278</v>
      </c>
      <c r="G15" s="119">
        <v>647</v>
      </c>
      <c r="H15" s="119">
        <v>1526</v>
      </c>
      <c r="I15" s="119">
        <v>12237</v>
      </c>
      <c r="J15" s="153">
        <f t="shared" si="0"/>
        <v>14950</v>
      </c>
      <c r="K15" s="153">
        <f t="shared" si="1"/>
        <v>14984.87</v>
      </c>
      <c r="L15" s="356" t="s">
        <v>243</v>
      </c>
      <c r="M15" s="357"/>
    </row>
    <row r="16" spans="1:16" ht="13.2" x14ac:dyDescent="0.25">
      <c r="A16" s="35"/>
      <c r="B16" s="92"/>
      <c r="C16" s="92"/>
      <c r="D16" s="86"/>
      <c r="E16" s="86"/>
      <c r="F16" s="86"/>
      <c r="G16" s="86"/>
      <c r="H16" s="86"/>
      <c r="I16" s="86"/>
      <c r="J16" s="86"/>
      <c r="K16" s="86"/>
      <c r="L16" s="86"/>
      <c r="M16" s="86"/>
    </row>
    <row r="17" spans="1:13" ht="13.2" x14ac:dyDescent="0.25">
      <c r="A17" s="35"/>
      <c r="B17" s="92"/>
      <c r="C17" s="92"/>
      <c r="D17" s="86"/>
      <c r="E17" s="86"/>
      <c r="F17" s="86"/>
      <c r="G17" s="86"/>
      <c r="H17" s="86"/>
      <c r="I17" s="86"/>
      <c r="J17" s="86"/>
      <c r="K17" s="86"/>
      <c r="L17" s="86"/>
      <c r="M17" s="86"/>
    </row>
    <row r="18" spans="1:13" ht="13.2" x14ac:dyDescent="0.25">
      <c r="A18" s="35"/>
      <c r="B18" s="35"/>
      <c r="E18" s="92"/>
      <c r="F18" s="92"/>
      <c r="G18" s="86"/>
      <c r="H18" s="86"/>
      <c r="I18" s="86"/>
      <c r="J18" s="155"/>
      <c r="K18" s="86"/>
      <c r="L18" s="86"/>
      <c r="M18" s="86"/>
    </row>
    <row r="19" spans="1:13" ht="13.2" x14ac:dyDescent="0.25">
      <c r="A19" s="35"/>
      <c r="B19" s="98"/>
      <c r="E19" s="92"/>
      <c r="F19" s="92"/>
      <c r="G19" s="86"/>
      <c r="H19" s="86"/>
      <c r="I19" s="86"/>
      <c r="J19" s="86"/>
      <c r="K19" s="86"/>
      <c r="L19" s="86"/>
      <c r="M19" s="86"/>
    </row>
    <row r="20" spans="1:13" ht="13.2" x14ac:dyDescent="0.25">
      <c r="A20" s="35"/>
      <c r="B20" s="35"/>
      <c r="E20" s="92"/>
      <c r="F20" s="92"/>
      <c r="G20" s="86"/>
      <c r="H20" s="86"/>
      <c r="I20" s="86"/>
      <c r="J20" s="86"/>
      <c r="K20" s="86"/>
      <c r="L20" s="86"/>
      <c r="M20" s="86"/>
    </row>
    <row r="21" spans="1:13" ht="13.2" x14ac:dyDescent="0.25">
      <c r="A21" s="35"/>
      <c r="B21" s="35"/>
      <c r="E21" s="92"/>
      <c r="F21" s="92"/>
      <c r="G21" s="86"/>
      <c r="H21" s="86"/>
      <c r="I21" s="86"/>
      <c r="J21" s="86"/>
      <c r="K21" s="86"/>
      <c r="L21" s="86"/>
      <c r="M21" s="86"/>
    </row>
  </sheetData>
  <mergeCells count="24">
    <mergeCell ref="L9:M9"/>
    <mergeCell ref="A9:B9"/>
    <mergeCell ref="L11:M11"/>
    <mergeCell ref="A1:M1"/>
    <mergeCell ref="A2:M2"/>
    <mergeCell ref="L7:M8"/>
    <mergeCell ref="C7:C8"/>
    <mergeCell ref="A5:M5"/>
    <mergeCell ref="A3:M3"/>
    <mergeCell ref="K7:K8"/>
    <mergeCell ref="D7:J7"/>
    <mergeCell ref="A4:M4"/>
    <mergeCell ref="A7:B8"/>
    <mergeCell ref="L10:M10"/>
    <mergeCell ref="A10:B10"/>
    <mergeCell ref="L12:M12"/>
    <mergeCell ref="A11:B11"/>
    <mergeCell ref="A12:B12"/>
    <mergeCell ref="A15:B15"/>
    <mergeCell ref="L15:M15"/>
    <mergeCell ref="A13:B13"/>
    <mergeCell ref="L13:M13"/>
    <mergeCell ref="A14:B14"/>
    <mergeCell ref="L14:M14"/>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6" enableFormatConditionsCalculation="0">
    <tabColor theme="3" tint="0.39997558519241921"/>
  </sheetPr>
  <dimension ref="A1:K22"/>
  <sheetViews>
    <sheetView showGridLines="0" rightToLeft="1" view="pageBreakPreview" zoomScaleNormal="100" zoomScaleSheetLayoutView="100" workbookViewId="0">
      <selection activeCell="G15" sqref="G15"/>
    </sheetView>
  </sheetViews>
  <sheetFormatPr defaultColWidth="9.109375" defaultRowHeight="15.6" x14ac:dyDescent="0.25"/>
  <cols>
    <col min="1" max="1" width="25.6640625" style="90" customWidth="1"/>
    <col min="2" max="2" width="11.6640625" style="35" bestFit="1" customWidth="1"/>
    <col min="3" max="3" width="11.88671875" style="35" bestFit="1" customWidth="1"/>
    <col min="4" max="5" width="11.33203125" style="35" customWidth="1"/>
    <col min="6" max="6" width="10.6640625" style="35" customWidth="1"/>
    <col min="7" max="7" width="10.109375" style="35" customWidth="1"/>
    <col min="8" max="8" width="11.109375" style="35" customWidth="1"/>
    <col min="9" max="9" width="11.5546875" style="35" customWidth="1"/>
    <col min="10" max="10" width="14.6640625" style="92" hidden="1" customWidth="1"/>
    <col min="11" max="11" width="25.6640625" style="92" customWidth="1"/>
    <col min="12" max="16384" width="9.109375" style="42"/>
  </cols>
  <sheetData>
    <row r="1" spans="1:11" s="82" customFormat="1" ht="25.5" customHeight="1" x14ac:dyDescent="0.25">
      <c r="A1" s="338"/>
      <c r="B1" s="338"/>
      <c r="C1" s="338"/>
      <c r="D1" s="338"/>
      <c r="E1" s="338"/>
      <c r="F1" s="338"/>
      <c r="G1" s="338"/>
      <c r="H1" s="338"/>
      <c r="I1" s="338"/>
      <c r="J1" s="338"/>
      <c r="K1" s="338"/>
    </row>
    <row r="2" spans="1:11" s="53" customFormat="1" ht="24" x14ac:dyDescent="0.25">
      <c r="A2" s="321" t="s">
        <v>111</v>
      </c>
      <c r="B2" s="321"/>
      <c r="C2" s="321"/>
      <c r="D2" s="321"/>
      <c r="E2" s="321"/>
      <c r="F2" s="321"/>
      <c r="G2" s="321"/>
      <c r="H2" s="321"/>
      <c r="I2" s="321"/>
      <c r="J2" s="321"/>
      <c r="K2" s="321"/>
    </row>
    <row r="3" spans="1:11" s="56" customFormat="1" ht="15" customHeight="1" x14ac:dyDescent="0.25">
      <c r="A3" s="321" t="s">
        <v>242</v>
      </c>
      <c r="B3" s="321"/>
      <c r="C3" s="321"/>
      <c r="D3" s="321"/>
      <c r="E3" s="321"/>
      <c r="F3" s="321"/>
      <c r="G3" s="321"/>
      <c r="H3" s="321"/>
      <c r="I3" s="321"/>
      <c r="J3" s="321"/>
      <c r="K3" s="321"/>
    </row>
    <row r="4" spans="1:11" ht="18" x14ac:dyDescent="0.25">
      <c r="A4" s="369" t="s">
        <v>102</v>
      </c>
      <c r="B4" s="369"/>
      <c r="C4" s="369"/>
      <c r="D4" s="369"/>
      <c r="E4" s="369"/>
      <c r="F4" s="369"/>
      <c r="G4" s="369"/>
      <c r="H4" s="369"/>
      <c r="I4" s="369"/>
      <c r="J4" s="369"/>
      <c r="K4" s="369"/>
    </row>
    <row r="5" spans="1:11" ht="13.5" customHeight="1" x14ac:dyDescent="0.25">
      <c r="A5" s="369" t="s">
        <v>242</v>
      </c>
      <c r="B5" s="369"/>
      <c r="C5" s="369"/>
      <c r="D5" s="369"/>
      <c r="E5" s="369"/>
      <c r="F5" s="369"/>
      <c r="G5" s="369"/>
      <c r="H5" s="369"/>
      <c r="I5" s="369"/>
      <c r="J5" s="369"/>
      <c r="K5" s="369"/>
    </row>
    <row r="6" spans="1:11" x14ac:dyDescent="0.25">
      <c r="A6" s="24" t="s">
        <v>313</v>
      </c>
      <c r="H6" s="36"/>
      <c r="I6" s="36"/>
      <c r="J6" s="8"/>
      <c r="K6" s="48" t="s">
        <v>314</v>
      </c>
    </row>
    <row r="7" spans="1:11" ht="35.25" customHeight="1" x14ac:dyDescent="0.25">
      <c r="A7" s="381" t="s">
        <v>112</v>
      </c>
      <c r="B7" s="377" t="s">
        <v>145</v>
      </c>
      <c r="C7" s="377" t="s">
        <v>146</v>
      </c>
      <c r="D7" s="379" t="s">
        <v>135</v>
      </c>
      <c r="E7" s="383" t="s">
        <v>143</v>
      </c>
      <c r="F7" s="384"/>
      <c r="G7" s="384"/>
      <c r="H7" s="385"/>
      <c r="I7" s="379" t="s">
        <v>144</v>
      </c>
      <c r="J7" s="317" t="s">
        <v>113</v>
      </c>
      <c r="K7" s="318"/>
    </row>
    <row r="8" spans="1:11" ht="63.75" customHeight="1" thickBot="1" x14ac:dyDescent="0.3">
      <c r="A8" s="382"/>
      <c r="B8" s="378"/>
      <c r="C8" s="378"/>
      <c r="D8" s="380"/>
      <c r="E8" s="210" t="s">
        <v>110</v>
      </c>
      <c r="F8" s="210" t="s">
        <v>109</v>
      </c>
      <c r="G8" s="210" t="s">
        <v>108</v>
      </c>
      <c r="H8" s="100" t="s">
        <v>135</v>
      </c>
      <c r="I8" s="380"/>
      <c r="J8" s="319"/>
      <c r="K8" s="320"/>
    </row>
    <row r="9" spans="1:11" ht="35.25" hidden="1" customHeight="1" thickBot="1" x14ac:dyDescent="0.3">
      <c r="A9" s="183" t="s">
        <v>123</v>
      </c>
      <c r="B9" s="184">
        <v>75835.199999999997</v>
      </c>
      <c r="C9" s="184">
        <v>14428.8</v>
      </c>
      <c r="D9" s="185">
        <f>SUM(B9:C9)</f>
        <v>90264</v>
      </c>
      <c r="E9" s="186">
        <v>71090.600000000006</v>
      </c>
      <c r="F9" s="187">
        <v>36714.6</v>
      </c>
      <c r="G9" s="188">
        <v>14409.900000000001</v>
      </c>
      <c r="H9" s="185">
        <f>SUM(E9:G9)</f>
        <v>122215.1</v>
      </c>
      <c r="I9" s="185">
        <f>D9+H9</f>
        <v>212479.1</v>
      </c>
      <c r="J9" s="189" t="s">
        <v>127</v>
      </c>
      <c r="K9" s="189">
        <v>39813</v>
      </c>
    </row>
    <row r="10" spans="1:11" ht="35.25" hidden="1" customHeight="1" thickTop="1" thickBot="1" x14ac:dyDescent="0.3">
      <c r="A10" s="54" t="s">
        <v>125</v>
      </c>
      <c r="B10" s="101">
        <v>68177.7</v>
      </c>
      <c r="C10" s="101">
        <v>22021.5</v>
      </c>
      <c r="D10" s="175">
        <f>SUM(B10:C10)</f>
        <v>90199.2</v>
      </c>
      <c r="E10" s="101">
        <v>103078.9</v>
      </c>
      <c r="F10" s="101">
        <v>39220.5</v>
      </c>
      <c r="G10" s="101">
        <v>14363.2</v>
      </c>
      <c r="H10" s="101">
        <f>SUM(E10:G10)</f>
        <v>156662.6</v>
      </c>
      <c r="I10" s="101">
        <f>D10+H10</f>
        <v>246861.8</v>
      </c>
      <c r="J10" s="348">
        <v>40178</v>
      </c>
      <c r="K10" s="349" t="s">
        <v>126</v>
      </c>
    </row>
    <row r="11" spans="1:11" ht="35.25" customHeight="1" thickTop="1" thickBot="1" x14ac:dyDescent="0.3">
      <c r="A11" s="164" t="s">
        <v>137</v>
      </c>
      <c r="B11" s="102">
        <v>125875.6</v>
      </c>
      <c r="C11" s="102">
        <v>19835.2</v>
      </c>
      <c r="D11" s="176">
        <v>145710.80000000002</v>
      </c>
      <c r="E11" s="165">
        <v>131942.20000000001</v>
      </c>
      <c r="F11" s="176">
        <v>61926.2</v>
      </c>
      <c r="G11" s="166">
        <v>24033.200000000001</v>
      </c>
      <c r="H11" s="176">
        <v>217901.6</v>
      </c>
      <c r="I11" s="176">
        <v>363612.4</v>
      </c>
      <c r="J11" s="182">
        <v>40908</v>
      </c>
      <c r="K11" s="182">
        <v>40908</v>
      </c>
    </row>
    <row r="12" spans="1:11" ht="35.25" customHeight="1" thickTop="1" thickBot="1" x14ac:dyDescent="0.3">
      <c r="A12" s="54" t="s">
        <v>219</v>
      </c>
      <c r="B12" s="101">
        <v>180729.1</v>
      </c>
      <c r="C12" s="101">
        <v>40729.1</v>
      </c>
      <c r="D12" s="175">
        <f>SUM(B12:C12)</f>
        <v>221458.2</v>
      </c>
      <c r="E12" s="101">
        <v>142011.20000000001</v>
      </c>
      <c r="F12" s="175">
        <v>69010.7</v>
      </c>
      <c r="G12" s="101">
        <v>25585.5</v>
      </c>
      <c r="H12" s="101">
        <f>SUM(E12:G12)</f>
        <v>236607.40000000002</v>
      </c>
      <c r="I12" s="101">
        <f>H12+D12</f>
        <v>458065.60000000003</v>
      </c>
      <c r="J12" s="348">
        <v>41274</v>
      </c>
      <c r="K12" s="349">
        <v>41274</v>
      </c>
    </row>
    <row r="13" spans="1:11" ht="35.25" customHeight="1" thickTop="1" thickBot="1" x14ac:dyDescent="0.3">
      <c r="A13" s="164" t="s">
        <v>235</v>
      </c>
      <c r="B13" s="102">
        <v>230130.9</v>
      </c>
      <c r="C13" s="102">
        <v>33579.5</v>
      </c>
      <c r="D13" s="176">
        <f t="shared" ref="D13:D14" si="0">SUM(B13:C13)</f>
        <v>263710.40000000002</v>
      </c>
      <c r="E13" s="165">
        <v>161526.9</v>
      </c>
      <c r="F13" s="176">
        <v>83303.100000000006</v>
      </c>
      <c r="G13" s="166">
        <v>39843.4</v>
      </c>
      <c r="H13" s="176">
        <f>SUM(E13:G13)</f>
        <v>284673.40000000002</v>
      </c>
      <c r="I13" s="176">
        <f>H13+D13</f>
        <v>548383.80000000005</v>
      </c>
      <c r="J13" s="182">
        <v>41639</v>
      </c>
      <c r="K13" s="182">
        <v>41639</v>
      </c>
    </row>
    <row r="14" spans="1:11" s="215" customFormat="1" ht="35.25" customHeight="1" thickTop="1" thickBot="1" x14ac:dyDescent="0.3">
      <c r="A14" s="309" t="s">
        <v>248</v>
      </c>
      <c r="B14" s="220">
        <v>228136.2</v>
      </c>
      <c r="C14" s="220">
        <v>48119.1</v>
      </c>
      <c r="D14" s="220">
        <f t="shared" si="0"/>
        <v>276255.3</v>
      </c>
      <c r="E14" s="220">
        <v>177305</v>
      </c>
      <c r="F14" s="220">
        <v>97474.7</v>
      </c>
      <c r="G14" s="220">
        <v>50039.199999999997</v>
      </c>
      <c r="H14" s="220">
        <f>SUM(E14:G14)</f>
        <v>324818.90000000002</v>
      </c>
      <c r="I14" s="220">
        <f>H14+D14</f>
        <v>601074.19999999995</v>
      </c>
      <c r="J14" s="348">
        <v>42004</v>
      </c>
      <c r="K14" s="349"/>
    </row>
    <row r="15" spans="1:11" ht="35.25" customHeight="1" thickTop="1" x14ac:dyDescent="0.25">
      <c r="A15" s="310" t="s">
        <v>247</v>
      </c>
      <c r="B15" s="102">
        <v>209105.9</v>
      </c>
      <c r="C15" s="102">
        <v>86632.2</v>
      </c>
      <c r="D15" s="102">
        <f t="shared" ref="D15" si="1">SUM(B15:C15)</f>
        <v>295738.09999999998</v>
      </c>
      <c r="E15" s="102">
        <v>190073.3</v>
      </c>
      <c r="F15" s="102">
        <v>101122.5</v>
      </c>
      <c r="G15" s="311">
        <v>63327</v>
      </c>
      <c r="H15" s="102">
        <f>SUM(E15:G15)</f>
        <v>354522.8</v>
      </c>
      <c r="I15" s="102">
        <f>H15+D15</f>
        <v>650260.89999999991</v>
      </c>
      <c r="J15" s="375">
        <v>42369</v>
      </c>
      <c r="K15" s="376"/>
    </row>
    <row r="16" spans="1:11" ht="21" customHeight="1" x14ac:dyDescent="0.25">
      <c r="A16" s="103" t="s">
        <v>24</v>
      </c>
      <c r="K16" s="104" t="s">
        <v>25</v>
      </c>
    </row>
    <row r="17" spans="3:7" ht="35.25" customHeight="1" x14ac:dyDescent="0.25"/>
    <row r="18" spans="3:7" ht="35.25" customHeight="1" x14ac:dyDescent="0.25">
      <c r="C18" s="157"/>
      <c r="E18" s="156"/>
      <c r="F18" s="156"/>
      <c r="G18" s="156"/>
    </row>
    <row r="19" spans="3:7" ht="18.75" customHeight="1" x14ac:dyDescent="0.25">
      <c r="C19" s="157"/>
      <c r="E19" s="156"/>
      <c r="F19" s="156"/>
      <c r="G19" s="156"/>
    </row>
    <row r="20" spans="3:7" x14ac:dyDescent="0.25">
      <c r="C20" s="157"/>
      <c r="E20" s="156"/>
      <c r="F20" s="156"/>
      <c r="G20" s="156"/>
    </row>
    <row r="21" spans="3:7" x14ac:dyDescent="0.25">
      <c r="C21" s="157"/>
      <c r="E21" s="156"/>
      <c r="F21" s="156"/>
      <c r="G21" s="156"/>
    </row>
    <row r="22" spans="3:7" x14ac:dyDescent="0.25">
      <c r="C22" s="157"/>
      <c r="E22" s="156"/>
      <c r="F22" s="156"/>
      <c r="G22" s="156"/>
    </row>
  </sheetData>
  <mergeCells count="16">
    <mergeCell ref="J15:K15"/>
    <mergeCell ref="J14:K14"/>
    <mergeCell ref="J10:K10"/>
    <mergeCell ref="J12:K12"/>
    <mergeCell ref="A1:K1"/>
    <mergeCell ref="B7:B8"/>
    <mergeCell ref="C7:C8"/>
    <mergeCell ref="D7:D8"/>
    <mergeCell ref="I7:I8"/>
    <mergeCell ref="A2:K2"/>
    <mergeCell ref="A3:K3"/>
    <mergeCell ref="A4:K4"/>
    <mergeCell ref="A5:K5"/>
    <mergeCell ref="A7:A8"/>
    <mergeCell ref="J7:K8"/>
    <mergeCell ref="E7:H7"/>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7" enableFormatConditionsCalculation="0">
    <tabColor theme="3" tint="0.39997558519241921"/>
  </sheetPr>
  <dimension ref="A1:J19"/>
  <sheetViews>
    <sheetView showGridLines="0" rightToLeft="1" view="pageBreakPreview" zoomScaleNormal="100" zoomScaleSheetLayoutView="100" workbookViewId="0">
      <selection activeCell="J6" sqref="J6"/>
    </sheetView>
  </sheetViews>
  <sheetFormatPr defaultColWidth="9.109375" defaultRowHeight="15.6" x14ac:dyDescent="0.25"/>
  <cols>
    <col min="1" max="1" width="15.88671875" style="90" customWidth="1"/>
    <col min="2" max="2" width="15.88671875" style="91" customWidth="1"/>
    <col min="3" max="3" width="10.6640625" style="35" hidden="1" customWidth="1"/>
    <col min="4" max="5" width="10.6640625" style="35" customWidth="1"/>
    <col min="6" max="8" width="11.88671875" style="35" customWidth="1"/>
    <col min="9" max="9" width="14.44140625" style="92" customWidth="1"/>
    <col min="10" max="10" width="11.33203125" style="86" customWidth="1"/>
    <col min="11" max="16384" width="9.109375" style="86"/>
  </cols>
  <sheetData>
    <row r="1" spans="1:10" s="82" customFormat="1" ht="25.5" customHeight="1" x14ac:dyDescent="0.25">
      <c r="A1" s="338"/>
      <c r="B1" s="338"/>
      <c r="C1" s="338"/>
      <c r="D1" s="338"/>
      <c r="E1" s="338"/>
      <c r="F1" s="338"/>
      <c r="G1" s="338"/>
      <c r="H1" s="338"/>
      <c r="I1" s="338"/>
    </row>
    <row r="2" spans="1:10" s="53" customFormat="1" ht="24.75" customHeight="1" x14ac:dyDescent="0.25">
      <c r="A2" s="321" t="s">
        <v>147</v>
      </c>
      <c r="B2" s="321"/>
      <c r="C2" s="321"/>
      <c r="D2" s="321"/>
      <c r="E2" s="321"/>
      <c r="F2" s="321"/>
      <c r="G2" s="321"/>
      <c r="H2" s="321"/>
      <c r="I2" s="321"/>
      <c r="J2" s="321"/>
    </row>
    <row r="3" spans="1:10" s="55" customFormat="1" ht="15" customHeight="1" x14ac:dyDescent="0.25">
      <c r="A3" s="321" t="s">
        <v>242</v>
      </c>
      <c r="B3" s="321"/>
      <c r="C3" s="321"/>
      <c r="D3" s="321"/>
      <c r="E3" s="321"/>
      <c r="F3" s="321"/>
      <c r="G3" s="321"/>
      <c r="H3" s="321"/>
      <c r="I3" s="321"/>
      <c r="J3" s="321"/>
    </row>
    <row r="4" spans="1:10" s="42" customFormat="1" ht="18" x14ac:dyDescent="0.25">
      <c r="A4" s="369" t="s">
        <v>148</v>
      </c>
      <c r="B4" s="369"/>
      <c r="C4" s="369"/>
      <c r="D4" s="369"/>
      <c r="E4" s="369"/>
      <c r="F4" s="369"/>
      <c r="G4" s="369"/>
      <c r="H4" s="369"/>
      <c r="I4" s="369"/>
      <c r="J4" s="369"/>
    </row>
    <row r="5" spans="1:10" s="105" customFormat="1" ht="13.5" customHeight="1" x14ac:dyDescent="0.25">
      <c r="A5" s="369" t="s">
        <v>242</v>
      </c>
      <c r="B5" s="369"/>
      <c r="C5" s="369"/>
      <c r="D5" s="369"/>
      <c r="E5" s="369"/>
      <c r="F5" s="369"/>
      <c r="G5" s="369"/>
      <c r="H5" s="369"/>
      <c r="I5" s="369"/>
      <c r="J5" s="369"/>
    </row>
    <row r="6" spans="1:10" s="42" customFormat="1" ht="23.25" customHeight="1" x14ac:dyDescent="0.25">
      <c r="A6" s="24" t="s">
        <v>311</v>
      </c>
      <c r="B6" s="106"/>
      <c r="C6" s="35"/>
      <c r="D6" s="35"/>
      <c r="E6" s="35"/>
      <c r="F6" s="35"/>
      <c r="G6" s="35"/>
      <c r="H6" s="35"/>
      <c r="J6" s="48" t="s">
        <v>312</v>
      </c>
    </row>
    <row r="7" spans="1:10" ht="25.5" customHeight="1" x14ac:dyDescent="0.25">
      <c r="A7" s="391" t="s">
        <v>42</v>
      </c>
      <c r="B7" s="392"/>
      <c r="C7" s="314">
        <v>2009</v>
      </c>
      <c r="D7" s="314">
        <v>2011</v>
      </c>
      <c r="E7" s="314">
        <v>2012</v>
      </c>
      <c r="F7" s="314">
        <v>2013</v>
      </c>
      <c r="G7" s="314">
        <v>2014</v>
      </c>
      <c r="H7" s="314">
        <v>2015</v>
      </c>
      <c r="I7" s="317" t="s">
        <v>128</v>
      </c>
      <c r="J7" s="318"/>
    </row>
    <row r="8" spans="1:10" ht="25.5" customHeight="1" x14ac:dyDescent="0.25">
      <c r="A8" s="393"/>
      <c r="B8" s="394"/>
      <c r="C8" s="315"/>
      <c r="D8" s="315"/>
      <c r="E8" s="315"/>
      <c r="F8" s="315"/>
      <c r="G8" s="315"/>
      <c r="H8" s="315"/>
      <c r="I8" s="319"/>
      <c r="J8" s="320"/>
    </row>
    <row r="9" spans="1:10" ht="25.5" customHeight="1" thickBot="1" x14ac:dyDescent="0.3">
      <c r="A9" s="397" t="s">
        <v>150</v>
      </c>
      <c r="B9" s="398"/>
      <c r="C9" s="167">
        <v>74457.2</v>
      </c>
      <c r="D9" s="107">
        <v>149170.4</v>
      </c>
      <c r="E9" s="274">
        <v>218553.4</v>
      </c>
      <c r="F9" s="200">
        <v>239744.9</v>
      </c>
      <c r="G9" s="200">
        <v>233563.9</v>
      </c>
      <c r="H9" s="200">
        <v>238282.2</v>
      </c>
      <c r="I9" s="388" t="s">
        <v>163</v>
      </c>
      <c r="J9" s="389"/>
    </row>
    <row r="10" spans="1:10" ht="24.75" customHeight="1" thickTop="1" thickBot="1" x14ac:dyDescent="0.3">
      <c r="A10" s="399" t="s">
        <v>26</v>
      </c>
      <c r="B10" s="400"/>
      <c r="C10" s="108">
        <v>24685.8</v>
      </c>
      <c r="D10" s="109">
        <v>26855.3</v>
      </c>
      <c r="E10" s="275">
        <v>33238.199999999997</v>
      </c>
      <c r="F10" s="204">
        <v>35951.5</v>
      </c>
      <c r="G10" s="204">
        <v>48154.400000000001</v>
      </c>
      <c r="H10" s="204">
        <v>59015.8</v>
      </c>
      <c r="I10" s="401" t="s">
        <v>129</v>
      </c>
      <c r="J10" s="402"/>
    </row>
    <row r="11" spans="1:10" ht="25.5" customHeight="1" thickTop="1" thickBot="1" x14ac:dyDescent="0.3">
      <c r="A11" s="403" t="s">
        <v>27</v>
      </c>
      <c r="B11" s="404"/>
      <c r="C11" s="110">
        <v>5525.7</v>
      </c>
      <c r="D11" s="111">
        <v>6534</v>
      </c>
      <c r="E11" s="274">
        <v>8664.7000000000007</v>
      </c>
      <c r="F11" s="201">
        <v>9768.9</v>
      </c>
      <c r="G11" s="201">
        <v>10856.8</v>
      </c>
      <c r="H11" s="201">
        <v>15342.2</v>
      </c>
      <c r="I11" s="386" t="s">
        <v>130</v>
      </c>
      <c r="J11" s="387"/>
    </row>
    <row r="12" spans="1:10" ht="25.5" hidden="1" customHeight="1" x14ac:dyDescent="0.25">
      <c r="A12" s="403" t="s">
        <v>28</v>
      </c>
      <c r="B12" s="404"/>
      <c r="C12" s="110"/>
      <c r="D12" s="110"/>
      <c r="E12" s="202"/>
      <c r="F12" s="205"/>
      <c r="G12" s="205"/>
      <c r="H12" s="205"/>
      <c r="I12" s="386" t="s">
        <v>131</v>
      </c>
      <c r="J12" s="390"/>
    </row>
    <row r="13" spans="1:10" ht="36" customHeight="1" thickTop="1" thickBot="1" x14ac:dyDescent="0.3">
      <c r="A13" s="399" t="s">
        <v>152</v>
      </c>
      <c r="B13" s="400"/>
      <c r="C13" s="108">
        <v>12987.9</v>
      </c>
      <c r="D13" s="109">
        <v>16219.9</v>
      </c>
      <c r="E13" s="275">
        <v>16546.400000000001</v>
      </c>
      <c r="F13" s="204">
        <v>23331.4</v>
      </c>
      <c r="G13" s="204">
        <v>30367.4</v>
      </c>
      <c r="H13" s="204">
        <v>37543.800000000003</v>
      </c>
      <c r="I13" s="401" t="s">
        <v>228</v>
      </c>
      <c r="J13" s="402"/>
    </row>
    <row r="14" spans="1:10" ht="40.5" customHeight="1" thickTop="1" thickBot="1" x14ac:dyDescent="0.3">
      <c r="A14" s="403" t="s">
        <v>153</v>
      </c>
      <c r="B14" s="404"/>
      <c r="C14" s="110">
        <v>40430.9</v>
      </c>
      <c r="D14" s="111">
        <v>76220.399999999994</v>
      </c>
      <c r="E14" s="274">
        <v>85561.5</v>
      </c>
      <c r="F14" s="201">
        <v>85388.2</v>
      </c>
      <c r="G14" s="201">
        <v>95142.3</v>
      </c>
      <c r="H14" s="201">
        <v>121214.2</v>
      </c>
      <c r="I14" s="386" t="s">
        <v>40</v>
      </c>
      <c r="J14" s="387"/>
    </row>
    <row r="15" spans="1:10" ht="25.5" customHeight="1" thickTop="1" thickBot="1" x14ac:dyDescent="0.3">
      <c r="A15" s="399" t="s">
        <v>100</v>
      </c>
      <c r="B15" s="400"/>
      <c r="C15" s="108">
        <v>53235.6</v>
      </c>
      <c r="D15" s="109">
        <v>67975.3</v>
      </c>
      <c r="E15" s="275">
        <v>71046.399999999994</v>
      </c>
      <c r="F15" s="204">
        <v>80239.5</v>
      </c>
      <c r="G15" s="204">
        <v>99121.7</v>
      </c>
      <c r="H15" s="204">
        <v>115842.2</v>
      </c>
      <c r="I15" s="401" t="s">
        <v>164</v>
      </c>
      <c r="J15" s="402"/>
    </row>
    <row r="16" spans="1:10" ht="25.5" customHeight="1" thickTop="1" thickBot="1" x14ac:dyDescent="0.3">
      <c r="A16" s="403" t="s">
        <v>151</v>
      </c>
      <c r="B16" s="404"/>
      <c r="C16" s="110">
        <v>31171.7</v>
      </c>
      <c r="D16" s="111">
        <v>29709</v>
      </c>
      <c r="E16" s="274">
        <v>35734.400000000001</v>
      </c>
      <c r="F16" s="201">
        <v>51869.9</v>
      </c>
      <c r="G16" s="201">
        <v>62082.3</v>
      </c>
      <c r="H16" s="201">
        <v>65752.600000000006</v>
      </c>
      <c r="I16" s="386" t="s">
        <v>165</v>
      </c>
      <c r="J16" s="387"/>
    </row>
    <row r="17" spans="1:10" ht="25.5" customHeight="1" thickTop="1" x14ac:dyDescent="0.25">
      <c r="A17" s="407" t="s">
        <v>29</v>
      </c>
      <c r="B17" s="408"/>
      <c r="C17" s="112">
        <v>9421.1</v>
      </c>
      <c r="D17" s="113">
        <v>4010.9</v>
      </c>
      <c r="E17" s="203">
        <v>7540.7</v>
      </c>
      <c r="F17" s="204">
        <v>6780.8</v>
      </c>
      <c r="G17" s="276">
        <v>7241.7</v>
      </c>
      <c r="H17" s="203">
        <v>7756.6</v>
      </c>
      <c r="I17" s="409" t="s">
        <v>132</v>
      </c>
      <c r="J17" s="410"/>
    </row>
    <row r="18" spans="1:10" ht="36" customHeight="1" x14ac:dyDescent="0.25">
      <c r="A18" s="405" t="s">
        <v>149</v>
      </c>
      <c r="B18" s="406"/>
      <c r="C18" s="114">
        <f>SUM(C9:C17)</f>
        <v>251915.90000000002</v>
      </c>
      <c r="D18" s="114">
        <f>SUM(D9:D17)</f>
        <v>376695.2</v>
      </c>
      <c r="E18" s="114">
        <f>SUM(E9:E17)</f>
        <v>476885.7</v>
      </c>
      <c r="F18" s="114">
        <f t="shared" ref="F18:G18" si="0">SUM(F9:F17)</f>
        <v>533075.10000000009</v>
      </c>
      <c r="G18" s="114">
        <f t="shared" si="0"/>
        <v>586530.5</v>
      </c>
      <c r="H18" s="114">
        <f t="shared" ref="H18" si="1">SUM(H9:H17)</f>
        <v>660749.6</v>
      </c>
      <c r="I18" s="395" t="s">
        <v>229</v>
      </c>
      <c r="J18" s="396"/>
    </row>
    <row r="19" spans="1:10" ht="16.5" customHeight="1" x14ac:dyDescent="0.25">
      <c r="A19" s="103" t="s">
        <v>30</v>
      </c>
      <c r="C19" s="115"/>
      <c r="D19" s="115"/>
      <c r="E19" s="115"/>
      <c r="F19" s="115"/>
      <c r="G19" s="115"/>
      <c r="H19" s="115"/>
      <c r="I19" s="86"/>
      <c r="J19" s="104" t="s">
        <v>31</v>
      </c>
    </row>
  </sheetData>
  <mergeCells count="33">
    <mergeCell ref="I18:J18"/>
    <mergeCell ref="A9:B9"/>
    <mergeCell ref="A15:B15"/>
    <mergeCell ref="A13:B13"/>
    <mergeCell ref="A10:B10"/>
    <mergeCell ref="I15:J15"/>
    <mergeCell ref="A14:B14"/>
    <mergeCell ref="I13:J13"/>
    <mergeCell ref="I11:J11"/>
    <mergeCell ref="I10:J10"/>
    <mergeCell ref="A18:B18"/>
    <mergeCell ref="A17:B17"/>
    <mergeCell ref="A11:B11"/>
    <mergeCell ref="A12:B12"/>
    <mergeCell ref="A16:B16"/>
    <mergeCell ref="I17:J17"/>
    <mergeCell ref="A1:I1"/>
    <mergeCell ref="D7:D8"/>
    <mergeCell ref="E7:E8"/>
    <mergeCell ref="A7:B8"/>
    <mergeCell ref="A2:J2"/>
    <mergeCell ref="A5:J5"/>
    <mergeCell ref="A4:J4"/>
    <mergeCell ref="A3:J3"/>
    <mergeCell ref="F7:F8"/>
    <mergeCell ref="C7:C8"/>
    <mergeCell ref="G7:G8"/>
    <mergeCell ref="H7:H8"/>
    <mergeCell ref="I16:J16"/>
    <mergeCell ref="I9:J9"/>
    <mergeCell ref="I7:J8"/>
    <mergeCell ref="I14:J14"/>
    <mergeCell ref="I12:J12"/>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8" enableFormatConditionsCalculation="0">
    <tabColor theme="3" tint="0.39997558519241921"/>
  </sheetPr>
  <dimension ref="A1:I24"/>
  <sheetViews>
    <sheetView showGridLines="0" rightToLeft="1" view="pageBreakPreview" zoomScaleNormal="100" zoomScaleSheetLayoutView="100" workbookViewId="0">
      <selection activeCell="E10" sqref="E10:G17"/>
    </sheetView>
  </sheetViews>
  <sheetFormatPr defaultColWidth="9.109375" defaultRowHeight="15.6" x14ac:dyDescent="0.25"/>
  <cols>
    <col min="1" max="1" width="8.6640625" style="90" customWidth="1"/>
    <col min="2" max="2" width="25.6640625" style="91" customWidth="1"/>
    <col min="3" max="3" width="12.6640625" style="35" customWidth="1"/>
    <col min="4" max="7" width="13.44140625" style="35" customWidth="1"/>
    <col min="8" max="8" width="25.6640625" style="92" customWidth="1"/>
    <col min="9" max="9" width="8.6640625" style="92" customWidth="1"/>
    <col min="10" max="16384" width="9.109375" style="86"/>
  </cols>
  <sheetData>
    <row r="1" spans="1:9" s="82" customFormat="1" ht="30" customHeight="1" x14ac:dyDescent="0.25">
      <c r="A1" s="338"/>
      <c r="B1" s="364"/>
      <c r="C1" s="364"/>
      <c r="D1" s="364"/>
      <c r="E1" s="364"/>
      <c r="F1" s="364"/>
      <c r="G1" s="364"/>
      <c r="H1" s="364"/>
    </row>
    <row r="2" spans="1:9" s="116" customFormat="1" ht="27.75" customHeight="1" x14ac:dyDescent="0.25">
      <c r="A2" s="430" t="s">
        <v>32</v>
      </c>
      <c r="B2" s="430"/>
      <c r="C2" s="430"/>
      <c r="D2" s="430"/>
      <c r="E2" s="430"/>
      <c r="F2" s="430"/>
      <c r="G2" s="430"/>
      <c r="H2" s="430"/>
      <c r="I2" s="430"/>
    </row>
    <row r="3" spans="1:9" s="116" customFormat="1" ht="15" customHeight="1" x14ac:dyDescent="0.25">
      <c r="A3" s="321" t="s">
        <v>242</v>
      </c>
      <c r="B3" s="321"/>
      <c r="C3" s="321"/>
      <c r="D3" s="321"/>
      <c r="E3" s="321"/>
      <c r="F3" s="321"/>
      <c r="G3" s="321"/>
      <c r="H3" s="321"/>
      <c r="I3" s="321"/>
    </row>
    <row r="4" spans="1:9" s="41" customFormat="1" x14ac:dyDescent="0.25">
      <c r="A4" s="369" t="s">
        <v>33</v>
      </c>
      <c r="B4" s="369"/>
      <c r="C4" s="369"/>
      <c r="D4" s="369"/>
      <c r="E4" s="369"/>
      <c r="F4" s="369"/>
      <c r="G4" s="369"/>
      <c r="H4" s="369"/>
      <c r="I4" s="369"/>
    </row>
    <row r="5" spans="1:9" s="41" customFormat="1" ht="13.5" customHeight="1" x14ac:dyDescent="0.25">
      <c r="A5" s="369" t="s">
        <v>244</v>
      </c>
      <c r="B5" s="369"/>
      <c r="C5" s="369"/>
      <c r="D5" s="369"/>
      <c r="E5" s="369"/>
      <c r="F5" s="369"/>
      <c r="G5" s="369"/>
      <c r="H5" s="369"/>
      <c r="I5" s="369"/>
    </row>
    <row r="6" spans="1:9" s="42" customFormat="1" ht="23.25" customHeight="1" x14ac:dyDescent="0.25">
      <c r="A6" s="24" t="s">
        <v>309</v>
      </c>
      <c r="B6" s="34"/>
      <c r="C6" s="35"/>
      <c r="D6" s="35"/>
      <c r="E6" s="35"/>
      <c r="F6" s="35"/>
      <c r="G6" s="35"/>
      <c r="I6" s="48" t="s">
        <v>310</v>
      </c>
    </row>
    <row r="7" spans="1:9" ht="18" customHeight="1" thickBot="1" x14ac:dyDescent="0.3">
      <c r="A7" s="421" t="s">
        <v>43</v>
      </c>
      <c r="B7" s="421"/>
      <c r="C7" s="314">
        <v>2011</v>
      </c>
      <c r="D7" s="314">
        <v>2012</v>
      </c>
      <c r="E7" s="314">
        <v>2013</v>
      </c>
      <c r="F7" s="314">
        <v>2014</v>
      </c>
      <c r="G7" s="314">
        <v>2015</v>
      </c>
      <c r="H7" s="427" t="s">
        <v>133</v>
      </c>
      <c r="I7" s="427"/>
    </row>
    <row r="8" spans="1:9" ht="18" customHeight="1" thickTop="1" thickBot="1" x14ac:dyDescent="0.3">
      <c r="A8" s="422"/>
      <c r="B8" s="422"/>
      <c r="C8" s="426"/>
      <c r="D8" s="426"/>
      <c r="E8" s="426"/>
      <c r="F8" s="426"/>
      <c r="G8" s="426"/>
      <c r="H8" s="428"/>
      <c r="I8" s="428"/>
    </row>
    <row r="9" spans="1:9" ht="18" customHeight="1" thickTop="1" x14ac:dyDescent="0.25">
      <c r="A9" s="423"/>
      <c r="B9" s="423"/>
      <c r="C9" s="315"/>
      <c r="D9" s="315"/>
      <c r="E9" s="315"/>
      <c r="F9" s="315"/>
      <c r="G9" s="315"/>
      <c r="H9" s="429"/>
      <c r="I9" s="429"/>
    </row>
    <row r="10" spans="1:9" ht="25.5" customHeight="1" thickBot="1" x14ac:dyDescent="0.3">
      <c r="A10" s="347" t="s">
        <v>101</v>
      </c>
      <c r="B10" s="347"/>
      <c r="C10" s="107">
        <v>7013.2</v>
      </c>
      <c r="D10" s="117">
        <v>8161.4000000000005</v>
      </c>
      <c r="E10" s="107">
        <v>9204.6</v>
      </c>
      <c r="F10" s="107">
        <v>10322.299999999999</v>
      </c>
      <c r="G10" s="107">
        <v>11032.7</v>
      </c>
      <c r="H10" s="424" t="s">
        <v>134</v>
      </c>
      <c r="I10" s="425"/>
    </row>
    <row r="11" spans="1:9" ht="25.5" customHeight="1" thickTop="1" thickBot="1" x14ac:dyDescent="0.3">
      <c r="A11" s="417" t="s">
        <v>154</v>
      </c>
      <c r="B11" s="417"/>
      <c r="C11" s="109">
        <v>74833.8</v>
      </c>
      <c r="D11" s="118">
        <v>82777.8</v>
      </c>
      <c r="E11" s="109">
        <v>96726.7</v>
      </c>
      <c r="F11" s="109">
        <v>113934.1</v>
      </c>
      <c r="G11" s="109">
        <v>115892.1</v>
      </c>
      <c r="H11" s="419" t="s">
        <v>198</v>
      </c>
      <c r="I11" s="420"/>
    </row>
    <row r="12" spans="1:9" ht="25.5" customHeight="1" thickTop="1" thickBot="1" x14ac:dyDescent="0.3">
      <c r="A12" s="347" t="s">
        <v>155</v>
      </c>
      <c r="B12" s="347"/>
      <c r="C12" s="107">
        <v>168866.4</v>
      </c>
      <c r="D12" s="117">
        <v>180693.80000000002</v>
      </c>
      <c r="E12" s="107">
        <v>208225.5</v>
      </c>
      <c r="F12" s="107">
        <v>223437.4</v>
      </c>
      <c r="G12" s="107">
        <v>242417.09999999998</v>
      </c>
      <c r="H12" s="418" t="s">
        <v>199</v>
      </c>
      <c r="I12" s="412"/>
    </row>
    <row r="13" spans="1:9" ht="25.5" customHeight="1" thickTop="1" thickBot="1" x14ac:dyDescent="0.3">
      <c r="A13" s="417" t="s">
        <v>156</v>
      </c>
      <c r="B13" s="417"/>
      <c r="C13" s="109">
        <v>59252.4</v>
      </c>
      <c r="D13" s="118">
        <v>109420.2</v>
      </c>
      <c r="E13" s="109">
        <v>141558.1</v>
      </c>
      <c r="F13" s="109">
        <v>156331.29999999999</v>
      </c>
      <c r="G13" s="109">
        <v>152041.1</v>
      </c>
      <c r="H13" s="419" t="s">
        <v>200</v>
      </c>
      <c r="I13" s="420"/>
    </row>
    <row r="14" spans="1:9" s="95" customFormat="1" ht="25.5" customHeight="1" thickTop="1" thickBot="1" x14ac:dyDescent="0.3">
      <c r="A14" s="347" t="s">
        <v>157</v>
      </c>
      <c r="B14" s="347"/>
      <c r="C14" s="107">
        <v>54738.6</v>
      </c>
      <c r="D14" s="119">
        <v>61428</v>
      </c>
      <c r="E14" s="107">
        <v>121099.1</v>
      </c>
      <c r="F14" s="107">
        <v>93885</v>
      </c>
      <c r="G14" s="107">
        <v>61224.9</v>
      </c>
      <c r="H14" s="411" t="s">
        <v>201</v>
      </c>
      <c r="I14" s="412"/>
    </row>
    <row r="15" spans="1:9" s="209" customFormat="1" ht="25.5" customHeight="1" thickTop="1" thickBot="1" x14ac:dyDescent="0.3">
      <c r="A15" s="399" t="s">
        <v>249</v>
      </c>
      <c r="B15" s="400"/>
      <c r="C15" s="109">
        <f>C10+C11</f>
        <v>81847</v>
      </c>
      <c r="D15" s="109">
        <f>D10+D11</f>
        <v>90939.199999999997</v>
      </c>
      <c r="E15" s="109">
        <f>E10+E11</f>
        <v>105931.3</v>
      </c>
      <c r="F15" s="109">
        <f>F10+F11</f>
        <v>124256.40000000001</v>
      </c>
      <c r="G15" s="109">
        <f>G10+G11</f>
        <v>126924.8</v>
      </c>
      <c r="H15" s="419" t="s">
        <v>202</v>
      </c>
      <c r="I15" s="420"/>
    </row>
    <row r="16" spans="1:9" ht="25.5" customHeight="1" thickTop="1" thickBot="1" x14ac:dyDescent="0.3">
      <c r="A16" s="415" t="s">
        <v>250</v>
      </c>
      <c r="B16" s="415"/>
      <c r="C16" s="111">
        <f>C15+C12+C13</f>
        <v>309965.8</v>
      </c>
      <c r="D16" s="111">
        <f>D15+D12+D13</f>
        <v>381053.2</v>
      </c>
      <c r="E16" s="111">
        <f>E12+E13+E15</f>
        <v>455714.89999999997</v>
      </c>
      <c r="F16" s="111">
        <f>F12+F13+F15</f>
        <v>504025.1</v>
      </c>
      <c r="G16" s="111">
        <f>G12+G13+G15</f>
        <v>521382.99999999994</v>
      </c>
      <c r="H16" s="411" t="s">
        <v>203</v>
      </c>
      <c r="I16" s="412"/>
    </row>
    <row r="17" spans="1:9" s="209" customFormat="1" ht="25.5" customHeight="1" thickTop="1" x14ac:dyDescent="0.25">
      <c r="A17" s="416" t="s">
        <v>251</v>
      </c>
      <c r="B17" s="416"/>
      <c r="C17" s="221">
        <f>C16+C14</f>
        <v>364704.39999999997</v>
      </c>
      <c r="D17" s="221">
        <f>D16+D14</f>
        <v>442481.2</v>
      </c>
      <c r="E17" s="221">
        <f>E14+E16</f>
        <v>576814</v>
      </c>
      <c r="F17" s="221">
        <f>F14+F16</f>
        <v>597910.1</v>
      </c>
      <c r="G17" s="221">
        <f>G14+G16</f>
        <v>582607.89999999991</v>
      </c>
      <c r="H17" s="413" t="s">
        <v>204</v>
      </c>
      <c r="I17" s="414"/>
    </row>
    <row r="18" spans="1:9" ht="6" customHeight="1" x14ac:dyDescent="0.25">
      <c r="A18" s="120"/>
      <c r="B18" s="120"/>
      <c r="C18" s="120"/>
      <c r="D18" s="120"/>
      <c r="E18" s="120"/>
      <c r="F18" s="120"/>
      <c r="G18" s="120"/>
      <c r="H18" s="120"/>
      <c r="I18" s="120"/>
    </row>
    <row r="19" spans="1:9" ht="11.25" customHeight="1" x14ac:dyDescent="0.25">
      <c r="A19" s="103" t="s">
        <v>252</v>
      </c>
      <c r="B19" s="86"/>
      <c r="H19" s="35"/>
      <c r="I19" s="104" t="s">
        <v>158</v>
      </c>
    </row>
    <row r="20" spans="1:9" ht="11.25" customHeight="1" x14ac:dyDescent="0.25">
      <c r="A20" s="103" t="s">
        <v>254</v>
      </c>
      <c r="B20" s="86"/>
      <c r="H20" s="35"/>
      <c r="I20" s="104" t="s">
        <v>159</v>
      </c>
    </row>
    <row r="21" spans="1:9" ht="11.25" customHeight="1" x14ac:dyDescent="0.25">
      <c r="A21" s="103" t="s">
        <v>253</v>
      </c>
      <c r="B21" s="86"/>
      <c r="H21" s="35"/>
      <c r="I21" s="104" t="s">
        <v>160</v>
      </c>
    </row>
    <row r="24" spans="1:9" x14ac:dyDescent="0.25">
      <c r="B24" s="181"/>
    </row>
  </sheetData>
  <mergeCells count="28">
    <mergeCell ref="A15:B15"/>
    <mergeCell ref="H10:I10"/>
    <mergeCell ref="H11:I11"/>
    <mergeCell ref="H15:I15"/>
    <mergeCell ref="A1:H1"/>
    <mergeCell ref="E7:E9"/>
    <mergeCell ref="C7:C9"/>
    <mergeCell ref="D7:D9"/>
    <mergeCell ref="H7:I9"/>
    <mergeCell ref="A2:I2"/>
    <mergeCell ref="F7:F9"/>
    <mergeCell ref="G7:G9"/>
    <mergeCell ref="H16:I16"/>
    <mergeCell ref="H17:I17"/>
    <mergeCell ref="A4:I4"/>
    <mergeCell ref="A5:I5"/>
    <mergeCell ref="A3:I3"/>
    <mergeCell ref="A16:B16"/>
    <mergeCell ref="A17:B17"/>
    <mergeCell ref="A12:B12"/>
    <mergeCell ref="A11:B11"/>
    <mergeCell ref="A13:B13"/>
    <mergeCell ref="H12:I12"/>
    <mergeCell ref="H13:I13"/>
    <mergeCell ref="H14:I14"/>
    <mergeCell ref="A7:B9"/>
    <mergeCell ref="A10:B10"/>
    <mergeCell ref="A14:B14"/>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9">
    <tabColor theme="3" tint="0.39997558519241921"/>
  </sheetPr>
  <dimension ref="A1:W25"/>
  <sheetViews>
    <sheetView showGridLines="0" rightToLeft="1" view="pageBreakPreview" zoomScaleNormal="100" zoomScaleSheetLayoutView="100" workbookViewId="0">
      <selection activeCell="A6" sqref="A6"/>
    </sheetView>
  </sheetViews>
  <sheetFormatPr defaultColWidth="9.109375" defaultRowHeight="15.6" x14ac:dyDescent="0.25"/>
  <cols>
    <col min="1" max="1" width="15.6640625" style="90" customWidth="1"/>
    <col min="2" max="2" width="9.6640625" style="91" customWidth="1"/>
    <col min="3" max="13" width="9.6640625" style="35" customWidth="1"/>
    <col min="14" max="14" width="8.44140625" style="35" customWidth="1"/>
    <col min="15" max="15" width="11.109375" style="35" customWidth="1"/>
    <col min="16" max="18" width="9.6640625" style="35" customWidth="1"/>
    <col min="19" max="19" width="15.6640625" style="35" customWidth="1"/>
    <col min="20" max="20" width="15.109375" style="92" customWidth="1"/>
    <col min="21" max="21" width="0.88671875" style="92" hidden="1" customWidth="1"/>
    <col min="22" max="16384" width="9.109375" style="86"/>
  </cols>
  <sheetData>
    <row r="1" spans="1:23" s="82" customFormat="1" ht="27.75" customHeight="1" x14ac:dyDescent="0.25">
      <c r="A1" s="338"/>
      <c r="B1" s="364"/>
      <c r="C1" s="364"/>
      <c r="D1" s="364"/>
      <c r="E1" s="364"/>
      <c r="F1" s="364"/>
      <c r="G1" s="364"/>
      <c r="H1" s="364"/>
      <c r="I1" s="364"/>
      <c r="J1" s="364"/>
      <c r="K1" s="364"/>
      <c r="L1" s="364"/>
      <c r="M1" s="364"/>
      <c r="N1" s="364"/>
      <c r="O1" s="364"/>
      <c r="P1" s="364"/>
      <c r="Q1" s="364"/>
      <c r="R1" s="364"/>
      <c r="S1" s="364"/>
    </row>
    <row r="2" spans="1:23" s="42" customFormat="1" ht="20.25" customHeight="1" x14ac:dyDescent="0.25">
      <c r="A2" s="434" t="s">
        <v>34</v>
      </c>
      <c r="B2" s="434"/>
      <c r="C2" s="434"/>
      <c r="D2" s="434"/>
      <c r="E2" s="434"/>
      <c r="F2" s="434"/>
      <c r="G2" s="434"/>
      <c r="H2" s="434"/>
      <c r="I2" s="434"/>
      <c r="J2" s="434"/>
      <c r="K2" s="434"/>
      <c r="L2" s="434"/>
      <c r="M2" s="434"/>
      <c r="N2" s="434"/>
      <c r="O2" s="434"/>
      <c r="P2" s="434"/>
      <c r="Q2" s="434"/>
      <c r="R2" s="434"/>
      <c r="S2" s="434"/>
      <c r="T2" s="121"/>
      <c r="U2" s="13"/>
    </row>
    <row r="3" spans="1:23" s="5" customFormat="1" ht="15" customHeight="1" x14ac:dyDescent="0.25">
      <c r="A3" s="321" t="s">
        <v>242</v>
      </c>
      <c r="B3" s="321"/>
      <c r="C3" s="321"/>
      <c r="D3" s="321"/>
      <c r="E3" s="321"/>
      <c r="F3" s="321"/>
      <c r="G3" s="321"/>
      <c r="H3" s="321"/>
      <c r="I3" s="321"/>
      <c r="J3" s="321"/>
      <c r="K3" s="321"/>
      <c r="L3" s="321"/>
      <c r="M3" s="321"/>
      <c r="N3" s="321"/>
      <c r="O3" s="321"/>
      <c r="P3" s="321"/>
      <c r="Q3" s="321"/>
      <c r="R3" s="321"/>
      <c r="S3" s="321"/>
      <c r="T3" s="122"/>
      <c r="U3" s="4"/>
    </row>
    <row r="4" spans="1:23" s="42" customFormat="1" x14ac:dyDescent="0.25">
      <c r="A4" s="369" t="s">
        <v>35</v>
      </c>
      <c r="B4" s="369"/>
      <c r="C4" s="369"/>
      <c r="D4" s="369"/>
      <c r="E4" s="369"/>
      <c r="F4" s="369"/>
      <c r="G4" s="369"/>
      <c r="H4" s="369"/>
      <c r="I4" s="369"/>
      <c r="J4" s="369"/>
      <c r="K4" s="369"/>
      <c r="L4" s="369"/>
      <c r="M4" s="369"/>
      <c r="N4" s="369"/>
      <c r="O4" s="369"/>
      <c r="P4" s="369"/>
      <c r="Q4" s="369"/>
      <c r="R4" s="369"/>
      <c r="S4" s="369"/>
      <c r="T4" s="65"/>
      <c r="U4" s="13"/>
    </row>
    <row r="5" spans="1:23" s="42" customFormat="1" ht="13.5" customHeight="1" x14ac:dyDescent="0.25">
      <c r="A5" s="369" t="s">
        <v>242</v>
      </c>
      <c r="B5" s="369"/>
      <c r="C5" s="369"/>
      <c r="D5" s="369"/>
      <c r="E5" s="369"/>
      <c r="F5" s="369"/>
      <c r="G5" s="369"/>
      <c r="H5" s="369"/>
      <c r="I5" s="369"/>
      <c r="J5" s="369"/>
      <c r="K5" s="369"/>
      <c r="L5" s="369"/>
      <c r="M5" s="369"/>
      <c r="N5" s="369"/>
      <c r="O5" s="369"/>
      <c r="P5" s="369"/>
      <c r="Q5" s="369"/>
      <c r="R5" s="369"/>
      <c r="S5" s="369"/>
      <c r="T5" s="65"/>
      <c r="U5" s="13"/>
    </row>
    <row r="6" spans="1:23" s="42" customFormat="1" ht="23.25" customHeight="1" x14ac:dyDescent="0.25">
      <c r="A6" s="24" t="s">
        <v>308</v>
      </c>
      <c r="B6" s="34"/>
      <c r="C6" s="35"/>
      <c r="D6" s="35"/>
      <c r="E6" s="35"/>
      <c r="F6" s="35"/>
      <c r="G6" s="35"/>
      <c r="H6" s="35"/>
      <c r="I6" s="35"/>
      <c r="J6" s="123"/>
      <c r="K6" s="35"/>
      <c r="L6" s="124"/>
      <c r="M6" s="124"/>
      <c r="N6" s="124"/>
      <c r="O6" s="124"/>
      <c r="P6" s="124"/>
      <c r="Q6" s="124"/>
      <c r="R6" s="124"/>
      <c r="S6" s="48" t="s">
        <v>307</v>
      </c>
      <c r="T6" s="124"/>
      <c r="U6" s="124"/>
      <c r="V6" s="124"/>
      <c r="W6" s="124"/>
    </row>
    <row r="7" spans="1:23" ht="24" customHeight="1" thickBot="1" x14ac:dyDescent="0.3">
      <c r="A7" s="421" t="s">
        <v>50</v>
      </c>
      <c r="B7" s="372" t="s">
        <v>114</v>
      </c>
      <c r="C7" s="372"/>
      <c r="D7" s="372"/>
      <c r="E7" s="372"/>
      <c r="F7" s="372"/>
      <c r="G7" s="372"/>
      <c r="H7" s="372"/>
      <c r="I7" s="372"/>
      <c r="J7" s="372" t="s">
        <v>115</v>
      </c>
      <c r="K7" s="372"/>
      <c r="L7" s="372"/>
      <c r="M7" s="372"/>
      <c r="N7" s="372"/>
      <c r="O7" s="372"/>
      <c r="P7" s="372"/>
      <c r="Q7" s="372"/>
      <c r="R7" s="372"/>
      <c r="S7" s="427" t="s">
        <v>49</v>
      </c>
      <c r="T7" s="86"/>
      <c r="U7" s="86"/>
    </row>
    <row r="8" spans="1:23" ht="57" customHeight="1" thickTop="1" thickBot="1" x14ac:dyDescent="0.3">
      <c r="A8" s="422"/>
      <c r="B8" s="377" t="s">
        <v>170</v>
      </c>
      <c r="C8" s="377" t="s">
        <v>169</v>
      </c>
      <c r="D8" s="377" t="s">
        <v>168</v>
      </c>
      <c r="E8" s="377" t="s">
        <v>167</v>
      </c>
      <c r="F8" s="377" t="s">
        <v>166</v>
      </c>
      <c r="G8" s="377" t="s">
        <v>171</v>
      </c>
      <c r="H8" s="377" t="s">
        <v>172</v>
      </c>
      <c r="I8" s="432" t="s">
        <v>138</v>
      </c>
      <c r="J8" s="377" t="s">
        <v>173</v>
      </c>
      <c r="K8" s="377" t="s">
        <v>174</v>
      </c>
      <c r="L8" s="377" t="s">
        <v>175</v>
      </c>
      <c r="M8" s="377" t="s">
        <v>176</v>
      </c>
      <c r="N8" s="377" t="s">
        <v>177</v>
      </c>
      <c r="O8" s="377" t="s">
        <v>178</v>
      </c>
      <c r="P8" s="377" t="s">
        <v>179</v>
      </c>
      <c r="Q8" s="377" t="s">
        <v>180</v>
      </c>
      <c r="R8" s="432" t="s">
        <v>138</v>
      </c>
      <c r="S8" s="428"/>
      <c r="T8" s="86"/>
      <c r="U8" s="86"/>
    </row>
    <row r="9" spans="1:23" ht="54.75" customHeight="1" thickTop="1" thickBot="1" x14ac:dyDescent="0.3">
      <c r="A9" s="423"/>
      <c r="B9" s="378"/>
      <c r="C9" s="431"/>
      <c r="D9" s="431"/>
      <c r="E9" s="378"/>
      <c r="F9" s="378"/>
      <c r="G9" s="431"/>
      <c r="H9" s="431"/>
      <c r="I9" s="433"/>
      <c r="J9" s="378"/>
      <c r="K9" s="378"/>
      <c r="L9" s="378"/>
      <c r="M9" s="378"/>
      <c r="N9" s="431"/>
      <c r="O9" s="431"/>
      <c r="P9" s="431"/>
      <c r="Q9" s="431"/>
      <c r="R9" s="433"/>
      <c r="S9" s="429"/>
      <c r="T9" s="86"/>
      <c r="U9" s="86"/>
    </row>
    <row r="10" spans="1:23" ht="41.25" hidden="1" customHeight="1" thickBot="1" x14ac:dyDescent="0.3">
      <c r="A10" s="190">
        <v>2008</v>
      </c>
      <c r="B10" s="191">
        <v>18106.460999999999</v>
      </c>
      <c r="C10" s="191">
        <v>99262.861999999994</v>
      </c>
      <c r="D10" s="191">
        <v>35803.101999999999</v>
      </c>
      <c r="E10" s="191">
        <v>221103.685</v>
      </c>
      <c r="F10" s="191">
        <v>22203.304</v>
      </c>
      <c r="G10" s="191">
        <v>3031.9290000000001</v>
      </c>
      <c r="H10" s="191">
        <v>6005.2169999999996</v>
      </c>
      <c r="I10" s="192">
        <f>SUM(B10:H10)</f>
        <v>405516.56</v>
      </c>
      <c r="J10" s="195">
        <v>198050.323</v>
      </c>
      <c r="K10" s="195">
        <v>33271.519999999997</v>
      </c>
      <c r="L10" s="195">
        <v>6782.3</v>
      </c>
      <c r="M10" s="195">
        <v>76.801000000000002</v>
      </c>
      <c r="N10" s="195">
        <v>86097.085999999996</v>
      </c>
      <c r="O10" s="195">
        <v>51276.540999999997</v>
      </c>
      <c r="P10" s="195">
        <v>4274.7060000000001</v>
      </c>
      <c r="Q10" s="195">
        <v>25687.279999999999</v>
      </c>
      <c r="R10" s="192">
        <f>SUM(J10:Q10)</f>
        <v>405516.55700000003</v>
      </c>
      <c r="S10" s="193">
        <v>2008</v>
      </c>
      <c r="T10" s="86"/>
      <c r="U10" s="86"/>
    </row>
    <row r="11" spans="1:23" ht="41.25" hidden="1" customHeight="1" thickTop="1" thickBot="1" x14ac:dyDescent="0.3">
      <c r="A11" s="216">
        <v>2009</v>
      </c>
      <c r="B11" s="217">
        <v>39899.699999999997</v>
      </c>
      <c r="C11" s="217">
        <v>88494.7</v>
      </c>
      <c r="D11" s="217">
        <v>35323.4</v>
      </c>
      <c r="E11" s="217">
        <v>251915.9</v>
      </c>
      <c r="F11" s="217">
        <v>41844.400000000001</v>
      </c>
      <c r="G11" s="217">
        <v>3372.3</v>
      </c>
      <c r="H11" s="217">
        <v>7048.8</v>
      </c>
      <c r="I11" s="217">
        <f>SUM(B11:H11)</f>
        <v>467899.19999999995</v>
      </c>
      <c r="J11" s="217">
        <v>224840.32000000001</v>
      </c>
      <c r="K11" s="217">
        <v>32606.413</v>
      </c>
      <c r="L11" s="217">
        <v>2719.14</v>
      </c>
      <c r="M11" s="217">
        <v>300</v>
      </c>
      <c r="N11" s="217">
        <v>108459.9</v>
      </c>
      <c r="O11" s="217">
        <v>53801.7</v>
      </c>
      <c r="P11" s="217">
        <v>5864.6</v>
      </c>
      <c r="Q11" s="217">
        <v>39307.1</v>
      </c>
      <c r="R11" s="217">
        <f>SUM(J11:Q11)</f>
        <v>467899.17300000001</v>
      </c>
      <c r="S11" s="218">
        <v>2009</v>
      </c>
      <c r="T11" s="86"/>
      <c r="U11" s="86"/>
    </row>
    <row r="12" spans="1:23" s="95" customFormat="1" ht="41.25" customHeight="1" thickTop="1" thickBot="1" x14ac:dyDescent="0.3">
      <c r="A12" s="194">
        <v>2011</v>
      </c>
      <c r="B12" s="159">
        <v>23881.200000000001</v>
      </c>
      <c r="C12" s="159">
        <v>119439.4</v>
      </c>
      <c r="D12" s="159">
        <v>38656.400000000001</v>
      </c>
      <c r="E12" s="159">
        <v>376695.2</v>
      </c>
      <c r="F12" s="159">
        <v>121567.2</v>
      </c>
      <c r="G12" s="159">
        <v>4196.6000000000004</v>
      </c>
      <c r="H12" s="159">
        <v>9864.5</v>
      </c>
      <c r="I12" s="222">
        <f t="shared" ref="I12:I16" si="0">SUM(B12:H12)</f>
        <v>694300.49999999988</v>
      </c>
      <c r="J12" s="159">
        <v>343777.23800000001</v>
      </c>
      <c r="K12" s="159">
        <v>32246.400000000001</v>
      </c>
      <c r="L12" s="159">
        <v>4910.2759999999998</v>
      </c>
      <c r="M12" s="159">
        <v>7541.3280000000004</v>
      </c>
      <c r="N12" s="159">
        <v>161531.978</v>
      </c>
      <c r="O12" s="159">
        <v>87744.6</v>
      </c>
      <c r="P12" s="159">
        <v>8162</v>
      </c>
      <c r="Q12" s="159">
        <v>48386.7</v>
      </c>
      <c r="R12" s="160">
        <f>SUM(J12:Q12)</f>
        <v>694300.5199999999</v>
      </c>
      <c r="S12" s="128">
        <v>2011</v>
      </c>
    </row>
    <row r="13" spans="1:23" s="209" customFormat="1" ht="41.25" customHeight="1" thickTop="1" thickBot="1" x14ac:dyDescent="0.3">
      <c r="A13" s="223">
        <v>2012</v>
      </c>
      <c r="B13" s="224">
        <v>37078.300000000003</v>
      </c>
      <c r="C13" s="224">
        <v>128484.6</v>
      </c>
      <c r="D13" s="224">
        <v>27433.9</v>
      </c>
      <c r="E13" s="224">
        <v>476885.7</v>
      </c>
      <c r="F13" s="224">
        <v>133936.1</v>
      </c>
      <c r="G13" s="224">
        <v>3885.9</v>
      </c>
      <c r="H13" s="224">
        <v>8928.7999999999993</v>
      </c>
      <c r="I13" s="225">
        <f t="shared" si="0"/>
        <v>816633.3</v>
      </c>
      <c r="J13" s="224">
        <v>417336.5</v>
      </c>
      <c r="K13" s="224">
        <v>22926</v>
      </c>
      <c r="L13" s="224">
        <v>2170.4</v>
      </c>
      <c r="M13" s="224">
        <v>1113.9000000000001</v>
      </c>
      <c r="N13" s="224">
        <v>224547.4</v>
      </c>
      <c r="O13" s="224">
        <v>102458.1</v>
      </c>
      <c r="P13" s="224">
        <v>8038.1</v>
      </c>
      <c r="Q13" s="224">
        <v>38042.9</v>
      </c>
      <c r="R13" s="225">
        <f t="shared" ref="R13:R16" si="1">SUM(J13:Q13)</f>
        <v>816633.3</v>
      </c>
      <c r="S13" s="226">
        <v>2012</v>
      </c>
    </row>
    <row r="14" spans="1:23" s="95" customFormat="1" ht="41.25" customHeight="1" thickTop="1" thickBot="1" x14ac:dyDescent="0.3">
      <c r="A14" s="194">
        <v>2013</v>
      </c>
      <c r="B14" s="159">
        <v>34523.9</v>
      </c>
      <c r="C14" s="159">
        <v>163312.4</v>
      </c>
      <c r="D14" s="159">
        <v>16777.599999999999</v>
      </c>
      <c r="E14" s="159">
        <v>533075.1</v>
      </c>
      <c r="F14" s="159">
        <v>146892.20000000001</v>
      </c>
      <c r="G14" s="159">
        <v>3913.9</v>
      </c>
      <c r="H14" s="159">
        <v>11576.4</v>
      </c>
      <c r="I14" s="222">
        <f t="shared" si="0"/>
        <v>910071.5</v>
      </c>
      <c r="J14" s="159">
        <v>514804.3</v>
      </c>
      <c r="K14" s="159">
        <v>15471</v>
      </c>
      <c r="L14" s="159">
        <v>4600.3999999999996</v>
      </c>
      <c r="M14" s="159">
        <v>1289.5999999999999</v>
      </c>
      <c r="N14" s="159">
        <v>208689.9</v>
      </c>
      <c r="O14" s="159">
        <v>110931.2</v>
      </c>
      <c r="P14" s="159">
        <v>9929.4</v>
      </c>
      <c r="Q14" s="159">
        <v>44355.7</v>
      </c>
      <c r="R14" s="160">
        <f t="shared" si="1"/>
        <v>910071.5</v>
      </c>
      <c r="S14" s="128">
        <v>2013</v>
      </c>
    </row>
    <row r="15" spans="1:23" s="209" customFormat="1" ht="41.25" customHeight="1" thickTop="1" thickBot="1" x14ac:dyDescent="0.3">
      <c r="A15" s="223">
        <v>2014</v>
      </c>
      <c r="B15" s="224">
        <v>43615.6</v>
      </c>
      <c r="C15" s="224">
        <v>196511.5</v>
      </c>
      <c r="D15" s="224">
        <v>37151.9</v>
      </c>
      <c r="E15" s="224">
        <v>586530.5</v>
      </c>
      <c r="F15" s="224">
        <v>125447.4</v>
      </c>
      <c r="G15" s="224">
        <v>4843.7</v>
      </c>
      <c r="H15" s="224">
        <v>10668.8999999999</v>
      </c>
      <c r="I15" s="225">
        <f t="shared" ref="I15" si="2">SUM(B15:H15)</f>
        <v>1004769.4999999999</v>
      </c>
      <c r="J15" s="224">
        <v>552955.1</v>
      </c>
      <c r="K15" s="224">
        <v>34672.400000000001</v>
      </c>
      <c r="L15" s="224">
        <v>6675.2</v>
      </c>
      <c r="M15" s="224">
        <v>3416</v>
      </c>
      <c r="N15" s="224">
        <v>227394</v>
      </c>
      <c r="O15" s="224">
        <v>118081</v>
      </c>
      <c r="P15" s="224">
        <v>9925.4</v>
      </c>
      <c r="Q15" s="224">
        <v>51650.400000000001</v>
      </c>
      <c r="R15" s="225">
        <f t="shared" ref="R15" si="3">SUM(J15:Q15)</f>
        <v>1004769.5</v>
      </c>
      <c r="S15" s="226">
        <v>2014</v>
      </c>
    </row>
    <row r="16" spans="1:23" s="95" customFormat="1" ht="41.25" customHeight="1" thickTop="1" x14ac:dyDescent="0.25">
      <c r="A16" s="194">
        <v>2015</v>
      </c>
      <c r="B16" s="159">
        <v>37433</v>
      </c>
      <c r="C16" s="159">
        <v>222931.8</v>
      </c>
      <c r="D16" s="159">
        <v>32932.699999999997</v>
      </c>
      <c r="E16" s="159">
        <v>660749.6</v>
      </c>
      <c r="F16" s="159">
        <v>141751.20000000001</v>
      </c>
      <c r="G16" s="159">
        <v>5091.7</v>
      </c>
      <c r="H16" s="159">
        <v>11839.400000000034</v>
      </c>
      <c r="I16" s="222">
        <f t="shared" si="0"/>
        <v>1112729.4000000001</v>
      </c>
      <c r="J16" s="159">
        <v>563628.69999999995</v>
      </c>
      <c r="K16" s="159">
        <v>32716.5</v>
      </c>
      <c r="L16" s="159">
        <v>7041.6</v>
      </c>
      <c r="M16" s="159">
        <v>4103.8</v>
      </c>
      <c r="N16" s="159">
        <v>309998</v>
      </c>
      <c r="O16" s="159">
        <v>124317.9</v>
      </c>
      <c r="P16" s="159">
        <v>10684.4</v>
      </c>
      <c r="Q16" s="159">
        <v>60238.5</v>
      </c>
      <c r="R16" s="160">
        <f t="shared" si="1"/>
        <v>1112729.3999999999</v>
      </c>
      <c r="S16" s="128">
        <v>2015</v>
      </c>
    </row>
    <row r="17" spans="1:21" ht="41.25" customHeight="1" x14ac:dyDescent="0.25">
      <c r="A17" s="129"/>
      <c r="B17" s="130"/>
      <c r="C17" s="158"/>
      <c r="D17" s="158"/>
      <c r="E17" s="158"/>
      <c r="F17" s="158"/>
      <c r="G17" s="158"/>
      <c r="H17" s="158"/>
      <c r="I17" s="130"/>
      <c r="J17" s="130"/>
      <c r="K17" s="130"/>
      <c r="L17" s="130"/>
      <c r="M17" s="130"/>
      <c r="N17" s="130"/>
      <c r="O17" s="130"/>
      <c r="P17" s="130"/>
      <c r="Q17" s="130"/>
      <c r="R17" s="130"/>
      <c r="S17" s="131"/>
      <c r="T17" s="42"/>
      <c r="U17" s="86"/>
    </row>
    <row r="18" spans="1:21" ht="41.25" customHeight="1" x14ac:dyDescent="0.25">
      <c r="A18" s="132"/>
      <c r="B18" s="129"/>
      <c r="C18" s="130"/>
      <c r="D18" s="130"/>
      <c r="E18" s="130"/>
      <c r="F18" s="130"/>
      <c r="G18" s="130"/>
      <c r="H18" s="130"/>
      <c r="I18" s="130"/>
      <c r="J18" s="130"/>
      <c r="K18" s="130"/>
      <c r="L18" s="130"/>
      <c r="M18" s="130"/>
      <c r="N18" s="130"/>
      <c r="O18" s="130"/>
      <c r="P18" s="130"/>
      <c r="Q18" s="130"/>
      <c r="R18" s="130"/>
      <c r="S18" s="130"/>
      <c r="T18" s="14"/>
      <c r="U18" s="42"/>
    </row>
    <row r="19" spans="1:21" ht="41.25" customHeight="1" x14ac:dyDescent="0.25">
      <c r="A19" s="133"/>
      <c r="B19" s="130"/>
      <c r="C19" s="130"/>
      <c r="D19" s="130"/>
      <c r="E19" s="130"/>
      <c r="F19" s="130"/>
      <c r="G19" s="130"/>
      <c r="H19" s="130"/>
      <c r="I19" s="130"/>
      <c r="J19" s="130"/>
      <c r="K19" s="130"/>
      <c r="L19" s="130"/>
      <c r="M19" s="130"/>
      <c r="N19" s="130"/>
      <c r="O19" s="130"/>
      <c r="P19" s="130"/>
      <c r="Q19" s="130"/>
      <c r="R19" s="22"/>
      <c r="S19" s="14"/>
      <c r="T19" s="86"/>
      <c r="U19" s="86"/>
    </row>
    <row r="20" spans="1:21" ht="41.25" customHeight="1" x14ac:dyDescent="0.25">
      <c r="A20" s="133"/>
      <c r="B20" s="130"/>
      <c r="C20" s="130"/>
      <c r="D20" s="130"/>
      <c r="E20" s="130"/>
      <c r="F20" s="130"/>
      <c r="G20" s="130"/>
      <c r="H20" s="130"/>
      <c r="I20" s="130"/>
      <c r="J20" s="130"/>
      <c r="K20" s="130"/>
      <c r="L20" s="130"/>
      <c r="M20" s="130"/>
      <c r="N20" s="130"/>
      <c r="O20" s="130"/>
      <c r="P20" s="130"/>
      <c r="Q20" s="130"/>
      <c r="R20" s="22"/>
      <c r="S20" s="14"/>
      <c r="T20" s="86"/>
      <c r="U20" s="86"/>
    </row>
    <row r="21" spans="1:21" ht="41.25" customHeight="1" x14ac:dyDescent="0.25">
      <c r="A21" s="133"/>
      <c r="B21" s="130"/>
      <c r="C21" s="130"/>
      <c r="D21" s="130"/>
      <c r="E21" s="130"/>
      <c r="F21" s="130"/>
      <c r="G21" s="130"/>
      <c r="H21" s="130"/>
      <c r="I21" s="130"/>
      <c r="J21" s="130"/>
      <c r="K21" s="130"/>
      <c r="L21" s="130"/>
      <c r="M21" s="130"/>
      <c r="N21" s="130"/>
      <c r="O21" s="130"/>
      <c r="P21" s="130"/>
      <c r="Q21" s="130"/>
      <c r="R21" s="22"/>
      <c r="S21" s="14"/>
      <c r="T21" s="86"/>
      <c r="U21" s="86"/>
    </row>
    <row r="22" spans="1:21" ht="41.25" customHeight="1" x14ac:dyDescent="0.25">
      <c r="A22" s="133"/>
      <c r="B22" s="130"/>
      <c r="C22" s="130"/>
      <c r="D22" s="130"/>
      <c r="E22" s="130"/>
      <c r="F22" s="130"/>
      <c r="G22" s="130"/>
      <c r="H22" s="130"/>
      <c r="I22" s="130"/>
      <c r="J22" s="130"/>
      <c r="K22" s="130"/>
      <c r="L22" s="130"/>
      <c r="M22" s="130"/>
      <c r="N22" s="130"/>
      <c r="O22" s="130"/>
      <c r="P22" s="130"/>
      <c r="Q22" s="130"/>
      <c r="R22" s="22"/>
      <c r="S22" s="14"/>
      <c r="T22" s="86"/>
      <c r="U22" s="86"/>
    </row>
    <row r="23" spans="1:21" ht="41.25" customHeight="1" x14ac:dyDescent="0.25">
      <c r="A23" s="133"/>
      <c r="B23" s="35"/>
      <c r="R23" s="92"/>
      <c r="S23" s="14"/>
      <c r="T23" s="86"/>
      <c r="U23" s="86"/>
    </row>
    <row r="24" spans="1:21" ht="41.25" customHeight="1" x14ac:dyDescent="0.25">
      <c r="A24" s="133"/>
      <c r="B24" s="35"/>
      <c r="R24" s="92"/>
      <c r="S24" s="14"/>
      <c r="T24" s="86"/>
      <c r="U24" s="86"/>
    </row>
    <row r="25" spans="1:21" x14ac:dyDescent="0.25">
      <c r="U25" s="86"/>
    </row>
  </sheetData>
  <mergeCells count="26">
    <mergeCell ref="A1:S1"/>
    <mergeCell ref="A2:S2"/>
    <mergeCell ref="A3:S3"/>
    <mergeCell ref="A4:S4"/>
    <mergeCell ref="P8:P9"/>
    <mergeCell ref="A5:S5"/>
    <mergeCell ref="B7:I7"/>
    <mergeCell ref="J7:R7"/>
    <mergeCell ref="S7:S9"/>
    <mergeCell ref="D8:D9"/>
    <mergeCell ref="R8:R9"/>
    <mergeCell ref="N8:N9"/>
    <mergeCell ref="O8:O9"/>
    <mergeCell ref="H8:H9"/>
    <mergeCell ref="G8:G9"/>
    <mergeCell ref="E8:E9"/>
    <mergeCell ref="A7:A9"/>
    <mergeCell ref="Q8:Q9"/>
    <mergeCell ref="C8:C9"/>
    <mergeCell ref="I8:I9"/>
    <mergeCell ref="B8:B9"/>
    <mergeCell ref="M8:M9"/>
    <mergeCell ref="F8:F9"/>
    <mergeCell ref="J8:J9"/>
    <mergeCell ref="K8:K9"/>
    <mergeCell ref="L8:L9"/>
  </mergeCells>
  <phoneticPr fontId="0" type="noConversion"/>
  <printOptions horizontalCentered="1" verticalCentered="1"/>
  <pageMargins left="0" right="0" top="0" bottom="0" header="0.51181102362204722" footer="0.51181102362204722"/>
  <pageSetup paperSize="9" scale="70" orientation="landscape" r:id="rId1"/>
  <headerFooter alignWithMargins="0"/>
  <ignoredErrors>
    <ignoredError sqref="I10:I11"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البنوك والتأمين وخدمات الأعمال الفصل العاشر 2015</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البنوك والتأمين وخدمات الأعمال الفصل العاشر 2015</Description_Ar>
    <Enabled xmlns="1b323878-974e-4c19-bf08-965c80d4ad54">true</Enabled>
    <PublishingDate xmlns="1b323878-974e-4c19-bf08-965c80d4ad54">2017-06-18T11:09:37+00:00</PublishingDate>
    <CategoryDescription xmlns="http://schemas.microsoft.com/sharepoint.v3">Banks,Insurance And Business Services chapter 10 -2015</CategoryDescription>
  </documentManagement>
</p:properties>
</file>

<file path=customXml/itemProps1.xml><?xml version="1.0" encoding="utf-8"?>
<ds:datastoreItem xmlns:ds="http://schemas.openxmlformats.org/officeDocument/2006/customXml" ds:itemID="{D4163C61-0BB7-40CD-BE21-C87B7082747B}"/>
</file>

<file path=customXml/itemProps2.xml><?xml version="1.0" encoding="utf-8"?>
<ds:datastoreItem xmlns:ds="http://schemas.openxmlformats.org/officeDocument/2006/customXml" ds:itemID="{2E435FE6-46B6-43AA-9729-505029CE2654}"/>
</file>

<file path=customXml/itemProps3.xml><?xml version="1.0" encoding="utf-8"?>
<ds:datastoreItem xmlns:ds="http://schemas.openxmlformats.org/officeDocument/2006/customXml" ds:itemID="{4309046C-A75A-4152-80E0-94731723C834}"/>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المقدمة</vt:lpstr>
      <vt:lpstr>التقديم</vt:lpstr>
      <vt:lpstr>Bank</vt:lpstr>
      <vt:lpstr>79</vt:lpstr>
      <vt:lpstr>80</vt:lpstr>
      <vt:lpstr>81</vt:lpstr>
      <vt:lpstr>82</vt:lpstr>
      <vt:lpstr>83</vt:lpstr>
      <vt:lpstr>84</vt:lpstr>
      <vt:lpstr>85</vt:lpstr>
      <vt:lpstr>86</vt:lpstr>
      <vt:lpstr>INSURANCE</vt:lpstr>
      <vt:lpstr>87</vt:lpstr>
      <vt:lpstr>88</vt:lpstr>
      <vt:lpstr>Gr_24</vt:lpstr>
      <vt:lpstr>89</vt:lpstr>
      <vt:lpstr>Gr_25</vt:lpstr>
      <vt:lpstr>90</vt:lpstr>
      <vt:lpstr>91</vt:lpstr>
      <vt:lpstr>GR_26</vt:lpstr>
      <vt:lpstr>'79'!Print_Area</vt:lpstr>
      <vt:lpstr>'80'!Print_Area</vt:lpstr>
      <vt:lpstr>'81'!Print_Area</vt:lpstr>
      <vt:lpstr>'82'!Print_Area</vt:lpstr>
      <vt:lpstr>'83'!Print_Area</vt:lpstr>
      <vt:lpstr>'84'!Print_Area</vt:lpstr>
      <vt:lpstr>'85'!Print_Area</vt:lpstr>
      <vt:lpstr>'86'!Print_Area</vt:lpstr>
      <vt:lpstr>'87'!Print_Area</vt:lpstr>
      <vt:lpstr>'88'!Print_Area</vt:lpstr>
      <vt:lpstr>'89'!Print_Area</vt:lpstr>
      <vt:lpstr>'90'!Print_Area</vt:lpstr>
      <vt:lpstr>'91'!Print_Area</vt:lpstr>
      <vt:lpstr>Bank!Print_Area</vt:lpstr>
      <vt:lpstr>Gr_24!Print_Area</vt:lpstr>
      <vt:lpstr>Gr_25!Print_Area</vt:lpstr>
      <vt:lpstr>GR_26!Print_Area</vt:lpstr>
      <vt:lpstr>INSURANCE!Print_Area</vt:lpstr>
      <vt:lpstr>التقديم!Print_Area</vt:lpstr>
      <vt:lpstr>المقدمة!Print_Area</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Banks,Insurance And Business Services chapter 10 -2015</dc:title>
  <dc:creator>Mr. Sabir</dc:creator>
  <cp:keywords/>
  <cp:lastModifiedBy>Saber Abd El_Zaher</cp:lastModifiedBy>
  <cp:lastPrinted>2017-03-14T05:55:14Z</cp:lastPrinted>
  <dcterms:created xsi:type="dcterms:W3CDTF">1998-01-05T07:20:42Z</dcterms:created>
  <dcterms:modified xsi:type="dcterms:W3CDTF">2017-03-14T05:56:46Z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Banks,Insurance And Business Services chapter 10 -2015</vt:lpwstr>
  </property>
  <property fmtid="{D5CDD505-2E9C-101B-9397-08002B2CF9AE}" pid="5" name="Hashtags">
    <vt:lpwstr>58;#StatisticalAbstract|c2f418c2-a295-4bd1-af99-d5d586494613</vt:lpwstr>
  </property>
</Properties>
</file>