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7.xml" ContentType="application/vnd.openxmlformats-officedocument.drawingml.chartshapes+xml"/>
  <Override PartName="/xl/drawings/drawing15.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charts/chart4.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drawings/drawing14.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7.xml" ContentType="application/vnd.openxmlformats-officedocument.spreadsheetml.worksheet+xml"/>
  <Override PartName="/xl/charts/chart3.xml" ContentType="application/vnd.openxmlformats-officedocument.drawingml.chart+xml"/>
  <Override PartName="/xl/charts/chart2.xml" ContentType="application/vnd.openxmlformats-officedocument.drawingml.chart+xml"/>
  <Override PartName="/xl/drawings/drawing10.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3256" windowHeight="13176" tabRatio="717"/>
  </bookViews>
  <sheets>
    <sheet name="المقدمة" sheetId="30" r:id="rId1"/>
    <sheet name="التقديم" sheetId="2" r:id="rId2"/>
    <sheet name="56" sheetId="53" r:id="rId3"/>
    <sheet name="57" sheetId="54" r:id="rId4"/>
    <sheet name="58" sheetId="55" r:id="rId5"/>
    <sheet name="Gr_30" sheetId="56" r:id="rId6"/>
    <sheet name="59" sheetId="57" r:id="rId7"/>
    <sheet name="60" sheetId="58" r:id="rId8"/>
    <sheet name="61" sheetId="59" r:id="rId9"/>
    <sheet name="62" sheetId="47" r:id="rId10"/>
    <sheet name="63" sheetId="48" r:id="rId11"/>
    <sheet name="64" sheetId="60" r:id="rId12"/>
    <sheet name="Gr_31" sheetId="34" r:id="rId13"/>
    <sheet name="65" sheetId="15" r:id="rId14"/>
    <sheet name="66" sheetId="61" r:id="rId15"/>
    <sheet name="67" sheetId="62" r:id="rId16"/>
    <sheet name="68" sheetId="63" r:id="rId17"/>
  </sheets>
  <definedNames>
    <definedName name="_xlnm.Print_Area" localSheetId="2">'56'!$A$1:$I$19</definedName>
    <definedName name="_xlnm.Print_Area" localSheetId="3">'57'!$A$1:$N$67</definedName>
    <definedName name="_xlnm.Print_Area" localSheetId="4">'58'!$A$1:$N$18</definedName>
    <definedName name="_xlnm.Print_Area" localSheetId="6">'59'!$A$1:$N$79</definedName>
    <definedName name="_xlnm.Print_Area" localSheetId="7">'60'!$A$1:$G$12</definedName>
    <definedName name="_xlnm.Print_Area" localSheetId="8">'61'!$A$1:$G$12</definedName>
    <definedName name="_xlnm.Print_Area" localSheetId="9">'62'!$A$1:$I$18</definedName>
    <definedName name="_xlnm.Print_Area" localSheetId="10">'63'!$A$1:$N$69</definedName>
    <definedName name="_xlnm.Print_Area" localSheetId="11">'64'!$A$1:$N$18</definedName>
    <definedName name="_xlnm.Print_Area" localSheetId="13">'65'!$A$1:$N$17</definedName>
    <definedName name="_xlnm.Print_Area" localSheetId="14">'66'!$A$1:$N$80</definedName>
    <definedName name="_xlnm.Print_Area" localSheetId="15">'67'!$A$1:$L$13</definedName>
    <definedName name="_xlnm.Print_Area" localSheetId="16">'68'!$A$1:$L$13</definedName>
    <definedName name="_xlnm.Print_Area" localSheetId="5">Gr_30!$A$1:$B$30</definedName>
    <definedName name="_xlnm.Print_Area" localSheetId="12">Gr_31!$A$1:$F$30</definedName>
    <definedName name="_xlnm.Print_Area" localSheetId="1">التقديم!$A$1:$C$10</definedName>
    <definedName name="_xlnm.Print_Area" localSheetId="0">المقدمة!$A$1:$A$30</definedName>
    <definedName name="_xlnm.Print_Titles" localSheetId="3">'57'!$1:$8</definedName>
    <definedName name="_xlnm.Print_Titles" localSheetId="6">'59'!$1:$5</definedName>
    <definedName name="_xlnm.Print_Titles" localSheetId="10">'63'!$1:$7</definedName>
    <definedName name="_xlnm.Print_Titles" localSheetId="14">'66'!$1:$5</definedName>
  </definedNames>
  <calcPr calcId="191029"/>
  <customWorkbookViews>
    <customWorkbookView name="DMD - Personal View" guid="{0FAC0244-EA19-11D4-BED2-0000C068ECF6}" mergeInterval="0" personalView="1" maximized="1" windowWidth="636" windowHeight="318" tabRatio="601"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78" i="57" l="1"/>
  <c r="K78" i="61" l="1"/>
  <c r="L78" i="61"/>
  <c r="L16" i="15" l="1"/>
  <c r="J17" i="60"/>
  <c r="K17" i="60" l="1"/>
  <c r="L17" i="60" s="1"/>
  <c r="L7" i="60"/>
  <c r="H12" i="62"/>
  <c r="I12" i="62"/>
  <c r="J12" i="62"/>
  <c r="K12" i="62"/>
  <c r="G12" i="62"/>
  <c r="C78" i="61"/>
  <c r="D78" i="61"/>
  <c r="E78" i="61"/>
  <c r="F78" i="61"/>
  <c r="G78" i="61"/>
  <c r="H78" i="61"/>
  <c r="I78" i="61"/>
  <c r="J78" i="61"/>
  <c r="L15" i="15"/>
  <c r="L14" i="15"/>
  <c r="L13" i="15"/>
  <c r="L12" i="15"/>
  <c r="L11" i="15"/>
  <c r="L10" i="15"/>
  <c r="L9" i="15"/>
  <c r="L8" i="15"/>
  <c r="L7" i="15"/>
  <c r="L6" i="15"/>
  <c r="C16" i="15"/>
  <c r="L13" i="60"/>
  <c r="L8" i="60" l="1"/>
  <c r="L9" i="60"/>
  <c r="L10" i="60"/>
  <c r="L11" i="60"/>
  <c r="L12" i="60"/>
  <c r="L14" i="60"/>
  <c r="L15" i="60"/>
  <c r="K67" i="48"/>
  <c r="G17" i="47"/>
  <c r="C17" i="53" l="1"/>
  <c r="D17" i="53"/>
  <c r="E17" i="53"/>
  <c r="F17" i="53"/>
  <c r="G17" i="53"/>
  <c r="B11" i="58" l="1"/>
  <c r="C78" i="57"/>
  <c r="F17" i="55"/>
  <c r="C17" i="55"/>
  <c r="L7" i="55"/>
  <c r="K66" i="54"/>
  <c r="C66" i="54"/>
  <c r="B12" i="63" l="1"/>
  <c r="E17" i="55"/>
  <c r="E12" i="63" l="1"/>
  <c r="I67" i="48"/>
  <c r="F17" i="47"/>
  <c r="G66" i="54" l="1"/>
  <c r="K12" i="63" l="1"/>
  <c r="G12" i="63"/>
  <c r="E16" i="15"/>
  <c r="E12" i="62"/>
  <c r="D12" i="62"/>
  <c r="C12" i="62"/>
  <c r="B12" i="62"/>
  <c r="L69" i="61"/>
  <c r="L70" i="61"/>
  <c r="L71" i="61"/>
  <c r="L72" i="61"/>
  <c r="L73" i="61"/>
  <c r="L74" i="61"/>
  <c r="L75" i="61"/>
  <c r="L76" i="61"/>
  <c r="L35" i="61"/>
  <c r="L36" i="61"/>
  <c r="L37" i="61"/>
  <c r="C67" i="48" l="1"/>
  <c r="D67" i="48" s="1"/>
  <c r="E67" i="48"/>
  <c r="F67" i="48" s="1"/>
  <c r="G67" i="48"/>
  <c r="H67" i="48" s="1"/>
  <c r="J67" i="48"/>
  <c r="L67" i="48"/>
  <c r="C17" i="47" l="1"/>
  <c r="D17" i="47"/>
  <c r="E17" i="47"/>
  <c r="L66" i="54"/>
  <c r="F11" i="59" l="1"/>
  <c r="L34" i="57"/>
  <c r="I66" i="54" l="1"/>
  <c r="E66" i="54"/>
  <c r="J12" i="63" l="1"/>
  <c r="I12" i="63"/>
  <c r="H12" i="63"/>
  <c r="F12" i="63"/>
  <c r="D12" i="63"/>
  <c r="C12" i="63"/>
  <c r="F12" i="62"/>
  <c r="L68" i="61"/>
  <c r="L67" i="61"/>
  <c r="L66" i="61"/>
  <c r="L65" i="61"/>
  <c r="L64" i="61"/>
  <c r="L63" i="61"/>
  <c r="L62" i="61"/>
  <c r="L61" i="61"/>
  <c r="L60" i="61"/>
  <c r="L59" i="61"/>
  <c r="L58" i="61"/>
  <c r="L57" i="61"/>
  <c r="L56" i="61"/>
  <c r="L55" i="61"/>
  <c r="L54" i="61"/>
  <c r="L53" i="61"/>
  <c r="L52" i="61"/>
  <c r="L51" i="61"/>
  <c r="L50" i="61"/>
  <c r="L49" i="61"/>
  <c r="L48" i="61"/>
  <c r="L47" i="61"/>
  <c r="L46" i="61"/>
  <c r="L45" i="61"/>
  <c r="L44" i="61"/>
  <c r="L43" i="61"/>
  <c r="L42" i="61"/>
  <c r="L41" i="61"/>
  <c r="L40" i="61"/>
  <c r="L39" i="61"/>
  <c r="L38" i="61"/>
  <c r="L34" i="61"/>
  <c r="L33" i="61"/>
  <c r="L32" i="61"/>
  <c r="L31" i="61"/>
  <c r="L30" i="61"/>
  <c r="L29" i="61"/>
  <c r="L28" i="61"/>
  <c r="L27" i="61"/>
  <c r="L26" i="61"/>
  <c r="L25" i="61"/>
  <c r="L24" i="61"/>
  <c r="L23" i="61"/>
  <c r="L22" i="61"/>
  <c r="L21" i="61"/>
  <c r="L20" i="61"/>
  <c r="L19" i="61"/>
  <c r="L18" i="61"/>
  <c r="L17" i="61"/>
  <c r="L16" i="61"/>
  <c r="L15" i="61"/>
  <c r="L14" i="61"/>
  <c r="L13" i="61"/>
  <c r="L12" i="61"/>
  <c r="L11" i="61"/>
  <c r="L10" i="61"/>
  <c r="L9" i="61"/>
  <c r="L8" i="61"/>
  <c r="L7" i="61"/>
  <c r="L6" i="61"/>
  <c r="K16" i="15"/>
  <c r="J16" i="15"/>
  <c r="I16" i="15"/>
  <c r="H16" i="15"/>
  <c r="G16" i="15"/>
  <c r="F16" i="15"/>
  <c r="D16" i="15"/>
  <c r="I17" i="60"/>
  <c r="H17" i="60"/>
  <c r="G17" i="60"/>
  <c r="F17" i="60"/>
  <c r="E17" i="60"/>
  <c r="D17" i="60"/>
  <c r="C17" i="60"/>
  <c r="K17" i="55"/>
  <c r="J17" i="55"/>
  <c r="I17" i="55"/>
  <c r="H17" i="55"/>
  <c r="G17" i="55"/>
  <c r="D17" i="55"/>
  <c r="L16" i="55"/>
  <c r="L15" i="55"/>
  <c r="L14" i="55"/>
  <c r="L13" i="55"/>
  <c r="L12" i="55"/>
  <c r="L11" i="55"/>
  <c r="L10" i="55"/>
  <c r="L9" i="55"/>
  <c r="L8" i="55"/>
  <c r="K78" i="57"/>
  <c r="J78" i="57"/>
  <c r="I78" i="57"/>
  <c r="H78" i="57"/>
  <c r="G78" i="57"/>
  <c r="F78" i="57"/>
  <c r="E78" i="57"/>
  <c r="D78" i="57"/>
  <c r="L77" i="57"/>
  <c r="L76" i="57"/>
  <c r="L75" i="57"/>
  <c r="L74" i="57"/>
  <c r="L73" i="57"/>
  <c r="L72" i="57"/>
  <c r="L71" i="57"/>
  <c r="L70" i="57"/>
  <c r="L69" i="57"/>
  <c r="L68" i="57"/>
  <c r="L67" i="57"/>
  <c r="L66" i="57"/>
  <c r="L65" i="57"/>
  <c r="L64" i="57"/>
  <c r="L63" i="57"/>
  <c r="L62" i="57"/>
  <c r="L61" i="57"/>
  <c r="L60" i="57"/>
  <c r="L59" i="57"/>
  <c r="L58" i="57"/>
  <c r="L57" i="57"/>
  <c r="L56" i="57"/>
  <c r="L55" i="57"/>
  <c r="L54" i="57"/>
  <c r="L53" i="57"/>
  <c r="L52" i="57"/>
  <c r="L51" i="57"/>
  <c r="L50" i="57"/>
  <c r="L49" i="57"/>
  <c r="L48" i="57"/>
  <c r="L47" i="57"/>
  <c r="L46" i="57"/>
  <c r="L45" i="57"/>
  <c r="L44" i="57"/>
  <c r="L43" i="57"/>
  <c r="L42" i="57"/>
  <c r="L41" i="57"/>
  <c r="L40" i="57"/>
  <c r="L39" i="57"/>
  <c r="L38" i="57"/>
  <c r="L37" i="57"/>
  <c r="L36" i="57"/>
  <c r="L35" i="57"/>
  <c r="L33" i="57"/>
  <c r="L32" i="57"/>
  <c r="L31" i="57"/>
  <c r="L30" i="57"/>
  <c r="L29" i="57"/>
  <c r="L28" i="57"/>
  <c r="L27" i="57"/>
  <c r="L26" i="57"/>
  <c r="L25" i="57"/>
  <c r="L24" i="57"/>
  <c r="L23" i="57"/>
  <c r="L22" i="57"/>
  <c r="L21" i="57"/>
  <c r="L20" i="57"/>
  <c r="L19" i="57"/>
  <c r="L18" i="57"/>
  <c r="L17" i="57"/>
  <c r="L16" i="57"/>
  <c r="L15" i="57"/>
  <c r="L14" i="57"/>
  <c r="L13" i="57"/>
  <c r="L12" i="57"/>
  <c r="L11" i="57"/>
  <c r="L10" i="57"/>
  <c r="L9" i="57"/>
  <c r="L8" i="57"/>
  <c r="L7" i="57"/>
  <c r="L6" i="57"/>
  <c r="F11" i="58"/>
  <c r="E11" i="58"/>
  <c r="D11" i="58"/>
  <c r="C11" i="58"/>
  <c r="E11" i="59"/>
  <c r="D11" i="59"/>
  <c r="C11" i="59"/>
  <c r="B11" i="59"/>
  <c r="L17" i="55" l="1"/>
  <c r="B33" i="56"/>
  <c r="B36" i="34"/>
  <c r="B32" i="56"/>
  <c r="B41" i="34"/>
  <c r="B39" i="34"/>
  <c r="B34" i="34"/>
  <c r="B33" i="34"/>
  <c r="B38" i="34" l="1"/>
  <c r="B37" i="34" l="1"/>
  <c r="B32" i="34"/>
  <c r="B35" i="34"/>
  <c r="B40" i="34"/>
  <c r="K7" i="59"/>
  <c r="B35" i="56"/>
  <c r="B36" i="56"/>
  <c r="B37" i="56"/>
  <c r="B38" i="56"/>
  <c r="B39" i="56"/>
  <c r="B40" i="56"/>
  <c r="B41" i="56"/>
  <c r="B45" i="34" l="1"/>
  <c r="B34" i="56"/>
  <c r="B42" i="56" s="1"/>
  <c r="E16" i="34" l="1"/>
  <c r="D16" i="34"/>
  <c r="C16" i="34"/>
</calcChain>
</file>

<file path=xl/sharedStrings.xml><?xml version="1.0" encoding="utf-8"?>
<sst xmlns="http://schemas.openxmlformats.org/spreadsheetml/2006/main" count="1312" uniqueCount="588">
  <si>
    <t>(0)</t>
  </si>
  <si>
    <t>الأغذية والحيوانات الحية</t>
  </si>
  <si>
    <t>Food and live animals</t>
  </si>
  <si>
    <t>(1)</t>
  </si>
  <si>
    <t>المشروبات والتبغ</t>
  </si>
  <si>
    <t>Beverages and tobacco</t>
  </si>
  <si>
    <t>(2)</t>
  </si>
  <si>
    <t>مواد خام غير معدة للأكل باستثناء المحروقات</t>
  </si>
  <si>
    <t>Crude materials, inedible except fuels</t>
  </si>
  <si>
    <t>(3)</t>
  </si>
  <si>
    <t>Mineral fuels, Lubricants and related materials</t>
  </si>
  <si>
    <t>(4)</t>
  </si>
  <si>
    <t>الزيوت والشحوم والشموع الحيوانية والنباتية المنشأ</t>
  </si>
  <si>
    <t>Animal and vegetable oils, fats and waxes</t>
  </si>
  <si>
    <t>(5)</t>
  </si>
  <si>
    <t>المواد الكيماوية والمنتجات المرتبطة بها</t>
  </si>
  <si>
    <t>Chemicals and related products</t>
  </si>
  <si>
    <t>(6)</t>
  </si>
  <si>
    <t>البضائع المصنوعة مصنفة في معظم الأحيان حسب المادة</t>
  </si>
  <si>
    <t>Manufactured goods classified chiefly by materials</t>
  </si>
  <si>
    <t>(7)</t>
  </si>
  <si>
    <t>Machinery and transport equipment</t>
  </si>
  <si>
    <t>(8)</t>
  </si>
  <si>
    <t>مصنوعات متنوعة</t>
  </si>
  <si>
    <t>Miscellaneous manufactured goods</t>
  </si>
  <si>
    <t>(9)</t>
  </si>
  <si>
    <t>أصناف ومعاملات غير مصنفة في مكان آخر</t>
  </si>
  <si>
    <t>Commodities and transactions not classified in the SITC</t>
  </si>
  <si>
    <t xml:space="preserve">Total  </t>
  </si>
  <si>
    <t>المجموع</t>
  </si>
  <si>
    <t>Commodities and transactions not classified elsewhere in the SITC</t>
  </si>
  <si>
    <t>0</t>
  </si>
  <si>
    <t>00</t>
  </si>
  <si>
    <t>الحيوانات الحية</t>
  </si>
  <si>
    <t>Live Animals</t>
  </si>
  <si>
    <t>01</t>
  </si>
  <si>
    <t>اللحوم ومستحضراتها</t>
  </si>
  <si>
    <t>Meat and meat preparations</t>
  </si>
  <si>
    <t>02</t>
  </si>
  <si>
    <t>منتجات الألبان والبيض</t>
  </si>
  <si>
    <t>Dairy products and eggs</t>
  </si>
  <si>
    <t>03</t>
  </si>
  <si>
    <t>أسماك ذوات قشور وحيوانات رخوة ومستحضراتها</t>
  </si>
  <si>
    <t>Fish crustaceans and molluscs and preparations thereof</t>
  </si>
  <si>
    <t>04</t>
  </si>
  <si>
    <t>الحبوب ومستحضراتها</t>
  </si>
  <si>
    <t>Cereal and cereal preparations</t>
  </si>
  <si>
    <t>05</t>
  </si>
  <si>
    <t>الخضار والفاكهة</t>
  </si>
  <si>
    <t>Vegetables and fruits</t>
  </si>
  <si>
    <t>06</t>
  </si>
  <si>
    <t>السكر والمصنوعات السكرية والعسل</t>
  </si>
  <si>
    <t>Sugar, Sugar preparations and honey</t>
  </si>
  <si>
    <t>07</t>
  </si>
  <si>
    <t>البن والشاي والكاكاو والتوابل ومستحضراتها</t>
  </si>
  <si>
    <t>Coffee, tea, coca, spices, and preparations thereof</t>
  </si>
  <si>
    <t>08</t>
  </si>
  <si>
    <t>Feeding stuff for animals (except unmilled cereals)</t>
  </si>
  <si>
    <t>09</t>
  </si>
  <si>
    <t>منتجات ومحضرات متنوعة صالحة للأكل</t>
  </si>
  <si>
    <t>1</t>
  </si>
  <si>
    <t>Beverages and Tobacco</t>
  </si>
  <si>
    <t>11</t>
  </si>
  <si>
    <t>المشروبات</t>
  </si>
  <si>
    <t>Beverages</t>
  </si>
  <si>
    <t>12</t>
  </si>
  <si>
    <t>التبغ ومصنوعاته</t>
  </si>
  <si>
    <t xml:space="preserve">Tobacco and Tobacco Products </t>
  </si>
  <si>
    <t>2</t>
  </si>
  <si>
    <t>Crude Materials, Inedible, Except Fuels</t>
  </si>
  <si>
    <t>21</t>
  </si>
  <si>
    <t>جلود وجلود الفراء الخام</t>
  </si>
  <si>
    <t>Hides, skins and fur skins, raw</t>
  </si>
  <si>
    <t>22</t>
  </si>
  <si>
    <t>الحبوب الزيتية والمكسرات التي تستخرج منها الزيوت</t>
  </si>
  <si>
    <t>23</t>
  </si>
  <si>
    <t>Crude rubber (including synthetic and reclaimed)</t>
  </si>
  <si>
    <t>24</t>
  </si>
  <si>
    <t>الأخشاب والفلين</t>
  </si>
  <si>
    <t>Cork and wood</t>
  </si>
  <si>
    <t>25</t>
  </si>
  <si>
    <t>عجائن الورق ونفاياته</t>
  </si>
  <si>
    <t>Pulp and waste paper</t>
  </si>
  <si>
    <t>26</t>
  </si>
  <si>
    <t>ألياف النسيج وفضلاتها (غير مغزولة الى خيط ومصنوعة نسيجاً)</t>
  </si>
  <si>
    <t>27</t>
  </si>
  <si>
    <t>الأسمدة الطبيعية والمعادن الخام (باستثناء الفحم والبترول والاحجار الكريمة)</t>
  </si>
  <si>
    <t>Crude fertilizers and crude minerals (excluding coal, petroleum and precious stones)</t>
  </si>
  <si>
    <t>28</t>
  </si>
  <si>
    <t>خامات المعادن وفضلاتها</t>
  </si>
  <si>
    <t>Metalliferous ores and metal scrap</t>
  </si>
  <si>
    <t>29</t>
  </si>
  <si>
    <t xml:space="preserve">مواد خام من أصل نباتي أو حيواني غير داخلة في مكان آخر </t>
  </si>
  <si>
    <t>3</t>
  </si>
  <si>
    <t>Mineral Fuel, Lubricants and related Materials</t>
  </si>
  <si>
    <t>32</t>
  </si>
  <si>
    <t>الفحم الحجري وفحم الكوك والفحم المكتل</t>
  </si>
  <si>
    <t>Coal, coke and briquettes</t>
  </si>
  <si>
    <t>33</t>
  </si>
  <si>
    <t>البترول والمنتجات البترولية والمواد المتصلة بالبترول</t>
  </si>
  <si>
    <t>Petroleum, Petroleum products and related materials</t>
  </si>
  <si>
    <t>34</t>
  </si>
  <si>
    <t>غاز طبيعي وغاز مصنع</t>
  </si>
  <si>
    <t>Gas, natural and manufactured</t>
  </si>
  <si>
    <t>4</t>
  </si>
  <si>
    <t>Animal and Vegetable Oils, Fats and Waxes</t>
  </si>
  <si>
    <t>41</t>
  </si>
  <si>
    <t>زيوت ودهون حيوانية</t>
  </si>
  <si>
    <t>Animal Oils and fats</t>
  </si>
  <si>
    <t>42</t>
  </si>
  <si>
    <t>fixed vegetable oils and fats</t>
  </si>
  <si>
    <t>43</t>
  </si>
  <si>
    <t>زيوت وشحوم حيوانية ونباتية المنشأ مصنعة والشموع النباتية والحيوانية المنشأ</t>
  </si>
  <si>
    <t>Animal and Vegetable Oils, Fats, Processed, Waxes of animal or Vegetable origin</t>
  </si>
  <si>
    <t>5</t>
  </si>
  <si>
    <t>51</t>
  </si>
  <si>
    <t>منتجات كيماوية عضوية</t>
  </si>
  <si>
    <t>Organic chemicals</t>
  </si>
  <si>
    <t>52</t>
  </si>
  <si>
    <t xml:space="preserve">منتجات كيماوية غير عضوية </t>
  </si>
  <si>
    <t>Inorganic chemicals</t>
  </si>
  <si>
    <t>53</t>
  </si>
  <si>
    <t>مواد الصباغة والدباغة والتلوين</t>
  </si>
  <si>
    <t>54</t>
  </si>
  <si>
    <t>محضرات طبية وصيدلانية</t>
  </si>
  <si>
    <t>Medical and pharmaceutical products</t>
  </si>
  <si>
    <t>55</t>
  </si>
  <si>
    <t>الزيوت العطرية الطيارة ومحضرات عطور وزينة وتنظيف</t>
  </si>
  <si>
    <t>56</t>
  </si>
  <si>
    <t>الأسمدة المصنوعة</t>
  </si>
  <si>
    <t>Fertilizers, manufactured</t>
  </si>
  <si>
    <t>57</t>
  </si>
  <si>
    <t>اللدائن في أشكال أولية</t>
  </si>
  <si>
    <t>Plastics in Primary Forms</t>
  </si>
  <si>
    <t>58</t>
  </si>
  <si>
    <t>اللدائن في أشكال غير أولية</t>
  </si>
  <si>
    <t>Plastics in Non-Primary Forms</t>
  </si>
  <si>
    <t>59</t>
  </si>
  <si>
    <t>المواد والمنتجات الكيماوية غير المذكورة في مكان آخر</t>
  </si>
  <si>
    <t>Chemical materials &amp; products N.E.S.</t>
  </si>
  <si>
    <t>6</t>
  </si>
  <si>
    <t>Manufactured Goods, Classified Chiefly by Material</t>
  </si>
  <si>
    <t>61</t>
  </si>
  <si>
    <t>جلود مدبوغة ومصنوعات جلدية غير مصنفة في مكان آخر وجلود الفراء</t>
  </si>
  <si>
    <t>Leather, leather manufactures, N.E.S. and dressed fur Skins</t>
  </si>
  <si>
    <t>62</t>
  </si>
  <si>
    <t>مصنوعات مطاط غير مذكورة أو داخله في مكان آخر</t>
  </si>
  <si>
    <t>Rubber manufactures N.E.S.</t>
  </si>
  <si>
    <t>63</t>
  </si>
  <si>
    <t>مصنوعات خشب وفلين باستثناء الأثاث</t>
  </si>
  <si>
    <t>Cork and wood manufacture excluding furniture</t>
  </si>
  <si>
    <t>64</t>
  </si>
  <si>
    <t>الورق والورق المقوى ومصنوعات عجائن الورق</t>
  </si>
  <si>
    <t>Paper prepared &amp; articles of paper pulp or paper board</t>
  </si>
  <si>
    <t>65</t>
  </si>
  <si>
    <t>الغزل والمنسوجات والمصنوعات منها غير المذكورة في مكان آخر</t>
  </si>
  <si>
    <t>Textile yarn, fabrics, made up articles N.E.S. and related products</t>
  </si>
  <si>
    <t>66</t>
  </si>
  <si>
    <t>مصنوعات من مواد معدنية طبيعية غير المذكورة في مكان آخر</t>
  </si>
  <si>
    <t>Non-metallic minerals manufactures N.E.S.</t>
  </si>
  <si>
    <t>67</t>
  </si>
  <si>
    <t>حديد وصلب (فولاذ)</t>
  </si>
  <si>
    <t>Iron and Steel</t>
  </si>
  <si>
    <t>68</t>
  </si>
  <si>
    <t>معادن غير حديدية</t>
  </si>
  <si>
    <t>Non - ferrous metal</t>
  </si>
  <si>
    <t>69</t>
  </si>
  <si>
    <t>مصنوعات معادن غير مذكورة أو داخلة في مكان آخر</t>
  </si>
  <si>
    <t>Manufacture of metal N.E.S.</t>
  </si>
  <si>
    <t>7</t>
  </si>
  <si>
    <t>الماكينات والآلات ومعدات النقل</t>
  </si>
  <si>
    <t>Machinery and Transport Equipment</t>
  </si>
  <si>
    <t>71</t>
  </si>
  <si>
    <t>مولدات للحركة وآلات وأجهزة محركة</t>
  </si>
  <si>
    <t>Power generating machinery &amp; equipment</t>
  </si>
  <si>
    <t>72</t>
  </si>
  <si>
    <t>آلات متخصصة لصناعات معينة</t>
  </si>
  <si>
    <t>Machinery specialized for particular industries</t>
  </si>
  <si>
    <t>73</t>
  </si>
  <si>
    <t>آلات لشغل المعادن وآلات وأجهزة لحام</t>
  </si>
  <si>
    <t>Metal working machinery</t>
  </si>
  <si>
    <t>74</t>
  </si>
  <si>
    <t>آلات وأجهزة عامة للصناعة غير مذكورة في مكان آخر وأجزاؤها</t>
  </si>
  <si>
    <t>General industrial machinery &amp; equipment, N.E.S. and machine parts, N.E.S.</t>
  </si>
  <si>
    <t>75</t>
  </si>
  <si>
    <t>آلات وأجهزة للتجهيزات المكتبية</t>
  </si>
  <si>
    <t>76</t>
  </si>
  <si>
    <t>أجهزة المواصلات السلكية واللاسلكية وأجهزة تسجيل اذاعة صوتية</t>
  </si>
  <si>
    <t>Telecommunication &amp; sound recording and producing apparatus</t>
  </si>
  <si>
    <t>77</t>
  </si>
  <si>
    <t>آلات وأجهزة كهربائية غير مذكورة في مكان آخر وأجزاؤها</t>
  </si>
  <si>
    <t>Electrical machinery apparatus and appliances, N.E.S. and parts thereof</t>
  </si>
  <si>
    <t>78</t>
  </si>
  <si>
    <t>عربات النقل البري</t>
  </si>
  <si>
    <t>Road vehicles (including air cushion vehicles)</t>
  </si>
  <si>
    <t>79</t>
  </si>
  <si>
    <t>معدات النقل الأخرى</t>
  </si>
  <si>
    <t>Other transport equipment</t>
  </si>
  <si>
    <t>8</t>
  </si>
  <si>
    <t>Miscellaneous Manufactured Articles</t>
  </si>
  <si>
    <t>81</t>
  </si>
  <si>
    <t xml:space="preserve">أجهزة وأصناف صحية للتدفئة والانارة واجزاؤها غير المذكورة في مكان آخر </t>
  </si>
  <si>
    <t>Sanitary, plumping, heating and lighting fixtures and fittings, N.E.S</t>
  </si>
  <si>
    <t>82</t>
  </si>
  <si>
    <t>الأثاث وأجزاؤه</t>
  </si>
  <si>
    <t>83</t>
  </si>
  <si>
    <t>Travel goods, handbags and similar containers</t>
  </si>
  <si>
    <t>84</t>
  </si>
  <si>
    <t>ألبسة وتوابعها</t>
  </si>
  <si>
    <t>Articles of apparel and clothing accessories</t>
  </si>
  <si>
    <t>85</t>
  </si>
  <si>
    <t>أحذية</t>
  </si>
  <si>
    <t>Footwear</t>
  </si>
  <si>
    <t>أجهزة مهنية أو علمية أو ضابطة وأجهزة للبصريات</t>
  </si>
  <si>
    <t>Professional, scientific &amp; controlling instruments and apparatus, N.E.S.</t>
  </si>
  <si>
    <t>87</t>
  </si>
  <si>
    <t>أدوات وأجهزة ومنتجات البصريات والفوتوغرافيا والسينما والساعات</t>
  </si>
  <si>
    <t>Photographic apparatus equipment &amp; supplies &amp; optical goods, N.E.S. watches and clocks</t>
  </si>
  <si>
    <t>88</t>
  </si>
  <si>
    <t>مصنوعات متنوعة غير داخلة ولا مذكورة في مكان آخر</t>
  </si>
  <si>
    <t>89</t>
  </si>
  <si>
    <t>9</t>
  </si>
  <si>
    <t xml:space="preserve">الإجمالي  </t>
  </si>
  <si>
    <t>IMPORTS BY NATURE OF ITEMS</t>
  </si>
  <si>
    <t>المواد الخام</t>
  </si>
  <si>
    <t>المواد نصف المصنوعة</t>
  </si>
  <si>
    <t>المواد المصنوعة</t>
  </si>
  <si>
    <t>IMPORTS BY UTILIZATION OF ITEMS</t>
  </si>
  <si>
    <t>استهلاك نهائي</t>
  </si>
  <si>
    <t>استهلاك وسيط</t>
  </si>
  <si>
    <t>أصول ثابتة (رأسمالية)</t>
  </si>
  <si>
    <t>Crude animal and vegetable materials N.E.S.</t>
  </si>
  <si>
    <t>Chemicals and Related Products N.E.S.</t>
  </si>
  <si>
    <t>EXPORTS AND RE-EXPORTS BY NATURE OF ITEMS</t>
  </si>
  <si>
    <t>طبيعة المواد</t>
  </si>
  <si>
    <t>EXPORTS AND RE-EXPORTS BY UTILIZATION OF ITEMS</t>
  </si>
  <si>
    <t>الوقود المعدني ومواد التشحيم والمواد المشابهة</t>
  </si>
  <si>
    <t>علف الحيوانات باستثناء الحبوب غير المطحونة</t>
  </si>
  <si>
    <t>Miscellaneous edible products and preparations</t>
  </si>
  <si>
    <t>Oil seeds and oleaginous fruit</t>
  </si>
  <si>
    <t>المطاط الخام(طبيعي أو تركيبي أو مجدد وإبداله ونفاياته)</t>
  </si>
  <si>
    <t>Textile fibers and their wastes</t>
  </si>
  <si>
    <t>زيوت نباتية المنشأ سائلة أو جامدة خام أو مصفاة</t>
  </si>
  <si>
    <t>Dyeing, training &amp; coloring materials</t>
  </si>
  <si>
    <t>Furniture and parts thereof</t>
  </si>
  <si>
    <t>لوازم السفر ، حقائب يدوية والأوعية المماثلة لها</t>
  </si>
  <si>
    <t>Miscellaneous manufactured articles, N.E.S</t>
  </si>
  <si>
    <t>الصادرات والمعاد تصديره حسب طبيعة المواد</t>
  </si>
  <si>
    <t>استخدام المواد</t>
  </si>
  <si>
    <t>الصادرات والمعاد تصديره حسب استخدام المواد</t>
  </si>
  <si>
    <t>Office machinery's &amp; automatic data processing equipment</t>
  </si>
  <si>
    <t>Commodities and Transactions not Classified Elsewhere in the SITC.</t>
  </si>
  <si>
    <r>
      <t>المجموع</t>
    </r>
    <r>
      <rPr>
        <sz val="11"/>
        <rFont val="Arial"/>
        <family val="2"/>
      </rPr>
      <t xml:space="preserve">  </t>
    </r>
  </si>
  <si>
    <t xml:space="preserve">المجموع  </t>
  </si>
  <si>
    <t xml:space="preserve">                         Blocks of Countries
  Sitc R-3 Sections</t>
  </si>
  <si>
    <t xml:space="preserve">                                 السنة  
طبيعة المواد</t>
  </si>
  <si>
    <t xml:space="preserve">                          السنة
  استخدام المواد</t>
  </si>
  <si>
    <t>الأغذية والحيوانات الحية
Food and live animals</t>
  </si>
  <si>
    <t>المشروبات والتبغ
Beverages and tobacco</t>
  </si>
  <si>
    <t>المواد الكيماوية والمنتجات المرتبطة بها
Chemicals and related products</t>
  </si>
  <si>
    <t>أصناف ومعاملات غير مصنفة في مكان آخر
Commodities and transactions
not classified in the SITC</t>
  </si>
  <si>
    <t>مصنوعات متنوعة
Miscellaneous manufactured
goods</t>
  </si>
  <si>
    <t>الماكينات والآلات ومعدات النقل
Machinery and transport
equipment</t>
  </si>
  <si>
    <t>البضائع المصنوعة مصنفة
في معظم الأحيان حسب المادة
Manufactured goods classified 
chiefly by materials</t>
  </si>
  <si>
    <t>الزيوت والشحوم والشموع
الحيوانية والنباتية المنشأ
Animal and vegetable oils,
fats and waxes</t>
  </si>
  <si>
    <t>الوقود المعدني ومواد التشحيم
والمواد المشابهة
Mineral fuels, Lubricants
and related materials</t>
  </si>
  <si>
    <t>مواد خام غير معدة للأكل
باستثناء المحروقات
Crude materials, inedible
except fuels</t>
  </si>
  <si>
    <t>المستوردات</t>
  </si>
  <si>
    <t>الصادرات</t>
  </si>
  <si>
    <t xml:space="preserve">                     مجموعة البلدان
 الأقسام
 الرئيسية للتصنيف الدولي المعدل (3)</t>
  </si>
  <si>
    <t xml:space="preserve">                     مجموعة البلدان
 الأقسام
 الرئيسية للتصنيف الدولي المعدل (3)</t>
  </si>
  <si>
    <t xml:space="preserve">
</t>
  </si>
  <si>
    <t>مصادر البيانات :</t>
  </si>
  <si>
    <r>
      <t>بلدان مجلس التعاون لدول الخليج العربية</t>
    </r>
    <r>
      <rPr>
        <b/>
        <sz val="11"/>
        <rFont val="Arial"/>
        <family val="2"/>
      </rPr>
      <t xml:space="preserve">  
</t>
    </r>
    <r>
      <rPr>
        <sz val="8"/>
        <rFont val="Arial"/>
        <family val="2"/>
      </rPr>
      <t>G.C.C.</t>
    </r>
  </si>
  <si>
    <r>
      <t>بقية البلدان العربية</t>
    </r>
    <r>
      <rPr>
        <b/>
        <sz val="11"/>
        <rFont val="Arial"/>
        <family val="2"/>
      </rPr>
      <t xml:space="preserve">
</t>
    </r>
    <r>
      <rPr>
        <sz val="8"/>
        <rFont val="Arial"/>
        <family val="2"/>
      </rPr>
      <t>Other Arab Countries</t>
    </r>
  </si>
  <si>
    <r>
      <t>بلدان الاتحاد الأوروبي</t>
    </r>
    <r>
      <rPr>
        <b/>
        <sz val="11"/>
        <rFont val="Arial"/>
        <family val="2"/>
      </rPr>
      <t xml:space="preserve">
</t>
    </r>
    <r>
      <rPr>
        <sz val="8"/>
        <rFont val="Arial"/>
        <family val="2"/>
      </rPr>
      <t>Countries of the European Union</t>
    </r>
  </si>
  <si>
    <r>
      <t>بلدان أوروبية أخرى</t>
    </r>
    <r>
      <rPr>
        <b/>
        <sz val="11"/>
        <rFont val="Arial"/>
        <family val="2"/>
      </rPr>
      <t xml:space="preserve">
</t>
    </r>
    <r>
      <rPr>
        <sz val="8"/>
        <rFont val="Arial"/>
        <family val="2"/>
      </rPr>
      <t>Other European countries</t>
    </r>
  </si>
  <si>
    <r>
      <t>البلدان الأسيوية عدا البلدان العربية</t>
    </r>
    <r>
      <rPr>
        <b/>
        <sz val="11"/>
        <rFont val="Arial"/>
        <family val="2"/>
      </rPr>
      <t xml:space="preserve">
</t>
    </r>
    <r>
      <rPr>
        <sz val="8"/>
        <rFont val="Arial"/>
        <family val="2"/>
      </rPr>
      <t>Asia (Except Arab Countries)</t>
    </r>
  </si>
  <si>
    <r>
      <t>بلدان أمريكية أخرى</t>
    </r>
    <r>
      <rPr>
        <b/>
        <sz val="11"/>
        <rFont val="Arial"/>
        <family val="2"/>
      </rPr>
      <t xml:space="preserve">
</t>
    </r>
    <r>
      <rPr>
        <sz val="8"/>
        <rFont val="Arial"/>
        <family val="2"/>
      </rPr>
      <t>Other American Countries</t>
    </r>
  </si>
  <si>
    <r>
      <t xml:space="preserve">المجموع
</t>
    </r>
    <r>
      <rPr>
        <b/>
        <sz val="8"/>
        <rFont val="Arial"/>
        <family val="2"/>
      </rPr>
      <t>Total</t>
    </r>
  </si>
  <si>
    <r>
      <t xml:space="preserve">Essential oils &amp; perfume materials, toilet, </t>
    </r>
    <r>
      <rPr>
        <sz val="8"/>
        <rFont val="Arial"/>
        <family val="2"/>
      </rPr>
      <t>polishing &amp; cleansing preparations</t>
    </r>
  </si>
  <si>
    <r>
      <t>بلدان مجلس التعاون لدول الخليج العربية</t>
    </r>
    <r>
      <rPr>
        <b/>
        <sz val="11"/>
        <rFont val="Arial"/>
        <family val="2"/>
      </rPr>
      <t xml:space="preserve">  
</t>
    </r>
    <r>
      <rPr>
        <sz val="10"/>
        <rFont val="Arial"/>
        <family val="2"/>
      </rPr>
      <t>G.C.C.</t>
    </r>
  </si>
  <si>
    <t>الصادرات Exports</t>
  </si>
  <si>
    <t xml:space="preserve">قد تختلف المجاميع في حدود ± 2 بسبب عمليات التقريب </t>
  </si>
  <si>
    <r>
      <t>أفريقيا وبلدان أخرى عدا البلدان العربية</t>
    </r>
    <r>
      <rPr>
        <b/>
        <sz val="11"/>
        <rFont val="Arial"/>
        <family val="2"/>
      </rPr>
      <t xml:space="preserve">
</t>
    </r>
    <r>
      <rPr>
        <sz val="8"/>
        <rFont val="Arial"/>
        <family val="2"/>
      </rPr>
      <t>Africa &amp; Other Countries (Except Arab Countries)</t>
    </r>
  </si>
  <si>
    <r>
      <t>Total</t>
    </r>
    <r>
      <rPr>
        <sz val="9"/>
        <rFont val="Arial"/>
        <family val="2"/>
      </rPr>
      <t xml:space="preserve">  </t>
    </r>
  </si>
  <si>
    <t>Photographic apparatus equipment &amp; supplies &amp; optical goods, watches and clocks</t>
  </si>
  <si>
    <t>Office machinery &amp; automatic data processing equipment</t>
  </si>
  <si>
    <t>Non-metallic minerals manufacture N.E.S.</t>
  </si>
  <si>
    <t>Leather, leather manufacture, N.E.S. and dressed fur skins</t>
  </si>
  <si>
    <t>Animal oils and fats</t>
  </si>
  <si>
    <t>Coffee, tea, cocoa, spices, and preparations thereof</t>
  </si>
  <si>
    <t>Sugar, sugar preparations and honey</t>
  </si>
  <si>
    <t xml:space="preserve">                       مجموعة البلدان
 الأقسام
 الرئيسية للتصنيف الدولي المعدل (3)</t>
  </si>
  <si>
    <t xml:space="preserve">                                                          السنة
  الأقسام الرئيسية
   للتصنيف الدولي المعدل (3)</t>
  </si>
  <si>
    <t>Commodities and transactions n.c.e.</t>
  </si>
  <si>
    <t xml:space="preserve">                                      السنة
  البلدان</t>
  </si>
  <si>
    <t xml:space="preserve">                                             Year
  Countries</t>
  </si>
  <si>
    <t>%</t>
  </si>
  <si>
    <t>1.</t>
  </si>
  <si>
    <t>البلدان العربية</t>
  </si>
  <si>
    <t>Arab Countries</t>
  </si>
  <si>
    <t>أ - بلدان مجلس التعاون الخليجي</t>
  </si>
  <si>
    <t>a. G.C.C</t>
  </si>
  <si>
    <t>الامارات العربية المتحدة</t>
  </si>
  <si>
    <t>United Arab Emirates</t>
  </si>
  <si>
    <t>المملكة العربية السعودية</t>
  </si>
  <si>
    <t>Saudi Arabia</t>
  </si>
  <si>
    <t>دولة الكويت</t>
  </si>
  <si>
    <t>Kuwait</t>
  </si>
  <si>
    <t>دولة البحرين</t>
  </si>
  <si>
    <t>Bahrain</t>
  </si>
  <si>
    <t>سلطنة عمان</t>
  </si>
  <si>
    <t>Sultanate of Oman</t>
  </si>
  <si>
    <t>ب - بلدان عربية أخرى</t>
  </si>
  <si>
    <t>b. Other Arab Countries</t>
  </si>
  <si>
    <t>لبنان</t>
  </si>
  <si>
    <t>Lebanon</t>
  </si>
  <si>
    <t>الأردن</t>
  </si>
  <si>
    <t>Jordan</t>
  </si>
  <si>
    <t>أخرى</t>
  </si>
  <si>
    <t>Other</t>
  </si>
  <si>
    <t>2.</t>
  </si>
  <si>
    <t>دول الإتحاد الأوروبي</t>
  </si>
  <si>
    <t>Countries of The European Union</t>
  </si>
  <si>
    <t>Italy</t>
  </si>
  <si>
    <t>المملكة المتحدة</t>
  </si>
  <si>
    <t>United Kingdom</t>
  </si>
  <si>
    <t>فرنسا</t>
  </si>
  <si>
    <t>France</t>
  </si>
  <si>
    <t>هولندا</t>
  </si>
  <si>
    <t>Netherlands</t>
  </si>
  <si>
    <t>بلجيكا</t>
  </si>
  <si>
    <t>Belgium</t>
  </si>
  <si>
    <t>اسبانيا</t>
  </si>
  <si>
    <t>Spain</t>
  </si>
  <si>
    <t>السويد</t>
  </si>
  <si>
    <t>النمسا</t>
  </si>
  <si>
    <t>المجر</t>
  </si>
  <si>
    <t>التشيك</t>
  </si>
  <si>
    <t>البرتغال</t>
  </si>
  <si>
    <t>Portugal</t>
  </si>
  <si>
    <t>3.</t>
  </si>
  <si>
    <t>بلدان أوروبية أخرى</t>
  </si>
  <si>
    <t>Other European Countries</t>
  </si>
  <si>
    <t>سويسرا</t>
  </si>
  <si>
    <t>Switzerland</t>
  </si>
  <si>
    <t>4.</t>
  </si>
  <si>
    <t>الولايات المتحدة الامريكية</t>
  </si>
  <si>
    <t>United States of America</t>
  </si>
  <si>
    <t>البرازيل</t>
  </si>
  <si>
    <t>Brazil</t>
  </si>
  <si>
    <t>5.</t>
  </si>
  <si>
    <t>البلدان الأسيوية عدا البلاد العربية</t>
  </si>
  <si>
    <t>Asian Countries-Except Arab Countries</t>
  </si>
  <si>
    <t>اليابان</t>
  </si>
  <si>
    <t>Japan</t>
  </si>
  <si>
    <t>كوريا الجنوبية</t>
  </si>
  <si>
    <t>South Korea</t>
  </si>
  <si>
    <t>الهند</t>
  </si>
  <si>
    <t>India</t>
  </si>
  <si>
    <t>تايلاند</t>
  </si>
  <si>
    <t>Thailand</t>
  </si>
  <si>
    <t>تركيا</t>
  </si>
  <si>
    <t>Turkey</t>
  </si>
  <si>
    <t>سنغافورة</t>
  </si>
  <si>
    <t>Singapore</t>
  </si>
  <si>
    <t>تايوان</t>
  </si>
  <si>
    <t>Taiwan</t>
  </si>
  <si>
    <t>6.</t>
  </si>
  <si>
    <t>الدول المحيطية</t>
  </si>
  <si>
    <t>Oceania</t>
  </si>
  <si>
    <t>أستراليا</t>
  </si>
  <si>
    <t>Australia</t>
  </si>
  <si>
    <t>نيوزيلندا</t>
  </si>
  <si>
    <t>New Zealand</t>
  </si>
  <si>
    <t>بلدان محيطية أخرى</t>
  </si>
  <si>
    <t>Other Oceania</t>
  </si>
  <si>
    <t>7.</t>
  </si>
  <si>
    <t>افريقيا عدا البلاد العربية</t>
  </si>
  <si>
    <t>8.</t>
  </si>
  <si>
    <t xml:space="preserve">قد تختلف المجاميع في حدود ±2 بسبب عمليات التقريب </t>
  </si>
  <si>
    <t>(1) Not including Re-exports.</t>
  </si>
  <si>
    <t>(1) لا تشمل إعادة التصدير</t>
  </si>
  <si>
    <t>دول محيطية أخرى</t>
  </si>
  <si>
    <t>New Caledonia</t>
  </si>
  <si>
    <t>نيوكاليدونيا</t>
  </si>
  <si>
    <t>Mexico</t>
  </si>
  <si>
    <t>المكسيك</t>
  </si>
  <si>
    <t>Other American Countries</t>
  </si>
  <si>
    <t>دول أمريكية أخرى</t>
  </si>
  <si>
    <t>Other Asian Countries</t>
  </si>
  <si>
    <t>دول أسيوية أخرى</t>
  </si>
  <si>
    <t>Asian Countries (Except Arab Countries)</t>
  </si>
  <si>
    <t>الدول الأسيوية (عدا البلاد العربية)</t>
  </si>
  <si>
    <t>Ukraine</t>
  </si>
  <si>
    <t>بقية الدول العربية</t>
  </si>
  <si>
    <t>ب - بقية البلدان العربية</t>
  </si>
  <si>
    <t>a. G.C.C.</t>
  </si>
  <si>
    <r>
      <t xml:space="preserve">EXPORTS BY COUNTRIES OF DESTINATION </t>
    </r>
    <r>
      <rPr>
        <b/>
        <vertAlign val="superscript"/>
        <sz val="12"/>
        <rFont val="Arial"/>
        <family val="2"/>
      </rPr>
      <t>(1)</t>
    </r>
  </si>
  <si>
    <r>
      <t xml:space="preserve">الصادرات حسب بلدان المقصد </t>
    </r>
    <r>
      <rPr>
        <b/>
        <vertAlign val="superscript"/>
        <sz val="16"/>
        <rFont val="Arial"/>
        <family val="2"/>
      </rPr>
      <t>(1)</t>
    </r>
  </si>
  <si>
    <t>الكويت</t>
  </si>
  <si>
    <t>السعودية</t>
  </si>
  <si>
    <t>البحرين</t>
  </si>
  <si>
    <t>المغرب</t>
  </si>
  <si>
    <t>العراق</t>
  </si>
  <si>
    <t>الجزائر</t>
  </si>
  <si>
    <t>ايطاليا</t>
  </si>
  <si>
    <t>المانيا</t>
  </si>
  <si>
    <t>روسيا الا تحادية</t>
  </si>
  <si>
    <t>اوكرانيا</t>
  </si>
  <si>
    <t>أفريقيا وبلدان أخرى عدا البلدان العربية</t>
  </si>
  <si>
    <t>Africa &amp; Other Countries (Except Arab Countries)</t>
  </si>
  <si>
    <t>الصين</t>
  </si>
  <si>
    <t>اندونيسيا</t>
  </si>
  <si>
    <t>ماليزيا</t>
  </si>
  <si>
    <t>استراليا</t>
  </si>
  <si>
    <t>فيجي</t>
  </si>
  <si>
    <t>Morocco</t>
  </si>
  <si>
    <t>Iraq</t>
  </si>
  <si>
    <t>Algeria</t>
  </si>
  <si>
    <t>Russia</t>
  </si>
  <si>
    <t>China</t>
  </si>
  <si>
    <t>Indonesia</t>
  </si>
  <si>
    <t>Argentina</t>
  </si>
  <si>
    <t>Fiji</t>
  </si>
  <si>
    <r>
      <t>الدول المحيطية</t>
    </r>
    <r>
      <rPr>
        <b/>
        <sz val="11"/>
        <rFont val="Arial"/>
        <family val="2"/>
      </rPr>
      <t xml:space="preserve">
</t>
    </r>
    <r>
      <rPr>
        <sz val="8"/>
        <rFont val="Arial"/>
        <family val="2"/>
      </rPr>
      <t>Oceania</t>
    </r>
  </si>
  <si>
    <r>
      <rPr>
        <b/>
        <sz val="8"/>
        <rFont val="Arial"/>
        <family val="2"/>
      </rPr>
      <t>الولايات المتحدة الامريكية</t>
    </r>
    <r>
      <rPr>
        <b/>
        <sz val="11"/>
        <rFont val="Arial"/>
        <family val="2"/>
      </rPr>
      <t xml:space="preserve">
</t>
    </r>
    <r>
      <rPr>
        <sz val="8"/>
        <rFont val="Arial"/>
        <family val="2"/>
      </rPr>
      <t>United States of America</t>
    </r>
  </si>
  <si>
    <r>
      <rPr>
        <b/>
        <sz val="11"/>
        <rFont val="Arial"/>
        <family val="2"/>
      </rPr>
      <t xml:space="preserve">الدول المحيطية
</t>
    </r>
    <r>
      <rPr>
        <sz val="8"/>
        <rFont val="Arial"/>
        <family val="2"/>
      </rPr>
      <t>Oceania</t>
    </r>
  </si>
  <si>
    <r>
      <t>ا</t>
    </r>
    <r>
      <rPr>
        <b/>
        <sz val="8"/>
        <rFont val="Arial"/>
        <family val="2"/>
      </rPr>
      <t>لولايات المتحدة الامريكية</t>
    </r>
    <r>
      <rPr>
        <b/>
        <sz val="11"/>
        <rFont val="Arial"/>
        <family val="2"/>
      </rPr>
      <t xml:space="preserve">
</t>
    </r>
    <r>
      <rPr>
        <sz val="8"/>
        <rFont val="Arial"/>
        <family val="2"/>
      </rPr>
      <t>United States of America</t>
    </r>
  </si>
  <si>
    <r>
      <t xml:space="preserve">    </t>
    </r>
    <r>
      <rPr>
        <b/>
        <sz val="8"/>
        <rFont val="Arial"/>
        <family val="2"/>
      </rPr>
      <t xml:space="preserve">الولايات المتحدة الامريكية </t>
    </r>
    <r>
      <rPr>
        <b/>
        <sz val="11"/>
        <rFont val="Arial"/>
        <family val="2"/>
      </rPr>
      <t xml:space="preserve">
</t>
    </r>
    <r>
      <rPr>
        <sz val="8"/>
        <rFont val="Arial"/>
        <family val="2"/>
      </rPr>
      <t xml:space="preserve">United States of America </t>
    </r>
  </si>
  <si>
    <t>المستوردات حسب بلدان المنشأ</t>
  </si>
  <si>
    <t>IMPORTS BY COUNTRIES OF ORIGIN</t>
  </si>
  <si>
    <t>المستوردات حسب طبيعة المواد</t>
  </si>
  <si>
    <t>المستوردات حسب استخدام المواد</t>
  </si>
  <si>
    <r>
      <t xml:space="preserve">قيمة  </t>
    </r>
    <r>
      <rPr>
        <b/>
        <sz val="8"/>
        <rFont val="Arial"/>
        <family val="2"/>
      </rPr>
      <t>Value</t>
    </r>
  </si>
  <si>
    <t>Mineral fuels, lubricants and related materials</t>
  </si>
  <si>
    <t xml:space="preserve">                                                                       Year
  Sitc R-3 Sections</t>
  </si>
  <si>
    <t>VIETNAM</t>
  </si>
  <si>
    <t>فيتنام</t>
  </si>
  <si>
    <t>MALAYSIA</t>
  </si>
  <si>
    <t>THAILAND</t>
  </si>
  <si>
    <t>TURKEY</t>
  </si>
  <si>
    <t>SOUTH KOREA</t>
  </si>
  <si>
    <t>INDIA</t>
  </si>
  <si>
    <t>JAPAN</t>
  </si>
  <si>
    <t>CHINA</t>
  </si>
  <si>
    <t>RUSSIA</t>
  </si>
  <si>
    <t>SWITZERLAND</t>
  </si>
  <si>
    <t>ROMANIA</t>
  </si>
  <si>
    <t>رومانيا</t>
  </si>
  <si>
    <t>DENMARK</t>
  </si>
  <si>
    <t>الدنمارك</t>
  </si>
  <si>
    <t>HUNGARY</t>
  </si>
  <si>
    <t>POLAND</t>
  </si>
  <si>
    <t>بولندا</t>
  </si>
  <si>
    <t>IRELAND</t>
  </si>
  <si>
    <t>ايرلندا</t>
  </si>
  <si>
    <t>CZECH</t>
  </si>
  <si>
    <t>AUSTRIA</t>
  </si>
  <si>
    <t>SWEDEN</t>
  </si>
  <si>
    <t>SPAIN</t>
  </si>
  <si>
    <t>NETHERLANDS</t>
  </si>
  <si>
    <t>FRANCE</t>
  </si>
  <si>
    <t>ITALY</t>
  </si>
  <si>
    <t>UNITED KINGDOM</t>
  </si>
  <si>
    <t>GERMANY</t>
  </si>
  <si>
    <r>
      <t>United States Of America
ا</t>
    </r>
    <r>
      <rPr>
        <b/>
        <sz val="8"/>
        <rFont val="Arial"/>
        <family val="2"/>
      </rPr>
      <t>لولايات المتحدة الأمريكية</t>
    </r>
  </si>
  <si>
    <t>Finished Products</t>
  </si>
  <si>
    <t>Semi - Finished Products</t>
  </si>
  <si>
    <t>Raw Materials</t>
  </si>
  <si>
    <t xml:space="preserve">                                Year  
  Nature of Items</t>
  </si>
  <si>
    <t>Fixed Assets (Capital)</t>
  </si>
  <si>
    <t>Intermediate Consumption</t>
  </si>
  <si>
    <t>Final Consumption</t>
  </si>
  <si>
    <t xml:space="preserve">                                         Year
   Item Utilization</t>
  </si>
  <si>
    <r>
      <t xml:space="preserve">  </t>
    </r>
    <r>
      <rPr>
        <b/>
        <sz val="8"/>
        <rFont val="Arial"/>
        <family val="2"/>
      </rPr>
      <t xml:space="preserve">  الولايات المتحدة الامريكية </t>
    </r>
    <r>
      <rPr>
        <b/>
        <sz val="11"/>
        <rFont val="Arial"/>
        <family val="2"/>
      </rPr>
      <t xml:space="preserve">
</t>
    </r>
    <r>
      <rPr>
        <sz val="8"/>
        <rFont val="Arial"/>
        <family val="2"/>
      </rPr>
      <t>United States of America</t>
    </r>
  </si>
  <si>
    <t>إعادة التصدير Re-exports</t>
  </si>
  <si>
    <t>Nature of Items</t>
  </si>
  <si>
    <t>Utilization of Items</t>
  </si>
  <si>
    <r>
      <t>Intermediate</t>
    </r>
    <r>
      <rPr>
        <sz val="11"/>
        <rFont val="Arial"/>
        <family val="2"/>
      </rPr>
      <t xml:space="preserve"> </t>
    </r>
    <r>
      <rPr>
        <sz val="10"/>
        <rFont val="Arial"/>
        <family val="2"/>
      </rPr>
      <t>Consumption</t>
    </r>
  </si>
  <si>
    <t xml:space="preserve">Data sources: </t>
  </si>
  <si>
    <t>Distribution by international blocks is meant to show the broad geographical distribution of countries of origin for imports and countries of destination for exports and re-exports</t>
  </si>
  <si>
    <t>Imports include all items whether for the local market use or re-export. Values are given in Million Qatari Riyals based on C.I.F. for imports and F.O.B. for exports and re-exports</t>
  </si>
  <si>
    <t>It also gives the values of imports, exports and re-exports classified by nature  of items and final use</t>
  </si>
  <si>
    <t>Differences in totals between ± 2 are due to rounding</t>
  </si>
  <si>
    <t>* Exports not Including Re-Exports</t>
  </si>
  <si>
    <t>* الصادرات لا تشمل إعادة التصدير</t>
  </si>
  <si>
    <t>* لا تشمل إعادة التصدير</t>
  </si>
  <si>
    <t>* Not including Re-exports.</t>
  </si>
  <si>
    <t>Poland</t>
  </si>
  <si>
    <t>باكستان</t>
  </si>
  <si>
    <t>Pakistan</t>
  </si>
  <si>
    <t>بيرو</t>
  </si>
  <si>
    <t>Pero</t>
  </si>
  <si>
    <t>Canada</t>
  </si>
  <si>
    <t>كندا</t>
  </si>
  <si>
    <t>SINGAPORE</t>
  </si>
  <si>
    <t xml:space="preserve">                             مجموعة البلدان
 الأقسام
 الرئيسية للتصنيف الدولي المعدل (3)</t>
  </si>
  <si>
    <t xml:space="preserve">                                                                        Year
  Sitc R-3 Sections </t>
  </si>
  <si>
    <t>جدول (56) ( الوحدة : مليون ريال قطري)</t>
  </si>
  <si>
    <t>جدول (57) ( الوحدة : مليون ريال قطري)</t>
  </si>
  <si>
    <t>TABLE (57) (Unit :Million Q.R)</t>
  </si>
  <si>
    <t>TABLE (59) (Unit :Million Q.R)</t>
  </si>
  <si>
    <t>مواد خام غير صالحة للأكل باستثناء الوقود</t>
  </si>
  <si>
    <t xml:space="preserve">الوقود المعدني وزيوت التشحيم والمواد المشابهة </t>
  </si>
  <si>
    <t>زيوت ودهون وشموع حيوانية ونباتية</t>
  </si>
  <si>
    <t xml:space="preserve"> المواد الكيماوية ومنتجاتها غير المذكورة </t>
  </si>
  <si>
    <t> السلع المصنعة والمصنفة أساساً حسب المادة</t>
  </si>
  <si>
    <t xml:space="preserve"> الآلات ومعدات النقل </t>
  </si>
  <si>
    <t xml:space="preserve"> السلع والمعاملات غير المصنفة في التنصيف الموحد </t>
  </si>
  <si>
    <t xml:space="preserve">كما يتضمن بيانات تعكس توزيع كلاً من الصادرات والمعاد تصديره والواردات حسب طبيعة المواد واستخدامها النهائي </t>
  </si>
  <si>
    <t xml:space="preserve">وتغطي بيانات الاستيراد السلع المستوردة بهدف الإستهلاك أو الإستخدام المحلي بالاضافة إلى تلك السلع التي استوردت بقصد إعادة تصديرها أما قيم السلع فهي مقدرة بالمليون ريال قطري وعلى أساس سيف للواردات وفوب للصادرات وإعادة التصدير </t>
  </si>
  <si>
    <t xml:space="preserve">التصنيف السلعي المتبع في عرض بيانات التجارة الخارجية هو التعديل الرابع لتصنيف التجارة الخارجية  الصادر عن الأمم المتحدة </t>
  </si>
  <si>
    <t xml:space="preserve">والمقصود بتوزيع السلع حسب الكتل الدولية إظهار التوزيع الجغرافي لبلدان المنشأ للمستوردات وبلدان المقصد لكل من الصادرات وإعادة التصدير </t>
  </si>
  <si>
    <t>Commodity classification is based on the Standard International Trade Classification of the U.N. Revision 4 (SITC-R4)</t>
  </si>
  <si>
    <t>المستوردات حسب الأقسام الرئيسية للتصنيف الدولي - تنقيح 4</t>
  </si>
  <si>
    <t xml:space="preserve">المستوردات حسب الكتل الدولية وأقسام التصنيف الدولي - تنقيح 4 </t>
  </si>
  <si>
    <t xml:space="preserve">IMPORTS BY INTERNATIONAL BLOCKS AND S.I.T.C. R4 SECTIONS </t>
  </si>
  <si>
    <t>المستوردات حسب الكتل الدولية وأقسام وفصول التصنيف الدولي - تنقيح 4</t>
  </si>
  <si>
    <t xml:space="preserve"> IMPORTS BY INTERNATIONAL BLOCKS AND SITC R-4 SECTIONS AND DIVISIONS </t>
  </si>
  <si>
    <t>الصادرات* حسب الأقسام الرئيسية للتصنيف الدولي - تنقيح 4</t>
  </si>
  <si>
    <t xml:space="preserve">المواد الكيماوية ومنتجاتها غير المذكورة  </t>
  </si>
  <si>
    <t>السلع المصنعة والمصنفة أساساً حسب المادة</t>
  </si>
  <si>
    <t xml:space="preserve">الآلات ومعدات النقل </t>
  </si>
  <si>
    <t>السلع والمعاملات غير المصنفة في التنصيف الموحد</t>
  </si>
  <si>
    <t>الصادرات* حسب الكتل الدولية  وأقسام التصنيف الدولي - تنقيح 4</t>
  </si>
  <si>
    <t xml:space="preserve">EXPORTS BY INTERNATIONAL BLOCKS AND S.I.T.C. R4 SECTIONS </t>
  </si>
  <si>
    <t>السلع المعاد تصديرها حسب الكتل الدولية وأقسام للتصنيف الدولي - تنقيح 4</t>
  </si>
  <si>
    <t xml:space="preserve">RE-EXPORTS BY INTERNATIONAL BLOCKS AND S.I.T.C. R-4 SECTIONS </t>
  </si>
  <si>
    <t>الصادرات حسب الكتل الدولية وأقسام وفصول التصنيف الدولي - تنقيح 4</t>
  </si>
  <si>
    <t xml:space="preserve"> EXPORTS BY INTERNATIONAL BLOCKS AND SITC  R-4 SECTIONS AND DIVISIONS </t>
  </si>
  <si>
    <t>Foreign Merchandise
Trade Statistics</t>
  </si>
  <si>
    <t>إحصاءات
التجارة الخارجية السلعية</t>
  </si>
  <si>
    <t>TABLE (60) (Unit :Million Q.R)</t>
  </si>
  <si>
    <t>جدول (60) ( الوحدة : مليون ريال قطري)</t>
  </si>
  <si>
    <t>TABLE (61) (Unit :Million Q.R)</t>
  </si>
  <si>
    <t>جدول (61) ( الوحدة : مليون ريال قطري)</t>
  </si>
  <si>
    <t>جدول (62) ( الوحدة : مليون ريال قطري)</t>
  </si>
  <si>
    <t>TABLE (63) (Unit :Million Q.R)</t>
  </si>
  <si>
    <t>جدول (63) ( الوحدة : مليون ريال قطري)</t>
  </si>
  <si>
    <t>TABLE (64) (Unit :Million Q.R)</t>
  </si>
  <si>
    <t>جدول (64) ( الوحدة : مليون ريال قطري)</t>
  </si>
  <si>
    <t>Marroco</t>
  </si>
  <si>
    <t>اليونان</t>
  </si>
  <si>
    <t xml:space="preserve"> BELGIUM</t>
  </si>
  <si>
    <t>GREECE</t>
  </si>
  <si>
    <t>ايران</t>
  </si>
  <si>
    <t>IRAN</t>
  </si>
  <si>
    <t>جيبوتي</t>
  </si>
  <si>
    <t>Djbouti</t>
  </si>
  <si>
    <t>Greece</t>
  </si>
  <si>
    <t>هونج كونج</t>
  </si>
  <si>
    <t>بنجلا دش</t>
  </si>
  <si>
    <t>Bangaladish</t>
  </si>
  <si>
    <t>Hongkong</t>
  </si>
  <si>
    <t>كوستاريكا</t>
  </si>
  <si>
    <t>الأرجنتين</t>
  </si>
  <si>
    <t>Costarica</t>
  </si>
  <si>
    <t>جدول (68) ( الوحدة : مليون ريال قطري)</t>
  </si>
  <si>
    <t>TABLE (68) (Unit :Million Q.R)</t>
  </si>
  <si>
    <t>جدول (67) ( الوحدة : مليون ريال قطري)</t>
  </si>
  <si>
    <t>TABLE (67) (Unit :Million Q.R)</t>
  </si>
  <si>
    <t>جدول (66) ( الوحدة : مليون ريال قطري)</t>
  </si>
  <si>
    <t>TABLE (66) (Unit :Million Q.R)</t>
  </si>
  <si>
    <t>جدول (65) ( الوحدة : مليون ريال قطري)</t>
  </si>
  <si>
    <t xml:space="preserve">                  مجموعة البلدان
 الأقسام
 الرئيسية للتصنيف الدولي المعدل (3)</t>
  </si>
  <si>
    <t>Graph (31) شكل</t>
  </si>
  <si>
    <t>TABLE (62) (Unit :Million QR.)</t>
  </si>
  <si>
    <t>جدول (59)( الوحدة : مليون ريال قطري)</t>
  </si>
  <si>
    <t>Graph (30) شكل</t>
  </si>
  <si>
    <t>جدول (58) (الوحدة : مليون ريال قطري)</t>
  </si>
  <si>
    <t>TABLE (58) (Unit :Million Q.R)</t>
  </si>
  <si>
    <t>TABLE (56) (Unit :Million QR.)</t>
  </si>
  <si>
    <t xml:space="preserve">يشمل هذا الفصل على بيانات تتعلق بقيم السلع المستوردة والمصدرة والمعاد تصديرها في دولة قطر خلال العام 2020 وذلك حسب مجموعات السلع ومجموعات البلدان </t>
  </si>
  <si>
    <t>التصاريح الجمركية  لعام2020 وشركات التصدير والتي عولجت بياناتها آليا من قبل جهاز التخطيط والإحصاء</t>
  </si>
  <si>
    <t>The customs declaration formsand Export companies for 2020 that have been processed by the Planning and Statistics Authority</t>
  </si>
  <si>
    <t>This chapter presents the values of imported, exported and re-exported commodities for the State of Qatar during the year 2020 classified by commodity groups and international blocks</t>
  </si>
  <si>
    <t>IMPORTS BY MAIN SECTIONS OF THE SITC R-4
2016 - 2020</t>
  </si>
  <si>
    <t>2016-2020</t>
  </si>
  <si>
    <t>2016 - 2020</t>
  </si>
  <si>
    <t>EXPORTS* BY MAIN SECTIONS OF THE SITC R-4
2016- 2020</t>
  </si>
  <si>
    <t>2016 -2020</t>
  </si>
  <si>
    <t>2020-2016</t>
  </si>
  <si>
    <t>المستوردات حسب الأقسام الرئيسية للتصنيف الدولي - تنقيح 4
2020</t>
  </si>
  <si>
    <t>IMPORTS BY MAIN SECTIONS OF THE SITC R-4
2020</t>
  </si>
  <si>
    <t>الصادرات حسب الأقسام الرئيسية للتصنيف الدولي - تنقيح 4
2020</t>
  </si>
  <si>
    <t>EXPORTS BY MAIN SECTIONS OF THE SITC R-4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</si>
</sst>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_-* #,##0.0_-;_-* #,##0.0\-;_-* &quot;-&quot;?_-;_-@_-"/>
    <numFmt numFmtId="166" formatCode="0_ ;\-0\ "/>
    <numFmt numFmtId="167" formatCode="_-* #,##0.0_-;_-* #,##0.0\-;_-* &quot;-&quot;??_-;_-@_-"/>
    <numFmt numFmtId="168" formatCode="#,##0.0_ ;\-#,##0.0\ "/>
    <numFmt numFmtId="169" formatCode="#,##0_ ;\-#,##0\ "/>
    <numFmt numFmtId="170" formatCode="_-* #,##0_-;_-* #,##0\-;_-* &quot;-&quot;??_-;_-@_-"/>
    <numFmt numFmtId="171" formatCode="_-* #,##0_-;_-* #,##0\-;_-* &quot;-&quot;?_-;_-@_-"/>
  </numFmts>
  <fonts count="50" x14ac:knownFonts="1">
    <font>
      <sz val="10"/>
      <name val="Arial"/>
      <charset val="178"/>
    </font>
    <font>
      <sz val="11"/>
      <color theme="1"/>
      <name val="Arial"/>
      <family val="2"/>
      <charset val="178"/>
      <scheme val="minor"/>
    </font>
    <font>
      <sz val="11"/>
      <color theme="1"/>
      <name val="Arial"/>
      <family val="2"/>
      <charset val="178"/>
      <scheme val="minor"/>
    </font>
    <font>
      <sz val="11"/>
      <color theme="1"/>
      <name val="Arial"/>
      <family val="2"/>
      <charset val="178"/>
      <scheme val="minor"/>
    </font>
    <font>
      <sz val="10"/>
      <name val="Arial"/>
      <family val="2"/>
    </font>
    <font>
      <b/>
      <sz val="12"/>
      <name val="Arial"/>
      <family val="2"/>
      <charset val="178"/>
    </font>
    <font>
      <b/>
      <sz val="11"/>
      <name val="Arial"/>
      <family val="2"/>
      <charset val="178"/>
    </font>
    <font>
      <sz val="10"/>
      <name val="Arial"/>
      <family val="2"/>
      <charset val="178"/>
    </font>
    <font>
      <sz val="11"/>
      <name val="Arial"/>
      <family val="2"/>
    </font>
    <font>
      <b/>
      <sz val="14"/>
      <name val="Arial"/>
      <family val="2"/>
    </font>
    <font>
      <b/>
      <sz val="12"/>
      <name val="Arial"/>
      <family val="2"/>
    </font>
    <font>
      <sz val="8"/>
      <name val="Arial"/>
      <family val="2"/>
      <charset val="178"/>
    </font>
    <font>
      <sz val="8"/>
      <name val="Arial"/>
      <family val="2"/>
    </font>
    <font>
      <b/>
      <sz val="14"/>
      <color indexed="12"/>
      <name val="Arial"/>
      <family val="2"/>
    </font>
    <font>
      <b/>
      <sz val="12"/>
      <color indexed="12"/>
      <name val="Arial"/>
      <family val="2"/>
    </font>
    <font>
      <b/>
      <sz val="9"/>
      <name val="Arial"/>
      <family val="2"/>
    </font>
    <font>
      <b/>
      <sz val="8"/>
      <name val="Arial"/>
      <family val="2"/>
    </font>
    <font>
      <b/>
      <sz val="10"/>
      <color indexed="10"/>
      <name val="Arial"/>
      <family val="2"/>
      <charset val="178"/>
    </font>
    <font>
      <b/>
      <sz val="8"/>
      <color indexed="10"/>
      <name val="Arial"/>
      <family val="2"/>
    </font>
    <font>
      <b/>
      <sz val="12"/>
      <color indexed="10"/>
      <name val="Arial"/>
      <family val="2"/>
      <charset val="178"/>
    </font>
    <font>
      <b/>
      <sz val="10"/>
      <name val="Arial"/>
      <family val="2"/>
    </font>
    <font>
      <b/>
      <sz val="8"/>
      <color indexed="10"/>
      <name val="Arial"/>
      <family val="2"/>
      <charset val="178"/>
    </font>
    <font>
      <sz val="10"/>
      <color indexed="12"/>
      <name val="Arial"/>
      <family val="2"/>
    </font>
    <font>
      <sz val="9"/>
      <name val="Arial"/>
      <family val="2"/>
    </font>
    <font>
      <sz val="12"/>
      <name val="Arial"/>
      <family val="2"/>
    </font>
    <font>
      <b/>
      <sz val="11"/>
      <color indexed="25"/>
      <name val="Arial"/>
      <family val="2"/>
    </font>
    <font>
      <b/>
      <sz val="14"/>
      <color indexed="25"/>
      <name val="Arial"/>
      <family val="2"/>
    </font>
    <font>
      <b/>
      <sz val="12"/>
      <color indexed="25"/>
      <name val="Arial"/>
      <family val="2"/>
    </font>
    <font>
      <sz val="11"/>
      <color indexed="8"/>
      <name val="Arial"/>
      <family val="2"/>
    </font>
    <font>
      <sz val="8"/>
      <name val="Arial"/>
      <family val="2"/>
    </font>
    <font>
      <b/>
      <sz val="16"/>
      <name val="Arial"/>
      <family val="2"/>
    </font>
    <font>
      <sz val="14"/>
      <name val="Arial"/>
      <family val="2"/>
    </font>
    <font>
      <sz val="12"/>
      <color indexed="8"/>
      <name val="Arial"/>
      <family val="2"/>
    </font>
    <font>
      <b/>
      <sz val="11"/>
      <name val="Arial"/>
      <family val="2"/>
    </font>
    <font>
      <sz val="20"/>
      <name val="Arial"/>
      <family val="2"/>
    </font>
    <font>
      <b/>
      <vertAlign val="superscript"/>
      <sz val="12"/>
      <name val="Arial"/>
      <family val="2"/>
    </font>
    <font>
      <b/>
      <vertAlign val="superscript"/>
      <sz val="16"/>
      <name val="Arial"/>
      <family val="2"/>
    </font>
    <font>
      <b/>
      <sz val="12"/>
      <color theme="9" tint="-0.249977111117893"/>
      <name val="Arial"/>
      <family val="2"/>
    </font>
    <font>
      <b/>
      <sz val="10"/>
      <color rgb="FFFF0000"/>
      <name val="Arial"/>
      <family val="2"/>
    </font>
    <font>
      <sz val="10"/>
      <name val="Sakkal Majalla"/>
    </font>
    <font>
      <b/>
      <sz val="12"/>
      <name val="Sakkal Majalla"/>
    </font>
    <font>
      <sz val="10"/>
      <color rgb="FF0000CC"/>
      <name val="Arial"/>
      <family val="2"/>
    </font>
    <font>
      <b/>
      <sz val="48"/>
      <color rgb="FF0000CC"/>
      <name val="AGA Arabesque Desktop"/>
      <charset val="2"/>
    </font>
    <font>
      <b/>
      <sz val="24"/>
      <color rgb="FF0000CC"/>
      <name val="Arial"/>
      <family val="2"/>
    </font>
    <font>
      <b/>
      <sz val="14"/>
      <color rgb="FF0000CC"/>
      <name val="Arial Black"/>
      <family val="2"/>
    </font>
    <font>
      <sz val="12"/>
      <name val="Arial Black"/>
      <family val="2"/>
    </font>
    <font>
      <b/>
      <sz val="16"/>
      <name val="Sultan bold"/>
      <charset val="178"/>
    </font>
    <font>
      <sz val="10"/>
      <color theme="1"/>
      <name val="Arial"/>
      <family val="2"/>
    </font>
    <font>
      <b/>
      <sz val="10"/>
      <color theme="1"/>
      <name val="Arial"/>
      <family val="2"/>
    </font>
    <font>
      <b/>
      <sz val="11"/>
      <color theme="1"/>
      <name val="Arial"/>
      <family val="2"/>
      <charset val="178"/>
      <scheme val="minor"/>
    </font>
  </fonts>
  <fills count="9">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79998168889431442"/>
        <bgColor theme="4" tint="0.79998168889431442"/>
      </patternFill>
    </fill>
  </fills>
  <borders count="35">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bottom/>
      <diagonal/>
    </border>
    <border>
      <left style="thick">
        <color theme="0"/>
      </left>
      <right style="thick">
        <color theme="0"/>
      </right>
      <top style="thin">
        <color indexed="64"/>
      </top>
      <bottom style="thick">
        <color theme="0"/>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right/>
      <top style="thin">
        <color indexed="64"/>
      </top>
      <bottom/>
      <diagonal/>
    </border>
    <border diagonalUp="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diagonalUp="1">
      <left style="thick">
        <color theme="0"/>
      </left>
      <right/>
      <top style="thin">
        <color indexed="64"/>
      </top>
      <bottom style="thin">
        <color indexed="64"/>
      </bottom>
      <diagonal style="thick">
        <color theme="0"/>
      </diagonal>
    </border>
    <border diagonalUp="1">
      <left/>
      <right style="thick">
        <color theme="0"/>
      </right>
      <top style="thin">
        <color indexed="64"/>
      </top>
      <bottom style="thin">
        <color indexed="64"/>
      </bottom>
      <diagonal style="thick">
        <color theme="0"/>
      </diagonal>
    </border>
    <border diagonalDown="1">
      <left style="thick">
        <color theme="0"/>
      </left>
      <right/>
      <top style="thin">
        <color indexed="64"/>
      </top>
      <bottom style="thin">
        <color indexed="64"/>
      </bottom>
      <diagonal style="thick">
        <color theme="0"/>
      </diagonal>
    </border>
    <border diagonalDown="1">
      <left/>
      <right style="thick">
        <color theme="0"/>
      </right>
      <top style="thin">
        <color indexed="64"/>
      </top>
      <bottom style="thin">
        <color indexed="64"/>
      </bottom>
      <diagonal style="thick">
        <color theme="0"/>
      </diagonal>
    </border>
    <border>
      <left style="thick">
        <color theme="0"/>
      </left>
      <right style="thick">
        <color theme="0"/>
      </right>
      <top style="thin">
        <color indexed="64"/>
      </top>
      <bottom/>
      <diagonal/>
    </border>
    <border>
      <left style="thick">
        <color theme="0"/>
      </left>
      <right style="thick">
        <color theme="0"/>
      </right>
      <top/>
      <bottom style="thin">
        <color theme="1"/>
      </bottom>
      <diagonal/>
    </border>
    <border>
      <left style="thick">
        <color theme="0"/>
      </left>
      <right style="thick">
        <color theme="0"/>
      </right>
      <top style="thick">
        <color theme="0"/>
      </top>
      <bottom style="thin">
        <color theme="1"/>
      </bottom>
      <diagonal/>
    </border>
    <border>
      <left/>
      <right/>
      <top/>
      <bottom style="thin">
        <color theme="4" tint="0.39997558519241921"/>
      </bottom>
      <diagonal/>
    </border>
  </borders>
  <cellStyleXfs count="44">
    <xf numFmtId="0" fontId="0" fillId="0" borderId="0"/>
    <xf numFmtId="43" fontId="4" fillId="0" borderId="0" applyFont="0" applyFill="0" applyBorder="0" applyAlignment="0" applyProtection="0"/>
    <xf numFmtId="0" fontId="13" fillId="0" borderId="0" applyAlignment="0">
      <alignment horizontal="centerContinuous" vertical="center"/>
    </xf>
    <xf numFmtId="0" fontId="14" fillId="0" borderId="0" applyAlignment="0">
      <alignment horizontal="centerContinuous" vertical="center"/>
    </xf>
    <xf numFmtId="0" fontId="10" fillId="2" borderId="1">
      <alignment horizontal="right" vertical="center" wrapText="1"/>
    </xf>
    <xf numFmtId="1" fontId="15" fillId="2" borderId="2">
      <alignment horizontal="left" vertical="center" wrapText="1"/>
    </xf>
    <xf numFmtId="1" fontId="5" fillId="2" borderId="3">
      <alignment horizontal="center" vertical="center"/>
    </xf>
    <xf numFmtId="0" fontId="6" fillId="2" borderId="3">
      <alignment horizontal="center" vertical="center" wrapText="1"/>
    </xf>
    <xf numFmtId="0" fontId="16" fillId="2" borderId="3">
      <alignment horizontal="center" vertical="center" wrapText="1"/>
    </xf>
    <xf numFmtId="0" fontId="4" fillId="0" borderId="0">
      <alignment horizontal="center" vertical="center" readingOrder="2"/>
    </xf>
    <xf numFmtId="0" fontId="11" fillId="0" borderId="0">
      <alignment horizontal="left" vertical="center"/>
    </xf>
    <xf numFmtId="0" fontId="4" fillId="0" borderId="0"/>
    <xf numFmtId="0" fontId="4" fillId="0" borderId="0"/>
    <xf numFmtId="0" fontId="17" fillId="0" borderId="0">
      <alignment horizontal="right" vertical="center"/>
    </xf>
    <xf numFmtId="0" fontId="18" fillId="0" borderId="0">
      <alignment horizontal="left" vertical="center"/>
    </xf>
    <xf numFmtId="0" fontId="10" fillId="0" borderId="0">
      <alignment horizontal="right" vertical="center"/>
    </xf>
    <xf numFmtId="0" fontId="4" fillId="0" borderId="0">
      <alignment horizontal="left" vertical="center"/>
    </xf>
    <xf numFmtId="0" fontId="19" fillId="2" borderId="3" applyAlignment="0">
      <alignment horizontal="center" vertical="center"/>
    </xf>
    <xf numFmtId="0" fontId="17" fillId="0" borderId="4">
      <alignment horizontal="right" vertical="center" indent="1"/>
    </xf>
    <xf numFmtId="0" fontId="10"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3" fillId="0" borderId="0"/>
    <xf numFmtId="43" fontId="3"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cellStyleXfs>
  <cellXfs count="479">
    <xf numFmtId="0" fontId="0" fillId="0" borderId="0" xfId="0"/>
    <xf numFmtId="0" fontId="9"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justify" vertical="center"/>
    </xf>
    <xf numFmtId="0" fontId="8" fillId="0" borderId="0" xfId="0" applyFont="1" applyAlignment="1">
      <alignment vertical="center"/>
    </xf>
    <xf numFmtId="0" fontId="4" fillId="0" borderId="0" xfId="0" applyFont="1" applyBorder="1" applyAlignment="1">
      <alignment horizontal="justify" vertical="center"/>
    </xf>
    <xf numFmtId="1" fontId="8" fillId="0" borderId="0" xfId="0" applyNumberFormat="1" applyFont="1" applyAlignment="1">
      <alignment vertical="center"/>
    </xf>
    <xf numFmtId="0" fontId="10" fillId="0" borderId="0" xfId="0" applyFont="1" applyAlignment="1">
      <alignment vertical="center"/>
    </xf>
    <xf numFmtId="0" fontId="8" fillId="0" borderId="0" xfId="0" applyFont="1" applyAlignment="1">
      <alignment vertical="center" readingOrder="2"/>
    </xf>
    <xf numFmtId="164" fontId="8" fillId="0" borderId="0" xfId="0" applyNumberFormat="1" applyFont="1" applyAlignment="1">
      <alignment horizontal="right" vertical="center"/>
    </xf>
    <xf numFmtId="0" fontId="8" fillId="0" borderId="0" xfId="0" applyFont="1" applyAlignment="1">
      <alignment horizontal="center" vertical="center" readingOrder="2"/>
    </xf>
    <xf numFmtId="0" fontId="8" fillId="0" borderId="0" xfId="0" applyFont="1" applyAlignment="1">
      <alignment horizontal="right" vertical="center"/>
    </xf>
    <xf numFmtId="0" fontId="4" fillId="0" borderId="0" xfId="16" applyFont="1">
      <alignment horizontal="left" vertical="center"/>
    </xf>
    <xf numFmtId="0" fontId="22" fillId="0" borderId="0" xfId="0" applyFont="1"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wrapText="1" readingOrder="1"/>
    </xf>
    <xf numFmtId="2" fontId="8" fillId="0" borderId="0" xfId="0" applyNumberFormat="1" applyFont="1" applyAlignment="1">
      <alignment horizontal="right" vertical="center"/>
    </xf>
    <xf numFmtId="4" fontId="8" fillId="0" borderId="0" xfId="0" applyNumberFormat="1" applyFont="1" applyAlignment="1">
      <alignment vertical="center"/>
    </xf>
    <xf numFmtId="0" fontId="20" fillId="0" borderId="0" xfId="0" applyFont="1" applyBorder="1" applyAlignment="1">
      <alignment horizontal="centerContinuous" vertical="center"/>
    </xf>
    <xf numFmtId="0" fontId="4" fillId="0" borderId="0" xfId="11"/>
    <xf numFmtId="0" fontId="25" fillId="0" borderId="0" xfId="11" applyFont="1" applyAlignment="1">
      <alignment vertical="center" wrapText="1" readingOrder="1"/>
    </xf>
    <xf numFmtId="0" fontId="28" fillId="0" borderId="0" xfId="11" applyFont="1" applyAlignment="1">
      <alignment vertical="center"/>
    </xf>
    <xf numFmtId="0" fontId="20" fillId="0" borderId="0" xfId="0" applyFont="1" applyAlignment="1">
      <alignment horizontal="center"/>
    </xf>
    <xf numFmtId="0" fontId="4" fillId="0" borderId="0" xfId="0" applyFont="1" applyAlignment="1">
      <alignment vertical="center"/>
    </xf>
    <xf numFmtId="0" fontId="9" fillId="0" borderId="0" xfId="0" applyFont="1" applyAlignment="1">
      <alignment vertical="top"/>
    </xf>
    <xf numFmtId="0" fontId="31" fillId="0" borderId="0" xfId="0" applyFont="1" applyAlignment="1">
      <alignment vertical="top"/>
    </xf>
    <xf numFmtId="0" fontId="4" fillId="0" borderId="0" xfId="0" applyFont="1" applyBorder="1" applyAlignment="1">
      <alignment vertical="center"/>
    </xf>
    <xf numFmtId="0" fontId="20" fillId="4" borderId="8" xfId="19" applyFont="1" applyFill="1" applyBorder="1">
      <alignment horizontal="right" vertical="center" wrapText="1" indent="1" readingOrder="2"/>
    </xf>
    <xf numFmtId="0" fontId="12" fillId="4" borderId="8" xfId="21" applyFont="1" applyFill="1" applyBorder="1">
      <alignment horizontal="left" vertical="center" wrapText="1" indent="1"/>
    </xf>
    <xf numFmtId="0" fontId="20" fillId="3" borderId="10" xfId="19" applyFont="1" applyFill="1" applyBorder="1">
      <alignment horizontal="right" vertical="center" wrapText="1" indent="1" readingOrder="2"/>
    </xf>
    <xf numFmtId="0" fontId="12" fillId="3" borderId="10" xfId="21" applyFont="1" applyFill="1" applyBorder="1">
      <alignment horizontal="left" vertical="center" wrapText="1" indent="1"/>
    </xf>
    <xf numFmtId="0" fontId="20" fillId="4" borderId="13" xfId="7" applyFont="1" applyFill="1" applyBorder="1" applyAlignment="1">
      <alignment horizontal="center" vertical="center" textRotation="90" wrapText="1" readingOrder="1"/>
    </xf>
    <xf numFmtId="0" fontId="20" fillId="4" borderId="9" xfId="19" applyFont="1" applyFill="1" applyBorder="1" applyAlignment="1">
      <alignment horizontal="right" vertical="center" wrapText="1" readingOrder="2"/>
    </xf>
    <xf numFmtId="0" fontId="16" fillId="4" borderId="9" xfId="21" applyFont="1" applyFill="1" applyBorder="1" applyAlignment="1">
      <alignment horizontal="left" vertical="center" wrapText="1"/>
    </xf>
    <xf numFmtId="0" fontId="16" fillId="4" borderId="9" xfId="21" applyFont="1" applyFill="1" applyBorder="1" applyAlignment="1">
      <alignment horizontal="center" vertical="center" wrapText="1"/>
    </xf>
    <xf numFmtId="0" fontId="20" fillId="3" borderId="12" xfId="19" applyFont="1" applyFill="1" applyBorder="1" applyAlignment="1">
      <alignment horizontal="center" vertical="center" wrapText="1" readingOrder="2"/>
    </xf>
    <xf numFmtId="0" fontId="20" fillId="3" borderId="12" xfId="19" applyFont="1" applyFill="1" applyBorder="1" applyAlignment="1">
      <alignment horizontal="right" vertical="center" wrapText="1" readingOrder="2"/>
    </xf>
    <xf numFmtId="0" fontId="16" fillId="3" borderId="12" xfId="21" applyFont="1" applyFill="1" applyBorder="1" applyAlignment="1">
      <alignment horizontal="left" vertical="center" wrapText="1"/>
    </xf>
    <xf numFmtId="0" fontId="16" fillId="3" borderId="12" xfId="21" applyFont="1" applyFill="1" applyBorder="1" applyAlignment="1">
      <alignment horizontal="center" vertical="center" wrapText="1"/>
    </xf>
    <xf numFmtId="0" fontId="4" fillId="0" borderId="0" xfId="0" applyFont="1" applyAlignment="1">
      <alignment horizontal="center" vertical="center" readingOrder="2"/>
    </xf>
    <xf numFmtId="0" fontId="4" fillId="0" borderId="0" xfId="0" applyFont="1" applyAlignment="1">
      <alignment vertical="center" readingOrder="2"/>
    </xf>
    <xf numFmtId="0" fontId="20" fillId="4" borderId="12" xfId="19" applyFont="1" applyFill="1" applyBorder="1" applyAlignment="1">
      <alignment horizontal="center" vertical="center" wrapText="1" readingOrder="2"/>
    </xf>
    <xf numFmtId="0" fontId="20" fillId="4" borderId="12" xfId="19" applyFont="1" applyFill="1" applyBorder="1" applyAlignment="1">
      <alignment horizontal="right" vertical="center" wrapText="1" readingOrder="2"/>
    </xf>
    <xf numFmtId="0" fontId="16" fillId="4" borderId="12" xfId="21" applyFont="1" applyFill="1" applyBorder="1" applyAlignment="1">
      <alignment horizontal="left" vertical="center" wrapText="1"/>
    </xf>
    <xf numFmtId="0" fontId="16" fillId="4" borderId="12" xfId="21" applyFont="1" applyFill="1" applyBorder="1" applyAlignment="1">
      <alignment horizontal="center" vertical="center" wrapText="1"/>
    </xf>
    <xf numFmtId="0" fontId="20" fillId="0" borderId="0" xfId="16" applyFont="1">
      <alignment horizontal="left" vertical="center"/>
    </xf>
    <xf numFmtId="0" fontId="20" fillId="3" borderId="9" xfId="19" applyFont="1" applyFill="1" applyBorder="1">
      <alignment horizontal="right" vertical="center" wrapText="1" indent="1" readingOrder="2"/>
    </xf>
    <xf numFmtId="0" fontId="12" fillId="3" borderId="9" xfId="21" applyFont="1" applyFill="1" applyBorder="1">
      <alignment horizontal="left" vertical="center" wrapText="1" indent="1"/>
    </xf>
    <xf numFmtId="0" fontId="20" fillId="4" borderId="13" xfId="17" applyFont="1" applyFill="1" applyBorder="1" applyAlignment="1">
      <alignment horizontal="center" vertical="center"/>
    </xf>
    <xf numFmtId="0" fontId="27" fillId="0" borderId="0" xfId="11" applyFont="1" applyAlignment="1">
      <alignment vertical="center" wrapText="1" readingOrder="1"/>
    </xf>
    <xf numFmtId="0" fontId="32" fillId="0" borderId="0" xfId="11" applyFont="1" applyAlignment="1">
      <alignment vertical="center"/>
    </xf>
    <xf numFmtId="0" fontId="25" fillId="0" borderId="0" xfId="11" applyFont="1" applyAlignment="1">
      <alignment vertical="center" wrapText="1" readingOrder="2"/>
    </xf>
    <xf numFmtId="0" fontId="28" fillId="0" borderId="0" xfId="11" applyFont="1" applyAlignment="1">
      <alignment vertical="center" readingOrder="2"/>
    </xf>
    <xf numFmtId="0" fontId="0" fillId="0" borderId="0" xfId="0" applyBorder="1" applyAlignment="1">
      <alignment horizontal="center"/>
    </xf>
    <xf numFmtId="0" fontId="0" fillId="0" borderId="0" xfId="0" applyBorder="1"/>
    <xf numFmtId="0" fontId="24" fillId="0" borderId="0" xfId="0" applyFont="1" applyBorder="1" applyAlignment="1">
      <alignment horizontal="right" vertical="center"/>
    </xf>
    <xf numFmtId="0" fontId="12" fillId="4" borderId="13" xfId="7" applyFont="1" applyFill="1" applyBorder="1" applyAlignment="1">
      <alignment horizontal="center" vertical="center" textRotation="90" wrapText="1" readingOrder="1"/>
    </xf>
    <xf numFmtId="43" fontId="8" fillId="0" borderId="0" xfId="0" applyNumberFormat="1" applyFont="1" applyAlignment="1">
      <alignment vertical="center"/>
    </xf>
    <xf numFmtId="43" fontId="8" fillId="0" borderId="0" xfId="1" applyFont="1" applyAlignment="1">
      <alignment vertical="center"/>
    </xf>
    <xf numFmtId="0" fontId="20" fillId="3" borderId="17" xfId="19" applyFont="1" applyFill="1" applyBorder="1" applyAlignment="1">
      <alignment horizontal="center" vertical="center" wrapText="1" readingOrder="2"/>
    </xf>
    <xf numFmtId="0" fontId="9" fillId="0" borderId="0" xfId="0" applyFont="1" applyAlignment="1">
      <alignment vertical="center" readingOrder="2"/>
    </xf>
    <xf numFmtId="0" fontId="8" fillId="0" borderId="0" xfId="0" applyFont="1" applyBorder="1" applyAlignment="1">
      <alignment vertical="center"/>
    </xf>
    <xf numFmtId="0" fontId="10" fillId="4" borderId="13" xfId="17" applyFont="1" applyFill="1" applyBorder="1" applyAlignment="1">
      <alignment horizontal="center" vertical="center" textRotation="90" wrapText="1" readingOrder="1"/>
    </xf>
    <xf numFmtId="0" fontId="20" fillId="0" borderId="0" xfId="0" applyFont="1" applyAlignment="1">
      <alignment horizontal="center" vertical="center"/>
    </xf>
    <xf numFmtId="0" fontId="23" fillId="0" borderId="0" xfId="0" applyFont="1" applyAlignment="1">
      <alignment vertical="center"/>
    </xf>
    <xf numFmtId="43" fontId="20" fillId="0" borderId="0" xfId="0" applyNumberFormat="1" applyFont="1" applyAlignment="1">
      <alignment horizontal="center" vertical="center"/>
    </xf>
    <xf numFmtId="43" fontId="20" fillId="0" borderId="0" xfId="1" applyFont="1" applyAlignment="1">
      <alignment horizontal="center" vertical="center"/>
    </xf>
    <xf numFmtId="1" fontId="20" fillId="0" borderId="0" xfId="0" applyNumberFormat="1" applyFont="1" applyAlignment="1">
      <alignment horizontal="center" vertical="center"/>
    </xf>
    <xf numFmtId="0" fontId="8" fillId="0" borderId="0" xfId="11" applyFont="1" applyAlignment="1">
      <alignment vertical="center"/>
    </xf>
    <xf numFmtId="0" fontId="20" fillId="0" borderId="0" xfId="0" applyFont="1" applyBorder="1" applyAlignment="1">
      <alignment horizontal="right" vertical="center"/>
    </xf>
    <xf numFmtId="0" fontId="33" fillId="0" borderId="0" xfId="11" applyFont="1" applyAlignment="1">
      <alignment vertical="center" wrapText="1" readingOrder="1"/>
    </xf>
    <xf numFmtId="0" fontId="4" fillId="0" borderId="0" xfId="0" applyFont="1"/>
    <xf numFmtId="43" fontId="4" fillId="0" borderId="0" xfId="1" applyFont="1"/>
    <xf numFmtId="0" fontId="20" fillId="0" borderId="0" xfId="0" applyFont="1" applyBorder="1" applyAlignment="1">
      <alignment horizontal="center" vertical="center"/>
    </xf>
    <xf numFmtId="0" fontId="20" fillId="3" borderId="17" xfId="19" applyFont="1" applyFill="1" applyBorder="1" applyAlignment="1">
      <alignment horizontal="right" vertical="center" wrapText="1" readingOrder="2"/>
    </xf>
    <xf numFmtId="0" fontId="16" fillId="3" borderId="17" xfId="21" applyFont="1" applyFill="1" applyBorder="1" applyAlignment="1">
      <alignment horizontal="left" vertical="center" wrapText="1"/>
    </xf>
    <xf numFmtId="0" fontId="16" fillId="3" borderId="17" xfId="21" applyFont="1" applyFill="1" applyBorder="1" applyAlignment="1">
      <alignment horizontal="center" vertical="center" wrapText="1"/>
    </xf>
    <xf numFmtId="1" fontId="21" fillId="0" borderId="4" xfId="18" applyNumberFormat="1" applyFont="1">
      <alignment horizontal="right" vertical="center" indent="1"/>
    </xf>
    <xf numFmtId="0" fontId="9" fillId="0" borderId="0" xfId="2" applyFont="1" applyAlignment="1">
      <alignment horizontal="center" vertical="center"/>
    </xf>
    <xf numFmtId="0" fontId="9" fillId="0" borderId="0" xfId="2" applyFont="1" applyAlignment="1">
      <alignment vertical="center" readingOrder="2"/>
    </xf>
    <xf numFmtId="0" fontId="10" fillId="0" borderId="0" xfId="3" applyFont="1" applyAlignment="1">
      <alignment vertical="center"/>
    </xf>
    <xf numFmtId="0" fontId="10" fillId="0" borderId="7" xfId="15" applyFont="1" applyBorder="1" applyAlignment="1">
      <alignment vertical="center"/>
    </xf>
    <xf numFmtId="43" fontId="8" fillId="0" borderId="0" xfId="1" applyFont="1" applyAlignment="1">
      <alignment horizontal="right" vertical="center"/>
    </xf>
    <xf numFmtId="166" fontId="8" fillId="0" borderId="0" xfId="1" applyNumberFormat="1" applyFont="1" applyAlignment="1">
      <alignment horizontal="right" vertical="center"/>
    </xf>
    <xf numFmtId="0" fontId="4" fillId="0" borderId="0" xfId="11"/>
    <xf numFmtId="0" fontId="4" fillId="0" borderId="0" xfId="11" applyFont="1" applyAlignment="1">
      <alignment horizontal="center" vertical="center"/>
    </xf>
    <xf numFmtId="0" fontId="22" fillId="0" borderId="0" xfId="11" applyFont="1" applyAlignment="1">
      <alignment vertical="center"/>
    </xf>
    <xf numFmtId="0" fontId="9" fillId="0" borderId="0" xfId="11" applyFont="1" applyAlignment="1">
      <alignment vertical="top"/>
    </xf>
    <xf numFmtId="0" fontId="20" fillId="3" borderId="8" xfId="19" applyFont="1" applyFill="1" applyBorder="1" applyAlignment="1">
      <alignment horizontal="center" vertical="center" wrapText="1" readingOrder="2"/>
    </xf>
    <xf numFmtId="0" fontId="20" fillId="4" borderId="8" xfId="19" applyFont="1" applyFill="1" applyBorder="1" applyAlignment="1">
      <alignment horizontal="center" vertical="center" wrapText="1" readingOrder="2"/>
    </xf>
    <xf numFmtId="0" fontId="20" fillId="4" borderId="9" xfId="19" applyFont="1" applyFill="1" applyBorder="1" applyAlignment="1">
      <alignment horizontal="center" vertical="center" wrapText="1" readingOrder="2"/>
    </xf>
    <xf numFmtId="0" fontId="20" fillId="3" borderId="10" xfId="19" applyFont="1" applyFill="1" applyBorder="1" applyAlignment="1">
      <alignment horizontal="center" vertical="center" wrapText="1" readingOrder="2"/>
    </xf>
    <xf numFmtId="0" fontId="20" fillId="3" borderId="8" xfId="19" applyFont="1" applyFill="1" applyBorder="1" applyAlignment="1">
      <alignment horizontal="right" vertical="center" wrapText="1" readingOrder="2"/>
    </xf>
    <xf numFmtId="0" fontId="16" fillId="3" borderId="8" xfId="21" applyFont="1" applyFill="1" applyBorder="1" applyAlignment="1">
      <alignment horizontal="left" vertical="center" wrapText="1"/>
    </xf>
    <xf numFmtId="0" fontId="16" fillId="3" borderId="8" xfId="21" applyFont="1" applyFill="1" applyBorder="1" applyAlignment="1">
      <alignment horizontal="center" vertical="center" wrapText="1"/>
    </xf>
    <xf numFmtId="0" fontId="20" fillId="4" borderId="8" xfId="19" applyFont="1" applyFill="1" applyBorder="1" applyAlignment="1">
      <alignment horizontal="right" vertical="center" wrapText="1" readingOrder="2"/>
    </xf>
    <xf numFmtId="0" fontId="16" fillId="4" borderId="8" xfId="21" applyFont="1" applyFill="1" applyBorder="1" applyAlignment="1">
      <alignment horizontal="left" vertical="center" wrapText="1"/>
    </xf>
    <xf numFmtId="0" fontId="16" fillId="4" borderId="8" xfId="21" applyFont="1" applyFill="1" applyBorder="1" applyAlignment="1">
      <alignment horizontal="center" vertical="center" wrapText="1"/>
    </xf>
    <xf numFmtId="0" fontId="20" fillId="3" borderId="10" xfId="19" applyFont="1" applyFill="1" applyBorder="1" applyAlignment="1">
      <alignment horizontal="right" vertical="center" wrapText="1" readingOrder="2"/>
    </xf>
    <xf numFmtId="0" fontId="16" fillId="3" borderId="10" xfId="21" applyFont="1" applyFill="1" applyBorder="1" applyAlignment="1">
      <alignment horizontal="left" vertical="center" wrapText="1"/>
    </xf>
    <xf numFmtId="0" fontId="16" fillId="3" borderId="10" xfId="21" applyFont="1" applyFill="1" applyBorder="1" applyAlignment="1">
      <alignment horizontal="center" vertical="center" wrapText="1"/>
    </xf>
    <xf numFmtId="0" fontId="8" fillId="4" borderId="13" xfId="7" applyFont="1" applyFill="1" applyBorder="1">
      <alignment horizontal="center" vertical="center" wrapText="1"/>
    </xf>
    <xf numFmtId="0" fontId="4" fillId="4" borderId="11" xfId="7" applyFont="1" applyFill="1" applyBorder="1">
      <alignment horizontal="center" vertical="center" wrapText="1"/>
    </xf>
    <xf numFmtId="0" fontId="12" fillId="0" borderId="0" xfId="0" applyFont="1" applyAlignment="1">
      <alignment horizontal="left" vertical="center"/>
    </xf>
    <xf numFmtId="0" fontId="8" fillId="0" borderId="20" xfId="0" applyFont="1" applyBorder="1" applyAlignment="1">
      <alignment vertical="center" readingOrder="2"/>
    </xf>
    <xf numFmtId="0" fontId="12" fillId="0" borderId="0" xfId="0" applyFont="1" applyAlignment="1">
      <alignment vertical="center"/>
    </xf>
    <xf numFmtId="168" fontId="4" fillId="4" borderId="8" xfId="1" applyNumberFormat="1" applyFont="1" applyFill="1" applyBorder="1" applyAlignment="1">
      <alignment horizontal="right" vertical="center"/>
    </xf>
    <xf numFmtId="168" fontId="4" fillId="3" borderId="8" xfId="1" applyNumberFormat="1" applyFont="1" applyFill="1" applyBorder="1" applyAlignment="1">
      <alignment horizontal="right" vertical="center"/>
    </xf>
    <xf numFmtId="1" fontId="0" fillId="0" borderId="0" xfId="0" applyNumberFormat="1" applyAlignment="1">
      <alignment horizontal="center"/>
    </xf>
    <xf numFmtId="0" fontId="20" fillId="0" borderId="0" xfId="0" applyFont="1" applyBorder="1" applyAlignment="1">
      <alignment vertical="center"/>
    </xf>
    <xf numFmtId="0" fontId="10" fillId="0" borderId="0" xfId="15" applyFont="1">
      <alignment horizontal="right" vertical="center"/>
    </xf>
    <xf numFmtId="169" fontId="20" fillId="3" borderId="10" xfId="1" applyNumberFormat="1" applyFont="1" applyFill="1" applyBorder="1" applyAlignment="1">
      <alignment horizontal="right" vertical="center"/>
    </xf>
    <xf numFmtId="169" fontId="20" fillId="3" borderId="8" xfId="1" applyNumberFormat="1" applyFont="1" applyFill="1" applyBorder="1" applyAlignment="1">
      <alignment horizontal="right" vertical="center"/>
    </xf>
    <xf numFmtId="169" fontId="20" fillId="4" borderId="8" xfId="1" applyNumberFormat="1" applyFont="1" applyFill="1" applyBorder="1" applyAlignment="1">
      <alignment horizontal="right" vertical="center"/>
    </xf>
    <xf numFmtId="0" fontId="4" fillId="4" borderId="13" xfId="7" applyFont="1" applyFill="1" applyBorder="1">
      <alignment horizontal="center" vertical="center" wrapText="1"/>
    </xf>
    <xf numFmtId="0" fontId="12" fillId="3" borderId="10" xfId="21" applyFont="1" applyFill="1" applyBorder="1" applyAlignment="1">
      <alignment horizontal="center" vertical="center" wrapText="1"/>
    </xf>
    <xf numFmtId="0" fontId="12" fillId="4" borderId="8" xfId="21" applyFont="1" applyFill="1" applyBorder="1" applyAlignment="1">
      <alignment horizontal="center" vertical="center" wrapText="1"/>
    </xf>
    <xf numFmtId="0" fontId="20" fillId="3" borderId="8" xfId="19" applyFont="1" applyFill="1" applyBorder="1">
      <alignment horizontal="right" vertical="center" wrapText="1" indent="1" readingOrder="2"/>
    </xf>
    <xf numFmtId="0" fontId="12" fillId="3" borderId="8" xfId="21" applyFont="1" applyFill="1" applyBorder="1">
      <alignment horizontal="left" vertical="center" wrapText="1" indent="1"/>
    </xf>
    <xf numFmtId="0" fontId="12" fillId="3" borderId="8" xfId="21" applyFont="1" applyFill="1" applyBorder="1" applyAlignment="1">
      <alignment horizontal="center" vertical="center" wrapText="1"/>
    </xf>
    <xf numFmtId="0" fontId="20" fillId="4" borderId="9" xfId="19" applyFont="1" applyFill="1" applyBorder="1">
      <alignment horizontal="right" vertical="center" wrapText="1" indent="1" readingOrder="2"/>
    </xf>
    <xf numFmtId="0" fontId="12" fillId="4" borderId="9" xfId="21" applyFont="1" applyFill="1" applyBorder="1">
      <alignment horizontal="left" vertical="center" wrapText="1" indent="1"/>
    </xf>
    <xf numFmtId="0" fontId="12" fillId="4" borderId="9" xfId="21" applyFont="1" applyFill="1" applyBorder="1" applyAlignment="1">
      <alignment horizontal="center" vertical="center" wrapText="1"/>
    </xf>
    <xf numFmtId="0" fontId="12" fillId="0" borderId="0" xfId="0" applyFont="1" applyAlignment="1">
      <alignment horizontal="right" vertical="center" readingOrder="2"/>
    </xf>
    <xf numFmtId="0" fontId="12" fillId="0" borderId="0" xfId="0" applyFont="1" applyAlignment="1">
      <alignment horizontal="left" vertical="center" readingOrder="1"/>
    </xf>
    <xf numFmtId="0" fontId="8" fillId="0" borderId="0" xfId="0" applyFont="1" applyAlignment="1">
      <alignment horizontal="center" vertical="center"/>
    </xf>
    <xf numFmtId="164" fontId="8" fillId="0" borderId="0" xfId="0" applyNumberFormat="1" applyFont="1" applyAlignment="1">
      <alignment vertical="center" readingOrder="1"/>
    </xf>
    <xf numFmtId="0" fontId="33" fillId="4" borderId="11" xfId="7" applyFont="1" applyFill="1" applyBorder="1">
      <alignment horizontal="center" vertical="center" wrapText="1"/>
    </xf>
    <xf numFmtId="164" fontId="4" fillId="3" borderId="8" xfId="20" applyNumberFormat="1" applyFont="1" applyFill="1" applyBorder="1" applyAlignment="1">
      <alignment horizontal="right" vertical="center"/>
    </xf>
    <xf numFmtId="164" fontId="4" fillId="4" borderId="8" xfId="20" applyNumberFormat="1" applyFont="1" applyFill="1" applyBorder="1" applyAlignment="1">
      <alignment horizontal="right" vertical="center"/>
    </xf>
    <xf numFmtId="0" fontId="20" fillId="0" borderId="8" xfId="19" applyFont="1" applyFill="1" applyBorder="1">
      <alignment horizontal="right" vertical="center" wrapText="1" indent="1" readingOrder="2"/>
    </xf>
    <xf numFmtId="164" fontId="4" fillId="0" borderId="8" xfId="20" applyNumberFormat="1" applyFont="1" applyFill="1" applyBorder="1" applyAlignment="1">
      <alignment horizontal="right" vertical="center"/>
    </xf>
    <xf numFmtId="0" fontId="12" fillId="0" borderId="8" xfId="21" applyFont="1" applyFill="1" applyBorder="1">
      <alignment horizontal="left" vertical="center" wrapText="1" indent="1"/>
    </xf>
    <xf numFmtId="0" fontId="8" fillId="0" borderId="0" xfId="0" applyFont="1" applyFill="1" applyAlignment="1">
      <alignment vertical="center"/>
    </xf>
    <xf numFmtId="0" fontId="34" fillId="0" borderId="0" xfId="0" applyFont="1" applyAlignment="1">
      <alignment vertical="center"/>
    </xf>
    <xf numFmtId="1" fontId="8" fillId="0" borderId="0" xfId="0" applyNumberFormat="1" applyFont="1" applyFill="1" applyAlignment="1">
      <alignment vertical="center"/>
    </xf>
    <xf numFmtId="0" fontId="20" fillId="4" borderId="12" xfId="19" applyFont="1" applyFill="1" applyBorder="1">
      <alignment horizontal="right" vertical="center" wrapText="1" indent="1" readingOrder="2"/>
    </xf>
    <xf numFmtId="164" fontId="4" fillId="4" borderId="12" xfId="20" applyNumberFormat="1" applyFont="1" applyFill="1" applyBorder="1" applyAlignment="1">
      <alignment horizontal="right" vertical="center"/>
    </xf>
    <xf numFmtId="0" fontId="12" fillId="4" borderId="12" xfId="21" applyFont="1" applyFill="1" applyBorder="1">
      <alignment horizontal="left" vertical="center" wrapText="1" indent="1"/>
    </xf>
    <xf numFmtId="0" fontId="20" fillId="0" borderId="17" xfId="19" applyFont="1" applyFill="1" applyBorder="1" applyAlignment="1">
      <alignment horizontal="center" vertical="center" wrapText="1" readingOrder="2"/>
    </xf>
    <xf numFmtId="0" fontId="20" fillId="0" borderId="17" xfId="19" applyFont="1" applyFill="1" applyBorder="1" applyAlignment="1">
      <alignment horizontal="right" vertical="center" wrapText="1" readingOrder="2"/>
    </xf>
    <xf numFmtId="0" fontId="16" fillId="0" borderId="17" xfId="21" applyFont="1" applyFill="1" applyBorder="1" applyAlignment="1">
      <alignment horizontal="left" vertical="center" wrapText="1"/>
    </xf>
    <xf numFmtId="0" fontId="16" fillId="0" borderId="17" xfId="21" applyFont="1" applyFill="1" applyBorder="1" applyAlignment="1">
      <alignment horizontal="center" vertical="center" wrapText="1"/>
    </xf>
    <xf numFmtId="0" fontId="20" fillId="0" borderId="8" xfId="19" applyFont="1" applyFill="1" applyBorder="1" applyAlignment="1">
      <alignment horizontal="center" vertical="center" wrapText="1" readingOrder="2"/>
    </xf>
    <xf numFmtId="164" fontId="8" fillId="0" borderId="0" xfId="0" applyNumberFormat="1" applyFont="1" applyAlignment="1">
      <alignment horizontal="center" vertical="center"/>
    </xf>
    <xf numFmtId="49" fontId="8" fillId="0" borderId="0" xfId="0" applyNumberFormat="1" applyFont="1" applyAlignment="1">
      <alignment horizontal="center" vertical="center"/>
    </xf>
    <xf numFmtId="49" fontId="8" fillId="0" borderId="0" xfId="0" applyNumberFormat="1" applyFont="1" applyAlignment="1">
      <alignment horizontal="center" vertical="center" readingOrder="2"/>
    </xf>
    <xf numFmtId="0" fontId="16" fillId="0" borderId="0" xfId="14" applyFont="1" applyBorder="1" applyAlignment="1">
      <alignment vertical="center"/>
    </xf>
    <xf numFmtId="0" fontId="4" fillId="0" borderId="0" xfId="7" applyFont="1" applyFill="1" applyBorder="1">
      <alignment horizontal="center" vertical="center" wrapText="1"/>
    </xf>
    <xf numFmtId="0" fontId="20" fillId="0" borderId="0" xfId="13" applyFont="1" applyBorder="1" applyAlignment="1">
      <alignment vertical="center" readingOrder="2"/>
    </xf>
    <xf numFmtId="0" fontId="15" fillId="0" borderId="0" xfId="13" applyFont="1" applyBorder="1" applyAlignment="1">
      <alignment vertical="center" readingOrder="2"/>
    </xf>
    <xf numFmtId="0" fontId="8" fillId="3" borderId="0" xfId="0" applyFont="1" applyFill="1" applyAlignment="1">
      <alignment vertical="center"/>
    </xf>
    <xf numFmtId="1" fontId="8" fillId="3" borderId="0" xfId="0" applyNumberFormat="1" applyFont="1" applyFill="1" applyAlignment="1">
      <alignment vertical="center"/>
    </xf>
    <xf numFmtId="1" fontId="4" fillId="3" borderId="8" xfId="20" applyNumberFormat="1" applyFont="1" applyFill="1" applyBorder="1" applyAlignment="1">
      <alignment horizontal="right" vertical="center" indent="1"/>
    </xf>
    <xf numFmtId="0" fontId="20" fillId="4" borderId="10" xfId="19" applyFont="1" applyFill="1" applyBorder="1">
      <alignment horizontal="right" vertical="center" wrapText="1" indent="1" readingOrder="2"/>
    </xf>
    <xf numFmtId="164" fontId="33" fillId="4" borderId="11" xfId="7" applyNumberFormat="1" applyFont="1" applyFill="1" applyBorder="1" applyAlignment="1">
      <alignment horizontal="center" vertical="center" wrapText="1"/>
    </xf>
    <xf numFmtId="0" fontId="33" fillId="0" borderId="7" xfId="15" applyFont="1" applyBorder="1" applyAlignment="1">
      <alignment horizontal="right" vertical="center"/>
    </xf>
    <xf numFmtId="0" fontId="16" fillId="4" borderId="10" xfId="21" applyFont="1" applyFill="1" applyBorder="1">
      <alignment horizontal="left" vertical="center" wrapText="1" indent="1"/>
    </xf>
    <xf numFmtId="0" fontId="16" fillId="4" borderId="8" xfId="21" applyFont="1" applyFill="1" applyBorder="1">
      <alignment horizontal="left" vertical="center" wrapText="1" indent="1"/>
    </xf>
    <xf numFmtId="0" fontId="12" fillId="4" borderId="26" xfId="21" applyFont="1" applyFill="1" applyBorder="1">
      <alignment horizontal="left" vertical="center" wrapText="1" indent="1"/>
    </xf>
    <xf numFmtId="164" fontId="20" fillId="3" borderId="10" xfId="20" applyNumberFormat="1" applyFont="1" applyFill="1" applyBorder="1" applyAlignment="1">
      <alignment horizontal="center" vertical="center"/>
    </xf>
    <xf numFmtId="0" fontId="16" fillId="3" borderId="8" xfId="21" applyFont="1" applyFill="1" applyBorder="1">
      <alignment horizontal="left" vertical="center" wrapText="1" indent="1"/>
    </xf>
    <xf numFmtId="164" fontId="20" fillId="0" borderId="18" xfId="17" applyNumberFormat="1" applyFont="1" applyFill="1" applyBorder="1" applyAlignment="1">
      <alignment horizontal="right" vertical="center"/>
    </xf>
    <xf numFmtId="0" fontId="4" fillId="3" borderId="8" xfId="19" applyFont="1" applyFill="1" applyBorder="1">
      <alignment horizontal="right" vertical="center" wrapText="1" indent="1" readingOrder="2"/>
    </xf>
    <xf numFmtId="164" fontId="20" fillId="3" borderId="8" xfId="20" applyNumberFormat="1" applyFont="1" applyFill="1" applyBorder="1" applyAlignment="1">
      <alignment horizontal="right" vertical="center"/>
    </xf>
    <xf numFmtId="0" fontId="4" fillId="4" borderId="8" xfId="19" applyFont="1" applyFill="1" applyBorder="1">
      <alignment horizontal="right" vertical="center" wrapText="1" indent="1" readingOrder="2"/>
    </xf>
    <xf numFmtId="164" fontId="20" fillId="3" borderId="10" xfId="20" applyNumberFormat="1" applyFont="1" applyFill="1" applyBorder="1" applyAlignment="1">
      <alignment horizontal="right" vertical="center"/>
    </xf>
    <xf numFmtId="164" fontId="20" fillId="4" borderId="8" xfId="1" applyNumberFormat="1" applyFont="1" applyFill="1" applyBorder="1" applyAlignment="1">
      <alignment horizontal="right" vertical="center"/>
    </xf>
    <xf numFmtId="164" fontId="20" fillId="0" borderId="17" xfId="20" applyNumberFormat="1" applyFont="1" applyFill="1" applyBorder="1" applyAlignment="1">
      <alignment horizontal="right" vertical="center"/>
    </xf>
    <xf numFmtId="164" fontId="20" fillId="4" borderId="8" xfId="20" applyNumberFormat="1" applyFont="1" applyFill="1" applyBorder="1" applyAlignment="1">
      <alignment horizontal="right" vertical="center"/>
    </xf>
    <xf numFmtId="0" fontId="4" fillId="4" borderId="12" xfId="19" applyFont="1" applyFill="1" applyBorder="1">
      <alignment horizontal="right" vertical="center" wrapText="1" indent="1" readingOrder="2"/>
    </xf>
    <xf numFmtId="0" fontId="15" fillId="3" borderId="10" xfId="19" applyFont="1" applyFill="1" applyBorder="1" applyAlignment="1">
      <alignment horizontal="center" vertical="center" wrapText="1" readingOrder="2"/>
    </xf>
    <xf numFmtId="0" fontId="15" fillId="3" borderId="8" xfId="19" applyFont="1" applyFill="1" applyBorder="1" applyAlignment="1">
      <alignment horizontal="center" vertical="center" wrapText="1" readingOrder="2"/>
    </xf>
    <xf numFmtId="0" fontId="15" fillId="3" borderId="8" xfId="19" applyFont="1" applyFill="1" applyBorder="1">
      <alignment horizontal="right" vertical="center" wrapText="1" indent="1" readingOrder="2"/>
    </xf>
    <xf numFmtId="0" fontId="15" fillId="4" borderId="8" xfId="19" applyFont="1" applyFill="1" applyBorder="1">
      <alignment horizontal="right" vertical="center" wrapText="1" indent="1" readingOrder="2"/>
    </xf>
    <xf numFmtId="0" fontId="15" fillId="4" borderId="8" xfId="19" applyFont="1" applyFill="1" applyBorder="1" applyAlignment="1">
      <alignment horizontal="right" vertical="center" wrapText="1" readingOrder="2"/>
    </xf>
    <xf numFmtId="0" fontId="15" fillId="3" borderId="10" xfId="19" applyFont="1" applyFill="1" applyBorder="1" applyAlignment="1">
      <alignment horizontal="right" vertical="center" wrapText="1" readingOrder="2"/>
    </xf>
    <xf numFmtId="170" fontId="4" fillId="3" borderId="10" xfId="1" applyNumberFormat="1" applyFont="1" applyFill="1" applyBorder="1" applyAlignment="1">
      <alignment horizontal="right" vertical="center"/>
    </xf>
    <xf numFmtId="170" fontId="4" fillId="4" borderId="8" xfId="1" applyNumberFormat="1" applyFont="1" applyFill="1" applyBorder="1" applyAlignment="1">
      <alignment horizontal="right" vertical="center"/>
    </xf>
    <xf numFmtId="170" fontId="4" fillId="3" borderId="8" xfId="1" applyNumberFormat="1" applyFont="1" applyFill="1" applyBorder="1" applyAlignment="1">
      <alignment horizontal="right" vertical="center"/>
    </xf>
    <xf numFmtId="170" fontId="4" fillId="4" borderId="9" xfId="1" applyNumberFormat="1" applyFont="1" applyFill="1" applyBorder="1" applyAlignment="1">
      <alignment horizontal="right" vertical="center"/>
    </xf>
    <xf numFmtId="170" fontId="20" fillId="3" borderId="13" xfId="1" applyNumberFormat="1" applyFont="1" applyFill="1" applyBorder="1" applyAlignment="1">
      <alignment horizontal="right" vertical="center"/>
    </xf>
    <xf numFmtId="169" fontId="4" fillId="4" borderId="8" xfId="1" applyNumberFormat="1" applyFont="1" applyFill="1" applyBorder="1" applyAlignment="1">
      <alignment horizontal="right" vertical="center"/>
    </xf>
    <xf numFmtId="169" fontId="4" fillId="3" borderId="8" xfId="1" applyNumberFormat="1" applyFont="1" applyFill="1" applyBorder="1" applyAlignment="1">
      <alignment horizontal="right" vertical="center"/>
    </xf>
    <xf numFmtId="169" fontId="4" fillId="3" borderId="12" xfId="1" applyNumberFormat="1" applyFont="1" applyFill="1" applyBorder="1" applyAlignment="1">
      <alignment horizontal="right" vertical="center"/>
    </xf>
    <xf numFmtId="169" fontId="4" fillId="3" borderId="10" xfId="1" applyNumberFormat="1" applyFont="1" applyFill="1" applyBorder="1" applyAlignment="1">
      <alignment horizontal="right" vertical="center"/>
    </xf>
    <xf numFmtId="169" fontId="4" fillId="4" borderId="12" xfId="1" applyNumberFormat="1" applyFont="1" applyFill="1" applyBorder="1" applyAlignment="1">
      <alignment horizontal="right" vertical="center"/>
    </xf>
    <xf numFmtId="1" fontId="20" fillId="3" borderId="10" xfId="20" applyNumberFormat="1" applyFont="1" applyFill="1" applyBorder="1" applyAlignment="1">
      <alignment vertical="center"/>
    </xf>
    <xf numFmtId="0" fontId="30" fillId="0" borderId="0" xfId="2" applyFont="1" applyAlignment="1">
      <alignment vertical="center" readingOrder="2"/>
    </xf>
    <xf numFmtId="170" fontId="20" fillId="0" borderId="0" xfId="0" applyNumberFormat="1" applyFont="1" applyAlignment="1">
      <alignment horizontal="center" vertical="center"/>
    </xf>
    <xf numFmtId="166" fontId="8" fillId="0" borderId="0" xfId="0" applyNumberFormat="1" applyFont="1" applyAlignment="1">
      <alignment horizontal="right" vertical="center"/>
    </xf>
    <xf numFmtId="170" fontId="20" fillId="3" borderId="13" xfId="1" applyNumberFormat="1" applyFont="1" applyFill="1" applyBorder="1" applyAlignment="1">
      <alignment horizontal="right" vertical="center" indent="1"/>
    </xf>
    <xf numFmtId="170" fontId="0" fillId="0" borderId="0" xfId="1" applyNumberFormat="1" applyFont="1"/>
    <xf numFmtId="170" fontId="8" fillId="0" borderId="0" xfId="1" applyNumberFormat="1" applyFont="1" applyAlignment="1">
      <alignment horizontal="right" vertical="center"/>
    </xf>
    <xf numFmtId="170" fontId="0" fillId="0" borderId="0" xfId="1" applyNumberFormat="1" applyFont="1" applyBorder="1"/>
    <xf numFmtId="170" fontId="4" fillId="3" borderId="8" xfId="1" applyNumberFormat="1" applyFont="1" applyFill="1" applyBorder="1" applyAlignment="1">
      <alignment horizontal="center" vertical="center"/>
    </xf>
    <xf numFmtId="170" fontId="4" fillId="4" borderId="9" xfId="1" applyNumberFormat="1" applyFont="1" applyFill="1" applyBorder="1" applyAlignment="1">
      <alignment horizontal="right" vertical="center" indent="1"/>
    </xf>
    <xf numFmtId="170" fontId="4" fillId="0" borderId="0" xfId="1" applyNumberFormat="1"/>
    <xf numFmtId="170" fontId="20" fillId="4" borderId="8" xfId="1" applyNumberFormat="1" applyFont="1" applyFill="1" applyBorder="1" applyAlignment="1">
      <alignment horizontal="center" vertical="center"/>
    </xf>
    <xf numFmtId="170" fontId="4" fillId="3" borderId="10" xfId="1" applyNumberFormat="1" applyFont="1" applyFill="1" applyBorder="1" applyAlignment="1">
      <alignment horizontal="center" vertical="center"/>
    </xf>
    <xf numFmtId="170" fontId="4" fillId="4" borderId="8" xfId="1" applyNumberFormat="1" applyFont="1" applyFill="1" applyBorder="1" applyAlignment="1">
      <alignment horizontal="center" vertical="center"/>
    </xf>
    <xf numFmtId="170" fontId="4" fillId="3" borderId="10" xfId="1" applyNumberFormat="1" applyFont="1" applyFill="1" applyBorder="1" applyAlignment="1">
      <alignment horizontal="right" vertical="center" indent="1"/>
    </xf>
    <xf numFmtId="170" fontId="4" fillId="4" borderId="8" xfId="1" applyNumberFormat="1" applyFont="1" applyFill="1" applyBorder="1" applyAlignment="1">
      <alignment horizontal="right" vertical="center" indent="1"/>
    </xf>
    <xf numFmtId="170" fontId="20" fillId="3" borderId="10" xfId="1" applyNumberFormat="1" applyFont="1" applyFill="1" applyBorder="1" applyAlignment="1">
      <alignment horizontal="center" vertical="center"/>
    </xf>
    <xf numFmtId="170" fontId="4" fillId="3" borderId="8" xfId="1" applyNumberFormat="1" applyFont="1" applyFill="1" applyBorder="1" applyAlignment="1">
      <alignment horizontal="right" vertical="center" indent="1"/>
    </xf>
    <xf numFmtId="170" fontId="9" fillId="0" borderId="0" xfId="1" applyNumberFormat="1" applyFont="1" applyAlignment="1">
      <alignment vertical="top"/>
    </xf>
    <xf numFmtId="170" fontId="4" fillId="0" borderId="0" xfId="1" applyNumberFormat="1" applyFont="1" applyBorder="1" applyAlignment="1">
      <alignment vertical="center"/>
    </xf>
    <xf numFmtId="170" fontId="8" fillId="0" borderId="0" xfId="1" applyNumberFormat="1" applyFont="1" applyAlignment="1">
      <alignment vertical="center"/>
    </xf>
    <xf numFmtId="170" fontId="20" fillId="4" borderId="9" xfId="1" applyNumberFormat="1" applyFont="1" applyFill="1" applyBorder="1" applyAlignment="1">
      <alignment horizontal="center" vertical="center"/>
    </xf>
    <xf numFmtId="170" fontId="31" fillId="0" borderId="0" xfId="1" applyNumberFormat="1" applyFont="1" applyAlignment="1">
      <alignment vertical="top"/>
    </xf>
    <xf numFmtId="0" fontId="20" fillId="4" borderId="14" xfId="4" applyFont="1" applyFill="1" applyBorder="1">
      <alignment horizontal="right" vertical="center" wrapText="1"/>
    </xf>
    <xf numFmtId="1" fontId="16" fillId="4" borderId="15" xfId="5" applyFont="1" applyFill="1" applyBorder="1">
      <alignment horizontal="left" vertical="center" wrapText="1"/>
    </xf>
    <xf numFmtId="0" fontId="4" fillId="0" borderId="0" xfId="0" applyFont="1" applyAlignment="1">
      <alignment horizontal="right" vertical="center" readingOrder="2"/>
    </xf>
    <xf numFmtId="0" fontId="10" fillId="0" borderId="0" xfId="15" applyFont="1" applyBorder="1" applyAlignment="1">
      <alignment horizontal="right" vertical="center"/>
    </xf>
    <xf numFmtId="0" fontId="10" fillId="0" borderId="0" xfId="0" applyFont="1" applyBorder="1" applyAlignment="1">
      <alignment horizontal="center" vertical="center"/>
    </xf>
    <xf numFmtId="0" fontId="10" fillId="0" borderId="0" xfId="3" applyFont="1" applyAlignment="1">
      <alignment horizontal="center" vertical="center"/>
    </xf>
    <xf numFmtId="167" fontId="20" fillId="3" borderId="10" xfId="1" applyNumberFormat="1" applyFont="1" applyFill="1" applyBorder="1" applyAlignment="1">
      <alignment horizontal="center" vertical="center"/>
    </xf>
    <xf numFmtId="169" fontId="20" fillId="0" borderId="0" xfId="0" applyNumberFormat="1" applyFont="1" applyAlignment="1">
      <alignment horizontal="center" vertical="center"/>
    </xf>
    <xf numFmtId="0" fontId="8" fillId="5" borderId="0" xfId="0" applyFont="1" applyFill="1" applyAlignment="1">
      <alignment vertical="center" readingOrder="2"/>
    </xf>
    <xf numFmtId="0" fontId="8" fillId="5" borderId="0" xfId="0" applyFont="1" applyFill="1" applyAlignment="1">
      <alignment horizontal="right" vertical="center"/>
    </xf>
    <xf numFmtId="1" fontId="20" fillId="0" borderId="0" xfId="0" applyNumberFormat="1" applyFont="1" applyBorder="1" applyAlignment="1">
      <alignment horizontal="center" vertical="center"/>
    </xf>
    <xf numFmtId="170" fontId="8" fillId="0" borderId="0" xfId="1" applyNumberFormat="1" applyFont="1" applyAlignment="1">
      <alignment vertical="center" readingOrder="1"/>
    </xf>
    <xf numFmtId="170" fontId="20" fillId="4" borderId="13" xfId="1" applyNumberFormat="1" applyFont="1" applyFill="1" applyBorder="1" applyAlignment="1">
      <alignment vertical="center"/>
    </xf>
    <xf numFmtId="0" fontId="20" fillId="0" borderId="8" xfId="19" applyFont="1" applyFill="1" applyBorder="1" applyAlignment="1">
      <alignment horizontal="right" vertical="center" wrapText="1" readingOrder="2"/>
    </xf>
    <xf numFmtId="170" fontId="4" fillId="0" borderId="0" xfId="11" applyNumberFormat="1"/>
    <xf numFmtId="170" fontId="8" fillId="0" borderId="0" xfId="0" applyNumberFormat="1" applyFont="1" applyAlignment="1">
      <alignment horizontal="right" vertical="center"/>
    </xf>
    <xf numFmtId="170" fontId="20" fillId="3" borderId="10" xfId="1" applyNumberFormat="1" applyFont="1" applyFill="1" applyBorder="1" applyAlignment="1">
      <alignment horizontal="right" vertical="center"/>
    </xf>
    <xf numFmtId="170" fontId="20" fillId="4" borderId="8" xfId="1" applyNumberFormat="1" applyFont="1" applyFill="1" applyBorder="1" applyAlignment="1">
      <alignment vertical="center"/>
    </xf>
    <xf numFmtId="170" fontId="4" fillId="3" borderId="8" xfId="1" applyNumberFormat="1" applyFont="1" applyFill="1" applyBorder="1" applyAlignment="1">
      <alignment vertical="center"/>
    </xf>
    <xf numFmtId="170" fontId="4" fillId="4" borderId="8" xfId="1" applyNumberFormat="1" applyFont="1" applyFill="1" applyBorder="1" applyAlignment="1">
      <alignment vertical="center"/>
    </xf>
    <xf numFmtId="170" fontId="4" fillId="0" borderId="8" xfId="1" applyNumberFormat="1" applyFont="1" applyFill="1" applyBorder="1" applyAlignment="1">
      <alignment vertical="center"/>
    </xf>
    <xf numFmtId="170" fontId="20" fillId="3" borderId="8" xfId="1" applyNumberFormat="1" applyFont="1" applyFill="1" applyBorder="1" applyAlignment="1">
      <alignment vertical="center"/>
    </xf>
    <xf numFmtId="170" fontId="4" fillId="4" borderId="12" xfId="1" applyNumberFormat="1" applyFont="1" applyFill="1" applyBorder="1" applyAlignment="1">
      <alignment vertical="center"/>
    </xf>
    <xf numFmtId="170" fontId="20" fillId="0" borderId="17" xfId="1" applyNumberFormat="1" applyFont="1" applyFill="1" applyBorder="1" applyAlignment="1">
      <alignment vertical="center"/>
    </xf>
    <xf numFmtId="170" fontId="20" fillId="3" borderId="8" xfId="1" applyNumberFormat="1" applyFont="1" applyFill="1" applyBorder="1" applyAlignment="1">
      <alignment horizontal="right" vertical="center"/>
    </xf>
    <xf numFmtId="170" fontId="20" fillId="4" borderId="8" xfId="1" applyNumberFormat="1" applyFont="1" applyFill="1" applyBorder="1" applyAlignment="1">
      <alignment horizontal="right" vertical="center"/>
    </xf>
    <xf numFmtId="170" fontId="20" fillId="0" borderId="13" xfId="1" applyNumberFormat="1" applyFont="1" applyFill="1" applyBorder="1" applyAlignment="1">
      <alignment vertical="center"/>
    </xf>
    <xf numFmtId="170" fontId="8" fillId="0" borderId="0" xfId="0" applyNumberFormat="1" applyFont="1" applyAlignment="1">
      <alignment vertical="center" readingOrder="2"/>
    </xf>
    <xf numFmtId="170" fontId="4" fillId="3" borderId="9" xfId="1" applyNumberFormat="1" applyFont="1" applyFill="1" applyBorder="1" applyAlignment="1">
      <alignment horizontal="right" vertical="center" indent="1"/>
    </xf>
    <xf numFmtId="170" fontId="20" fillId="4" borderId="13" xfId="1" applyNumberFormat="1" applyFont="1" applyFill="1" applyBorder="1" applyAlignment="1">
      <alignment horizontal="right" vertical="center" indent="1"/>
    </xf>
    <xf numFmtId="170" fontId="8" fillId="0" borderId="0" xfId="1" applyNumberFormat="1" applyFont="1" applyAlignment="1">
      <alignment vertical="center" readingOrder="2"/>
    </xf>
    <xf numFmtId="170" fontId="8" fillId="0" borderId="0" xfId="0" applyNumberFormat="1" applyFont="1" applyAlignment="1">
      <alignment vertical="center"/>
    </xf>
    <xf numFmtId="170" fontId="4" fillId="0" borderId="20" xfId="0" applyNumberFormat="1" applyFont="1" applyBorder="1" applyAlignment="1">
      <alignment vertical="center"/>
    </xf>
    <xf numFmtId="0" fontId="20" fillId="0" borderId="16" xfId="19" applyFont="1" applyFill="1" applyBorder="1" applyAlignment="1">
      <alignment horizontal="center" vertical="center" wrapText="1" readingOrder="2"/>
    </xf>
    <xf numFmtId="0" fontId="20" fillId="0" borderId="16" xfId="19" applyFont="1" applyFill="1" applyBorder="1" applyAlignment="1">
      <alignment horizontal="right" vertical="center" wrapText="1" readingOrder="2"/>
    </xf>
    <xf numFmtId="170" fontId="4" fillId="0" borderId="16" xfId="1" applyNumberFormat="1" applyFont="1" applyFill="1" applyBorder="1" applyAlignment="1">
      <alignment vertical="center"/>
    </xf>
    <xf numFmtId="164" fontId="4" fillId="0" borderId="16" xfId="20" applyNumberFormat="1" applyFont="1" applyFill="1" applyBorder="1" applyAlignment="1">
      <alignment horizontal="right" vertical="center"/>
    </xf>
    <xf numFmtId="0" fontId="16" fillId="0" borderId="16" xfId="21" applyFont="1" applyFill="1" applyBorder="1" applyAlignment="1">
      <alignment horizontal="left" vertical="center" wrapText="1"/>
    </xf>
    <xf numFmtId="0" fontId="16" fillId="0" borderId="16" xfId="21" applyFont="1" applyFill="1" applyBorder="1" applyAlignment="1">
      <alignment horizontal="center" vertical="center" wrapText="1"/>
    </xf>
    <xf numFmtId="170" fontId="20" fillId="4" borderId="12" xfId="1" applyNumberFormat="1" applyFont="1" applyFill="1" applyBorder="1" applyAlignment="1">
      <alignment vertical="center"/>
    </xf>
    <xf numFmtId="164" fontId="20" fillId="4" borderId="12" xfId="20" applyNumberFormat="1" applyFont="1" applyFill="1" applyBorder="1" applyAlignment="1">
      <alignment horizontal="right" vertical="center"/>
    </xf>
    <xf numFmtId="0" fontId="16" fillId="3" borderId="10" xfId="21" applyFont="1" applyFill="1" applyBorder="1">
      <alignment horizontal="left" vertical="center" wrapText="1" indent="1"/>
    </xf>
    <xf numFmtId="170" fontId="20" fillId="4" borderId="0" xfId="1" applyNumberFormat="1" applyFont="1" applyFill="1"/>
    <xf numFmtId="164" fontId="20" fillId="4" borderId="0" xfId="0" applyNumberFormat="1" applyFont="1" applyFill="1"/>
    <xf numFmtId="164" fontId="20" fillId="4" borderId="10" xfId="20" applyNumberFormat="1" applyFont="1" applyFill="1" applyBorder="1" applyAlignment="1">
      <alignment horizontal="right" vertical="center"/>
    </xf>
    <xf numFmtId="164" fontId="4" fillId="3" borderId="10" xfId="20" applyNumberFormat="1" applyFont="1" applyFill="1" applyBorder="1" applyAlignment="1">
      <alignment horizontal="right" vertical="center"/>
    </xf>
    <xf numFmtId="164" fontId="4" fillId="4" borderId="10" xfId="20" applyNumberFormat="1" applyFont="1" applyFill="1" applyBorder="1" applyAlignment="1">
      <alignment horizontal="right" vertical="center"/>
    </xf>
    <xf numFmtId="170" fontId="20" fillId="4" borderId="9" xfId="1" applyNumberFormat="1" applyFont="1" applyFill="1" applyBorder="1" applyAlignment="1">
      <alignment horizontal="right" vertical="center"/>
    </xf>
    <xf numFmtId="169" fontId="20" fillId="4" borderId="13" xfId="1" applyNumberFormat="1" applyFont="1" applyFill="1" applyBorder="1" applyAlignment="1">
      <alignment horizontal="right" vertical="center"/>
    </xf>
    <xf numFmtId="167" fontId="20" fillId="4" borderId="10" xfId="1" applyNumberFormat="1" applyFont="1" applyFill="1" applyBorder="1" applyAlignment="1">
      <alignment horizontal="center" vertical="center"/>
    </xf>
    <xf numFmtId="164" fontId="20" fillId="4" borderId="10" xfId="20" applyNumberFormat="1" applyFont="1" applyFill="1" applyBorder="1" applyAlignment="1">
      <alignment horizontal="center" vertical="center"/>
    </xf>
    <xf numFmtId="167" fontId="4" fillId="3" borderId="10" xfId="1" applyNumberFormat="1" applyFont="1" applyFill="1" applyBorder="1" applyAlignment="1">
      <alignment horizontal="center" vertical="center"/>
    </xf>
    <xf numFmtId="164" fontId="4" fillId="3" borderId="10" xfId="20" applyNumberFormat="1" applyFont="1" applyFill="1" applyBorder="1" applyAlignment="1">
      <alignment horizontal="center" vertical="center"/>
    </xf>
    <xf numFmtId="167" fontId="4" fillId="4" borderId="10" xfId="1" applyNumberFormat="1" applyFont="1" applyFill="1" applyBorder="1" applyAlignment="1">
      <alignment horizontal="center" vertical="center"/>
    </xf>
    <xf numFmtId="164" fontId="4" fillId="4" borderId="10" xfId="20" applyNumberFormat="1" applyFont="1" applyFill="1" applyBorder="1" applyAlignment="1">
      <alignment horizontal="center" vertical="center"/>
    </xf>
    <xf numFmtId="167" fontId="4" fillId="4" borderId="10" xfId="1" applyNumberFormat="1" applyFont="1" applyFill="1" applyBorder="1" applyAlignment="1">
      <alignment horizontal="right" vertical="center"/>
    </xf>
    <xf numFmtId="167" fontId="4" fillId="3" borderId="10" xfId="1" applyNumberFormat="1" applyFont="1" applyFill="1" applyBorder="1" applyAlignment="1">
      <alignment horizontal="right" vertical="center"/>
    </xf>
    <xf numFmtId="170" fontId="4" fillId="4" borderId="25" xfId="1" applyNumberFormat="1" applyFont="1" applyFill="1" applyBorder="1" applyAlignment="1">
      <alignment horizontal="right" vertical="center"/>
    </xf>
    <xf numFmtId="170" fontId="20" fillId="4" borderId="10" xfId="1" applyNumberFormat="1" applyFont="1" applyFill="1" applyBorder="1" applyAlignment="1">
      <alignment horizontal="center" vertical="center"/>
    </xf>
    <xf numFmtId="170" fontId="4" fillId="4" borderId="12" xfId="1" applyNumberFormat="1" applyFont="1" applyFill="1" applyBorder="1" applyAlignment="1">
      <alignment horizontal="center" vertical="center"/>
    </xf>
    <xf numFmtId="167" fontId="4" fillId="3" borderId="8" xfId="1" applyNumberFormat="1" applyFont="1" applyFill="1" applyBorder="1" applyAlignment="1">
      <alignment horizontal="center" vertical="center"/>
    </xf>
    <xf numFmtId="167" fontId="20" fillId="4" borderId="16" xfId="1" applyNumberFormat="1" applyFont="1" applyFill="1" applyBorder="1" applyAlignment="1">
      <alignment horizontal="center" vertical="center"/>
    </xf>
    <xf numFmtId="0" fontId="16" fillId="4" borderId="9" xfId="21" applyFont="1" applyFill="1" applyBorder="1">
      <alignment horizontal="left" vertical="center" wrapText="1" indent="1"/>
    </xf>
    <xf numFmtId="170" fontId="20" fillId="0" borderId="13" xfId="1" applyNumberFormat="1" applyFont="1" applyFill="1" applyBorder="1" applyAlignment="1">
      <alignment horizontal="center" vertical="center"/>
    </xf>
    <xf numFmtId="167" fontId="20" fillId="3" borderId="13" xfId="1" applyNumberFormat="1" applyFont="1" applyFill="1" applyBorder="1" applyAlignment="1">
      <alignment horizontal="center" vertical="center"/>
    </xf>
    <xf numFmtId="0" fontId="20" fillId="4" borderId="10" xfId="19" applyFont="1" applyFill="1" applyBorder="1" applyAlignment="1">
      <alignment horizontal="center" vertical="center" wrapText="1" readingOrder="2"/>
    </xf>
    <xf numFmtId="0" fontId="15" fillId="4" borderId="10" xfId="19" applyFont="1" applyFill="1" applyBorder="1" applyAlignment="1">
      <alignment horizontal="right" vertical="center" wrapText="1" readingOrder="2"/>
    </xf>
    <xf numFmtId="0" fontId="16" fillId="4" borderId="10" xfId="21" applyFont="1" applyFill="1" applyBorder="1" applyAlignment="1">
      <alignment horizontal="left" vertical="center" wrapText="1"/>
    </xf>
    <xf numFmtId="0" fontId="16" fillId="4" borderId="10" xfId="21" applyFont="1" applyFill="1" applyBorder="1" applyAlignment="1">
      <alignment horizontal="center" vertical="center" wrapText="1"/>
    </xf>
    <xf numFmtId="167" fontId="4" fillId="4" borderId="12" xfId="1" applyNumberFormat="1" applyFont="1" applyFill="1" applyBorder="1" applyAlignment="1">
      <alignment horizontal="center" vertical="center"/>
    </xf>
    <xf numFmtId="170" fontId="20" fillId="4" borderId="13" xfId="1" applyNumberFormat="1" applyFont="1" applyFill="1" applyBorder="1" applyAlignment="1">
      <alignment horizontal="right" vertical="center"/>
    </xf>
    <xf numFmtId="170" fontId="3" fillId="0" borderId="0" xfId="25" applyNumberFormat="1" applyFont="1"/>
    <xf numFmtId="167" fontId="20" fillId="4" borderId="10" xfId="1" applyNumberFormat="1" applyFont="1" applyFill="1" applyBorder="1" applyAlignment="1">
      <alignment horizontal="right" vertical="center"/>
    </xf>
    <xf numFmtId="167" fontId="4" fillId="3" borderId="8" xfId="1" applyNumberFormat="1" applyFont="1" applyFill="1" applyBorder="1" applyAlignment="1">
      <alignment horizontal="right" vertical="center"/>
    </xf>
    <xf numFmtId="167" fontId="4" fillId="4" borderId="12" xfId="1" applyNumberFormat="1" applyFont="1" applyFill="1" applyBorder="1" applyAlignment="1">
      <alignment horizontal="right" vertical="center"/>
    </xf>
    <xf numFmtId="167" fontId="20" fillId="3" borderId="10" xfId="1" applyNumberFormat="1" applyFont="1" applyFill="1" applyBorder="1" applyAlignment="1">
      <alignment horizontal="right" vertical="center"/>
    </xf>
    <xf numFmtId="167" fontId="20" fillId="4" borderId="16" xfId="1" applyNumberFormat="1" applyFont="1" applyFill="1" applyBorder="1" applyAlignment="1">
      <alignment horizontal="right" vertical="center"/>
    </xf>
    <xf numFmtId="167" fontId="20" fillId="3" borderId="13" xfId="1" applyNumberFormat="1" applyFont="1" applyFill="1" applyBorder="1" applyAlignment="1">
      <alignment horizontal="right" vertical="center"/>
    </xf>
    <xf numFmtId="167" fontId="4" fillId="4" borderId="8" xfId="1" applyNumberFormat="1" applyFont="1" applyFill="1" applyBorder="1" applyAlignment="1">
      <alignment vertical="center"/>
    </xf>
    <xf numFmtId="0" fontId="23" fillId="0" borderId="20" xfId="0" applyFont="1" applyBorder="1" applyAlignment="1">
      <alignment horizontal="left" vertical="center"/>
    </xf>
    <xf numFmtId="170" fontId="8" fillId="0" borderId="0" xfId="1" applyNumberFormat="1" applyFont="1" applyAlignment="1">
      <alignment horizontal="center" vertical="center"/>
    </xf>
    <xf numFmtId="168" fontId="20" fillId="0" borderId="0" xfId="0" applyNumberFormat="1" applyFont="1" applyAlignment="1">
      <alignment horizontal="center" vertical="center"/>
    </xf>
    <xf numFmtId="167" fontId="20" fillId="0" borderId="0" xfId="1" applyNumberFormat="1" applyFont="1" applyAlignment="1">
      <alignment horizontal="center" vertical="center"/>
    </xf>
    <xf numFmtId="170" fontId="20" fillId="0" borderId="0" xfId="1" applyNumberFormat="1" applyFont="1" applyAlignment="1">
      <alignment horizontal="center" vertical="center"/>
    </xf>
    <xf numFmtId="168" fontId="20" fillId="0" borderId="0" xfId="0" applyNumberFormat="1" applyFont="1" applyAlignment="1">
      <alignment vertical="center"/>
    </xf>
    <xf numFmtId="43" fontId="20" fillId="0" borderId="0" xfId="1" applyFont="1" applyAlignment="1">
      <alignment vertical="center"/>
    </xf>
    <xf numFmtId="43" fontId="20" fillId="0" borderId="0" xfId="0" applyNumberFormat="1" applyFont="1" applyAlignment="1">
      <alignment vertical="center"/>
    </xf>
    <xf numFmtId="165" fontId="20" fillId="0" borderId="0" xfId="0" applyNumberFormat="1" applyFont="1" applyAlignment="1">
      <alignment vertical="center"/>
    </xf>
    <xf numFmtId="167" fontId="38" fillId="7" borderId="0" xfId="1" applyNumberFormat="1" applyFont="1" applyFill="1" applyAlignment="1">
      <alignment horizontal="center" vertical="center"/>
    </xf>
    <xf numFmtId="43" fontId="8" fillId="0" borderId="0" xfId="1" applyFont="1" applyAlignment="1">
      <alignment vertical="center" readingOrder="2"/>
    </xf>
    <xf numFmtId="0" fontId="33" fillId="4" borderId="11" xfId="7" applyFont="1" applyFill="1" applyBorder="1" applyAlignment="1">
      <alignment horizontal="center" vertical="center" wrapText="1"/>
    </xf>
    <xf numFmtId="164" fontId="33" fillId="4" borderId="11" xfId="7" applyNumberFormat="1" applyFont="1" applyFill="1" applyBorder="1" applyAlignment="1">
      <alignment horizontal="center" vertical="center" wrapText="1" readingOrder="1"/>
    </xf>
    <xf numFmtId="0" fontId="23" fillId="0" borderId="20" xfId="0" applyFont="1" applyBorder="1" applyAlignment="1">
      <alignment vertical="center"/>
    </xf>
    <xf numFmtId="169" fontId="20" fillId="0" borderId="0" xfId="0" applyNumberFormat="1" applyFont="1" applyAlignment="1">
      <alignment horizontal="left" vertical="center"/>
    </xf>
    <xf numFmtId="169" fontId="8" fillId="0" borderId="0" xfId="0" applyNumberFormat="1" applyFont="1" applyAlignment="1">
      <alignment vertical="center"/>
    </xf>
    <xf numFmtId="0" fontId="16" fillId="0" borderId="10" xfId="21" applyFont="1" applyFill="1" applyBorder="1">
      <alignment horizontal="left" vertical="center" wrapText="1" indent="1"/>
    </xf>
    <xf numFmtId="170" fontId="24" fillId="0" borderId="0" xfId="1" applyNumberFormat="1" applyFont="1" applyAlignment="1">
      <alignment horizontal="right" vertical="center"/>
    </xf>
    <xf numFmtId="169" fontId="20" fillId="3" borderId="12" xfId="1" applyNumberFormat="1" applyFont="1" applyFill="1" applyBorder="1" applyAlignment="1">
      <alignment horizontal="right" vertical="center"/>
    </xf>
    <xf numFmtId="167" fontId="8" fillId="0" borderId="0" xfId="1" applyNumberFormat="1" applyFont="1" applyAlignment="1">
      <alignment horizontal="right" vertical="center"/>
    </xf>
    <xf numFmtId="170" fontId="4" fillId="0" borderId="0" xfId="1" applyNumberFormat="1" applyFont="1" applyFill="1" applyBorder="1" applyAlignment="1">
      <alignment horizontal="center" vertical="center" wrapText="1"/>
    </xf>
    <xf numFmtId="170" fontId="33" fillId="3" borderId="13" xfId="1" applyNumberFormat="1" applyFont="1" applyFill="1" applyBorder="1" applyAlignment="1">
      <alignment horizontal="right" vertical="center" indent="1"/>
    </xf>
    <xf numFmtId="170" fontId="4" fillId="0" borderId="0" xfId="0" applyNumberFormat="1" applyFont="1" applyAlignment="1">
      <alignment horizontal="right" vertical="center"/>
    </xf>
    <xf numFmtId="0" fontId="39" fillId="0" borderId="0" xfId="11" applyFont="1"/>
    <xf numFmtId="0" fontId="40" fillId="0" borderId="0" xfId="11" applyFont="1" applyAlignment="1">
      <alignment horizontal="right" vertical="top" wrapText="1" readingOrder="2"/>
    </xf>
    <xf numFmtId="0" fontId="23" fillId="0" borderId="0" xfId="11" applyFont="1" applyBorder="1" applyAlignment="1">
      <alignment horizontal="left" vertical="top" wrapText="1"/>
    </xf>
    <xf numFmtId="170" fontId="23" fillId="0" borderId="0" xfId="1" applyNumberFormat="1" applyFont="1" applyBorder="1" applyAlignment="1">
      <alignment horizontal="left" vertical="center"/>
    </xf>
    <xf numFmtId="170" fontId="23" fillId="0" borderId="0" xfId="1" applyNumberFormat="1" applyFont="1" applyBorder="1" applyAlignment="1">
      <alignment vertical="center"/>
    </xf>
    <xf numFmtId="0" fontId="23" fillId="0" borderId="0" xfId="0" applyFont="1" applyBorder="1" applyAlignment="1">
      <alignment horizontal="justify" vertical="center"/>
    </xf>
    <xf numFmtId="0" fontId="0" fillId="3" borderId="0" xfId="0" applyFill="1" applyBorder="1" applyAlignment="1">
      <alignment horizontal="center"/>
    </xf>
    <xf numFmtId="0" fontId="4" fillId="0" borderId="0" xfId="0" applyFont="1" applyAlignment="1">
      <alignment horizontal="right" vertical="center" readingOrder="2"/>
    </xf>
    <xf numFmtId="170" fontId="4" fillId="4" borderId="10" xfId="1" applyNumberFormat="1" applyFont="1" applyFill="1" applyBorder="1" applyAlignment="1">
      <alignment horizontal="right" vertical="center"/>
    </xf>
    <xf numFmtId="0" fontId="10" fillId="0" borderId="0" xfId="15" applyFont="1" applyBorder="1" applyAlignment="1">
      <alignment horizontal="right" vertical="center"/>
    </xf>
    <xf numFmtId="0" fontId="16" fillId="4" borderId="13" xfId="17" applyFont="1" applyFill="1" applyBorder="1" applyAlignment="1">
      <alignment horizontal="center" vertical="center"/>
    </xf>
    <xf numFmtId="0" fontId="4" fillId="0" borderId="0" xfId="11" applyFont="1" applyBorder="1" applyAlignment="1">
      <alignment horizontal="left" vertical="top" wrapText="1"/>
    </xf>
    <xf numFmtId="0" fontId="20" fillId="0" borderId="10" xfId="19" applyFont="1" applyFill="1" applyBorder="1" applyAlignment="1">
      <alignment horizontal="right" vertical="center" wrapText="1" readingOrder="2"/>
    </xf>
    <xf numFmtId="169" fontId="33" fillId="4" borderId="13" xfId="1" applyNumberFormat="1" applyFont="1" applyFill="1" applyBorder="1" applyAlignment="1">
      <alignment horizontal="center" vertical="center"/>
    </xf>
    <xf numFmtId="170" fontId="0" fillId="0" borderId="16" xfId="1" applyNumberFormat="1" applyFont="1" applyBorder="1" applyAlignment="1">
      <alignment horizontal="center" vertical="center"/>
    </xf>
    <xf numFmtId="170" fontId="0" fillId="0" borderId="31" xfId="1" applyNumberFormat="1" applyFont="1" applyBorder="1" applyAlignment="1">
      <alignment horizontal="center" vertical="center"/>
    </xf>
    <xf numFmtId="170" fontId="0" fillId="4" borderId="16" xfId="1" applyNumberFormat="1" applyFont="1" applyFill="1" applyBorder="1" applyAlignment="1">
      <alignment vertical="center"/>
    </xf>
    <xf numFmtId="170" fontId="0" fillId="0" borderId="16" xfId="1" applyNumberFormat="1" applyFont="1" applyBorder="1" applyAlignment="1">
      <alignment vertical="center"/>
    </xf>
    <xf numFmtId="170" fontId="0" fillId="0" borderId="11" xfId="1" applyNumberFormat="1" applyFont="1" applyBorder="1" applyAlignment="1">
      <alignment vertical="center"/>
    </xf>
    <xf numFmtId="170" fontId="0" fillId="4" borderId="16" xfId="1" applyNumberFormat="1" applyFont="1" applyFill="1" applyBorder="1" applyAlignment="1">
      <alignment horizontal="center" vertical="center"/>
    </xf>
    <xf numFmtId="0" fontId="41" fillId="0" borderId="0" xfId="11" applyFont="1"/>
    <xf numFmtId="0" fontId="42" fillId="0" borderId="0" xfId="11" applyFont="1" applyAlignment="1">
      <alignment horizontal="center" vertical="top" wrapText="1"/>
    </xf>
    <xf numFmtId="0" fontId="41" fillId="0" borderId="0" xfId="11" applyFont="1" applyAlignment="1">
      <alignment vertical="center"/>
    </xf>
    <xf numFmtId="0" fontId="43" fillId="0" borderId="0" xfId="11" applyFont="1" applyAlignment="1">
      <alignment horizontal="center" vertical="center" wrapText="1"/>
    </xf>
    <xf numFmtId="0" fontId="44" fillId="0" borderId="0" xfId="11" applyFont="1" applyAlignment="1">
      <alignment horizontal="center" vertical="center" wrapText="1"/>
    </xf>
    <xf numFmtId="170" fontId="41" fillId="0" borderId="0" xfId="1" applyNumberFormat="1" applyFont="1"/>
    <xf numFmtId="0" fontId="9" fillId="0" borderId="0" xfId="11" applyFont="1" applyAlignment="1">
      <alignment vertical="center" wrapText="1" readingOrder="1"/>
    </xf>
    <xf numFmtId="0" fontId="26" fillId="0" borderId="0" xfId="11" applyFont="1" applyBorder="1" applyAlignment="1">
      <alignment vertical="center" wrapText="1" readingOrder="1"/>
    </xf>
    <xf numFmtId="0" fontId="25" fillId="0" borderId="0" xfId="11" applyFont="1" applyBorder="1" applyAlignment="1">
      <alignment vertical="center" wrapText="1" readingOrder="1"/>
    </xf>
    <xf numFmtId="0" fontId="25" fillId="0" borderId="0" xfId="11" applyFont="1" applyBorder="1" applyAlignment="1">
      <alignment vertical="center" wrapText="1" readingOrder="2"/>
    </xf>
    <xf numFmtId="0" fontId="27" fillId="0" borderId="0" xfId="11" applyFont="1" applyBorder="1" applyAlignment="1">
      <alignment vertical="center" wrapText="1" readingOrder="1"/>
    </xf>
    <xf numFmtId="0" fontId="45" fillId="0" borderId="0" xfId="11" applyFont="1" applyAlignment="1">
      <alignment horizontal="center" vertical="center" wrapText="1"/>
    </xf>
    <xf numFmtId="0" fontId="46" fillId="0" borderId="0" xfId="11" applyFont="1" applyAlignment="1">
      <alignment horizontal="center" vertical="center" wrapText="1"/>
    </xf>
    <xf numFmtId="0" fontId="16" fillId="0" borderId="8" xfId="21" applyFont="1" applyFill="1" applyBorder="1">
      <alignment horizontal="left" vertical="center" wrapText="1" indent="1"/>
    </xf>
    <xf numFmtId="0" fontId="16" fillId="4" borderId="12" xfId="21" applyFont="1" applyFill="1" applyBorder="1">
      <alignment horizontal="left" vertical="center" wrapText="1" indent="1"/>
    </xf>
    <xf numFmtId="170" fontId="20" fillId="0" borderId="13" xfId="1" applyNumberFormat="1" applyFont="1" applyFill="1" applyBorder="1" applyAlignment="1">
      <alignment horizontal="right" vertical="center"/>
    </xf>
    <xf numFmtId="170" fontId="20" fillId="0" borderId="13" xfId="1" applyNumberFormat="1" applyFont="1" applyFill="1" applyBorder="1" applyAlignment="1">
      <alignment horizontal="right" vertical="center" indent="1"/>
    </xf>
    <xf numFmtId="167" fontId="8" fillId="0" borderId="0" xfId="0" applyNumberFormat="1" applyFont="1" applyAlignment="1">
      <alignment vertical="center"/>
    </xf>
    <xf numFmtId="167" fontId="8" fillId="3" borderId="0" xfId="1" applyNumberFormat="1" applyFont="1" applyFill="1" applyAlignment="1">
      <alignment vertical="center"/>
    </xf>
    <xf numFmtId="167" fontId="8" fillId="3" borderId="0" xfId="0" applyNumberFormat="1" applyFont="1" applyFill="1" applyAlignment="1">
      <alignment vertical="center"/>
    </xf>
    <xf numFmtId="171" fontId="20" fillId="0" borderId="0" xfId="0" applyNumberFormat="1" applyFont="1" applyAlignment="1">
      <alignment horizontal="center" vertical="center"/>
    </xf>
    <xf numFmtId="170" fontId="38" fillId="7" borderId="0" xfId="1" applyNumberFormat="1" applyFont="1" applyFill="1" applyAlignment="1">
      <alignment horizontal="center" vertical="center"/>
    </xf>
    <xf numFmtId="0" fontId="4" fillId="4" borderId="18" xfId="7" applyFont="1" applyFill="1" applyBorder="1" applyAlignment="1">
      <alignment horizontal="center" vertical="center" wrapText="1"/>
    </xf>
    <xf numFmtId="0" fontId="4" fillId="4" borderId="19" xfId="7" applyFont="1" applyFill="1" applyBorder="1" applyAlignment="1">
      <alignment horizontal="center" vertical="center" wrapText="1"/>
    </xf>
    <xf numFmtId="0" fontId="20" fillId="4" borderId="18" xfId="7" applyFont="1" applyFill="1" applyBorder="1" applyAlignment="1">
      <alignment horizontal="center" vertical="center" wrapText="1"/>
    </xf>
    <xf numFmtId="0" fontId="20" fillId="4" borderId="19" xfId="7" applyFont="1" applyFill="1" applyBorder="1" applyAlignment="1">
      <alignment horizontal="center" vertical="center" wrapText="1"/>
    </xf>
    <xf numFmtId="0" fontId="20" fillId="3" borderId="17" xfId="19" applyFont="1" applyFill="1" applyBorder="1">
      <alignment horizontal="right" vertical="center" wrapText="1" indent="1" readingOrder="2"/>
    </xf>
    <xf numFmtId="170" fontId="0" fillId="0" borderId="31" xfId="1" applyNumberFormat="1" applyFont="1" applyBorder="1" applyAlignment="1">
      <alignment vertical="center"/>
    </xf>
    <xf numFmtId="170" fontId="0" fillId="4" borderId="11" xfId="1" applyNumberFormat="1" applyFont="1" applyFill="1" applyBorder="1" applyAlignment="1">
      <alignment vertical="center"/>
    </xf>
    <xf numFmtId="170" fontId="47" fillId="0" borderId="31" xfId="29" applyNumberFormat="1" applyFont="1" applyBorder="1" applyAlignment="1">
      <alignment vertical="center"/>
    </xf>
    <xf numFmtId="170" fontId="47" fillId="4" borderId="16" xfId="29" applyNumberFormat="1" applyFont="1" applyFill="1" applyBorder="1" applyAlignment="1">
      <alignment vertical="center"/>
    </xf>
    <xf numFmtId="170" fontId="47" fillId="0" borderId="16" xfId="29" applyNumberFormat="1" applyFont="1" applyBorder="1" applyAlignment="1">
      <alignment vertical="center"/>
    </xf>
    <xf numFmtId="170" fontId="47" fillId="4" borderId="11" xfId="29" applyNumberFormat="1" applyFont="1" applyFill="1" applyBorder="1" applyAlignment="1">
      <alignment vertical="center"/>
    </xf>
    <xf numFmtId="170" fontId="48" fillId="0" borderId="31" xfId="29" applyNumberFormat="1" applyFont="1" applyBorder="1" applyAlignment="1">
      <alignment vertical="center"/>
    </xf>
    <xf numFmtId="170" fontId="48" fillId="0" borderId="31" xfId="1" applyNumberFormat="1" applyFont="1" applyBorder="1" applyAlignment="1">
      <alignment vertical="center"/>
    </xf>
    <xf numFmtId="167" fontId="4" fillId="4" borderId="16" xfId="1" applyNumberFormat="1" applyFont="1" applyFill="1" applyBorder="1" applyAlignment="1">
      <alignment vertical="center"/>
    </xf>
    <xf numFmtId="170" fontId="4" fillId="4" borderId="16" xfId="1" applyNumberFormat="1" applyFont="1" applyFill="1" applyBorder="1" applyAlignment="1">
      <alignment vertical="center"/>
    </xf>
    <xf numFmtId="167" fontId="4" fillId="0" borderId="16" xfId="1" applyNumberFormat="1" applyFont="1" applyBorder="1" applyAlignment="1">
      <alignment vertical="center"/>
    </xf>
    <xf numFmtId="170" fontId="4" fillId="0" borderId="16" xfId="1" applyNumberFormat="1" applyFont="1" applyBorder="1" applyAlignment="1">
      <alignment vertical="center"/>
    </xf>
    <xf numFmtId="167" fontId="48" fillId="0" borderId="16" xfId="1" applyNumberFormat="1" applyFont="1" applyBorder="1" applyAlignment="1">
      <alignment vertical="center"/>
    </xf>
    <xf numFmtId="167" fontId="20" fillId="4" borderId="16" xfId="1" applyNumberFormat="1" applyFont="1" applyFill="1" applyBorder="1" applyAlignment="1">
      <alignment vertical="center"/>
    </xf>
    <xf numFmtId="170" fontId="20" fillId="4" borderId="16" xfId="1" applyNumberFormat="1" applyFont="1" applyFill="1" applyBorder="1" applyAlignment="1">
      <alignment vertical="center"/>
    </xf>
    <xf numFmtId="170" fontId="48" fillId="0" borderId="16" xfId="29" applyNumberFormat="1" applyFont="1" applyBorder="1" applyAlignment="1">
      <alignment vertical="center"/>
    </xf>
    <xf numFmtId="170" fontId="48" fillId="0" borderId="16" xfId="1" applyNumberFormat="1" applyFont="1" applyBorder="1" applyAlignment="1">
      <alignment vertical="center"/>
    </xf>
    <xf numFmtId="43" fontId="48" fillId="0" borderId="16" xfId="1" applyFont="1" applyBorder="1" applyAlignment="1">
      <alignment vertical="center"/>
    </xf>
    <xf numFmtId="43" fontId="4" fillId="4" borderId="16" xfId="1" applyFont="1" applyFill="1" applyBorder="1" applyAlignment="1">
      <alignment vertical="center"/>
    </xf>
    <xf numFmtId="43" fontId="4" fillId="0" borderId="16" xfId="1" applyFont="1" applyBorder="1" applyAlignment="1">
      <alignment vertical="center"/>
    </xf>
    <xf numFmtId="170" fontId="48" fillId="0" borderId="11" xfId="29" applyNumberFormat="1" applyFont="1" applyBorder="1" applyAlignment="1">
      <alignment vertical="center"/>
    </xf>
    <xf numFmtId="170" fontId="48" fillId="0" borderId="11" xfId="1" applyNumberFormat="1" applyFont="1" applyBorder="1" applyAlignment="1">
      <alignment vertical="center"/>
    </xf>
    <xf numFmtId="0" fontId="20" fillId="3" borderId="33" xfId="19" applyFont="1" applyFill="1" applyBorder="1" applyAlignment="1">
      <alignment horizontal="center" vertical="center" wrapText="1" readingOrder="2"/>
    </xf>
    <xf numFmtId="0" fontId="20" fillId="3" borderId="33" xfId="19" applyFont="1" applyFill="1" applyBorder="1" applyAlignment="1">
      <alignment horizontal="right" vertical="center" wrapText="1" readingOrder="2"/>
    </xf>
    <xf numFmtId="167" fontId="4" fillId="0" borderId="32" xfId="1" applyNumberFormat="1" applyFont="1" applyBorder="1" applyAlignment="1">
      <alignment vertical="center"/>
    </xf>
    <xf numFmtId="170" fontId="4" fillId="0" borderId="32" xfId="1" applyNumberFormat="1" applyFont="1" applyBorder="1" applyAlignment="1">
      <alignment vertical="center"/>
    </xf>
    <xf numFmtId="0" fontId="16" fillId="3" borderId="33" xfId="21" applyFont="1" applyFill="1" applyBorder="1" applyAlignment="1">
      <alignment horizontal="left" vertical="center" wrapText="1"/>
    </xf>
    <xf numFmtId="0" fontId="16" fillId="3" borderId="33" xfId="21" applyFont="1" applyFill="1" applyBorder="1" applyAlignment="1">
      <alignment horizontal="center" vertical="center" wrapText="1"/>
    </xf>
    <xf numFmtId="0" fontId="20" fillId="4" borderId="33" xfId="19" applyFont="1" applyFill="1" applyBorder="1" applyAlignment="1">
      <alignment horizontal="center" vertical="center" wrapText="1" readingOrder="2"/>
    </xf>
    <xf numFmtId="0" fontId="20" fillId="4" borderId="33" xfId="19" applyFont="1" applyFill="1" applyBorder="1" applyAlignment="1">
      <alignment horizontal="right" vertical="center" wrapText="1" readingOrder="2"/>
    </xf>
    <xf numFmtId="167" fontId="4" fillId="4" borderId="32" xfId="1" applyNumberFormat="1" applyFont="1" applyFill="1" applyBorder="1" applyAlignment="1">
      <alignment vertical="center"/>
    </xf>
    <xf numFmtId="170" fontId="4" fillId="4" borderId="32" xfId="1" applyNumberFormat="1" applyFont="1" applyFill="1" applyBorder="1" applyAlignment="1">
      <alignment vertical="center"/>
    </xf>
    <xf numFmtId="0" fontId="16" fillId="4" borderId="33" xfId="21" applyFont="1" applyFill="1" applyBorder="1" applyAlignment="1">
      <alignment horizontal="left" vertical="center" wrapText="1"/>
    </xf>
    <xf numFmtId="0" fontId="16" fillId="4" borderId="33" xfId="21" applyFont="1" applyFill="1" applyBorder="1" applyAlignment="1">
      <alignment horizontal="center" vertical="center" wrapText="1"/>
    </xf>
    <xf numFmtId="170" fontId="47" fillId="0" borderId="31" xfId="1" applyNumberFormat="1" applyFont="1" applyBorder="1" applyAlignment="1">
      <alignment vertical="center"/>
    </xf>
    <xf numFmtId="170" fontId="47" fillId="4" borderId="16" xfId="1" applyNumberFormat="1" applyFont="1" applyFill="1" applyBorder="1" applyAlignment="1">
      <alignment vertical="center"/>
    </xf>
    <xf numFmtId="170" fontId="47" fillId="0" borderId="16" xfId="1" applyNumberFormat="1" applyFont="1" applyBorder="1" applyAlignment="1">
      <alignment vertical="center"/>
    </xf>
    <xf numFmtId="170" fontId="47" fillId="4" borderId="11" xfId="1" applyNumberFormat="1" applyFont="1" applyFill="1" applyBorder="1" applyAlignment="1">
      <alignment vertical="center"/>
    </xf>
    <xf numFmtId="0" fontId="49" fillId="8" borderId="34" xfId="0" applyFont="1" applyFill="1" applyBorder="1"/>
    <xf numFmtId="0" fontId="0" fillId="0" borderId="0" xfId="0" applyAlignment="1">
      <alignment horizontal="left"/>
    </xf>
    <xf numFmtId="0" fontId="20" fillId="4" borderId="14" xfId="4" applyFont="1" applyFill="1" applyBorder="1">
      <alignment horizontal="right" vertical="center" wrapText="1"/>
    </xf>
    <xf numFmtId="1" fontId="16" fillId="4" borderId="15" xfId="5" applyFont="1" applyFill="1" applyBorder="1">
      <alignment horizontal="left" vertical="center" wrapText="1"/>
    </xf>
    <xf numFmtId="0" fontId="20" fillId="3" borderId="13" xfId="17" applyFont="1" applyFill="1" applyBorder="1" applyAlignment="1">
      <alignment horizontal="center" vertical="center" readingOrder="2"/>
    </xf>
    <xf numFmtId="0" fontId="16" fillId="3" borderId="13" xfId="17" applyFont="1" applyFill="1" applyBorder="1" applyAlignment="1">
      <alignment horizontal="center" vertical="center"/>
    </xf>
    <xf numFmtId="0" fontId="4" fillId="0" borderId="0" xfId="0" applyFont="1" applyAlignment="1">
      <alignment horizontal="right" vertical="center" readingOrder="2"/>
    </xf>
    <xf numFmtId="0" fontId="30" fillId="0" borderId="0" xfId="2" applyFont="1" applyAlignment="1">
      <alignment horizontal="center" vertical="center" readingOrder="2"/>
    </xf>
    <xf numFmtId="0" fontId="10" fillId="0" borderId="0" xfId="3" applyFont="1" applyAlignment="1">
      <alignment horizontal="center" vertical="center" wrapText="1" readingOrder="1"/>
    </xf>
    <xf numFmtId="0" fontId="10" fillId="0" borderId="0" xfId="3" applyFont="1" applyAlignment="1">
      <alignment horizontal="center" vertical="center" readingOrder="1"/>
    </xf>
    <xf numFmtId="0" fontId="10" fillId="0" borderId="0" xfId="15" applyFont="1" applyBorder="1" applyAlignment="1">
      <alignment horizontal="right" vertical="center"/>
    </xf>
    <xf numFmtId="0" fontId="10" fillId="0" borderId="0" xfId="0" applyFont="1" applyBorder="1" applyAlignment="1">
      <alignment horizontal="center" vertical="center"/>
    </xf>
    <xf numFmtId="0" fontId="20" fillId="0" borderId="0" xfId="16" applyFont="1" applyBorder="1" applyAlignment="1">
      <alignment horizontal="left" vertical="center"/>
    </xf>
    <xf numFmtId="1" fontId="16" fillId="4" borderId="22" xfId="5" applyFont="1" applyFill="1" applyBorder="1">
      <alignment horizontal="left" vertical="center" wrapText="1"/>
    </xf>
    <xf numFmtId="1" fontId="16" fillId="4" borderId="24" xfId="5" applyFont="1" applyFill="1" applyBorder="1">
      <alignment horizontal="left" vertical="center" wrapText="1"/>
    </xf>
    <xf numFmtId="0" fontId="33" fillId="0" borderId="18" xfId="17" applyFont="1" applyFill="1" applyBorder="1" applyAlignment="1">
      <alignment horizontal="center" vertical="center" readingOrder="2"/>
    </xf>
    <xf numFmtId="0" fontId="33" fillId="0" borderId="19" xfId="17" applyFont="1" applyFill="1" applyBorder="1" applyAlignment="1">
      <alignment horizontal="center" vertical="center" readingOrder="2"/>
    </xf>
    <xf numFmtId="0" fontId="33" fillId="0" borderId="18" xfId="17" applyFont="1" applyFill="1" applyBorder="1" applyAlignment="1">
      <alignment horizontal="center" vertical="center"/>
    </xf>
    <xf numFmtId="0" fontId="33" fillId="0" borderId="19" xfId="17" applyFont="1" applyFill="1" applyBorder="1" applyAlignment="1">
      <alignment horizontal="center" vertical="center"/>
    </xf>
    <xf numFmtId="0" fontId="4" fillId="4" borderId="18" xfId="7" applyFont="1" applyFill="1" applyBorder="1" applyAlignment="1">
      <alignment horizontal="center" vertical="center" wrapText="1"/>
    </xf>
    <xf numFmtId="0" fontId="4" fillId="4" borderId="19" xfId="7" applyFont="1" applyFill="1" applyBorder="1" applyAlignment="1">
      <alignment horizontal="center" vertical="center" wrapText="1"/>
    </xf>
    <xf numFmtId="0" fontId="20" fillId="4" borderId="21" xfId="4" applyFont="1" applyFill="1" applyBorder="1">
      <alignment horizontal="right" vertical="center" wrapText="1"/>
    </xf>
    <xf numFmtId="0" fontId="20" fillId="4" borderId="23" xfId="4" applyFont="1" applyFill="1" applyBorder="1">
      <alignment horizontal="right" vertical="center" wrapText="1"/>
    </xf>
    <xf numFmtId="0" fontId="10" fillId="0" borderId="0" xfId="3" applyFont="1" applyAlignment="1">
      <alignment horizontal="center" vertical="center" readingOrder="2"/>
    </xf>
    <xf numFmtId="0" fontId="10" fillId="0" borderId="0" xfId="3" applyFont="1" applyAlignment="1">
      <alignment horizontal="center" vertical="center"/>
    </xf>
    <xf numFmtId="0" fontId="30" fillId="0" borderId="0" xfId="2" applyFont="1" applyAlignment="1">
      <alignment horizontal="center" vertical="center"/>
    </xf>
    <xf numFmtId="0" fontId="8" fillId="0" borderId="20" xfId="0" applyFont="1" applyBorder="1" applyAlignment="1">
      <alignment horizontal="right" vertical="center" readingOrder="2"/>
    </xf>
    <xf numFmtId="0" fontId="20" fillId="4" borderId="27" xfId="4" applyFont="1" applyFill="1" applyBorder="1" applyAlignment="1">
      <alignment horizontal="right" vertical="center" wrapText="1"/>
    </xf>
    <xf numFmtId="0" fontId="20" fillId="4" borderId="28" xfId="4" applyFont="1" applyFill="1" applyBorder="1" applyAlignment="1">
      <alignment horizontal="right" vertical="center" wrapText="1"/>
    </xf>
    <xf numFmtId="0" fontId="30" fillId="0" borderId="0" xfId="11" applyFont="1" applyBorder="1" applyAlignment="1">
      <alignment horizontal="center" vertical="center" wrapText="1" readingOrder="2"/>
    </xf>
    <xf numFmtId="0" fontId="10" fillId="0" borderId="0" xfId="11" applyFont="1" applyBorder="1" applyAlignment="1">
      <alignment horizontal="center" vertical="center" wrapText="1" readingOrder="1"/>
    </xf>
    <xf numFmtId="0" fontId="20" fillId="0" borderId="0" xfId="0" applyFont="1" applyBorder="1" applyAlignment="1">
      <alignment horizontal="center"/>
    </xf>
    <xf numFmtId="0" fontId="33" fillId="4" borderId="18" xfId="19" applyFont="1" applyFill="1" applyBorder="1" applyAlignment="1">
      <alignment horizontal="center" vertical="center" wrapText="1" readingOrder="2"/>
    </xf>
    <xf numFmtId="0" fontId="33" fillId="4" borderId="19" xfId="19" applyFont="1" applyFill="1" applyBorder="1" applyAlignment="1">
      <alignment horizontal="center" vertical="center" wrapText="1" readingOrder="2"/>
    </xf>
    <xf numFmtId="0" fontId="20" fillId="4" borderId="18" xfId="21" applyFont="1" applyFill="1" applyBorder="1" applyAlignment="1">
      <alignment horizontal="center" vertical="center" wrapText="1"/>
    </xf>
    <xf numFmtId="0" fontId="20" fillId="4" borderId="19" xfId="21" applyFont="1" applyFill="1" applyBorder="1" applyAlignment="1">
      <alignment horizontal="center" vertical="center" wrapText="1"/>
    </xf>
    <xf numFmtId="0" fontId="4" fillId="0" borderId="0" xfId="0" applyFont="1" applyBorder="1" applyAlignment="1">
      <alignment horizontal="right" vertical="center" readingOrder="2"/>
    </xf>
    <xf numFmtId="0" fontId="10" fillId="0" borderId="7" xfId="0" applyFont="1" applyBorder="1" applyAlignment="1">
      <alignment horizontal="center" vertical="center"/>
    </xf>
    <xf numFmtId="1" fontId="16" fillId="4" borderId="29" xfId="5" applyFont="1" applyFill="1" applyBorder="1" applyAlignment="1">
      <alignment horizontal="left" vertical="center" wrapText="1"/>
    </xf>
    <xf numFmtId="1" fontId="16" fillId="4" borderId="30" xfId="5" applyFont="1" applyFill="1" applyBorder="1" applyAlignment="1">
      <alignment horizontal="left" vertical="center" wrapText="1"/>
    </xf>
    <xf numFmtId="0" fontId="23" fillId="0" borderId="0" xfId="0" applyFont="1" applyAlignment="1">
      <alignment horizontal="left" vertical="center"/>
    </xf>
    <xf numFmtId="0" fontId="9" fillId="0" borderId="0" xfId="3" applyFont="1" applyAlignment="1">
      <alignment horizontal="center" vertical="center" wrapText="1" readingOrder="1"/>
    </xf>
    <xf numFmtId="0" fontId="9" fillId="0" borderId="0" xfId="3" applyFont="1" applyAlignment="1">
      <alignment horizontal="center" vertical="center" readingOrder="1"/>
    </xf>
    <xf numFmtId="0" fontId="20" fillId="0" borderId="0" xfId="15" applyFont="1" applyBorder="1" applyAlignment="1">
      <alignment horizontal="right" vertical="center"/>
    </xf>
    <xf numFmtId="0" fontId="37" fillId="6" borderId="7" xfId="0" applyFont="1" applyFill="1" applyBorder="1" applyAlignment="1">
      <alignment horizontal="center" vertical="center"/>
    </xf>
    <xf numFmtId="0" fontId="10" fillId="6" borderId="7" xfId="0" applyFont="1" applyFill="1" applyBorder="1" applyAlignment="1">
      <alignment horizontal="center" vertical="center"/>
    </xf>
    <xf numFmtId="0" fontId="20" fillId="0" borderId="7" xfId="15" applyFont="1" applyBorder="1" applyAlignment="1">
      <alignment horizontal="center" vertical="center"/>
    </xf>
    <xf numFmtId="0" fontId="20" fillId="0" borderId="7" xfId="16" applyFont="1" applyBorder="1" applyAlignment="1">
      <alignment horizontal="left" vertical="center"/>
    </xf>
    <xf numFmtId="0" fontId="10" fillId="0" borderId="0" xfId="2" applyFont="1" applyAlignment="1">
      <alignment horizontal="center" vertical="center" readingOrder="1"/>
    </xf>
    <xf numFmtId="0" fontId="9" fillId="0" borderId="0" xfId="2" applyFont="1" applyAlignment="1">
      <alignment horizontal="center" vertical="center" readingOrder="1"/>
    </xf>
    <xf numFmtId="0" fontId="16" fillId="0" borderId="0" xfId="14" applyFont="1" applyBorder="1" applyAlignment="1">
      <alignment horizontal="left" vertical="center"/>
    </xf>
    <xf numFmtId="0" fontId="15" fillId="0" borderId="0" xfId="13" applyFont="1" applyBorder="1" applyAlignment="1">
      <alignment horizontal="right" vertical="center" readingOrder="2"/>
    </xf>
    <xf numFmtId="0" fontId="20" fillId="0" borderId="18" xfId="21" applyFont="1" applyFill="1" applyBorder="1" applyAlignment="1">
      <alignment horizontal="center" vertical="center" wrapText="1"/>
    </xf>
    <xf numFmtId="0" fontId="20" fillId="0" borderId="19" xfId="21" applyFont="1" applyFill="1" applyBorder="1" applyAlignment="1">
      <alignment horizontal="center" vertical="center" wrapText="1"/>
    </xf>
    <xf numFmtId="0" fontId="20" fillId="0" borderId="18" xfId="19" applyFont="1" applyFill="1" applyBorder="1" applyAlignment="1">
      <alignment horizontal="center" vertical="center" wrapText="1" readingOrder="2"/>
    </xf>
    <xf numFmtId="0" fontId="20" fillId="0" borderId="19" xfId="19" applyFont="1" applyFill="1" applyBorder="1" applyAlignment="1">
      <alignment horizontal="center" vertical="center" wrapText="1" readingOrder="2"/>
    </xf>
    <xf numFmtId="0" fontId="20" fillId="4" borderId="18" xfId="7" applyFont="1" applyFill="1" applyBorder="1" applyAlignment="1">
      <alignment horizontal="center" vertical="center" wrapText="1"/>
    </xf>
    <xf numFmtId="0" fontId="20" fillId="4" borderId="19" xfId="7" applyFont="1" applyFill="1" applyBorder="1" applyAlignment="1">
      <alignment horizontal="center" vertical="center" wrapText="1"/>
    </xf>
    <xf numFmtId="0" fontId="23" fillId="0" borderId="0" xfId="13" applyFont="1" applyBorder="1" applyAlignment="1">
      <alignment horizontal="right" vertical="center" readingOrder="2"/>
    </xf>
    <xf numFmtId="0" fontId="12" fillId="0" borderId="0" xfId="14" applyFont="1" applyBorder="1" applyAlignment="1">
      <alignment horizontal="left" vertical="center"/>
    </xf>
    <xf numFmtId="0" fontId="0" fillId="0" borderId="0" xfId="0" applyBorder="1" applyAlignment="1">
      <alignment horizontal="center" wrapText="1"/>
    </xf>
    <xf numFmtId="0" fontId="0" fillId="0" borderId="0" xfId="0" applyBorder="1" applyAlignment="1">
      <alignment horizontal="center"/>
    </xf>
    <xf numFmtId="0" fontId="26" fillId="0" borderId="0" xfId="11" applyFont="1" applyBorder="1" applyAlignment="1">
      <alignment horizontal="center" vertical="center" wrapText="1" readingOrder="1"/>
    </xf>
    <xf numFmtId="0" fontId="25" fillId="0" borderId="0" xfId="11" applyFont="1" applyBorder="1" applyAlignment="1">
      <alignment horizontal="center" vertical="center" wrapText="1" readingOrder="1"/>
    </xf>
    <xf numFmtId="0" fontId="8" fillId="0" borderId="0" xfId="13" applyFont="1" applyBorder="1" applyAlignment="1">
      <alignment horizontal="right" vertical="center" readingOrder="2"/>
    </xf>
    <xf numFmtId="0" fontId="8" fillId="0" borderId="0" xfId="14" applyFont="1" applyBorder="1" applyAlignment="1">
      <alignment horizontal="left" vertical="center"/>
    </xf>
    <xf numFmtId="0" fontId="20" fillId="4" borderId="13" xfId="17" applyFont="1" applyFill="1" applyBorder="1" applyAlignment="1">
      <alignment horizontal="center" vertical="center" readingOrder="2"/>
    </xf>
    <xf numFmtId="0" fontId="16" fillId="4" borderId="13" xfId="17" applyFont="1" applyFill="1" applyBorder="1" applyAlignment="1">
      <alignment horizontal="center" vertical="center"/>
    </xf>
    <xf numFmtId="0" fontId="4" fillId="0" borderId="20" xfId="0" applyFont="1" applyBorder="1" applyAlignment="1">
      <alignment horizontal="right" vertical="center"/>
    </xf>
    <xf numFmtId="0" fontId="20" fillId="4" borderId="13" xfId="7" applyFont="1" applyFill="1" applyBorder="1" applyAlignment="1">
      <alignment horizontal="center" vertical="center" wrapText="1"/>
    </xf>
    <xf numFmtId="0" fontId="16" fillId="4" borderId="17" xfId="7" applyFont="1" applyFill="1" applyBorder="1" applyAlignment="1">
      <alignment horizontal="center" vertical="center" wrapText="1"/>
    </xf>
    <xf numFmtId="0" fontId="16" fillId="4" borderId="12" xfId="7" applyFont="1" applyFill="1" applyBorder="1" applyAlignment="1">
      <alignment horizontal="center" vertical="center" wrapText="1"/>
    </xf>
    <xf numFmtId="0" fontId="9" fillId="0" borderId="0" xfId="11" applyNumberFormat="1" applyFont="1" applyAlignment="1">
      <alignment horizontal="center" vertical="center" wrapText="1" readingOrder="1"/>
    </xf>
    <xf numFmtId="0" fontId="33" fillId="0" borderId="0" xfId="11" applyNumberFormat="1" applyFont="1" applyAlignment="1">
      <alignment horizontal="center" vertical="center" wrapText="1" readingOrder="1"/>
    </xf>
    <xf numFmtId="0" fontId="10" fillId="0" borderId="0" xfId="2" applyFont="1" applyAlignment="1">
      <alignment horizontal="center" vertical="center"/>
    </xf>
    <xf numFmtId="1" fontId="20" fillId="4" borderId="17" xfId="6" applyFont="1" applyFill="1" applyBorder="1">
      <alignment horizontal="center" vertical="center"/>
    </xf>
    <xf numFmtId="1" fontId="20" fillId="4" borderId="12" xfId="6" applyFont="1" applyFill="1" applyBorder="1">
      <alignment horizontal="center" vertical="center"/>
    </xf>
    <xf numFmtId="0" fontId="23" fillId="0" borderId="20" xfId="0" applyFont="1" applyBorder="1" applyAlignment="1">
      <alignment horizontal="center" vertical="center"/>
    </xf>
    <xf numFmtId="0" fontId="9" fillId="0" borderId="0" xfId="11" applyFont="1" applyAlignment="1">
      <alignment horizontal="center" vertical="center" wrapText="1" readingOrder="1"/>
    </xf>
    <xf numFmtId="0" fontId="33" fillId="0" borderId="0" xfId="11" applyFont="1" applyAlignment="1">
      <alignment horizontal="center" vertical="center" wrapText="1" readingOrder="1"/>
    </xf>
  </cellXfs>
  <cellStyles count="44">
    <cellStyle name="Comma" xfId="1" builtinId="3"/>
    <cellStyle name="Comma 2" xfId="25"/>
    <cellStyle name="Comma 2 2" xfId="39"/>
    <cellStyle name="Comma 2 3" xfId="31"/>
    <cellStyle name="Comma 3" xfId="29"/>
    <cellStyle name="Comma 3 2" xfId="43"/>
    <cellStyle name="Comma 3 3" xfId="35"/>
    <cellStyle name="Comma 4" xfId="37"/>
    <cellStyle name="H1" xfId="2"/>
    <cellStyle name="H2" xfId="3"/>
    <cellStyle name="had" xfId="4"/>
    <cellStyle name="had0" xfId="5"/>
    <cellStyle name="Had1" xfId="6"/>
    <cellStyle name="Had2" xfId="7"/>
    <cellStyle name="Had3" xfId="8"/>
    <cellStyle name="inxa" xfId="9"/>
    <cellStyle name="inxe" xfId="10"/>
    <cellStyle name="Normal" xfId="0" builtinId="0"/>
    <cellStyle name="Normal 2" xfId="11"/>
    <cellStyle name="Normal 3" xfId="12"/>
    <cellStyle name="Normal 3 2" xfId="27"/>
    <cellStyle name="Normal 3 2 2" xfId="41"/>
    <cellStyle name="Normal 3 2 3" xfId="33"/>
    <cellStyle name="Normal 4" xfId="24"/>
    <cellStyle name="Normal 4 2" xfId="28"/>
    <cellStyle name="Normal 4 2 2" xfId="42"/>
    <cellStyle name="Normal 4 2 3" xfId="34"/>
    <cellStyle name="Normal 4 3" xfId="38"/>
    <cellStyle name="Normal 4 4" xfId="30"/>
    <cellStyle name="Normal 5" xfId="26"/>
    <cellStyle name="Normal 5 2" xfId="40"/>
    <cellStyle name="Normal 5 3" xfId="32"/>
    <cellStyle name="Normal 6" xfId="36"/>
    <cellStyle name="NotA" xfId="13"/>
    <cellStyle name="Note" xfId="14" builtinId="10" customBuiltin="1"/>
    <cellStyle name="T1" xfId="15"/>
    <cellStyle name="T2" xfId="16"/>
    <cellStyle name="Total" xfId="17" builtinId="25" customBuiltin="1"/>
    <cellStyle name="Total1" xfId="18"/>
    <cellStyle name="TXT1" xfId="19"/>
    <cellStyle name="TXT2" xfId="20"/>
    <cellStyle name="TXT3" xfId="21"/>
    <cellStyle name="TXT4" xfId="22"/>
    <cellStyle name="TXT5" xfId="2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32348285010154704"/>
          <c:y val="8.6106789842759004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4"/>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extLst xmlns:c16r2="http://schemas.microsoft.com/office/drawing/2015/06/chart">
              <c:ext xmlns:c16="http://schemas.microsoft.com/office/drawing/2014/chart" uri="{C3380CC4-5D6E-409C-BE32-E72D297353CC}">
                <c16:uniqueId val="{00000001-9F37-4AE5-8FF6-B1C6C4A6A0B8}"/>
              </c:ext>
            </c:extLst>
          </c:dPt>
          <c:dLbls>
            <c:dLbl>
              <c:idx val="0"/>
              <c:layout>
                <c:manualLayout>
                  <c:x val="5.7054899387576725E-3"/>
                  <c:y val="6.4068615828726449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F37-4AE5-8FF6-B1C6C4A6A0B8}"/>
                </c:ext>
              </c:extLst>
            </c:dLbl>
            <c:dLbl>
              <c:idx val="1"/>
              <c:layout>
                <c:manualLayout>
                  <c:x val="8.0894575678040655E-3"/>
                  <c:y val="4.4111126362770302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9F37-4AE5-8FF6-B1C6C4A6A0B8}"/>
                </c:ext>
              </c:extLst>
            </c:dLbl>
            <c:dLbl>
              <c:idx val="2"/>
              <c:layout>
                <c:manualLayout>
                  <c:x val="6.3067585301837484E-3"/>
                  <c:y val="4.084505284699903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F37-4AE5-8FF6-B1C6C4A6A0B8}"/>
                </c:ext>
              </c:extLst>
            </c:dLbl>
            <c:dLbl>
              <c:idx val="3"/>
              <c:layout>
                <c:manualLayout>
                  <c:x val="4.5239501312335974E-3"/>
                  <c:y val="-5.9992263249185433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9F37-4AE5-8FF6-B1C6C4A6A0B8}"/>
                </c:ext>
              </c:extLst>
            </c:dLbl>
            <c:dLbl>
              <c:idx val="4"/>
              <c:layout>
                <c:manualLayout>
                  <c:x val="6.9079177602799332E-3"/>
                  <c:y val="-2.6965488268008032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9F37-4AE5-8FF6-B1C6C4A6A0B8}"/>
                </c:ext>
              </c:extLst>
            </c:dLbl>
            <c:dLbl>
              <c:idx val="5"/>
              <c:layout>
                <c:manualLayout>
                  <c:x val="5.1251093613298394E-3"/>
                  <c:y val="-1.312918294088101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9F37-4AE5-8FF6-B1C6C4A6A0B8}"/>
                </c:ext>
              </c:extLst>
            </c:dLbl>
            <c:dLbl>
              <c:idx val="6"/>
              <c:layout>
                <c:manualLayout>
                  <c:x val="5.4257436570429047E-3"/>
                  <c:y val="3.4688928543203448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9F37-4AE5-8FF6-B1C6C4A6A0B8}"/>
                </c:ext>
              </c:extLst>
            </c:dLbl>
            <c:dLbl>
              <c:idx val="7"/>
              <c:layout>
                <c:manualLayout>
                  <c:x val="5.7263779527559708E-3"/>
                  <c:y val="6.42923992662565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9F37-4AE5-8FF6-B1C6C4A6A0B8}"/>
                </c:ext>
              </c:extLst>
            </c:dLbl>
            <c:dLbl>
              <c:idx val="8"/>
              <c:layout>
                <c:manualLayout>
                  <c:x val="1.1235236220472459E-2"/>
                  <c:y val="3.0063516228458508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9F37-4AE5-8FF6-B1C6C4A6A0B8}"/>
                </c:ext>
              </c:extLst>
            </c:dLbl>
            <c:dLbl>
              <c:idx val="9"/>
              <c:layout>
                <c:manualLayout>
                  <c:x val="8.4108705161854841E-3"/>
                  <c:y val="-2.6557853010053954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9F37-4AE5-8FF6-B1C6C4A6A0B8}"/>
                </c:ext>
              </c:extLst>
            </c:dLbl>
            <c:spPr>
              <a:noFill/>
              <a:ln w="25400">
                <a:noFill/>
              </a:ln>
            </c:spPr>
            <c:txPr>
              <a:bodyPr rot="-5400000" vert="horz"/>
              <a:lstStyle/>
              <a:p>
                <a:pPr algn="ctr">
                  <a:defRPr sz="1000" b="1" i="0" u="none" strike="noStrike" baseline="0">
                    <a:solidFill>
                      <a:srgbClr val="FF0000"/>
                    </a:solidFill>
                    <a:latin typeface="Arial"/>
                    <a:ea typeface="Arial"/>
                    <a:cs typeface="Arial"/>
                  </a:defRPr>
                </a:pPr>
                <a:endParaRPr lang="ar-QA"/>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B-9F37-4AE5-8FF6-B1C6C4A6A0B8}"/>
            </c:ext>
          </c:extLst>
        </c:ser>
        <c:dLbls>
          <c:showLegendKey val="0"/>
          <c:showVal val="0"/>
          <c:showCatName val="0"/>
          <c:showSerName val="0"/>
          <c:showPercent val="0"/>
          <c:showBubbleSize val="0"/>
        </c:dLbls>
        <c:gapWidth val="150"/>
        <c:shape val="box"/>
        <c:axId val="50660864"/>
        <c:axId val="50662784"/>
        <c:axId val="0"/>
      </c:bar3DChart>
      <c:catAx>
        <c:axId val="50660864"/>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64E-2"/>
              <c:y val="0.7036450230955173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ar-QA"/>
          </a:p>
        </c:txPr>
        <c:crossAx val="50662784"/>
        <c:crosses val="autoZero"/>
        <c:auto val="1"/>
        <c:lblAlgn val="ctr"/>
        <c:lblOffset val="100"/>
        <c:tickLblSkip val="1"/>
        <c:tickMarkSkip val="1"/>
        <c:noMultiLvlLbl val="0"/>
      </c:catAx>
      <c:valAx>
        <c:axId val="50662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ar-QA"/>
          </a:p>
        </c:txPr>
        <c:crossAx val="50660864"/>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ar-QA"/>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manualLayout>
          <c:layoutTarget val="inner"/>
          <c:xMode val="edge"/>
          <c:yMode val="edge"/>
          <c:x val="6.4956248592896337E-2"/>
          <c:y val="7.9724409448818881E-2"/>
          <c:w val="0.92528101961631537"/>
          <c:h val="0.58295138020860293"/>
        </c:manualLayout>
      </c:layout>
      <c:barChart>
        <c:barDir val="col"/>
        <c:grouping val="clustered"/>
        <c:varyColors val="0"/>
        <c:ser>
          <c:idx val="0"/>
          <c:order val="0"/>
          <c:invertIfNegative val="0"/>
          <c:dPt>
            <c:idx val="0"/>
            <c:invertIfNegative val="0"/>
            <c:bubble3D val="0"/>
            <c:spPr>
              <a:solidFill>
                <a:srgbClr val="000080"/>
              </a:solidFill>
              <a:ln w="25400">
                <a:noFill/>
              </a:ln>
            </c:spPr>
            <c:extLst xmlns:c16r2="http://schemas.microsoft.com/office/drawing/2015/06/chart">
              <c:ext xmlns:c16="http://schemas.microsoft.com/office/drawing/2014/chart" uri="{C3380CC4-5D6E-409C-BE32-E72D297353CC}">
                <c16:uniqueId val="{00000001-183F-4F39-9113-C7EEE68B731A}"/>
              </c:ext>
            </c:extLst>
          </c:dPt>
          <c:dPt>
            <c:idx val="1"/>
            <c:invertIfNegative val="0"/>
            <c:bubble3D val="0"/>
            <c:spPr>
              <a:solidFill>
                <a:srgbClr val="C0C0FF"/>
              </a:solidFill>
              <a:ln w="25400">
                <a:noFill/>
              </a:ln>
            </c:spPr>
            <c:extLst xmlns:c16r2="http://schemas.microsoft.com/office/drawing/2015/06/chart">
              <c:ext xmlns:c16="http://schemas.microsoft.com/office/drawing/2014/chart" uri="{C3380CC4-5D6E-409C-BE32-E72D297353CC}">
                <c16:uniqueId val="{00000003-183F-4F39-9113-C7EEE68B731A}"/>
              </c:ext>
            </c:extLst>
          </c:dPt>
          <c:dPt>
            <c:idx val="2"/>
            <c:invertIfNegative val="0"/>
            <c:bubble3D val="0"/>
            <c:spPr>
              <a:solidFill>
                <a:srgbClr val="0080C0"/>
              </a:solidFill>
              <a:ln w="25400">
                <a:noFill/>
              </a:ln>
            </c:spPr>
            <c:extLst xmlns:c16r2="http://schemas.microsoft.com/office/drawing/2015/06/chart">
              <c:ext xmlns:c16="http://schemas.microsoft.com/office/drawing/2014/chart" uri="{C3380CC4-5D6E-409C-BE32-E72D297353CC}">
                <c16:uniqueId val="{00000005-183F-4F39-9113-C7EEE68B731A}"/>
              </c:ext>
            </c:extLst>
          </c:dPt>
          <c:dPt>
            <c:idx val="3"/>
            <c:invertIfNegative val="0"/>
            <c:bubble3D val="0"/>
            <c:spPr>
              <a:solidFill>
                <a:srgbClr val="FF8080"/>
              </a:solidFill>
              <a:ln w="25400">
                <a:noFill/>
              </a:ln>
            </c:spPr>
            <c:extLst xmlns:c16r2="http://schemas.microsoft.com/office/drawing/2015/06/chart">
              <c:ext xmlns:c16="http://schemas.microsoft.com/office/drawing/2014/chart" uri="{C3380CC4-5D6E-409C-BE32-E72D297353CC}">
                <c16:uniqueId val="{00000007-183F-4F39-9113-C7EEE68B731A}"/>
              </c:ext>
            </c:extLst>
          </c:dPt>
          <c:dPt>
            <c:idx val="5"/>
            <c:invertIfNegative val="0"/>
            <c:bubble3D val="0"/>
            <c:spPr>
              <a:solidFill>
                <a:srgbClr val="600080"/>
              </a:solidFill>
              <a:ln w="25400">
                <a:noFill/>
              </a:ln>
            </c:spPr>
            <c:extLst xmlns:c16r2="http://schemas.microsoft.com/office/drawing/2015/06/chart">
              <c:ext xmlns:c16="http://schemas.microsoft.com/office/drawing/2014/chart" uri="{C3380CC4-5D6E-409C-BE32-E72D297353CC}">
                <c16:uniqueId val="{00000009-183F-4F39-9113-C7EEE68B731A}"/>
              </c:ext>
            </c:extLst>
          </c:dPt>
          <c:dPt>
            <c:idx val="6"/>
            <c:invertIfNegative val="0"/>
            <c:bubble3D val="0"/>
            <c:spPr>
              <a:solidFill>
                <a:srgbClr val="A0E0E0"/>
              </a:solidFill>
              <a:ln w="25400">
                <a:noFill/>
              </a:ln>
            </c:spPr>
            <c:extLst xmlns:c16r2="http://schemas.microsoft.com/office/drawing/2015/06/chart">
              <c:ext xmlns:c16="http://schemas.microsoft.com/office/drawing/2014/chart" uri="{C3380CC4-5D6E-409C-BE32-E72D297353CC}">
                <c16:uniqueId val="{0000000B-183F-4F39-9113-C7EEE68B731A}"/>
              </c:ext>
            </c:extLst>
          </c:dPt>
          <c:dPt>
            <c:idx val="7"/>
            <c:invertIfNegative val="0"/>
            <c:bubble3D val="0"/>
            <c:spPr>
              <a:solidFill>
                <a:srgbClr val="FFFFC0"/>
              </a:solidFill>
              <a:ln w="25400">
                <a:noFill/>
              </a:ln>
            </c:spPr>
            <c:extLst xmlns:c16r2="http://schemas.microsoft.com/office/drawing/2015/06/chart">
              <c:ext xmlns:c16="http://schemas.microsoft.com/office/drawing/2014/chart" uri="{C3380CC4-5D6E-409C-BE32-E72D297353CC}">
                <c16:uniqueId val="{0000000D-183F-4F39-9113-C7EEE68B731A}"/>
              </c:ext>
            </c:extLst>
          </c:dPt>
          <c:dPt>
            <c:idx val="8"/>
            <c:invertIfNegative val="0"/>
            <c:bubble3D val="0"/>
            <c:spPr>
              <a:solidFill>
                <a:srgbClr val="802060"/>
              </a:solidFill>
              <a:ln w="25400">
                <a:noFill/>
              </a:ln>
            </c:spPr>
            <c:extLst xmlns:c16r2="http://schemas.microsoft.com/office/drawing/2015/06/chart">
              <c:ext xmlns:c16="http://schemas.microsoft.com/office/drawing/2014/chart" uri="{C3380CC4-5D6E-409C-BE32-E72D297353CC}">
                <c16:uniqueId val="{0000000F-183F-4F39-9113-C7EEE68B731A}"/>
              </c:ext>
            </c:extLst>
          </c:dPt>
          <c:dPt>
            <c:idx val="9"/>
            <c:invertIfNegative val="0"/>
            <c:bubble3D val="0"/>
            <c:spPr>
              <a:solidFill>
                <a:srgbClr val="8080FF"/>
              </a:solidFill>
              <a:ln w="25400">
                <a:noFill/>
              </a:ln>
            </c:spPr>
            <c:extLst xmlns:c16r2="http://schemas.microsoft.com/office/drawing/2015/06/chart">
              <c:ext xmlns:c16="http://schemas.microsoft.com/office/drawing/2014/chart" uri="{C3380CC4-5D6E-409C-BE32-E72D297353CC}">
                <c16:uniqueId val="{00000011-183F-4F39-9113-C7EEE68B731A}"/>
              </c:ext>
            </c:extLst>
          </c:dPt>
          <c:dLbls>
            <c:spPr>
              <a:noFill/>
              <a:ln w="25400">
                <a:noFill/>
              </a:ln>
            </c:spPr>
            <c:txPr>
              <a:bodyPr rot="-5400000" vert="horz"/>
              <a:lstStyle/>
              <a:p>
                <a:pPr algn="ctr">
                  <a:defRPr sz="1000" b="1" i="0" u="none" strike="noStrike" baseline="0">
                    <a:solidFill>
                      <a:srgbClr val="000000"/>
                    </a:solidFill>
                    <a:latin typeface="Arial"/>
                    <a:ea typeface="Arial"/>
                    <a:cs typeface="Arial"/>
                  </a:defRPr>
                </a:pPr>
                <a:endParaRPr lang="ar-QA"/>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Gr_30!$A$32:$A$41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Gr_30!$B$32:$B$41</c:f>
              <c:numCache>
                <c:formatCode>_-* #,##0_-;_-* #,##0\-;_-* "-"??_-;_-@_-</c:formatCode>
                <c:ptCount val="10"/>
                <c:pt idx="0">
                  <c:v>10915.595037397979</c:v>
                </c:pt>
                <c:pt idx="1">
                  <c:v>452.12232725999951</c:v>
                </c:pt>
                <c:pt idx="2">
                  <c:v>2688.4195313849996</c:v>
                </c:pt>
                <c:pt idx="3">
                  <c:v>789.17791838599987</c:v>
                </c:pt>
                <c:pt idx="4">
                  <c:v>297.13111782899995</c:v>
                </c:pt>
                <c:pt idx="5">
                  <c:v>9725.5235562370108</c:v>
                </c:pt>
                <c:pt idx="6">
                  <c:v>14284.306553597991</c:v>
                </c:pt>
                <c:pt idx="7">
                  <c:v>37816.413316519727</c:v>
                </c:pt>
                <c:pt idx="8">
                  <c:v>16244.189881579019</c:v>
                </c:pt>
                <c:pt idx="9">
                  <c:v>826.09593327499999</c:v>
                </c:pt>
              </c:numCache>
            </c:numRef>
          </c:val>
          <c:extLst xmlns:c16r2="http://schemas.microsoft.com/office/drawing/2015/06/chart">
            <c:ext xmlns:c16="http://schemas.microsoft.com/office/drawing/2014/chart" uri="{C3380CC4-5D6E-409C-BE32-E72D297353CC}">
              <c16:uniqueId val="{00000012-183F-4F39-9113-C7EEE68B731A}"/>
            </c:ext>
          </c:extLst>
        </c:ser>
        <c:dLbls>
          <c:showLegendKey val="0"/>
          <c:showVal val="0"/>
          <c:showCatName val="0"/>
          <c:showSerName val="0"/>
          <c:showPercent val="0"/>
          <c:showBubbleSize val="0"/>
        </c:dLbls>
        <c:gapWidth val="52"/>
        <c:axId val="50732032"/>
        <c:axId val="50742016"/>
      </c:barChart>
      <c:catAx>
        <c:axId val="50732032"/>
        <c:scaling>
          <c:orientation val="minMax"/>
        </c:scaling>
        <c:delete val="0"/>
        <c:axPos val="b"/>
        <c:numFmt formatCode="General" sourceLinked="1"/>
        <c:majorTickMark val="out"/>
        <c:minorTickMark val="none"/>
        <c:tickLblPos val="nextTo"/>
        <c:txPr>
          <a:bodyPr rot="-5400000" vert="horz"/>
          <a:lstStyle/>
          <a:p>
            <a:pPr>
              <a:defRPr sz="900" b="1" i="0" u="none" strike="noStrike" baseline="0">
                <a:solidFill>
                  <a:srgbClr val="000000"/>
                </a:solidFill>
                <a:latin typeface="Arial"/>
                <a:ea typeface="Arial"/>
                <a:cs typeface="Arial"/>
              </a:defRPr>
            </a:pPr>
            <a:endParaRPr lang="ar-QA"/>
          </a:p>
        </c:txPr>
        <c:crossAx val="50742016"/>
        <c:crosses val="autoZero"/>
        <c:auto val="1"/>
        <c:lblAlgn val="ctr"/>
        <c:lblOffset val="100"/>
        <c:noMultiLvlLbl val="0"/>
      </c:catAx>
      <c:valAx>
        <c:axId val="50742016"/>
        <c:scaling>
          <c:orientation val="minMax"/>
        </c:scaling>
        <c:delete val="0"/>
        <c:axPos val="l"/>
        <c:title>
          <c:tx>
            <c:rich>
              <a:bodyPr rot="0" vert="horz"/>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(مليون ريال قطري)</a:t>
                </a:r>
              </a:p>
              <a:p>
                <a:pPr>
                  <a:defRPr sz="1100" b="0" i="0" u="none" strike="noStrike" baseline="0">
                    <a:solidFill>
                      <a:srgbClr val="000000"/>
                    </a:solidFill>
                    <a:latin typeface="Calibri"/>
                    <a:ea typeface="Calibri"/>
                    <a:cs typeface="Calibri"/>
                  </a:defRPr>
                </a:pPr>
                <a:r>
                  <a:rPr lang="en-US" sz="800" b="1" i="0" u="none" strike="noStrike" baseline="0">
                    <a:solidFill>
                      <a:srgbClr val="000000"/>
                    </a:solidFill>
                    <a:latin typeface="Arial"/>
                    <a:cs typeface="Arial"/>
                  </a:rPr>
                  <a:t>Value (Million) QR</a:t>
                </a:r>
                <a:endParaRPr lang="en-US" sz="1000"/>
              </a:p>
            </c:rich>
          </c:tx>
          <c:layout>
            <c:manualLayout>
              <c:xMode val="edge"/>
              <c:yMode val="edge"/>
              <c:x val="1.2309442522772467E-3"/>
              <c:y val="1.5302779055680223E-3"/>
            </c:manualLayout>
          </c:layout>
          <c:overlay val="0"/>
          <c:spPr>
            <a:noFill/>
            <a:ln w="25400">
              <a:noFill/>
            </a:ln>
          </c:spPr>
        </c:title>
        <c:numFmt formatCode="_-* #,##0_-;_-* #,##0\-;_-* &quot;-&quot;??_-;_-@_-" sourceLinked="1"/>
        <c:majorTickMark val="out"/>
        <c:minorTickMark val="none"/>
        <c:tickLblPos val="nextTo"/>
        <c:txPr>
          <a:bodyPr rot="0" vert="horz"/>
          <a:lstStyle/>
          <a:p>
            <a:pPr>
              <a:defRPr sz="800" b="1" i="0" u="none" strike="noStrike" baseline="0">
                <a:solidFill>
                  <a:srgbClr val="000000"/>
                </a:solidFill>
                <a:latin typeface="Arial"/>
                <a:ea typeface="Arial"/>
                <a:cs typeface="Arial"/>
              </a:defRPr>
            </a:pPr>
            <a:endParaRPr lang="ar-QA"/>
          </a:p>
        </c:txPr>
        <c:crossAx val="50732032"/>
        <c:crosses val="autoZero"/>
        <c:crossBetween val="between"/>
      </c:valAx>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22099341711549975"/>
          <c:y val="8.6106789842758991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9"/>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extLst xmlns:c16r2="http://schemas.microsoft.com/office/drawing/2015/06/chart">
              <c:ext xmlns:c16="http://schemas.microsoft.com/office/drawing/2014/chart" uri="{C3380CC4-5D6E-409C-BE32-E72D297353CC}">
                <c16:uniqueId val="{00000001-6629-450F-BDB1-7EB14ACE1305}"/>
              </c:ext>
            </c:extLst>
          </c:dPt>
          <c:dLbls>
            <c:dLbl>
              <c:idx val="0"/>
              <c:layout>
                <c:manualLayout>
                  <c:x val="5.7054899387576734E-3"/>
                  <c:y val="6.4068615828726484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6629-450F-BDB1-7EB14ACE1305}"/>
                </c:ext>
              </c:extLst>
            </c:dLbl>
            <c:dLbl>
              <c:idx val="1"/>
              <c:layout>
                <c:manualLayout>
                  <c:x val="8.0894575678040689E-3"/>
                  <c:y val="4.4111126362770302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6629-450F-BDB1-7EB14ACE1305}"/>
                </c:ext>
              </c:extLst>
            </c:dLbl>
            <c:dLbl>
              <c:idx val="2"/>
              <c:layout>
                <c:manualLayout>
                  <c:x val="6.3067585301837493E-3"/>
                  <c:y val="4.084505284699903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6629-450F-BDB1-7EB14ACE1305}"/>
                </c:ext>
              </c:extLst>
            </c:dLbl>
            <c:dLbl>
              <c:idx val="3"/>
              <c:layout>
                <c:manualLayout>
                  <c:x val="4.5239501312335974E-3"/>
                  <c:y val="-5.9992263249185451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6629-450F-BDB1-7EB14ACE1305}"/>
                </c:ext>
              </c:extLst>
            </c:dLbl>
            <c:dLbl>
              <c:idx val="4"/>
              <c:layout>
                <c:manualLayout>
                  <c:x val="6.9079177602799332E-3"/>
                  <c:y val="-2.6965488268008027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6629-450F-BDB1-7EB14ACE1305}"/>
                </c:ext>
              </c:extLst>
            </c:dLbl>
            <c:dLbl>
              <c:idx val="5"/>
              <c:layout>
                <c:manualLayout>
                  <c:x val="5.1251093613298394E-3"/>
                  <c:y val="-1.3129182940881013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6629-450F-BDB1-7EB14ACE1305}"/>
                </c:ext>
              </c:extLst>
            </c:dLbl>
            <c:dLbl>
              <c:idx val="6"/>
              <c:layout>
                <c:manualLayout>
                  <c:x val="5.4257436570429064E-3"/>
                  <c:y val="3.4688928543203457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6629-450F-BDB1-7EB14ACE1305}"/>
                </c:ext>
              </c:extLst>
            </c:dLbl>
            <c:dLbl>
              <c:idx val="7"/>
              <c:layout>
                <c:manualLayout>
                  <c:x val="5.7263779527559717E-3"/>
                  <c:y val="6.42923992662565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6629-450F-BDB1-7EB14ACE1305}"/>
                </c:ext>
              </c:extLst>
            </c:dLbl>
            <c:dLbl>
              <c:idx val="8"/>
              <c:layout>
                <c:manualLayout>
                  <c:x val="1.1235236220472459E-2"/>
                  <c:y val="3.0063516228458513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6629-450F-BDB1-7EB14ACE1305}"/>
                </c:ext>
              </c:extLst>
            </c:dLbl>
            <c:dLbl>
              <c:idx val="9"/>
              <c:layout>
                <c:manualLayout>
                  <c:x val="8.4108705161854858E-3"/>
                  <c:y val="-2.6557853010053959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6629-450F-BDB1-7EB14ACE1305}"/>
                </c:ext>
              </c:extLst>
            </c:dLbl>
            <c:spPr>
              <a:noFill/>
              <a:ln w="25400">
                <a:noFill/>
              </a:ln>
            </c:spPr>
            <c:txPr>
              <a:bodyPr rot="-5400000" vert="horz"/>
              <a:lstStyle/>
              <a:p>
                <a:pPr algn="ctr">
                  <a:defRPr lang="en-US" sz="1000" b="1" i="0" u="none" strike="noStrike" baseline="0">
                    <a:solidFill>
                      <a:srgbClr val="FF0000"/>
                    </a:solidFill>
                    <a:latin typeface="Arial"/>
                    <a:ea typeface="Arial"/>
                    <a:cs typeface="Arial"/>
                  </a:defRPr>
                </a:pPr>
                <a:endParaRPr lang="ar-QA"/>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B-6629-450F-BDB1-7EB14ACE1305}"/>
            </c:ext>
          </c:extLst>
        </c:ser>
        <c:dLbls>
          <c:showLegendKey val="0"/>
          <c:showVal val="0"/>
          <c:showCatName val="0"/>
          <c:showSerName val="0"/>
          <c:showPercent val="0"/>
          <c:showBubbleSize val="0"/>
        </c:dLbls>
        <c:gapWidth val="150"/>
        <c:shape val="box"/>
        <c:axId val="70231552"/>
        <c:axId val="70233472"/>
        <c:axId val="0"/>
      </c:bar3DChart>
      <c:catAx>
        <c:axId val="70231552"/>
        <c:scaling>
          <c:orientation val="minMax"/>
        </c:scaling>
        <c:delete val="0"/>
        <c:axPos val="b"/>
        <c:title>
          <c:tx>
            <c:rich>
              <a:bodyPr/>
              <a:lstStyle/>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78E-2"/>
              <c:y val="0.7036450230955175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lang="en-US" sz="800" b="0" i="0" u="none" strike="noStrike" baseline="0">
                <a:solidFill>
                  <a:srgbClr val="000000"/>
                </a:solidFill>
                <a:latin typeface="Arial"/>
                <a:ea typeface="Arial"/>
                <a:cs typeface="Arial"/>
              </a:defRPr>
            </a:pPr>
            <a:endParaRPr lang="ar-QA"/>
          </a:p>
        </c:txPr>
        <c:crossAx val="70233472"/>
        <c:crosses val="autoZero"/>
        <c:auto val="1"/>
        <c:lblAlgn val="ctr"/>
        <c:lblOffset val="100"/>
        <c:tickLblSkip val="1"/>
        <c:tickMarkSkip val="1"/>
        <c:noMultiLvlLbl val="0"/>
      </c:catAx>
      <c:valAx>
        <c:axId val="702334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US" sz="900" b="0" i="0" u="none" strike="noStrike" baseline="0">
                <a:solidFill>
                  <a:srgbClr val="000000"/>
                </a:solidFill>
                <a:latin typeface="Arial"/>
                <a:ea typeface="Arial"/>
                <a:cs typeface="Arial"/>
              </a:defRPr>
            </a:pPr>
            <a:endParaRPr lang="ar-QA"/>
          </a:p>
        </c:txPr>
        <c:crossAx val="70231552"/>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ar-QA"/>
    </a:p>
  </c:txPr>
  <c:printSettings>
    <c:headerFooter alignWithMargins="0"/>
    <c:pageMargins b="0.75000000000000011" l="0.70000000000000007" r="0.70000000000000007" t="0.75000000000000011" header="0.30000000000000004" footer="0.30000000000000004"/>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100"/>
      <c:rotY val="20"/>
      <c:depthPercent val="150"/>
      <c:rAngAx val="1"/>
    </c:view3D>
    <c:floor>
      <c:thickness val="0"/>
    </c:floor>
    <c:sideWall>
      <c:thickness val="0"/>
      <c:spPr>
        <a:noFill/>
      </c:spPr>
    </c:sideWall>
    <c:backWall>
      <c:thickness val="0"/>
      <c:spPr>
        <a:noFill/>
      </c:spPr>
    </c:backWall>
    <c:plotArea>
      <c:layout>
        <c:manualLayout>
          <c:layoutTarget val="inner"/>
          <c:xMode val="edge"/>
          <c:yMode val="edge"/>
          <c:x val="5.9397209919262679E-2"/>
          <c:y val="1.4957296168236192E-2"/>
          <c:w val="0.93560878397853553"/>
          <c:h val="0.67828355730774526"/>
        </c:manualLayout>
      </c:layout>
      <c:bar3DChart>
        <c:barDir val="col"/>
        <c:grouping val="standard"/>
        <c:varyColors val="0"/>
        <c:ser>
          <c:idx val="0"/>
          <c:order val="0"/>
          <c:invertIfNegative val="0"/>
          <c:dPt>
            <c:idx val="0"/>
            <c:invertIfNegative val="0"/>
            <c:bubble3D val="0"/>
            <c:spPr>
              <a:solidFill>
                <a:srgbClr val="8080FF"/>
              </a:solidFill>
              <a:ln w="25400">
                <a:noFill/>
              </a:ln>
            </c:spPr>
            <c:extLst xmlns:c16r2="http://schemas.microsoft.com/office/drawing/2015/06/chart">
              <c:ext xmlns:c16="http://schemas.microsoft.com/office/drawing/2014/chart" uri="{C3380CC4-5D6E-409C-BE32-E72D297353CC}">
                <c16:uniqueId val="{00000001-DB7D-447D-9B7D-B45FE5925B35}"/>
              </c:ext>
            </c:extLst>
          </c:dPt>
          <c:dPt>
            <c:idx val="1"/>
            <c:invertIfNegative val="0"/>
            <c:bubble3D val="0"/>
            <c:spPr>
              <a:solidFill>
                <a:srgbClr val="802060"/>
              </a:solidFill>
              <a:ln w="25400">
                <a:noFill/>
              </a:ln>
            </c:spPr>
            <c:extLst xmlns:c16r2="http://schemas.microsoft.com/office/drawing/2015/06/chart">
              <c:ext xmlns:c16="http://schemas.microsoft.com/office/drawing/2014/chart" uri="{C3380CC4-5D6E-409C-BE32-E72D297353CC}">
                <c16:uniqueId val="{00000003-DB7D-447D-9B7D-B45FE5925B35}"/>
              </c:ext>
            </c:extLst>
          </c:dPt>
          <c:dPt>
            <c:idx val="2"/>
            <c:invertIfNegative val="0"/>
            <c:bubble3D val="0"/>
            <c:spPr>
              <a:solidFill>
                <a:srgbClr val="FFFFC0"/>
              </a:solidFill>
              <a:ln w="25400">
                <a:noFill/>
              </a:ln>
            </c:spPr>
            <c:extLst xmlns:c16r2="http://schemas.microsoft.com/office/drawing/2015/06/chart">
              <c:ext xmlns:c16="http://schemas.microsoft.com/office/drawing/2014/chart" uri="{C3380CC4-5D6E-409C-BE32-E72D297353CC}">
                <c16:uniqueId val="{00000005-DB7D-447D-9B7D-B45FE5925B35}"/>
              </c:ext>
            </c:extLst>
          </c:dPt>
          <c:dPt>
            <c:idx val="3"/>
            <c:invertIfNegative val="0"/>
            <c:bubble3D val="0"/>
            <c:spPr>
              <a:solidFill>
                <a:srgbClr val="A0E0E0"/>
              </a:solidFill>
              <a:ln w="25400">
                <a:noFill/>
              </a:ln>
            </c:spPr>
            <c:extLst xmlns:c16r2="http://schemas.microsoft.com/office/drawing/2015/06/chart">
              <c:ext xmlns:c16="http://schemas.microsoft.com/office/drawing/2014/chart" uri="{C3380CC4-5D6E-409C-BE32-E72D297353CC}">
                <c16:uniqueId val="{00000007-DB7D-447D-9B7D-B45FE5925B35}"/>
              </c:ext>
            </c:extLst>
          </c:dPt>
          <c:dPt>
            <c:idx val="4"/>
            <c:invertIfNegative val="0"/>
            <c:bubble3D val="0"/>
            <c:spPr>
              <a:solidFill>
                <a:srgbClr val="600080"/>
              </a:solidFill>
              <a:ln w="25400">
                <a:noFill/>
              </a:ln>
            </c:spPr>
            <c:extLst xmlns:c16r2="http://schemas.microsoft.com/office/drawing/2015/06/chart">
              <c:ext xmlns:c16="http://schemas.microsoft.com/office/drawing/2014/chart" uri="{C3380CC4-5D6E-409C-BE32-E72D297353CC}">
                <c16:uniqueId val="{00000009-DB7D-447D-9B7D-B45FE5925B35}"/>
              </c:ext>
            </c:extLst>
          </c:dPt>
          <c:dPt>
            <c:idx val="5"/>
            <c:invertIfNegative val="0"/>
            <c:bubble3D val="0"/>
            <c:spPr>
              <a:solidFill>
                <a:srgbClr val="FF8080"/>
              </a:solidFill>
              <a:ln w="25400">
                <a:noFill/>
              </a:ln>
            </c:spPr>
            <c:extLst xmlns:c16r2="http://schemas.microsoft.com/office/drawing/2015/06/chart">
              <c:ext xmlns:c16="http://schemas.microsoft.com/office/drawing/2014/chart" uri="{C3380CC4-5D6E-409C-BE32-E72D297353CC}">
                <c16:uniqueId val="{0000000B-DB7D-447D-9B7D-B45FE5925B35}"/>
              </c:ext>
            </c:extLst>
          </c:dPt>
          <c:dPt>
            <c:idx val="6"/>
            <c:invertIfNegative val="0"/>
            <c:bubble3D val="0"/>
            <c:spPr>
              <a:solidFill>
                <a:srgbClr val="0080C0"/>
              </a:solidFill>
              <a:ln w="25400">
                <a:noFill/>
              </a:ln>
            </c:spPr>
            <c:extLst xmlns:c16r2="http://schemas.microsoft.com/office/drawing/2015/06/chart">
              <c:ext xmlns:c16="http://schemas.microsoft.com/office/drawing/2014/chart" uri="{C3380CC4-5D6E-409C-BE32-E72D297353CC}">
                <c16:uniqueId val="{0000000D-DB7D-447D-9B7D-B45FE5925B35}"/>
              </c:ext>
            </c:extLst>
          </c:dPt>
          <c:dPt>
            <c:idx val="7"/>
            <c:invertIfNegative val="0"/>
            <c:bubble3D val="0"/>
            <c:spPr>
              <a:solidFill>
                <a:srgbClr val="C0C0FF"/>
              </a:solidFill>
              <a:ln w="25400">
                <a:noFill/>
              </a:ln>
            </c:spPr>
            <c:extLst xmlns:c16r2="http://schemas.microsoft.com/office/drawing/2015/06/chart">
              <c:ext xmlns:c16="http://schemas.microsoft.com/office/drawing/2014/chart" uri="{C3380CC4-5D6E-409C-BE32-E72D297353CC}">
                <c16:uniqueId val="{0000000F-DB7D-447D-9B7D-B45FE5925B35}"/>
              </c:ext>
            </c:extLst>
          </c:dPt>
          <c:dPt>
            <c:idx val="9"/>
            <c:invertIfNegative val="0"/>
            <c:bubble3D val="0"/>
            <c:spPr>
              <a:solidFill>
                <a:srgbClr val="000080"/>
              </a:solidFill>
              <a:ln w="25400">
                <a:noFill/>
              </a:ln>
            </c:spPr>
            <c:extLst xmlns:c16r2="http://schemas.microsoft.com/office/drawing/2015/06/chart">
              <c:ext xmlns:c16="http://schemas.microsoft.com/office/drawing/2014/chart" uri="{C3380CC4-5D6E-409C-BE32-E72D297353CC}">
                <c16:uniqueId val="{00000011-DB7D-447D-9B7D-B45FE5925B35}"/>
              </c:ext>
            </c:extLst>
          </c:dPt>
          <c:dLbls>
            <c:dLbl>
              <c:idx val="0"/>
              <c:layout>
                <c:manualLayout>
                  <c:x val="1.9922319123483228E-2"/>
                  <c:y val="-2.838774663874328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B7D-447D-9B7D-B45FE5925B35}"/>
                </c:ext>
              </c:extLst>
            </c:dLbl>
            <c:dLbl>
              <c:idx val="1"/>
              <c:layout>
                <c:manualLayout>
                  <c:x val="1.7022450618799308E-2"/>
                  <c:y val="-3.36539490780007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DB7D-447D-9B7D-B45FE5925B35}"/>
                </c:ext>
              </c:extLst>
            </c:dLbl>
            <c:dLbl>
              <c:idx val="2"/>
              <c:layout>
                <c:manualLayout>
                  <c:x val="5.9054227541037608E-3"/>
                  <c:y val="-3.479123339841874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DB7D-447D-9B7D-B45FE5925B35}"/>
                </c:ext>
              </c:extLst>
            </c:dLbl>
            <c:dLbl>
              <c:idx val="3"/>
              <c:layout>
                <c:manualLayout>
                  <c:x val="7.7310996429436193E-3"/>
                  <c:y val="2.5442892609730232E-4"/>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DB7D-447D-9B7D-B45FE5925B35}"/>
                </c:ext>
              </c:extLst>
            </c:dLbl>
            <c:dLbl>
              <c:idx val="4"/>
              <c:layout>
                <c:manualLayout>
                  <c:x val="8.7510268822507536E-3"/>
                  <c:y val="-2.907589965854986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DB7D-447D-9B7D-B45FE5925B35}"/>
                </c:ext>
              </c:extLst>
            </c:dLbl>
            <c:dLbl>
              <c:idx val="5"/>
              <c:layout>
                <c:manualLayout>
                  <c:x val="4.2814469478574969E-3"/>
                  <c:y val="-1.891780764776806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DB7D-447D-9B7D-B45FE5925B35}"/>
                </c:ext>
              </c:extLst>
            </c:dLbl>
            <c:dLbl>
              <c:idx val="6"/>
              <c:layout>
                <c:manualLayout>
                  <c:x val="1.0830625676914106E-2"/>
                  <c:y val="-1.750155430328479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DB7D-447D-9B7D-B45FE5925B35}"/>
                </c:ext>
              </c:extLst>
            </c:dLbl>
            <c:dLbl>
              <c:idx val="7"/>
              <c:layout>
                <c:manualLayout>
                  <c:x val="1.3819492703480905E-2"/>
                  <c:y val="-3.508984501990634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DB7D-447D-9B7D-B45FE5925B35}"/>
                </c:ext>
              </c:extLst>
            </c:dLbl>
            <c:dLbl>
              <c:idx val="8"/>
              <c:layout>
                <c:manualLayout>
                  <c:x val="1.2895020557422464E-2"/>
                  <c:y val="-2.842681113024608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DB7D-447D-9B7D-B45FE5925B35}"/>
                </c:ext>
              </c:extLst>
            </c:dLbl>
            <c:dLbl>
              <c:idx val="9"/>
              <c:layout>
                <c:manualLayout>
                  <c:x val="1.7468802927853595E-2"/>
                  <c:y val="-3.07064559479440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DB7D-447D-9B7D-B45FE5925B35}"/>
                </c:ext>
              </c:extLst>
            </c:dLbl>
            <c:spPr>
              <a:noFill/>
              <a:ln w="25400">
                <a:noFill/>
              </a:ln>
            </c:spPr>
            <c:txPr>
              <a:bodyPr rot="-5400000" vert="horz"/>
              <a:lstStyle/>
              <a:p>
                <a:pPr algn="ctr">
                  <a:defRPr lang="en-US" sz="90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Gr_31!$A$32:$A$41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Gr_31!$B$32:$B$41</c:f>
              <c:numCache>
                <c:formatCode>0</c:formatCode>
                <c:ptCount val="10"/>
                <c:pt idx="0">
                  <c:v>18.075743581000001</c:v>
                </c:pt>
                <c:pt idx="1">
                  <c:v>0.498009547</c:v>
                </c:pt>
                <c:pt idx="2">
                  <c:v>197.13374988000001</c:v>
                </c:pt>
                <c:pt idx="3">
                  <c:v>153377.62934283901</c:v>
                </c:pt>
                <c:pt idx="4">
                  <c:v>4.1355006059999999</c:v>
                </c:pt>
                <c:pt idx="5">
                  <c:v>17955.155204008006</c:v>
                </c:pt>
                <c:pt idx="6">
                  <c:v>5309.9633674380011</c:v>
                </c:pt>
                <c:pt idx="7">
                  <c:v>155.77325987899999</c:v>
                </c:pt>
                <c:pt idx="8">
                  <c:v>36.282816595</c:v>
                </c:pt>
                <c:pt idx="9">
                  <c:v>0</c:v>
                </c:pt>
              </c:numCache>
            </c:numRef>
          </c:val>
          <c:extLst xmlns:c16r2="http://schemas.microsoft.com/office/drawing/2015/06/chart">
            <c:ext xmlns:c16="http://schemas.microsoft.com/office/drawing/2014/chart" uri="{C3380CC4-5D6E-409C-BE32-E72D297353CC}">
              <c16:uniqueId val="{00000013-DB7D-447D-9B7D-B45FE5925B35}"/>
            </c:ext>
          </c:extLst>
        </c:ser>
        <c:dLbls>
          <c:showLegendKey val="0"/>
          <c:showVal val="0"/>
          <c:showCatName val="0"/>
          <c:showSerName val="0"/>
          <c:showPercent val="0"/>
          <c:showBubbleSize val="0"/>
        </c:dLbls>
        <c:gapWidth val="45"/>
        <c:shape val="box"/>
        <c:axId val="112596096"/>
        <c:axId val="112597632"/>
        <c:axId val="51497152"/>
      </c:bar3DChart>
      <c:catAx>
        <c:axId val="112596096"/>
        <c:scaling>
          <c:orientation val="minMax"/>
        </c:scaling>
        <c:delete val="0"/>
        <c:axPos val="b"/>
        <c:numFmt formatCode="General" sourceLinked="1"/>
        <c:majorTickMark val="out"/>
        <c:minorTickMark val="none"/>
        <c:tickLblPos val="nextTo"/>
        <c:txPr>
          <a:bodyPr rot="-5400000" vert="horz"/>
          <a:lstStyle/>
          <a:p>
            <a:pPr>
              <a:defRPr lang="en-US" sz="800" b="1" i="0" u="none" strike="noStrike" baseline="0">
                <a:solidFill>
                  <a:srgbClr val="000000"/>
                </a:solidFill>
                <a:latin typeface="Arial"/>
                <a:ea typeface="Arial"/>
                <a:cs typeface="Arial"/>
              </a:defRPr>
            </a:pPr>
            <a:endParaRPr lang="ar-QA"/>
          </a:p>
        </c:txPr>
        <c:crossAx val="112597632"/>
        <c:crosses val="autoZero"/>
        <c:auto val="1"/>
        <c:lblAlgn val="ctr"/>
        <c:lblOffset val="100"/>
        <c:noMultiLvlLbl val="0"/>
      </c:catAx>
      <c:valAx>
        <c:axId val="112597632"/>
        <c:scaling>
          <c:orientation val="minMax"/>
        </c:scaling>
        <c:delete val="0"/>
        <c:axPos val="l"/>
        <c:title>
          <c:tx>
            <c:rich>
              <a:bodyPr rot="0" vert="horz"/>
              <a:lstStyle/>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(مليون ريال قطري)</a:t>
                </a:r>
              </a:p>
              <a:p>
                <a:pPr>
                  <a:defRPr lang="en-US" sz="1100" b="0" i="0" u="none" strike="noStrike" baseline="0">
                    <a:solidFill>
                      <a:srgbClr val="000000"/>
                    </a:solidFill>
                    <a:latin typeface="Calibri"/>
                    <a:ea typeface="Calibri"/>
                    <a:cs typeface="Calibri"/>
                  </a:defRPr>
                </a:pPr>
                <a:r>
                  <a:rPr lang="en-US" sz="800" b="1" i="0" u="none" strike="noStrike" baseline="0">
                    <a:solidFill>
                      <a:srgbClr val="000000"/>
                    </a:solidFill>
                    <a:latin typeface="Arial"/>
                    <a:cs typeface="Arial"/>
                  </a:rPr>
                  <a:t>Value (Million) QR</a:t>
                </a:r>
                <a:endParaRPr lang="en-US" sz="1000"/>
              </a:p>
            </c:rich>
          </c:tx>
          <c:layout>
            <c:manualLayout>
              <c:xMode val="edge"/>
              <c:yMode val="edge"/>
              <c:x val="7.8698874356650395E-3"/>
              <c:y val="2.2650877579414269E-3"/>
            </c:manualLayout>
          </c:layout>
          <c:overlay val="0"/>
          <c:spPr>
            <a:noFill/>
            <a:ln w="25400">
              <a:noFill/>
            </a:ln>
          </c:spPr>
        </c:title>
        <c:numFmt formatCode="0" sourceLinked="1"/>
        <c:majorTickMark val="out"/>
        <c:minorTickMark val="none"/>
        <c:tickLblPos val="nextTo"/>
        <c:txPr>
          <a:bodyPr rot="0" vert="horz"/>
          <a:lstStyle/>
          <a:p>
            <a:pPr>
              <a:defRPr lang="en-US" sz="800" b="0" i="0" u="none" strike="noStrike" baseline="0">
                <a:solidFill>
                  <a:srgbClr val="000000"/>
                </a:solidFill>
                <a:latin typeface="Arial"/>
                <a:ea typeface="Arial"/>
                <a:cs typeface="Arial"/>
              </a:defRPr>
            </a:pPr>
            <a:endParaRPr lang="ar-QA"/>
          </a:p>
        </c:txPr>
        <c:crossAx val="112596096"/>
        <c:crosses val="autoZero"/>
        <c:crossBetween val="between"/>
        <c:majorUnit val="20000"/>
        <c:minorUnit val="10000"/>
      </c:valAx>
      <c:serAx>
        <c:axId val="51497152"/>
        <c:scaling>
          <c:orientation val="minMax"/>
        </c:scaling>
        <c:delete val="1"/>
        <c:axPos val="b"/>
        <c:majorTickMark val="out"/>
        <c:minorTickMark val="none"/>
        <c:tickLblPos val="nextTo"/>
        <c:crossAx val="112597632"/>
        <c:crosses val="autoZero"/>
      </c:ser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ar-QA"/>
    </a:p>
  </c:txPr>
  <c:printSettings>
    <c:headerFooter alignWithMargins="0"/>
    <c:pageMargins b="0.75000000000000011" l="0.70000000000000007" r="0.70000000000000007" t="0.75000000000000011" header="0.30000000000000004" footer="0.30000000000000004"/>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144780</xdr:rowOff>
    </xdr:from>
    <xdr:to>
      <xdr:col>0</xdr:col>
      <xdr:colOff>4953000</xdr:colOff>
      <xdr:row>5</xdr:row>
      <xdr:rowOff>0</xdr:rowOff>
    </xdr:to>
    <xdr:sp macro="" textlink="">
      <xdr:nvSpPr>
        <xdr:cNvPr id="3" name="Text Box 2">
          <a:extLst>
            <a:ext uri="{FF2B5EF4-FFF2-40B4-BE49-F238E27FC236}">
              <a16:creationId xmlns:a16="http://schemas.microsoft.com/office/drawing/2014/main" xmlns="" id="{00000000-0008-0000-0000-000003000000}"/>
            </a:ext>
          </a:extLst>
        </xdr:cNvPr>
        <xdr:cNvSpPr txBox="1">
          <a:spLocks noChangeArrowheads="1"/>
        </xdr:cNvSpPr>
      </xdr:nvSpPr>
      <xdr:spPr bwMode="auto">
        <a:xfrm>
          <a:off x="10521086400" y="312420"/>
          <a:ext cx="4895850" cy="249936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rtl="0">
            <a:lnSpc>
              <a:spcPct val="100000"/>
            </a:lnSpc>
            <a:spcBef>
              <a:spcPts val="0"/>
            </a:spcBef>
            <a:spcAft>
              <a:spcPts val="0"/>
            </a:spcAft>
            <a:tabLst>
              <a:tab pos="1838325" algn="l"/>
              <a:tab pos="2743200" algn="ctr"/>
            </a:tabLst>
          </a:pPr>
          <a:r>
            <a:rPr lang="en-US" sz="4800" b="1">
              <a:solidFill>
                <a:sysClr val="windowText" lastClr="000000"/>
              </a:solidFill>
              <a:effectLst/>
              <a:latin typeface="AGA Arabesque Desktop" panose="05000000000000000000" pitchFamily="2" charset="2"/>
              <a:ea typeface="Calibri"/>
              <a:cs typeface="Arial"/>
            </a:rPr>
            <a:t>(+</a:t>
          </a:r>
          <a:endParaRPr lang="en-US" sz="1100">
            <a:solidFill>
              <a:sysClr val="windowText" lastClr="000000"/>
            </a:solidFill>
            <a:effectLst/>
            <a:latin typeface="AGA Arabesque Desktop" panose="05000000000000000000" pitchFamily="2" charset="2"/>
            <a:ea typeface="Calibri"/>
            <a:cs typeface="Arial"/>
          </a:endParaRPr>
        </a:p>
        <a:p>
          <a:pPr algn="ctr">
            <a:lnSpc>
              <a:spcPct val="100000"/>
            </a:lnSpc>
            <a:spcBef>
              <a:spcPts val="0"/>
            </a:spcBef>
            <a:spcAft>
              <a:spcPts val="0"/>
            </a:spcAft>
          </a:pPr>
          <a:r>
            <a:rPr lang="ar-QA" sz="2800" b="1">
              <a:solidFill>
                <a:sysClr val="windowText" lastClr="000000"/>
              </a:solidFill>
              <a:effectLst/>
              <a:latin typeface="+mn-lt"/>
              <a:ea typeface="Calibri"/>
              <a:cs typeface="Sultan bold" pitchFamily="2" charset="-78"/>
            </a:rPr>
            <a:t>إحصاءات التجارة الخارجية</a:t>
          </a:r>
          <a:endParaRPr lang="en-US" sz="2800" b="1">
            <a:solidFill>
              <a:sysClr val="windowText" lastClr="000000"/>
            </a:solidFill>
            <a:effectLst/>
            <a:latin typeface="+mn-lt"/>
            <a:ea typeface="Calibri"/>
            <a:cs typeface="Sultan bold" pitchFamily="2" charset="-78"/>
          </a:endParaRPr>
        </a:p>
        <a:p>
          <a:pPr algn="ctr">
            <a:lnSpc>
              <a:spcPct val="100000"/>
            </a:lnSpc>
            <a:spcBef>
              <a:spcPts val="0"/>
            </a:spcBef>
            <a:spcAft>
              <a:spcPts val="0"/>
            </a:spcAft>
          </a:pPr>
          <a:endParaRPr lang="ar-QA" sz="18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ysClr val="windowText" lastClr="000000"/>
              </a:solidFill>
              <a:effectLst/>
              <a:latin typeface="Bernard MT Condensed" panose="02050806060905020404" pitchFamily="18" charset="0"/>
              <a:ea typeface="+mn-ea"/>
              <a:cs typeface="+mn-cs"/>
            </a:rPr>
            <a:t>CHAPTER IX</a:t>
          </a:r>
        </a:p>
        <a:p>
          <a:pPr algn="ctr">
            <a:lnSpc>
              <a:spcPct val="100000"/>
            </a:lnSpc>
            <a:spcBef>
              <a:spcPts val="0"/>
            </a:spcBef>
            <a:spcAft>
              <a:spcPts val="0"/>
            </a:spcAft>
          </a:pPr>
          <a:r>
            <a:rPr lang="en-US" sz="2400" b="1">
              <a:solidFill>
                <a:sysClr val="windowText" lastClr="000000"/>
              </a:solidFill>
              <a:effectLst/>
              <a:latin typeface="Bernard MT Condensed" panose="02050806060905020404" pitchFamily="18" charset="0"/>
              <a:ea typeface="+mn-ea"/>
              <a:cs typeface="+mn-cs"/>
            </a:rPr>
            <a:t>FOREIGN TRADE STATISTICS</a:t>
          </a:r>
          <a:endParaRPr lang="en-US" sz="2400">
            <a:solidFill>
              <a:sysClr val="windowText" lastClr="000000"/>
            </a:solidFill>
            <a:effectLst/>
            <a:latin typeface="Bernard MT Condensed" panose="02050806060905020404" pitchFamily="18" charset="0"/>
            <a:ea typeface="+mn-ea"/>
            <a:cs typeface="+mn-cs"/>
          </a:endParaRPr>
        </a:p>
      </xdr:txBody>
    </xdr:sp>
    <xdr:clientData/>
  </xdr:twoCellAnchor>
  <xdr:twoCellAnchor editAs="oneCell">
    <xdr:from>
      <xdr:col>0</xdr:col>
      <xdr:colOff>0</xdr:colOff>
      <xdr:row>0</xdr:row>
      <xdr:rowOff>30478</xdr:rowOff>
    </xdr:from>
    <xdr:to>
      <xdr:col>1</xdr:col>
      <xdr:colOff>20954</xdr:colOff>
      <xdr:row>4</xdr:row>
      <xdr:rowOff>883919</xdr:rowOff>
    </xdr:to>
    <xdr:pic>
      <xdr:nvPicPr>
        <xdr:cNvPr id="5" name="Picture 5" descr="ORNA430.WMF">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522039852" y="-1142048"/>
          <a:ext cx="2758441" cy="51034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6</xdr:row>
      <xdr:rowOff>57150</xdr:rowOff>
    </xdr:from>
    <xdr:to>
      <xdr:col>1</xdr:col>
      <xdr:colOff>0</xdr:colOff>
      <xdr:row>6</xdr:row>
      <xdr:rowOff>257175</xdr:rowOff>
    </xdr:to>
    <xdr:sp macro="" textlink="">
      <xdr:nvSpPr>
        <xdr:cNvPr id="2" name="Text 1">
          <a:extLst>
            <a:ext uri="{FF2B5EF4-FFF2-40B4-BE49-F238E27FC236}">
              <a16:creationId xmlns:a16="http://schemas.microsoft.com/office/drawing/2014/main" xmlns="" id="{00000000-0008-0000-0800-000002000000}"/>
            </a:ext>
          </a:extLst>
        </xdr:cNvPr>
        <xdr:cNvSpPr txBox="1">
          <a:spLocks noChangeArrowheads="1"/>
        </xdr:cNvSpPr>
      </xdr:nvSpPr>
      <xdr:spPr bwMode="auto">
        <a:xfrm>
          <a:off x="9987076800" y="1028700"/>
          <a:ext cx="0" cy="104775"/>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السنة</a:t>
          </a:r>
        </a:p>
      </xdr:txBody>
    </xdr:sp>
    <xdr:clientData/>
  </xdr:twoCellAnchor>
  <xdr:oneCellAnchor>
    <xdr:from>
      <xdr:col>10</xdr:col>
      <xdr:colOff>1276350</xdr:colOff>
      <xdr:row>0</xdr:row>
      <xdr:rowOff>9525</xdr:rowOff>
    </xdr:from>
    <xdr:ext cx="9525" cy="171450"/>
    <xdr:pic>
      <xdr:nvPicPr>
        <xdr:cNvPr id="3" name="Picture 8" descr="logo">
          <a:extLst>
            <a:ext uri="{FF2B5EF4-FFF2-40B4-BE49-F238E27FC236}">
              <a16:creationId xmlns:a16="http://schemas.microsoft.com/office/drawing/2014/main" xmlns=""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6</xdr:col>
      <xdr:colOff>1049655</xdr:colOff>
      <xdr:row>0</xdr:row>
      <xdr:rowOff>28575</xdr:rowOff>
    </xdr:from>
    <xdr:to>
      <xdr:col>6</xdr:col>
      <xdr:colOff>1769655</xdr:colOff>
      <xdr:row>2</xdr:row>
      <xdr:rowOff>147015</xdr:rowOff>
    </xdr:to>
    <xdr:pic>
      <xdr:nvPicPr>
        <xdr:cNvPr id="5" name="Picture 4">
          <a:extLst>
            <a:ext uri="{FF2B5EF4-FFF2-40B4-BE49-F238E27FC236}">
              <a16:creationId xmlns:a16="http://schemas.microsoft.com/office/drawing/2014/main" xmlns="" id="{00000000-0008-0000-08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89297520" y="28575"/>
          <a:ext cx="720000" cy="7089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10</xdr:col>
      <xdr:colOff>1276350</xdr:colOff>
      <xdr:row>0</xdr:row>
      <xdr:rowOff>9525</xdr:rowOff>
    </xdr:from>
    <xdr:ext cx="9954" cy="171450"/>
    <xdr:pic>
      <xdr:nvPicPr>
        <xdr:cNvPr id="2" name="Picture 8" descr="logo">
          <a:extLst>
            <a:ext uri="{FF2B5EF4-FFF2-40B4-BE49-F238E27FC236}">
              <a16:creationId xmlns:a16="http://schemas.microsoft.com/office/drawing/2014/main" xmlns=""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1915702</xdr:colOff>
      <xdr:row>0</xdr:row>
      <xdr:rowOff>32106</xdr:rowOff>
    </xdr:from>
    <xdr:to>
      <xdr:col>8</xdr:col>
      <xdr:colOff>272647</xdr:colOff>
      <xdr:row>3</xdr:row>
      <xdr:rowOff>53510</xdr:rowOff>
    </xdr:to>
    <xdr:pic>
      <xdr:nvPicPr>
        <xdr:cNvPr id="4" name="Picture 3">
          <a:extLst>
            <a:ext uri="{FF2B5EF4-FFF2-40B4-BE49-F238E27FC236}">
              <a16:creationId xmlns:a16="http://schemas.microsoft.com/office/drawing/2014/main" xmlns=""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9055050" y="32106"/>
          <a:ext cx="722141" cy="73845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1148715</xdr:colOff>
      <xdr:row>0</xdr:row>
      <xdr:rowOff>104775</xdr:rowOff>
    </xdr:from>
    <xdr:to>
      <xdr:col>13</xdr:col>
      <xdr:colOff>156120</xdr:colOff>
      <xdr:row>3</xdr:row>
      <xdr:rowOff>65100</xdr:rowOff>
    </xdr:to>
    <xdr:pic>
      <xdr:nvPicPr>
        <xdr:cNvPr id="3" name="Picture 2">
          <a:extLst>
            <a:ext uri="{FF2B5EF4-FFF2-40B4-BE49-F238E27FC236}">
              <a16:creationId xmlns:a16="http://schemas.microsoft.com/office/drawing/2014/main" xmlns=""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1627280" y="104775"/>
          <a:ext cx="664755" cy="6937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914400</xdr:colOff>
      <xdr:row>6</xdr:row>
      <xdr:rowOff>0</xdr:rowOff>
    </xdr:from>
    <xdr:to>
      <xdr:col>1</xdr:col>
      <xdr:colOff>1924050</xdr:colOff>
      <xdr:row>6</xdr:row>
      <xdr:rowOff>0</xdr:rowOff>
    </xdr:to>
    <xdr:sp macro="" textlink="">
      <xdr:nvSpPr>
        <xdr:cNvPr id="2" name="Text 1">
          <a:extLst>
            <a:ext uri="{FF2B5EF4-FFF2-40B4-BE49-F238E27FC236}">
              <a16:creationId xmlns:a16="http://schemas.microsoft.com/office/drawing/2014/main" xmlns="" id="{00000000-0008-0000-0B00-000002000000}"/>
            </a:ext>
          </a:extLst>
        </xdr:cNvPr>
        <xdr:cNvSpPr txBox="1">
          <a:spLocks noChangeArrowheads="1"/>
        </xdr:cNvSpPr>
      </xdr:nvSpPr>
      <xdr:spPr bwMode="auto">
        <a:xfrm>
          <a:off x="10100900550" y="36195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6</xdr:row>
      <xdr:rowOff>0</xdr:rowOff>
    </xdr:from>
    <xdr:to>
      <xdr:col>0</xdr:col>
      <xdr:colOff>219075</xdr:colOff>
      <xdr:row>6</xdr:row>
      <xdr:rowOff>0</xdr:rowOff>
    </xdr:to>
    <xdr:sp macro="" textlink="">
      <xdr:nvSpPr>
        <xdr:cNvPr id="3" name="Text 3">
          <a:extLst>
            <a:ext uri="{FF2B5EF4-FFF2-40B4-BE49-F238E27FC236}">
              <a16:creationId xmlns:a16="http://schemas.microsoft.com/office/drawing/2014/main" xmlns="" id="{00000000-0008-0000-0B00-000003000000}"/>
            </a:ext>
          </a:extLst>
        </xdr:cNvPr>
        <xdr:cNvSpPr txBox="1">
          <a:spLocks noChangeArrowheads="1"/>
        </xdr:cNvSpPr>
      </xdr:nvSpPr>
      <xdr:spPr bwMode="auto">
        <a:xfrm>
          <a:off x="10102862700" y="3619500"/>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1">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6</xdr:row>
      <xdr:rowOff>0</xdr:rowOff>
    </xdr:from>
    <xdr:to>
      <xdr:col>12</xdr:col>
      <xdr:colOff>1714500</xdr:colOff>
      <xdr:row>6</xdr:row>
      <xdr:rowOff>0</xdr:rowOff>
    </xdr:to>
    <xdr:sp macro="" textlink="">
      <xdr:nvSpPr>
        <xdr:cNvPr id="4" name="Text 7">
          <a:extLst>
            <a:ext uri="{FF2B5EF4-FFF2-40B4-BE49-F238E27FC236}">
              <a16:creationId xmlns:a16="http://schemas.microsoft.com/office/drawing/2014/main" xmlns="" id="{00000000-0008-0000-0B00-000004000000}"/>
            </a:ext>
          </a:extLst>
        </xdr:cNvPr>
        <xdr:cNvSpPr txBox="1">
          <a:spLocks noChangeArrowheads="1"/>
        </xdr:cNvSpPr>
      </xdr:nvSpPr>
      <xdr:spPr bwMode="auto">
        <a:xfrm>
          <a:off x="10090680225" y="36195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0</xdr:colOff>
      <xdr:row>5</xdr:row>
      <xdr:rowOff>47625</xdr:rowOff>
    </xdr:from>
    <xdr:to>
      <xdr:col>1</xdr:col>
      <xdr:colOff>0</xdr:colOff>
      <xdr:row>5</xdr:row>
      <xdr:rowOff>342900</xdr:rowOff>
    </xdr:to>
    <xdr:sp macro="" textlink="">
      <xdr:nvSpPr>
        <xdr:cNvPr id="5" name="Text 3">
          <a:extLst>
            <a:ext uri="{FF2B5EF4-FFF2-40B4-BE49-F238E27FC236}">
              <a16:creationId xmlns:a16="http://schemas.microsoft.com/office/drawing/2014/main" xmlns="" id="{00000000-0008-0000-0B00-000005000000}"/>
            </a:ext>
          </a:extLst>
        </xdr:cNvPr>
        <xdr:cNvSpPr txBox="1">
          <a:spLocks noChangeArrowheads="1"/>
        </xdr:cNvSpPr>
      </xdr:nvSpPr>
      <xdr:spPr bwMode="auto">
        <a:xfrm>
          <a:off x="10102824600" y="12382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914400</xdr:colOff>
      <xdr:row>6</xdr:row>
      <xdr:rowOff>0</xdr:rowOff>
    </xdr:from>
    <xdr:to>
      <xdr:col>1</xdr:col>
      <xdr:colOff>1924050</xdr:colOff>
      <xdr:row>6</xdr:row>
      <xdr:rowOff>0</xdr:rowOff>
    </xdr:to>
    <xdr:sp macro="" textlink="">
      <xdr:nvSpPr>
        <xdr:cNvPr id="7" name="Text 1">
          <a:extLst>
            <a:ext uri="{FF2B5EF4-FFF2-40B4-BE49-F238E27FC236}">
              <a16:creationId xmlns:a16="http://schemas.microsoft.com/office/drawing/2014/main" xmlns="" id="{00000000-0008-0000-0B00-000007000000}"/>
            </a:ext>
          </a:extLst>
        </xdr:cNvPr>
        <xdr:cNvSpPr txBox="1">
          <a:spLocks noChangeArrowheads="1"/>
        </xdr:cNvSpPr>
      </xdr:nvSpPr>
      <xdr:spPr bwMode="auto">
        <a:xfrm>
          <a:off x="10354250310" y="362712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6</xdr:row>
      <xdr:rowOff>0</xdr:rowOff>
    </xdr:from>
    <xdr:to>
      <xdr:col>0</xdr:col>
      <xdr:colOff>219075</xdr:colOff>
      <xdr:row>6</xdr:row>
      <xdr:rowOff>0</xdr:rowOff>
    </xdr:to>
    <xdr:sp macro="" textlink="">
      <xdr:nvSpPr>
        <xdr:cNvPr id="9" name="Text 3">
          <a:extLst>
            <a:ext uri="{FF2B5EF4-FFF2-40B4-BE49-F238E27FC236}">
              <a16:creationId xmlns:a16="http://schemas.microsoft.com/office/drawing/2014/main" xmlns="" id="{00000000-0008-0000-0B00-000009000000}"/>
            </a:ext>
          </a:extLst>
        </xdr:cNvPr>
        <xdr:cNvSpPr txBox="1">
          <a:spLocks noChangeArrowheads="1"/>
        </xdr:cNvSpPr>
      </xdr:nvSpPr>
      <xdr:spPr bwMode="auto">
        <a:xfrm>
          <a:off x="10356221985" y="3627120"/>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1">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6</xdr:row>
      <xdr:rowOff>0</xdr:rowOff>
    </xdr:from>
    <xdr:to>
      <xdr:col>12</xdr:col>
      <xdr:colOff>1714500</xdr:colOff>
      <xdr:row>6</xdr:row>
      <xdr:rowOff>0</xdr:rowOff>
    </xdr:to>
    <xdr:sp macro="" textlink="">
      <xdr:nvSpPr>
        <xdr:cNvPr id="10" name="Text 7">
          <a:extLst>
            <a:ext uri="{FF2B5EF4-FFF2-40B4-BE49-F238E27FC236}">
              <a16:creationId xmlns:a16="http://schemas.microsoft.com/office/drawing/2014/main" xmlns="" id="{00000000-0008-0000-0B00-00000A000000}"/>
            </a:ext>
          </a:extLst>
        </xdr:cNvPr>
        <xdr:cNvSpPr txBox="1">
          <a:spLocks noChangeArrowheads="1"/>
        </xdr:cNvSpPr>
      </xdr:nvSpPr>
      <xdr:spPr bwMode="auto">
        <a:xfrm>
          <a:off x="10343883300" y="362712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0</xdr:colOff>
      <xdr:row>5</xdr:row>
      <xdr:rowOff>47625</xdr:rowOff>
    </xdr:from>
    <xdr:to>
      <xdr:col>1</xdr:col>
      <xdr:colOff>0</xdr:colOff>
      <xdr:row>5</xdr:row>
      <xdr:rowOff>342900</xdr:rowOff>
    </xdr:to>
    <xdr:sp macro="" textlink="">
      <xdr:nvSpPr>
        <xdr:cNvPr id="11" name="Text 3">
          <a:extLst>
            <a:ext uri="{FF2B5EF4-FFF2-40B4-BE49-F238E27FC236}">
              <a16:creationId xmlns:a16="http://schemas.microsoft.com/office/drawing/2014/main" xmlns="" id="{00000000-0008-0000-0B00-00000B000000}"/>
            </a:ext>
          </a:extLst>
        </xdr:cNvPr>
        <xdr:cNvSpPr txBox="1">
          <a:spLocks noChangeArrowheads="1"/>
        </xdr:cNvSpPr>
      </xdr:nvSpPr>
      <xdr:spPr bwMode="auto">
        <a:xfrm>
          <a:off x="10356174360" y="125158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12</xdr:col>
      <xdr:colOff>1552575</xdr:colOff>
      <xdr:row>0</xdr:row>
      <xdr:rowOff>0</xdr:rowOff>
    </xdr:from>
    <xdr:to>
      <xdr:col>13</xdr:col>
      <xdr:colOff>196125</xdr:colOff>
      <xdr:row>2</xdr:row>
      <xdr:rowOff>179400</xdr:rowOff>
    </xdr:to>
    <xdr:pic>
      <xdr:nvPicPr>
        <xdr:cNvPr id="12" name="Picture 11">
          <a:extLst>
            <a:ext uri="{FF2B5EF4-FFF2-40B4-BE49-F238E27FC236}">
              <a16:creationId xmlns:a16="http://schemas.microsoft.com/office/drawing/2014/main" xmlns="" id="{00000000-0008-0000-0B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99437000" y="0"/>
          <a:ext cx="720000" cy="712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-22555200</xdr:colOff>
      <xdr:row>42</xdr:row>
      <xdr:rowOff>114300</xdr:rowOff>
    </xdr:from>
    <xdr:to>
      <xdr:col>0</xdr:col>
      <xdr:colOff>-17249775</xdr:colOff>
      <xdr:row>62</xdr:row>
      <xdr:rowOff>9525</xdr:rowOff>
    </xdr:to>
    <xdr:graphicFrame macro="">
      <xdr:nvGraphicFramePr>
        <xdr:cNvPr id="39783" name="Chart 1">
          <a:extLst>
            <a:ext uri="{FF2B5EF4-FFF2-40B4-BE49-F238E27FC236}">
              <a16:creationId xmlns:a16="http://schemas.microsoft.com/office/drawing/2014/main" xmlns="" id="{00000000-0008-0000-0C00-0000679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xdr:row>
      <xdr:rowOff>0</xdr:rowOff>
    </xdr:from>
    <xdr:to>
      <xdr:col>5</xdr:col>
      <xdr:colOff>2696309</xdr:colOff>
      <xdr:row>28</xdr:row>
      <xdr:rowOff>1172308</xdr:rowOff>
    </xdr:to>
    <xdr:graphicFrame macro="">
      <xdr:nvGraphicFramePr>
        <xdr:cNvPr id="39784" name="Chart 2">
          <a:extLst>
            <a:ext uri="{FF2B5EF4-FFF2-40B4-BE49-F238E27FC236}">
              <a16:creationId xmlns:a16="http://schemas.microsoft.com/office/drawing/2014/main" xmlns="" id="{00000000-0008-0000-0C00-0000689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1276350</xdr:colOff>
      <xdr:row>0</xdr:row>
      <xdr:rowOff>9525</xdr:rowOff>
    </xdr:from>
    <xdr:to>
      <xdr:col>11</xdr:col>
      <xdr:colOff>15387</xdr:colOff>
      <xdr:row>0</xdr:row>
      <xdr:rowOff>180975</xdr:rowOff>
    </xdr:to>
    <xdr:pic>
      <xdr:nvPicPr>
        <xdr:cNvPr id="39786" name="Picture 8" descr="logo">
          <a:extLst>
            <a:ext uri="{FF2B5EF4-FFF2-40B4-BE49-F238E27FC236}">
              <a16:creationId xmlns:a16="http://schemas.microsoft.com/office/drawing/2014/main" xmlns="" id="{00000000-0008-0000-0C00-00006A9B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2014904</xdr:colOff>
      <xdr:row>0</xdr:row>
      <xdr:rowOff>0</xdr:rowOff>
    </xdr:from>
    <xdr:to>
      <xdr:col>5</xdr:col>
      <xdr:colOff>2734904</xdr:colOff>
      <xdr:row>1</xdr:row>
      <xdr:rowOff>500319</xdr:rowOff>
    </xdr:to>
    <xdr:pic>
      <xdr:nvPicPr>
        <xdr:cNvPr id="7" name="Picture 6">
          <a:extLst>
            <a:ext uri="{FF2B5EF4-FFF2-40B4-BE49-F238E27FC236}">
              <a16:creationId xmlns:a16="http://schemas.microsoft.com/office/drawing/2014/main" xmlns="" id="{00000000-0008-0000-0C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59352693" y="0"/>
          <a:ext cx="720000" cy="712800"/>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0.91193</cdr:x>
      <cdr:y>0.01296</cdr:y>
    </cdr:from>
    <cdr:to>
      <cdr:x>0.95378</cdr:x>
      <cdr:y>0.10669</cdr:y>
    </cdr:to>
    <cdr:pic>
      <cdr:nvPicPr>
        <cdr:cNvPr id="2" name="Picture 1" descr="logo">
          <a:extLst xmlns:a="http://schemas.openxmlformats.org/drawingml/2006/main">
            <a:ext uri="{FF2B5EF4-FFF2-40B4-BE49-F238E27FC236}">
              <a16:creationId xmlns:a16="http://schemas.microsoft.com/office/drawing/2014/main" xmlns="" id="{8D01365B-7F1B-46C3-8235-CC9EFFAE273B}"/>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0.91193</cdr:x>
      <cdr:y>0.01296</cdr:y>
    </cdr:from>
    <cdr:to>
      <cdr:x>0.95378</cdr:x>
      <cdr:y>0.10669</cdr:y>
    </cdr:to>
    <cdr:pic>
      <cdr:nvPicPr>
        <cdr:cNvPr id="3" name="Picture 1" descr="logo">
          <a:extLst xmlns:a="http://schemas.openxmlformats.org/drawingml/2006/main">
            <a:ext uri="{FF2B5EF4-FFF2-40B4-BE49-F238E27FC236}">
              <a16:creationId xmlns:a16="http://schemas.microsoft.com/office/drawing/2014/main" xmlns="" id="{74B96634-29C7-44D2-A435-A20D981534FB}"/>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12</xdr:col>
      <xdr:colOff>1541124</xdr:colOff>
      <xdr:row>0</xdr:row>
      <xdr:rowOff>0</xdr:rowOff>
    </xdr:from>
    <xdr:to>
      <xdr:col>13</xdr:col>
      <xdr:colOff>180608</xdr:colOff>
      <xdr:row>2</xdr:row>
      <xdr:rowOff>181969</xdr:rowOff>
    </xdr:to>
    <xdr:pic>
      <xdr:nvPicPr>
        <xdr:cNvPr id="9" name="Picture 8">
          <a:extLst>
            <a:ext uri="{FF2B5EF4-FFF2-40B4-BE49-F238E27FC236}">
              <a16:creationId xmlns:a16="http://schemas.microsoft.com/office/drawing/2014/main" xmlns="" id="{00000000-0008-0000-0D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4080876" y="0"/>
          <a:ext cx="720000" cy="712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904875</xdr:colOff>
      <xdr:row>5</xdr:row>
      <xdr:rowOff>0</xdr:rowOff>
    </xdr:from>
    <xdr:to>
      <xdr:col>1</xdr:col>
      <xdr:colOff>1914525</xdr:colOff>
      <xdr:row>5</xdr:row>
      <xdr:rowOff>0</xdr:rowOff>
    </xdr:to>
    <xdr:sp macro="" textlink="">
      <xdr:nvSpPr>
        <xdr:cNvPr id="2" name="Text 1">
          <a:extLst>
            <a:ext uri="{FF2B5EF4-FFF2-40B4-BE49-F238E27FC236}">
              <a16:creationId xmlns:a16="http://schemas.microsoft.com/office/drawing/2014/main" xmlns="" id="{00000000-0008-0000-0E00-000002000000}"/>
            </a:ext>
          </a:extLst>
        </xdr:cNvPr>
        <xdr:cNvSpPr txBox="1">
          <a:spLocks noChangeArrowheads="1"/>
        </xdr:cNvSpPr>
      </xdr:nvSpPr>
      <xdr:spPr bwMode="auto">
        <a:xfrm>
          <a:off x="9987772125" y="34194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3" name="Text 7">
          <a:extLst>
            <a:ext uri="{FF2B5EF4-FFF2-40B4-BE49-F238E27FC236}">
              <a16:creationId xmlns:a16="http://schemas.microsoft.com/office/drawing/2014/main" xmlns="" id="{00000000-0008-0000-0E00-000003000000}"/>
            </a:ext>
          </a:extLst>
        </xdr:cNvPr>
        <xdr:cNvSpPr txBox="1">
          <a:spLocks noChangeArrowheads="1"/>
        </xdr:cNvSpPr>
      </xdr:nvSpPr>
      <xdr:spPr bwMode="auto">
        <a:xfrm>
          <a:off x="9979666350" y="34194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75</xdr:row>
      <xdr:rowOff>0</xdr:rowOff>
    </xdr:from>
    <xdr:to>
      <xdr:col>1</xdr:col>
      <xdr:colOff>1914525</xdr:colOff>
      <xdr:row>75</xdr:row>
      <xdr:rowOff>0</xdr:rowOff>
    </xdr:to>
    <xdr:sp macro="" textlink="">
      <xdr:nvSpPr>
        <xdr:cNvPr id="5" name="Text 1">
          <a:extLst>
            <a:ext uri="{FF2B5EF4-FFF2-40B4-BE49-F238E27FC236}">
              <a16:creationId xmlns:a16="http://schemas.microsoft.com/office/drawing/2014/main" xmlns="" id="{00000000-0008-0000-0E00-000005000000}"/>
            </a:ext>
          </a:extLst>
        </xdr:cNvPr>
        <xdr:cNvSpPr txBox="1">
          <a:spLocks noChangeArrowheads="1"/>
        </xdr:cNvSpPr>
      </xdr:nvSpPr>
      <xdr:spPr bwMode="auto">
        <a:xfrm>
          <a:off x="9987772125" y="2531745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75</xdr:row>
      <xdr:rowOff>0</xdr:rowOff>
    </xdr:from>
    <xdr:to>
      <xdr:col>12</xdr:col>
      <xdr:colOff>1714500</xdr:colOff>
      <xdr:row>75</xdr:row>
      <xdr:rowOff>0</xdr:rowOff>
    </xdr:to>
    <xdr:sp macro="" textlink="">
      <xdr:nvSpPr>
        <xdr:cNvPr id="6" name="Text 7">
          <a:extLst>
            <a:ext uri="{FF2B5EF4-FFF2-40B4-BE49-F238E27FC236}">
              <a16:creationId xmlns:a16="http://schemas.microsoft.com/office/drawing/2014/main" xmlns="" id="{00000000-0008-0000-0E00-000006000000}"/>
            </a:ext>
          </a:extLst>
        </xdr:cNvPr>
        <xdr:cNvSpPr txBox="1">
          <a:spLocks noChangeArrowheads="1"/>
        </xdr:cNvSpPr>
      </xdr:nvSpPr>
      <xdr:spPr bwMode="auto">
        <a:xfrm>
          <a:off x="9979666350" y="2531745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59</xdr:row>
      <xdr:rowOff>0</xdr:rowOff>
    </xdr:from>
    <xdr:to>
      <xdr:col>1</xdr:col>
      <xdr:colOff>1914525</xdr:colOff>
      <xdr:row>59</xdr:row>
      <xdr:rowOff>0</xdr:rowOff>
    </xdr:to>
    <xdr:sp macro="" textlink="">
      <xdr:nvSpPr>
        <xdr:cNvPr id="8" name="Text 1">
          <a:extLst>
            <a:ext uri="{FF2B5EF4-FFF2-40B4-BE49-F238E27FC236}">
              <a16:creationId xmlns:a16="http://schemas.microsoft.com/office/drawing/2014/main" xmlns="" id="{00000000-0008-0000-0E00-000008000000}"/>
            </a:ext>
          </a:extLst>
        </xdr:cNvPr>
        <xdr:cNvSpPr txBox="1">
          <a:spLocks noChangeArrowheads="1"/>
        </xdr:cNvSpPr>
      </xdr:nvSpPr>
      <xdr:spPr bwMode="auto">
        <a:xfrm>
          <a:off x="9987772125" y="202977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59</xdr:row>
      <xdr:rowOff>0</xdr:rowOff>
    </xdr:from>
    <xdr:to>
      <xdr:col>12</xdr:col>
      <xdr:colOff>1714500</xdr:colOff>
      <xdr:row>59</xdr:row>
      <xdr:rowOff>0</xdr:rowOff>
    </xdr:to>
    <xdr:sp macro="" textlink="">
      <xdr:nvSpPr>
        <xdr:cNvPr id="9" name="Text 7">
          <a:extLst>
            <a:ext uri="{FF2B5EF4-FFF2-40B4-BE49-F238E27FC236}">
              <a16:creationId xmlns:a16="http://schemas.microsoft.com/office/drawing/2014/main" xmlns="" id="{00000000-0008-0000-0E00-000009000000}"/>
            </a:ext>
          </a:extLst>
        </xdr:cNvPr>
        <xdr:cNvSpPr txBox="1">
          <a:spLocks noChangeArrowheads="1"/>
        </xdr:cNvSpPr>
      </xdr:nvSpPr>
      <xdr:spPr bwMode="auto">
        <a:xfrm>
          <a:off x="9979666350" y="202977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43</xdr:row>
      <xdr:rowOff>0</xdr:rowOff>
    </xdr:from>
    <xdr:to>
      <xdr:col>1</xdr:col>
      <xdr:colOff>1914525</xdr:colOff>
      <xdr:row>43</xdr:row>
      <xdr:rowOff>0</xdr:rowOff>
    </xdr:to>
    <xdr:sp macro="" textlink="">
      <xdr:nvSpPr>
        <xdr:cNvPr id="11" name="Text 1">
          <a:extLst>
            <a:ext uri="{FF2B5EF4-FFF2-40B4-BE49-F238E27FC236}">
              <a16:creationId xmlns:a16="http://schemas.microsoft.com/office/drawing/2014/main" xmlns="" id="{00000000-0008-0000-0E00-00000B000000}"/>
            </a:ext>
          </a:extLst>
        </xdr:cNvPr>
        <xdr:cNvSpPr txBox="1">
          <a:spLocks noChangeArrowheads="1"/>
        </xdr:cNvSpPr>
      </xdr:nvSpPr>
      <xdr:spPr bwMode="auto">
        <a:xfrm>
          <a:off x="9987772125" y="157638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43</xdr:row>
      <xdr:rowOff>0</xdr:rowOff>
    </xdr:from>
    <xdr:to>
      <xdr:col>12</xdr:col>
      <xdr:colOff>1714500</xdr:colOff>
      <xdr:row>43</xdr:row>
      <xdr:rowOff>0</xdr:rowOff>
    </xdr:to>
    <xdr:sp macro="" textlink="">
      <xdr:nvSpPr>
        <xdr:cNvPr id="12" name="Text 7">
          <a:extLst>
            <a:ext uri="{FF2B5EF4-FFF2-40B4-BE49-F238E27FC236}">
              <a16:creationId xmlns:a16="http://schemas.microsoft.com/office/drawing/2014/main" xmlns="" id="{00000000-0008-0000-0E00-00000C000000}"/>
            </a:ext>
          </a:extLst>
        </xdr:cNvPr>
        <xdr:cNvSpPr txBox="1">
          <a:spLocks noChangeArrowheads="1"/>
        </xdr:cNvSpPr>
      </xdr:nvSpPr>
      <xdr:spPr bwMode="auto">
        <a:xfrm>
          <a:off x="9979666350" y="157638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5</xdr:row>
      <xdr:rowOff>0</xdr:rowOff>
    </xdr:from>
    <xdr:to>
      <xdr:col>1</xdr:col>
      <xdr:colOff>1914525</xdr:colOff>
      <xdr:row>5</xdr:row>
      <xdr:rowOff>0</xdr:rowOff>
    </xdr:to>
    <xdr:sp macro="" textlink="">
      <xdr:nvSpPr>
        <xdr:cNvPr id="13" name="Text 1">
          <a:extLst>
            <a:ext uri="{FF2B5EF4-FFF2-40B4-BE49-F238E27FC236}">
              <a16:creationId xmlns:a16="http://schemas.microsoft.com/office/drawing/2014/main" xmlns="" id="{00000000-0008-0000-0E00-00000D000000}"/>
            </a:ext>
          </a:extLst>
        </xdr:cNvPr>
        <xdr:cNvSpPr txBox="1">
          <a:spLocks noChangeArrowheads="1"/>
        </xdr:cNvSpPr>
      </xdr:nvSpPr>
      <xdr:spPr bwMode="auto">
        <a:xfrm>
          <a:off x="10239220695" y="34290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15" name="Text 7">
          <a:extLst>
            <a:ext uri="{FF2B5EF4-FFF2-40B4-BE49-F238E27FC236}">
              <a16:creationId xmlns:a16="http://schemas.microsoft.com/office/drawing/2014/main" xmlns="" id="{00000000-0008-0000-0E00-00000F000000}"/>
            </a:ext>
          </a:extLst>
        </xdr:cNvPr>
        <xdr:cNvSpPr txBox="1">
          <a:spLocks noChangeArrowheads="1"/>
        </xdr:cNvSpPr>
      </xdr:nvSpPr>
      <xdr:spPr bwMode="auto">
        <a:xfrm>
          <a:off x="10229507100" y="34290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xdr:row>
      <xdr:rowOff>47625</xdr:rowOff>
    </xdr:from>
    <xdr:to>
      <xdr:col>0</xdr:col>
      <xdr:colOff>257175</xdr:colOff>
      <xdr:row>4</xdr:row>
      <xdr:rowOff>342900</xdr:rowOff>
    </xdr:to>
    <xdr:sp macro="" textlink="">
      <xdr:nvSpPr>
        <xdr:cNvPr id="16" name="Text 3">
          <a:extLst>
            <a:ext uri="{FF2B5EF4-FFF2-40B4-BE49-F238E27FC236}">
              <a16:creationId xmlns:a16="http://schemas.microsoft.com/office/drawing/2014/main" xmlns="" id="{00000000-0008-0000-0E00-000010000000}"/>
            </a:ext>
          </a:extLst>
        </xdr:cNvPr>
        <xdr:cNvSpPr txBox="1">
          <a:spLocks noChangeArrowheads="1"/>
        </xdr:cNvSpPr>
      </xdr:nvSpPr>
      <xdr:spPr bwMode="auto">
        <a:xfrm>
          <a:off x="10241144745" y="105346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75</xdr:row>
      <xdr:rowOff>0</xdr:rowOff>
    </xdr:from>
    <xdr:to>
      <xdr:col>1</xdr:col>
      <xdr:colOff>1914525</xdr:colOff>
      <xdr:row>75</xdr:row>
      <xdr:rowOff>0</xdr:rowOff>
    </xdr:to>
    <xdr:sp macro="" textlink="">
      <xdr:nvSpPr>
        <xdr:cNvPr id="17" name="Text 1">
          <a:extLst>
            <a:ext uri="{FF2B5EF4-FFF2-40B4-BE49-F238E27FC236}">
              <a16:creationId xmlns:a16="http://schemas.microsoft.com/office/drawing/2014/main" xmlns="" id="{00000000-0008-0000-0E00-000011000000}"/>
            </a:ext>
          </a:extLst>
        </xdr:cNvPr>
        <xdr:cNvSpPr txBox="1">
          <a:spLocks noChangeArrowheads="1"/>
        </xdr:cNvSpPr>
      </xdr:nvSpPr>
      <xdr:spPr bwMode="auto">
        <a:xfrm>
          <a:off x="10239220695" y="2330958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75</xdr:row>
      <xdr:rowOff>0</xdr:rowOff>
    </xdr:from>
    <xdr:to>
      <xdr:col>12</xdr:col>
      <xdr:colOff>1714500</xdr:colOff>
      <xdr:row>75</xdr:row>
      <xdr:rowOff>0</xdr:rowOff>
    </xdr:to>
    <xdr:sp macro="" textlink="">
      <xdr:nvSpPr>
        <xdr:cNvPr id="18" name="Text 7">
          <a:extLst>
            <a:ext uri="{FF2B5EF4-FFF2-40B4-BE49-F238E27FC236}">
              <a16:creationId xmlns:a16="http://schemas.microsoft.com/office/drawing/2014/main" xmlns="" id="{00000000-0008-0000-0E00-000012000000}"/>
            </a:ext>
          </a:extLst>
        </xdr:cNvPr>
        <xdr:cNvSpPr txBox="1">
          <a:spLocks noChangeArrowheads="1"/>
        </xdr:cNvSpPr>
      </xdr:nvSpPr>
      <xdr:spPr bwMode="auto">
        <a:xfrm>
          <a:off x="10229507100" y="2330958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74</xdr:row>
      <xdr:rowOff>47625</xdr:rowOff>
    </xdr:from>
    <xdr:to>
      <xdr:col>0</xdr:col>
      <xdr:colOff>257175</xdr:colOff>
      <xdr:row>74</xdr:row>
      <xdr:rowOff>342900</xdr:rowOff>
    </xdr:to>
    <xdr:sp macro="" textlink="">
      <xdr:nvSpPr>
        <xdr:cNvPr id="19" name="Text 3">
          <a:extLst>
            <a:ext uri="{FF2B5EF4-FFF2-40B4-BE49-F238E27FC236}">
              <a16:creationId xmlns:a16="http://schemas.microsoft.com/office/drawing/2014/main" xmlns="" id="{00000000-0008-0000-0E00-000013000000}"/>
            </a:ext>
          </a:extLst>
        </xdr:cNvPr>
        <xdr:cNvSpPr txBox="1">
          <a:spLocks noChangeArrowheads="1"/>
        </xdr:cNvSpPr>
      </xdr:nvSpPr>
      <xdr:spPr bwMode="auto">
        <a:xfrm>
          <a:off x="10241144745" y="2295334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59</xdr:row>
      <xdr:rowOff>0</xdr:rowOff>
    </xdr:from>
    <xdr:to>
      <xdr:col>1</xdr:col>
      <xdr:colOff>1914525</xdr:colOff>
      <xdr:row>59</xdr:row>
      <xdr:rowOff>0</xdr:rowOff>
    </xdr:to>
    <xdr:sp macro="" textlink="">
      <xdr:nvSpPr>
        <xdr:cNvPr id="20" name="Text 1">
          <a:extLst>
            <a:ext uri="{FF2B5EF4-FFF2-40B4-BE49-F238E27FC236}">
              <a16:creationId xmlns:a16="http://schemas.microsoft.com/office/drawing/2014/main" xmlns="" id="{00000000-0008-0000-0E00-000014000000}"/>
            </a:ext>
          </a:extLst>
        </xdr:cNvPr>
        <xdr:cNvSpPr txBox="1">
          <a:spLocks noChangeArrowheads="1"/>
        </xdr:cNvSpPr>
      </xdr:nvSpPr>
      <xdr:spPr bwMode="auto">
        <a:xfrm>
          <a:off x="10239220695" y="1886712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59</xdr:row>
      <xdr:rowOff>0</xdr:rowOff>
    </xdr:from>
    <xdr:to>
      <xdr:col>12</xdr:col>
      <xdr:colOff>1714500</xdr:colOff>
      <xdr:row>59</xdr:row>
      <xdr:rowOff>0</xdr:rowOff>
    </xdr:to>
    <xdr:sp macro="" textlink="">
      <xdr:nvSpPr>
        <xdr:cNvPr id="21" name="Text 7">
          <a:extLst>
            <a:ext uri="{FF2B5EF4-FFF2-40B4-BE49-F238E27FC236}">
              <a16:creationId xmlns:a16="http://schemas.microsoft.com/office/drawing/2014/main" xmlns="" id="{00000000-0008-0000-0E00-000015000000}"/>
            </a:ext>
          </a:extLst>
        </xdr:cNvPr>
        <xdr:cNvSpPr txBox="1">
          <a:spLocks noChangeArrowheads="1"/>
        </xdr:cNvSpPr>
      </xdr:nvSpPr>
      <xdr:spPr bwMode="auto">
        <a:xfrm>
          <a:off x="10229507100" y="1886712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58</xdr:row>
      <xdr:rowOff>47625</xdr:rowOff>
    </xdr:from>
    <xdr:to>
      <xdr:col>0</xdr:col>
      <xdr:colOff>257175</xdr:colOff>
      <xdr:row>58</xdr:row>
      <xdr:rowOff>342900</xdr:rowOff>
    </xdr:to>
    <xdr:sp macro="" textlink="">
      <xdr:nvSpPr>
        <xdr:cNvPr id="22" name="Text 3">
          <a:extLst>
            <a:ext uri="{FF2B5EF4-FFF2-40B4-BE49-F238E27FC236}">
              <a16:creationId xmlns:a16="http://schemas.microsoft.com/office/drawing/2014/main" xmlns="" id="{00000000-0008-0000-0E00-000016000000}"/>
            </a:ext>
          </a:extLst>
        </xdr:cNvPr>
        <xdr:cNvSpPr txBox="1">
          <a:spLocks noChangeArrowheads="1"/>
        </xdr:cNvSpPr>
      </xdr:nvSpPr>
      <xdr:spPr bwMode="auto">
        <a:xfrm>
          <a:off x="10241144745" y="18640425"/>
          <a:ext cx="0" cy="22669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43</xdr:row>
      <xdr:rowOff>0</xdr:rowOff>
    </xdr:from>
    <xdr:to>
      <xdr:col>1</xdr:col>
      <xdr:colOff>1914525</xdr:colOff>
      <xdr:row>43</xdr:row>
      <xdr:rowOff>0</xdr:rowOff>
    </xdr:to>
    <xdr:sp macro="" textlink="">
      <xdr:nvSpPr>
        <xdr:cNvPr id="23" name="Text 1">
          <a:extLst>
            <a:ext uri="{FF2B5EF4-FFF2-40B4-BE49-F238E27FC236}">
              <a16:creationId xmlns:a16="http://schemas.microsoft.com/office/drawing/2014/main" xmlns="" id="{00000000-0008-0000-0E00-000017000000}"/>
            </a:ext>
          </a:extLst>
        </xdr:cNvPr>
        <xdr:cNvSpPr txBox="1">
          <a:spLocks noChangeArrowheads="1"/>
        </xdr:cNvSpPr>
      </xdr:nvSpPr>
      <xdr:spPr bwMode="auto">
        <a:xfrm>
          <a:off x="10239220695" y="1501902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43</xdr:row>
      <xdr:rowOff>0</xdr:rowOff>
    </xdr:from>
    <xdr:to>
      <xdr:col>12</xdr:col>
      <xdr:colOff>1714500</xdr:colOff>
      <xdr:row>43</xdr:row>
      <xdr:rowOff>0</xdr:rowOff>
    </xdr:to>
    <xdr:sp macro="" textlink="">
      <xdr:nvSpPr>
        <xdr:cNvPr id="24" name="Text 7">
          <a:extLst>
            <a:ext uri="{FF2B5EF4-FFF2-40B4-BE49-F238E27FC236}">
              <a16:creationId xmlns:a16="http://schemas.microsoft.com/office/drawing/2014/main" xmlns="" id="{00000000-0008-0000-0E00-000018000000}"/>
            </a:ext>
          </a:extLst>
        </xdr:cNvPr>
        <xdr:cNvSpPr txBox="1">
          <a:spLocks noChangeArrowheads="1"/>
        </xdr:cNvSpPr>
      </xdr:nvSpPr>
      <xdr:spPr bwMode="auto">
        <a:xfrm>
          <a:off x="10229507100" y="1501902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42</xdr:row>
      <xdr:rowOff>47625</xdr:rowOff>
    </xdr:from>
    <xdr:to>
      <xdr:col>0</xdr:col>
      <xdr:colOff>257175</xdr:colOff>
      <xdr:row>42</xdr:row>
      <xdr:rowOff>342900</xdr:rowOff>
    </xdr:to>
    <xdr:sp macro="" textlink="">
      <xdr:nvSpPr>
        <xdr:cNvPr id="25" name="Text 3">
          <a:extLst>
            <a:ext uri="{FF2B5EF4-FFF2-40B4-BE49-F238E27FC236}">
              <a16:creationId xmlns:a16="http://schemas.microsoft.com/office/drawing/2014/main" xmlns="" id="{00000000-0008-0000-0E00-000019000000}"/>
            </a:ext>
          </a:extLst>
        </xdr:cNvPr>
        <xdr:cNvSpPr txBox="1">
          <a:spLocks noChangeArrowheads="1"/>
        </xdr:cNvSpPr>
      </xdr:nvSpPr>
      <xdr:spPr bwMode="auto">
        <a:xfrm>
          <a:off x="10241144745" y="14792325"/>
          <a:ext cx="0" cy="22669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12</xdr:col>
      <xdr:colOff>1608666</xdr:colOff>
      <xdr:row>0</xdr:row>
      <xdr:rowOff>0</xdr:rowOff>
    </xdr:from>
    <xdr:to>
      <xdr:col>13</xdr:col>
      <xdr:colOff>220467</xdr:colOff>
      <xdr:row>2</xdr:row>
      <xdr:rowOff>107433</xdr:rowOff>
    </xdr:to>
    <xdr:pic>
      <xdr:nvPicPr>
        <xdr:cNvPr id="26" name="Picture 25">
          <a:extLst>
            <a:ext uri="{FF2B5EF4-FFF2-40B4-BE49-F238E27FC236}">
              <a16:creationId xmlns:a16="http://schemas.microsoft.com/office/drawing/2014/main" xmlns="" id="{00000000-0008-0000-0E00-00001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56638200" y="0"/>
          <a:ext cx="720000" cy="712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822960</xdr:colOff>
      <xdr:row>0</xdr:row>
      <xdr:rowOff>0</xdr:rowOff>
    </xdr:from>
    <xdr:to>
      <xdr:col>11</xdr:col>
      <xdr:colOff>1533435</xdr:colOff>
      <xdr:row>2</xdr:row>
      <xdr:rowOff>171780</xdr:rowOff>
    </xdr:to>
    <xdr:pic>
      <xdr:nvPicPr>
        <xdr:cNvPr id="3" name="Picture 2">
          <a:extLst>
            <a:ext uri="{FF2B5EF4-FFF2-40B4-BE49-F238E27FC236}">
              <a16:creationId xmlns:a16="http://schemas.microsoft.com/office/drawing/2014/main" xmlns=""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30727460" y="0"/>
          <a:ext cx="720000" cy="712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828676</xdr:colOff>
      <xdr:row>0</xdr:row>
      <xdr:rowOff>28575</xdr:rowOff>
    </xdr:from>
    <xdr:to>
      <xdr:col>11</xdr:col>
      <xdr:colOff>1531531</xdr:colOff>
      <xdr:row>2</xdr:row>
      <xdr:rowOff>200355</xdr:rowOff>
    </xdr:to>
    <xdr:pic>
      <xdr:nvPicPr>
        <xdr:cNvPr id="3" name="Picture 2">
          <a:extLst>
            <a:ext uri="{FF2B5EF4-FFF2-40B4-BE49-F238E27FC236}">
              <a16:creationId xmlns:a16="http://schemas.microsoft.com/office/drawing/2014/main" xmlns=""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78785494" y="28575"/>
          <a:ext cx="702855" cy="7147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1175" name="Picture 8" descr="logo">
          <a:extLst>
            <a:ext uri="{FF2B5EF4-FFF2-40B4-BE49-F238E27FC236}">
              <a16:creationId xmlns:a16="http://schemas.microsoft.com/office/drawing/2014/main" xmlns="" id="{00000000-0008-0000-0100-0000C77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2928075</xdr:colOff>
      <xdr:row>0</xdr:row>
      <xdr:rowOff>38100</xdr:rowOff>
    </xdr:from>
    <xdr:to>
      <xdr:col>2</xdr:col>
      <xdr:colOff>285750</xdr:colOff>
      <xdr:row>0</xdr:row>
      <xdr:rowOff>750900</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8981800" y="38100"/>
          <a:ext cx="739050" cy="71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10</xdr:col>
      <xdr:colOff>1276350</xdr:colOff>
      <xdr:row>0</xdr:row>
      <xdr:rowOff>9525</xdr:rowOff>
    </xdr:from>
    <xdr:ext cx="9954" cy="171450"/>
    <xdr:pic>
      <xdr:nvPicPr>
        <xdr:cNvPr id="2" name="Picture 8" descr="logo">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1905001</xdr:colOff>
      <xdr:row>0</xdr:row>
      <xdr:rowOff>32106</xdr:rowOff>
    </xdr:from>
    <xdr:to>
      <xdr:col>8</xdr:col>
      <xdr:colOff>290947</xdr:colOff>
      <xdr:row>3</xdr:row>
      <xdr:rowOff>29995</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9218688" y="32106"/>
          <a:ext cx="751143" cy="7149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1524000</xdr:colOff>
      <xdr:row>0</xdr:row>
      <xdr:rowOff>21981</xdr:rowOff>
    </xdr:from>
    <xdr:to>
      <xdr:col>13</xdr:col>
      <xdr:colOff>180250</xdr:colOff>
      <xdr:row>2</xdr:row>
      <xdr:rowOff>156931</xdr:rowOff>
    </xdr:to>
    <xdr:pic>
      <xdr:nvPicPr>
        <xdr:cNvPr id="3" name="Picture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68939039" y="21981"/>
          <a:ext cx="707788" cy="7064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1490382</xdr:colOff>
      <xdr:row>0</xdr:row>
      <xdr:rowOff>33618</xdr:rowOff>
    </xdr:from>
    <xdr:to>
      <xdr:col>13</xdr:col>
      <xdr:colOff>196125</xdr:colOff>
      <xdr:row>2</xdr:row>
      <xdr:rowOff>193968</xdr:rowOff>
    </xdr:to>
    <xdr:pic>
      <xdr:nvPicPr>
        <xdr:cNvPr id="4" name="Picture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5893522" y="33618"/>
          <a:ext cx="722802" cy="7094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39</xdr:row>
      <xdr:rowOff>161925</xdr:rowOff>
    </xdr:from>
    <xdr:to>
      <xdr:col>0</xdr:col>
      <xdr:colOff>0</xdr:colOff>
      <xdr:row>55</xdr:row>
      <xdr:rowOff>76200</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xdr:row>
      <xdr:rowOff>28574</xdr:rowOff>
    </xdr:from>
    <xdr:to>
      <xdr:col>1</xdr:col>
      <xdr:colOff>5274067</xdr:colOff>
      <xdr:row>29</xdr:row>
      <xdr:rowOff>231169</xdr:rowOff>
    </xdr:to>
    <xdr:graphicFrame macro="">
      <xdr:nvGraphicFramePr>
        <xdr:cNvPr id="3" name="Chart 2">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1276350</xdr:colOff>
      <xdr:row>0</xdr:row>
      <xdr:rowOff>9525</xdr:rowOff>
    </xdr:from>
    <xdr:ext cx="9954" cy="171450"/>
    <xdr:pic>
      <xdr:nvPicPr>
        <xdr:cNvPr id="4" name="Picture 8" descr="logo">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4441433</xdr:colOff>
      <xdr:row>0</xdr:row>
      <xdr:rowOff>32106</xdr:rowOff>
    </xdr:from>
    <xdr:to>
      <xdr:col>1</xdr:col>
      <xdr:colOff>5220509</xdr:colOff>
      <xdr:row>1</xdr:row>
      <xdr:rowOff>331769</xdr:rowOff>
    </xdr:to>
    <xdr:pic>
      <xdr:nvPicPr>
        <xdr:cNvPr id="6" name="Picture 5">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93621486" y="32106"/>
          <a:ext cx="779076" cy="770562"/>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0.91364</cdr:x>
      <cdr:y>0.01296</cdr:y>
    </cdr:from>
    <cdr:to>
      <cdr:x>0.95549</cdr:x>
      <cdr:y>0.10668</cdr:y>
    </cdr:to>
    <cdr:pic>
      <cdr:nvPicPr>
        <cdr:cNvPr id="2" name="Picture 1" descr="logo">
          <a:extLst xmlns:a="http://schemas.openxmlformats.org/drawingml/2006/main">
            <a:ext uri="{FF2B5EF4-FFF2-40B4-BE49-F238E27FC236}">
              <a16:creationId xmlns:a16="http://schemas.microsoft.com/office/drawing/2014/main" xmlns="" id="{5F3DCA46-D61F-4A83-8D8A-1EE26EB83CC7}"/>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0.91364</cdr:x>
      <cdr:y>0.01296</cdr:y>
    </cdr:from>
    <cdr:to>
      <cdr:x>0.95549</cdr:x>
      <cdr:y>0.10668</cdr:y>
    </cdr:to>
    <cdr:pic>
      <cdr:nvPicPr>
        <cdr:cNvPr id="3" name="Picture 1" descr="logo">
          <a:extLst xmlns:a="http://schemas.openxmlformats.org/drawingml/2006/main">
            <a:ext uri="{FF2B5EF4-FFF2-40B4-BE49-F238E27FC236}">
              <a16:creationId xmlns:a16="http://schemas.microsoft.com/office/drawing/2014/main" xmlns="" id="{5B23C38F-1602-45FA-B95D-7DB265D7EDEE}"/>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8.xml><?xml version="1.0" encoding="utf-8"?>
<xdr:wsDr xmlns:xdr="http://schemas.openxmlformats.org/drawingml/2006/spreadsheetDrawing" xmlns:a="http://schemas.openxmlformats.org/drawingml/2006/main">
  <xdr:twoCellAnchor>
    <xdr:from>
      <xdr:col>1</xdr:col>
      <xdr:colOff>914400</xdr:colOff>
      <xdr:row>5</xdr:row>
      <xdr:rowOff>0</xdr:rowOff>
    </xdr:from>
    <xdr:to>
      <xdr:col>1</xdr:col>
      <xdr:colOff>1924050</xdr:colOff>
      <xdr:row>5</xdr:row>
      <xdr:rowOff>0</xdr:rowOff>
    </xdr:to>
    <xdr:sp macro="" textlink="">
      <xdr:nvSpPr>
        <xdr:cNvPr id="2" name="Text 1">
          <a:extLst>
            <a:ext uri="{FF2B5EF4-FFF2-40B4-BE49-F238E27FC236}">
              <a16:creationId xmlns:a16="http://schemas.microsoft.com/office/drawing/2014/main" xmlns="" id="{00000000-0008-0000-0600-000002000000}"/>
            </a:ext>
          </a:extLst>
        </xdr:cNvPr>
        <xdr:cNvSpPr txBox="1">
          <a:spLocks noChangeArrowheads="1"/>
        </xdr:cNvSpPr>
      </xdr:nvSpPr>
      <xdr:spPr bwMode="auto">
        <a:xfrm>
          <a:off x="9986467200" y="809625"/>
          <a:ext cx="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5</xdr:row>
      <xdr:rowOff>0</xdr:rowOff>
    </xdr:from>
    <xdr:to>
      <xdr:col>0</xdr:col>
      <xdr:colOff>257175</xdr:colOff>
      <xdr:row>5</xdr:row>
      <xdr:rowOff>0</xdr:rowOff>
    </xdr:to>
    <xdr:sp macro="" textlink="">
      <xdr:nvSpPr>
        <xdr:cNvPr id="3" name="Text 3">
          <a:extLst>
            <a:ext uri="{FF2B5EF4-FFF2-40B4-BE49-F238E27FC236}">
              <a16:creationId xmlns:a16="http://schemas.microsoft.com/office/drawing/2014/main" xmlns="" id="{00000000-0008-0000-0600-000003000000}"/>
            </a:ext>
          </a:extLst>
        </xdr:cNvPr>
        <xdr:cNvSpPr txBox="1">
          <a:spLocks noChangeArrowheads="1"/>
        </xdr:cNvSpPr>
      </xdr:nvSpPr>
      <xdr:spPr bwMode="auto">
        <a:xfrm>
          <a:off x="9987429225" y="809625"/>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4" name="Text 7">
          <a:extLst>
            <a:ext uri="{FF2B5EF4-FFF2-40B4-BE49-F238E27FC236}">
              <a16:creationId xmlns:a16="http://schemas.microsoft.com/office/drawing/2014/main" xmlns="" id="{00000000-0008-0000-0600-000004000000}"/>
            </a:ext>
          </a:extLst>
        </xdr:cNvPr>
        <xdr:cNvSpPr txBox="1">
          <a:spLocks noChangeArrowheads="1"/>
        </xdr:cNvSpPr>
      </xdr:nvSpPr>
      <xdr:spPr bwMode="auto">
        <a:xfrm>
          <a:off x="9979761600" y="809625"/>
          <a:ext cx="5715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editAs="oneCell">
    <xdr:from>
      <xdr:col>12</xdr:col>
      <xdr:colOff>1820335</xdr:colOff>
      <xdr:row>0</xdr:row>
      <xdr:rowOff>31749</xdr:rowOff>
    </xdr:from>
    <xdr:to>
      <xdr:col>13</xdr:col>
      <xdr:colOff>178134</xdr:colOff>
      <xdr:row>2</xdr:row>
      <xdr:rowOff>116415</xdr:rowOff>
    </xdr:to>
    <xdr:pic>
      <xdr:nvPicPr>
        <xdr:cNvPr id="7" name="Picture 6">
          <a:extLst>
            <a:ext uri="{FF2B5EF4-FFF2-40B4-BE49-F238E27FC236}">
              <a16:creationId xmlns:a16="http://schemas.microsoft.com/office/drawing/2014/main" xmlns="" id="{00000000-0008-0000-06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8485200" y="31749"/>
          <a:ext cx="739049" cy="70908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10</xdr:col>
      <xdr:colOff>1276350</xdr:colOff>
      <xdr:row>0</xdr:row>
      <xdr:rowOff>9525</xdr:rowOff>
    </xdr:from>
    <xdr:ext cx="9525" cy="171450"/>
    <xdr:pic>
      <xdr:nvPicPr>
        <xdr:cNvPr id="2" name="Picture 8" descr="logo">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6</xdr:col>
      <xdr:colOff>1050285</xdr:colOff>
      <xdr:row>0</xdr:row>
      <xdr:rowOff>38100</xdr:rowOff>
    </xdr:from>
    <xdr:to>
      <xdr:col>6</xdr:col>
      <xdr:colOff>1771560</xdr:colOff>
      <xdr:row>2</xdr:row>
      <xdr:rowOff>190500</xdr:rowOff>
    </xdr:to>
    <xdr:pic>
      <xdr:nvPicPr>
        <xdr:cNvPr id="4" name="Picture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89295615" y="38100"/>
          <a:ext cx="721275" cy="676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rightToLeft="1" tabSelected="1" view="pageBreakPreview" zoomScaleSheetLayoutView="100" workbookViewId="0">
      <selection activeCell="I5" sqref="I5"/>
    </sheetView>
  </sheetViews>
  <sheetFormatPr defaultRowHeight="13.2" x14ac:dyDescent="0.25"/>
  <cols>
    <col min="1" max="1" width="74.109375" style="21" customWidth="1"/>
    <col min="2" max="2" width="9.109375" style="21"/>
    <col min="3" max="3" width="9.33203125" style="21" bestFit="1" customWidth="1"/>
    <col min="4" max="4" width="9.109375" style="21"/>
    <col min="5" max="5" width="6.6640625" style="21" bestFit="1" customWidth="1"/>
    <col min="6" max="6" width="9.109375" style="21"/>
    <col min="7" max="7" width="4" style="21" bestFit="1" customWidth="1"/>
    <col min="8" max="10" width="9.109375" style="21"/>
    <col min="11" max="11" width="4" style="21" bestFit="1" customWidth="1"/>
    <col min="12" max="12" width="6.6640625" style="21" bestFit="1" customWidth="1"/>
    <col min="13" max="256" width="9.109375" style="21"/>
    <col min="257" max="257" width="75.109375" style="21" customWidth="1"/>
    <col min="258" max="512" width="9.109375" style="21"/>
    <col min="513" max="513" width="75.109375" style="21" customWidth="1"/>
    <col min="514" max="768" width="9.109375" style="21"/>
    <col min="769" max="769" width="75.109375" style="21" customWidth="1"/>
    <col min="770" max="1024" width="9.109375" style="21"/>
    <col min="1025" max="1025" width="75.109375" style="21" customWidth="1"/>
    <col min="1026" max="1280" width="9.109375" style="21"/>
    <col min="1281" max="1281" width="75.109375" style="21" customWidth="1"/>
    <col min="1282" max="1536" width="9.109375" style="21"/>
    <col min="1537" max="1537" width="75.109375" style="21" customWidth="1"/>
    <col min="1538" max="1792" width="9.109375" style="21"/>
    <col min="1793" max="1793" width="75.109375" style="21" customWidth="1"/>
    <col min="1794" max="2048" width="9.109375" style="21"/>
    <col min="2049" max="2049" width="75.109375" style="21" customWidth="1"/>
    <col min="2050" max="2304" width="9.109375" style="21"/>
    <col min="2305" max="2305" width="75.109375" style="21" customWidth="1"/>
    <col min="2306" max="2560" width="9.109375" style="21"/>
    <col min="2561" max="2561" width="75.109375" style="21" customWidth="1"/>
    <col min="2562" max="2816" width="9.109375" style="21"/>
    <col min="2817" max="2817" width="75.109375" style="21" customWidth="1"/>
    <col min="2818" max="3072" width="9.109375" style="21"/>
    <col min="3073" max="3073" width="75.109375" style="21" customWidth="1"/>
    <col min="3074" max="3328" width="9.109375" style="21"/>
    <col min="3329" max="3329" width="75.109375" style="21" customWidth="1"/>
    <col min="3330" max="3584" width="9.109375" style="21"/>
    <col min="3585" max="3585" width="75.109375" style="21" customWidth="1"/>
    <col min="3586" max="3840" width="9.109375" style="21"/>
    <col min="3841" max="3841" width="75.109375" style="21" customWidth="1"/>
    <col min="3842" max="4096" width="9.109375" style="21"/>
    <col min="4097" max="4097" width="75.109375" style="21" customWidth="1"/>
    <col min="4098" max="4352" width="9.109375" style="21"/>
    <col min="4353" max="4353" width="75.109375" style="21" customWidth="1"/>
    <col min="4354" max="4608" width="9.109375" style="21"/>
    <col min="4609" max="4609" width="75.109375" style="21" customWidth="1"/>
    <col min="4610" max="4864" width="9.109375" style="21"/>
    <col min="4865" max="4865" width="75.109375" style="21" customWidth="1"/>
    <col min="4866" max="5120" width="9.109375" style="21"/>
    <col min="5121" max="5121" width="75.109375" style="21" customWidth="1"/>
    <col min="5122" max="5376" width="9.109375" style="21"/>
    <col min="5377" max="5377" width="75.109375" style="21" customWidth="1"/>
    <col min="5378" max="5632" width="9.109375" style="21"/>
    <col min="5633" max="5633" width="75.109375" style="21" customWidth="1"/>
    <col min="5634" max="5888" width="9.109375" style="21"/>
    <col min="5889" max="5889" width="75.109375" style="21" customWidth="1"/>
    <col min="5890" max="6144" width="9.109375" style="21"/>
    <col min="6145" max="6145" width="75.109375" style="21" customWidth="1"/>
    <col min="6146" max="6400" width="9.109375" style="21"/>
    <col min="6401" max="6401" width="75.109375" style="21" customWidth="1"/>
    <col min="6402" max="6656" width="9.109375" style="21"/>
    <col min="6657" max="6657" width="75.109375" style="21" customWidth="1"/>
    <col min="6658" max="6912" width="9.109375" style="21"/>
    <col min="6913" max="6913" width="75.109375" style="21" customWidth="1"/>
    <col min="6914" max="7168" width="9.109375" style="21"/>
    <col min="7169" max="7169" width="75.109375" style="21" customWidth="1"/>
    <col min="7170" max="7424" width="9.109375" style="21"/>
    <col min="7425" max="7425" width="75.109375" style="21" customWidth="1"/>
    <col min="7426" max="7680" width="9.109375" style="21"/>
    <col min="7681" max="7681" width="75.109375" style="21" customWidth="1"/>
    <col min="7682" max="7936" width="9.109375" style="21"/>
    <col min="7937" max="7937" width="75.109375" style="21" customWidth="1"/>
    <col min="7938" max="8192" width="9.109375" style="21"/>
    <col min="8193" max="8193" width="75.109375" style="21" customWidth="1"/>
    <col min="8194" max="8448" width="9.109375" style="21"/>
    <col min="8449" max="8449" width="75.109375" style="21" customWidth="1"/>
    <col min="8450" max="8704" width="9.109375" style="21"/>
    <col min="8705" max="8705" width="75.109375" style="21" customWidth="1"/>
    <col min="8706" max="8960" width="9.109375" style="21"/>
    <col min="8961" max="8961" width="75.109375" style="21" customWidth="1"/>
    <col min="8962" max="9216" width="9.109375" style="21"/>
    <col min="9217" max="9217" width="75.109375" style="21" customWidth="1"/>
    <col min="9218" max="9472" width="9.109375" style="21"/>
    <col min="9473" max="9473" width="75.109375" style="21" customWidth="1"/>
    <col min="9474" max="9728" width="9.109375" style="21"/>
    <col min="9729" max="9729" width="75.109375" style="21" customWidth="1"/>
    <col min="9730" max="9984" width="9.109375" style="21"/>
    <col min="9985" max="9985" width="75.109375" style="21" customWidth="1"/>
    <col min="9986" max="10240" width="9.109375" style="21"/>
    <col min="10241" max="10241" width="75.109375" style="21" customWidth="1"/>
    <col min="10242" max="10496" width="9.109375" style="21"/>
    <col min="10497" max="10497" width="75.109375" style="21" customWidth="1"/>
    <col min="10498" max="10752" width="9.109375" style="21"/>
    <col min="10753" max="10753" width="75.109375" style="21" customWidth="1"/>
    <col min="10754" max="11008" width="9.109375" style="21"/>
    <col min="11009" max="11009" width="75.109375" style="21" customWidth="1"/>
    <col min="11010" max="11264" width="9.109375" style="21"/>
    <col min="11265" max="11265" width="75.109375" style="21" customWidth="1"/>
    <col min="11266" max="11520" width="9.109375" style="21"/>
    <col min="11521" max="11521" width="75.109375" style="21" customWidth="1"/>
    <col min="11522" max="11776" width="9.109375" style="21"/>
    <col min="11777" max="11777" width="75.109375" style="21" customWidth="1"/>
    <col min="11778" max="12032" width="9.109375" style="21"/>
    <col min="12033" max="12033" width="75.109375" style="21" customWidth="1"/>
    <col min="12034" max="12288" width="9.109375" style="21"/>
    <col min="12289" max="12289" width="75.109375" style="21" customWidth="1"/>
    <col min="12290" max="12544" width="9.109375" style="21"/>
    <col min="12545" max="12545" width="75.109375" style="21" customWidth="1"/>
    <col min="12546" max="12800" width="9.109375" style="21"/>
    <col min="12801" max="12801" width="75.109375" style="21" customWidth="1"/>
    <col min="12802" max="13056" width="9.109375" style="21"/>
    <col min="13057" max="13057" width="75.109375" style="21" customWidth="1"/>
    <col min="13058" max="13312" width="9.109375" style="21"/>
    <col min="13313" max="13313" width="75.109375" style="21" customWidth="1"/>
    <col min="13314" max="13568" width="9.109375" style="21"/>
    <col min="13569" max="13569" width="75.109375" style="21" customWidth="1"/>
    <col min="13570" max="13824" width="9.109375" style="21"/>
    <col min="13825" max="13825" width="75.109375" style="21" customWidth="1"/>
    <col min="13826" max="14080" width="9.109375" style="21"/>
    <col min="14081" max="14081" width="75.109375" style="21" customWidth="1"/>
    <col min="14082" max="14336" width="9.109375" style="21"/>
    <col min="14337" max="14337" width="75.109375" style="21" customWidth="1"/>
    <col min="14338" max="14592" width="9.109375" style="21"/>
    <col min="14593" max="14593" width="75.109375" style="21" customWidth="1"/>
    <col min="14594" max="14848" width="9.109375" style="21"/>
    <col min="14849" max="14849" width="75.109375" style="21" customWidth="1"/>
    <col min="14850" max="15104" width="9.109375" style="21"/>
    <col min="15105" max="15105" width="75.109375" style="21" customWidth="1"/>
    <col min="15106" max="15360" width="9.109375" style="21"/>
    <col min="15361" max="15361" width="75.109375" style="21" customWidth="1"/>
    <col min="15362" max="15616" width="9.109375" style="21"/>
    <col min="15617" max="15617" width="75.109375" style="21" customWidth="1"/>
    <col min="15618" max="15872" width="9.109375" style="21"/>
    <col min="15873" max="15873" width="75.109375" style="21" customWidth="1"/>
    <col min="15874" max="16128" width="9.109375" style="21"/>
    <col min="16129" max="16129" width="75.109375" style="21" customWidth="1"/>
    <col min="16130" max="16384" width="9.109375" style="21"/>
  </cols>
  <sheetData>
    <row r="1" spans="1:12" s="334" customFormat="1" x14ac:dyDescent="0.25"/>
    <row r="2" spans="1:12" s="334" customFormat="1" ht="33.6" customHeight="1" x14ac:dyDescent="0.25"/>
    <row r="3" spans="1:12" s="336" customFormat="1" ht="69" customHeight="1" x14ac:dyDescent="0.25">
      <c r="A3" s="335"/>
    </row>
    <row r="4" spans="1:12" s="336" customFormat="1" ht="34.5" customHeight="1" x14ac:dyDescent="0.25">
      <c r="A4" s="337"/>
    </row>
    <row r="5" spans="1:12" s="336" customFormat="1" ht="71.400000000000006" customHeight="1" x14ac:dyDescent="0.25">
      <c r="A5" s="338" t="s">
        <v>271</v>
      </c>
    </row>
    <row r="6" spans="1:12" s="334" customFormat="1" x14ac:dyDescent="0.25">
      <c r="C6" s="339"/>
      <c r="D6" s="339"/>
      <c r="E6" s="339"/>
      <c r="L6" s="339"/>
    </row>
    <row r="7" spans="1:12" x14ac:dyDescent="0.25">
      <c r="C7" s="199"/>
      <c r="D7" s="199"/>
      <c r="E7" s="199"/>
      <c r="L7" s="199"/>
    </row>
    <row r="8" spans="1:12" x14ac:dyDescent="0.25">
      <c r="C8" s="199"/>
      <c r="D8" s="199"/>
      <c r="E8" s="199"/>
      <c r="L8" s="199"/>
    </row>
    <row r="9" spans="1:12" x14ac:dyDescent="0.25">
      <c r="C9" s="199"/>
      <c r="D9" s="199"/>
      <c r="E9" s="199"/>
      <c r="L9" s="199"/>
    </row>
    <row r="10" spans="1:12" x14ac:dyDescent="0.25">
      <c r="C10" s="199"/>
      <c r="D10" s="199"/>
      <c r="E10" s="199"/>
      <c r="L10" s="199"/>
    </row>
    <row r="11" spans="1:12" x14ac:dyDescent="0.25">
      <c r="C11" s="199"/>
      <c r="D11" s="199"/>
      <c r="E11" s="199"/>
      <c r="L11" s="199"/>
    </row>
    <row r="12" spans="1:12" x14ac:dyDescent="0.25">
      <c r="C12" s="199"/>
      <c r="D12" s="199"/>
      <c r="E12" s="199"/>
      <c r="L12" s="199"/>
    </row>
    <row r="13" spans="1:12" x14ac:dyDescent="0.25">
      <c r="C13" s="199"/>
      <c r="D13" s="199"/>
      <c r="E13" s="199"/>
      <c r="L13" s="199"/>
    </row>
    <row r="14" spans="1:12" x14ac:dyDescent="0.25">
      <c r="C14" s="199"/>
      <c r="D14" s="199"/>
      <c r="E14" s="199"/>
      <c r="L14" s="199"/>
    </row>
    <row r="15" spans="1:12" x14ac:dyDescent="0.25">
      <c r="C15" s="199"/>
      <c r="D15" s="199"/>
      <c r="E15" s="199"/>
      <c r="L15" s="199"/>
    </row>
    <row r="16" spans="1:12" x14ac:dyDescent="0.25">
      <c r="C16" s="199"/>
      <c r="D16" s="226"/>
      <c r="E16" s="199"/>
      <c r="G16" s="199"/>
      <c r="L16" s="199"/>
    </row>
  </sheetData>
  <phoneticPr fontId="29"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rightToLeft="1" view="pageBreakPreview" zoomScale="89" zoomScaleSheetLayoutView="89" workbookViewId="0">
      <selection activeCell="A5" sqref="A5:B5"/>
    </sheetView>
  </sheetViews>
  <sheetFormatPr defaultColWidth="9.109375" defaultRowHeight="13.8" x14ac:dyDescent="0.25"/>
  <cols>
    <col min="1" max="1" width="4.44140625" style="10" customWidth="1"/>
    <col min="2" max="2" width="37.6640625" style="8" customWidth="1"/>
    <col min="3" max="3" width="14.33203125" style="11" bestFit="1" customWidth="1"/>
    <col min="4" max="4" width="14.109375" style="11" bestFit="1" customWidth="1"/>
    <col min="5" max="5" width="14.33203125" style="11" bestFit="1" customWidth="1"/>
    <col min="6" max="6" width="14.109375" style="11" bestFit="1" customWidth="1"/>
    <col min="7" max="7" width="14.33203125" style="11" bestFit="1" customWidth="1"/>
    <col min="8" max="8" width="35.44140625" style="4" customWidth="1"/>
    <col min="9" max="9" width="4.44140625" style="127" customWidth="1"/>
    <col min="10" max="10" width="12.6640625" style="4" bestFit="1" customWidth="1"/>
    <col min="11" max="11" width="4.44140625" style="4" bestFit="1" customWidth="1"/>
    <col min="12" max="12" width="7.5546875" style="4" bestFit="1" customWidth="1"/>
    <col min="13" max="16384" width="9.109375" style="4"/>
  </cols>
  <sheetData>
    <row r="1" spans="1:12" s="70" customFormat="1" ht="19.5" customHeight="1" x14ac:dyDescent="0.25">
      <c r="A1" s="340"/>
      <c r="B1" s="72"/>
      <c r="C1" s="72"/>
      <c r="D1" s="72"/>
      <c r="E1" s="72"/>
      <c r="F1" s="72"/>
      <c r="G1" s="72"/>
      <c r="H1" s="72"/>
      <c r="I1" s="72"/>
      <c r="J1" s="72"/>
      <c r="K1" s="72"/>
    </row>
    <row r="2" spans="1:12" s="1" customFormat="1" ht="18.75" customHeight="1" x14ac:dyDescent="0.25">
      <c r="A2" s="406" t="s">
        <v>521</v>
      </c>
      <c r="B2" s="406"/>
      <c r="C2" s="406"/>
      <c r="D2" s="406"/>
      <c r="E2" s="406"/>
      <c r="F2" s="406"/>
      <c r="G2" s="406"/>
      <c r="H2" s="406"/>
      <c r="I2" s="406"/>
    </row>
    <row r="3" spans="1:12" s="1" customFormat="1" ht="18.75" customHeight="1" x14ac:dyDescent="0.25">
      <c r="A3" s="406" t="s">
        <v>580</v>
      </c>
      <c r="B3" s="406"/>
      <c r="C3" s="406"/>
      <c r="D3" s="406"/>
      <c r="E3" s="406"/>
      <c r="F3" s="406"/>
      <c r="G3" s="406"/>
      <c r="H3" s="406"/>
      <c r="I3" s="406"/>
    </row>
    <row r="4" spans="1:12" s="7" customFormat="1" ht="42" customHeight="1" x14ac:dyDescent="0.25">
      <c r="A4" s="440" t="s">
        <v>581</v>
      </c>
      <c r="B4" s="441"/>
      <c r="C4" s="441"/>
      <c r="D4" s="441"/>
      <c r="E4" s="441"/>
      <c r="F4" s="441"/>
      <c r="G4" s="441"/>
      <c r="H4" s="441"/>
      <c r="I4" s="441"/>
    </row>
    <row r="5" spans="1:12" ht="20.25" customHeight="1" x14ac:dyDescent="0.25">
      <c r="A5" s="442" t="s">
        <v>538</v>
      </c>
      <c r="B5" s="442"/>
      <c r="C5" s="443"/>
      <c r="D5" s="444"/>
      <c r="E5" s="444"/>
      <c r="F5" s="444"/>
      <c r="G5" s="444"/>
      <c r="H5" s="411" t="s">
        <v>568</v>
      </c>
      <c r="I5" s="411"/>
    </row>
    <row r="6" spans="1:12" ht="54" customHeight="1" x14ac:dyDescent="0.25">
      <c r="A6" s="401" t="s">
        <v>294</v>
      </c>
      <c r="B6" s="401"/>
      <c r="C6" s="116">
        <v>2016</v>
      </c>
      <c r="D6" s="116">
        <v>2017</v>
      </c>
      <c r="E6" s="116">
        <v>2018</v>
      </c>
      <c r="F6" s="116">
        <v>2019</v>
      </c>
      <c r="G6" s="116">
        <v>2020</v>
      </c>
      <c r="H6" s="437" t="s">
        <v>499</v>
      </c>
      <c r="I6" s="438"/>
      <c r="L6" s="209"/>
    </row>
    <row r="7" spans="1:12" ht="30" customHeight="1" thickBot="1" x14ac:dyDescent="0.3">
      <c r="A7" s="61" t="s">
        <v>0</v>
      </c>
      <c r="B7" s="360" t="s">
        <v>1</v>
      </c>
      <c r="C7" s="361">
        <v>164.08046686</v>
      </c>
      <c r="D7" s="361">
        <v>85.405312769999995</v>
      </c>
      <c r="E7" s="361">
        <v>19.216850740000002</v>
      </c>
      <c r="F7" s="361">
        <v>12.659091321</v>
      </c>
      <c r="G7" s="361">
        <v>17.529081279999993</v>
      </c>
      <c r="H7" s="77" t="s">
        <v>2</v>
      </c>
      <c r="I7" s="117">
        <v>0</v>
      </c>
      <c r="J7" s="209"/>
      <c r="L7" s="209"/>
    </row>
    <row r="8" spans="1:12" ht="30" customHeight="1" thickTop="1" thickBot="1" x14ac:dyDescent="0.3">
      <c r="A8" s="91" t="s">
        <v>3</v>
      </c>
      <c r="B8" s="29" t="s">
        <v>4</v>
      </c>
      <c r="C8" s="330">
        <v>21.610449489999997</v>
      </c>
      <c r="D8" s="330">
        <v>12.368169629999997</v>
      </c>
      <c r="E8" s="330">
        <v>0.76008591000000014</v>
      </c>
      <c r="F8" s="330">
        <v>0.83056144999999992</v>
      </c>
      <c r="G8" s="330">
        <v>0.498009547</v>
      </c>
      <c r="H8" s="98" t="s">
        <v>5</v>
      </c>
      <c r="I8" s="118">
        <v>0</v>
      </c>
      <c r="J8" s="209"/>
      <c r="L8" s="209"/>
    </row>
    <row r="9" spans="1:12" ht="30" customHeight="1" thickTop="1" thickBot="1" x14ac:dyDescent="0.3">
      <c r="A9" s="90" t="s">
        <v>6</v>
      </c>
      <c r="B9" s="119" t="s">
        <v>504</v>
      </c>
      <c r="C9" s="331">
        <v>946.18366605000006</v>
      </c>
      <c r="D9" s="331">
        <v>950.74010698000006</v>
      </c>
      <c r="E9" s="331">
        <v>1396.5082845099998</v>
      </c>
      <c r="F9" s="331">
        <v>890.37970913000015</v>
      </c>
      <c r="G9" s="331">
        <v>197.13374987999995</v>
      </c>
      <c r="H9" s="95" t="s">
        <v>8</v>
      </c>
      <c r="I9" s="121">
        <v>0</v>
      </c>
      <c r="J9" s="209"/>
      <c r="L9" s="209"/>
    </row>
    <row r="10" spans="1:12" ht="30" customHeight="1" thickTop="1" thickBot="1" x14ac:dyDescent="0.3">
      <c r="A10" s="91" t="s">
        <v>9</v>
      </c>
      <c r="B10" s="29" t="s">
        <v>505</v>
      </c>
      <c r="C10" s="330">
        <v>170127.99346922999</v>
      </c>
      <c r="D10" s="330">
        <v>206773.32626280002</v>
      </c>
      <c r="E10" s="330">
        <v>263933.47263456299</v>
      </c>
      <c r="F10" s="330">
        <v>227860.05773026898</v>
      </c>
      <c r="G10" s="330">
        <v>153377.62934283898</v>
      </c>
      <c r="H10" s="98" t="s">
        <v>10</v>
      </c>
      <c r="I10" s="118">
        <v>0</v>
      </c>
      <c r="J10" s="209"/>
      <c r="L10" s="209"/>
    </row>
    <row r="11" spans="1:12" ht="30" customHeight="1" thickTop="1" thickBot="1" x14ac:dyDescent="0.3">
      <c r="A11" s="90" t="s">
        <v>11</v>
      </c>
      <c r="B11" s="119" t="s">
        <v>506</v>
      </c>
      <c r="C11" s="331">
        <v>0.96483001000000002</v>
      </c>
      <c r="D11" s="331">
        <v>1.49106307</v>
      </c>
      <c r="E11" s="331">
        <v>0.43922435999999998</v>
      </c>
      <c r="F11" s="331">
        <v>0.85403735000000003</v>
      </c>
      <c r="G11" s="331">
        <v>4.1355006059999999</v>
      </c>
      <c r="H11" s="95" t="s">
        <v>13</v>
      </c>
      <c r="I11" s="121">
        <v>0</v>
      </c>
      <c r="J11" s="209"/>
      <c r="L11" s="209"/>
    </row>
    <row r="12" spans="1:12" ht="30" customHeight="1" thickTop="1" thickBot="1" x14ac:dyDescent="0.3">
      <c r="A12" s="91" t="s">
        <v>14</v>
      </c>
      <c r="B12" s="29" t="s">
        <v>522</v>
      </c>
      <c r="C12" s="330">
        <v>22118.30475064</v>
      </c>
      <c r="D12" s="330">
        <v>20769.539742449997</v>
      </c>
      <c r="E12" s="330">
        <v>23682.212822359008</v>
      </c>
      <c r="F12" s="330">
        <v>19970.259285846001</v>
      </c>
      <c r="G12" s="330">
        <v>17955.155204007995</v>
      </c>
      <c r="H12" s="98" t="s">
        <v>16</v>
      </c>
      <c r="I12" s="118">
        <v>6</v>
      </c>
      <c r="J12" s="209"/>
      <c r="L12" s="209"/>
    </row>
    <row r="13" spans="1:12" ht="30" customHeight="1" thickTop="1" thickBot="1" x14ac:dyDescent="0.3">
      <c r="A13" s="90" t="s">
        <v>17</v>
      </c>
      <c r="B13" s="119" t="s">
        <v>523</v>
      </c>
      <c r="C13" s="331">
        <v>6078.564105460001</v>
      </c>
      <c r="D13" s="331">
        <v>7216.6924000799982</v>
      </c>
      <c r="E13" s="331">
        <v>7728.6758381310028</v>
      </c>
      <c r="F13" s="331">
        <v>7617.8136664339991</v>
      </c>
      <c r="G13" s="331">
        <v>5310.9102718079994</v>
      </c>
      <c r="H13" s="95" t="s">
        <v>19</v>
      </c>
      <c r="I13" s="121">
        <v>27</v>
      </c>
      <c r="J13" s="209"/>
      <c r="L13" s="209"/>
    </row>
    <row r="14" spans="1:12" ht="30" customHeight="1" thickTop="1" thickBot="1" x14ac:dyDescent="0.3">
      <c r="A14" s="91" t="s">
        <v>20</v>
      </c>
      <c r="B14" s="29" t="s">
        <v>524</v>
      </c>
      <c r="C14" s="330">
        <v>489.44505132899985</v>
      </c>
      <c r="D14" s="330">
        <v>287.26908851000007</v>
      </c>
      <c r="E14" s="330">
        <v>136.25417415999999</v>
      </c>
      <c r="F14" s="330">
        <v>159.10083272400007</v>
      </c>
      <c r="G14" s="330">
        <v>155.77325987899999</v>
      </c>
      <c r="H14" s="98" t="s">
        <v>21</v>
      </c>
      <c r="I14" s="118">
        <v>8</v>
      </c>
      <c r="J14" s="209"/>
      <c r="L14" s="209"/>
    </row>
    <row r="15" spans="1:12" ht="30" customHeight="1" thickTop="1" thickBot="1" x14ac:dyDescent="0.3">
      <c r="A15" s="90" t="s">
        <v>22</v>
      </c>
      <c r="B15" s="119" t="s">
        <v>23</v>
      </c>
      <c r="C15" s="331">
        <v>101.95813021199999</v>
      </c>
      <c r="D15" s="331">
        <v>62.685524539999982</v>
      </c>
      <c r="E15" s="331">
        <v>40.912038390000006</v>
      </c>
      <c r="F15" s="331">
        <v>56.172734481999989</v>
      </c>
      <c r="G15" s="331">
        <v>36.282816595</v>
      </c>
      <c r="H15" s="95" t="s">
        <v>24</v>
      </c>
      <c r="I15" s="121">
        <v>3</v>
      </c>
      <c r="J15" s="209"/>
      <c r="L15" s="209"/>
    </row>
    <row r="16" spans="1:12" ht="30" customHeight="1" thickTop="1" x14ac:dyDescent="0.25">
      <c r="A16" s="43" t="s">
        <v>25</v>
      </c>
      <c r="B16" s="138" t="s">
        <v>525</v>
      </c>
      <c r="C16" s="362">
        <v>0.16075108000000002</v>
      </c>
      <c r="D16" s="362">
        <v>0.33207216000000001</v>
      </c>
      <c r="E16" s="362">
        <v>0.28044775999999999</v>
      </c>
      <c r="F16" s="362">
        <v>9.050132000000001E-2</v>
      </c>
      <c r="G16" s="362">
        <v>6.3066319999999995E-2</v>
      </c>
      <c r="H16" s="45" t="s">
        <v>27</v>
      </c>
      <c r="I16" s="124" t="s">
        <v>25</v>
      </c>
      <c r="J16" s="209"/>
      <c r="L16" s="209"/>
    </row>
    <row r="17" spans="1:9" ht="31.5" customHeight="1" x14ac:dyDescent="0.25">
      <c r="A17" s="403" t="s">
        <v>253</v>
      </c>
      <c r="B17" s="403"/>
      <c r="C17" s="193">
        <f>SUM(C7:C16)</f>
        <v>200049.265670361</v>
      </c>
      <c r="D17" s="193">
        <f>SUM(D7:D16)</f>
        <v>236159.84974298999</v>
      </c>
      <c r="E17" s="193">
        <f>SUM(E7:E16)</f>
        <v>296938.73240088299</v>
      </c>
      <c r="F17" s="350">
        <f>SUM(F7:F16)</f>
        <v>256568.21815032599</v>
      </c>
      <c r="G17" s="193">
        <f>SUM(G7:G16)</f>
        <v>177055.11030276195</v>
      </c>
      <c r="H17" s="404" t="s">
        <v>28</v>
      </c>
      <c r="I17" s="404"/>
    </row>
    <row r="18" spans="1:9" x14ac:dyDescent="0.25">
      <c r="A18" s="125" t="s">
        <v>283</v>
      </c>
      <c r="C18" s="283"/>
      <c r="D18" s="283"/>
      <c r="E18" s="283"/>
      <c r="F18" s="283"/>
      <c r="G18" s="283"/>
      <c r="I18" s="126" t="s">
        <v>485</v>
      </c>
    </row>
    <row r="19" spans="1:9" x14ac:dyDescent="0.25">
      <c r="A19" s="405" t="s">
        <v>487</v>
      </c>
      <c r="B19" s="405"/>
      <c r="H19" s="439" t="s">
        <v>486</v>
      </c>
      <c r="I19" s="439"/>
    </row>
    <row r="20" spans="1:9" x14ac:dyDescent="0.25">
      <c r="C20" s="227"/>
      <c r="D20" s="227"/>
      <c r="E20" s="227"/>
      <c r="F20" s="227"/>
      <c r="G20" s="227"/>
    </row>
    <row r="21" spans="1:9" x14ac:dyDescent="0.25">
      <c r="C21" s="227"/>
      <c r="D21" s="227"/>
      <c r="E21" s="227"/>
      <c r="F21" s="227"/>
      <c r="G21" s="227"/>
    </row>
  </sheetData>
  <mergeCells count="12">
    <mergeCell ref="A2:I2"/>
    <mergeCell ref="A3:I3"/>
    <mergeCell ref="A4:I4"/>
    <mergeCell ref="A5:B5"/>
    <mergeCell ref="H5:I5"/>
    <mergeCell ref="C5:G5"/>
    <mergeCell ref="A6:B6"/>
    <mergeCell ref="H6:I6"/>
    <mergeCell ref="A17:B17"/>
    <mergeCell ref="H17:I17"/>
    <mergeCell ref="A19:B19"/>
    <mergeCell ref="H19:I19"/>
  </mergeCells>
  <printOptions horizontalCentered="1" verticalCentered="1"/>
  <pageMargins left="0" right="0" top="0.51181102362204722" bottom="0.51181102362204722" header="0.51181102362204722" footer="0.51181102362204722"/>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Q74"/>
  <sheetViews>
    <sheetView rightToLeft="1" view="pageBreakPreview" zoomScaleSheetLayoutView="100" workbookViewId="0">
      <selection activeCell="A5" sqref="A5:B5"/>
    </sheetView>
  </sheetViews>
  <sheetFormatPr defaultRowHeight="13.8" x14ac:dyDescent="0.25"/>
  <cols>
    <col min="1" max="1" width="2.5546875" style="10" bestFit="1" customWidth="1"/>
    <col min="2" max="2" width="24" style="8" bestFit="1" customWidth="1"/>
    <col min="3" max="3" width="11.5546875" style="4" bestFit="1" customWidth="1"/>
    <col min="4" max="4" width="8.44140625" style="146" bestFit="1" customWidth="1"/>
    <col min="5" max="5" width="9.6640625" style="146" customWidth="1"/>
    <col min="6" max="6" width="7.88671875" style="146" bestFit="1" customWidth="1"/>
    <col min="7" max="7" width="10.33203125" style="146" customWidth="1"/>
    <col min="8" max="8" width="7.88671875" style="146" bestFit="1" customWidth="1"/>
    <col min="9" max="9" width="11.5546875" style="4" bestFit="1" customWidth="1"/>
    <col min="10" max="10" width="7.88671875" style="146" bestFit="1" customWidth="1"/>
    <col min="11" max="11" width="10.33203125" style="146" customWidth="1"/>
    <col min="12" max="12" width="7.88671875" style="146" bestFit="1" customWidth="1"/>
    <col min="13" max="13" width="24.88671875" style="4" customWidth="1"/>
    <col min="14" max="14" width="3.5546875" style="127" bestFit="1" customWidth="1"/>
    <col min="15" max="15" width="11.33203125" style="4" bestFit="1" customWidth="1"/>
    <col min="16" max="16" width="9.109375" style="4"/>
    <col min="17" max="17" width="9.88671875" style="4" bestFit="1" customWidth="1"/>
    <col min="18" max="248" width="9.109375" style="4"/>
    <col min="249" max="249" width="3.109375" style="4" customWidth="1"/>
    <col min="250" max="250" width="23.6640625" style="4" customWidth="1"/>
    <col min="251" max="251" width="9.6640625" style="4" customWidth="1"/>
    <col min="252" max="252" width="6.109375" style="4" bestFit="1" customWidth="1"/>
    <col min="253" max="253" width="9.6640625" style="4" customWidth="1"/>
    <col min="254" max="254" width="5.6640625" style="4" customWidth="1"/>
    <col min="255" max="255" width="9.6640625" style="4" customWidth="1"/>
    <col min="256" max="256" width="5.6640625" style="4" customWidth="1"/>
    <col min="257" max="257" width="9.6640625" style="4" customWidth="1"/>
    <col min="258" max="258" width="5.6640625" style="4" customWidth="1"/>
    <col min="259" max="259" width="9.6640625" style="4" customWidth="1"/>
    <col min="260" max="260" width="5.5546875" style="4" bestFit="1" customWidth="1"/>
    <col min="261" max="261" width="23.6640625" style="4" customWidth="1"/>
    <col min="262" max="262" width="3.109375" style="4" customWidth="1"/>
    <col min="263" max="263" width="11.33203125" style="4" bestFit="1" customWidth="1"/>
    <col min="264" max="504" width="9.109375" style="4"/>
    <col min="505" max="505" width="3.109375" style="4" customWidth="1"/>
    <col min="506" max="506" width="23.6640625" style="4" customWidth="1"/>
    <col min="507" max="507" width="9.6640625" style="4" customWidth="1"/>
    <col min="508" max="508" width="6.109375" style="4" bestFit="1" customWidth="1"/>
    <col min="509" max="509" width="9.6640625" style="4" customWidth="1"/>
    <col min="510" max="510" width="5.6640625" style="4" customWidth="1"/>
    <col min="511" max="511" width="9.6640625" style="4" customWidth="1"/>
    <col min="512" max="512" width="5.6640625" style="4" customWidth="1"/>
    <col min="513" max="513" width="9.6640625" style="4" customWidth="1"/>
    <col min="514" max="514" width="5.6640625" style="4" customWidth="1"/>
    <col min="515" max="515" width="9.6640625" style="4" customWidth="1"/>
    <col min="516" max="516" width="5.5546875" style="4" bestFit="1" customWidth="1"/>
    <col min="517" max="517" width="23.6640625" style="4" customWidth="1"/>
    <col min="518" max="518" width="3.109375" style="4" customWidth="1"/>
    <col min="519" max="519" width="11.33203125" style="4" bestFit="1" customWidth="1"/>
    <col min="520" max="760" width="9.109375" style="4"/>
    <col min="761" max="761" width="3.109375" style="4" customWidth="1"/>
    <col min="762" max="762" width="23.6640625" style="4" customWidth="1"/>
    <col min="763" max="763" width="9.6640625" style="4" customWidth="1"/>
    <col min="764" max="764" width="6.109375" style="4" bestFit="1" customWidth="1"/>
    <col min="765" max="765" width="9.6640625" style="4" customWidth="1"/>
    <col min="766" max="766" width="5.6640625" style="4" customWidth="1"/>
    <col min="767" max="767" width="9.6640625" style="4" customWidth="1"/>
    <col min="768" max="768" width="5.6640625" style="4" customWidth="1"/>
    <col min="769" max="769" width="9.6640625" style="4" customWidth="1"/>
    <col min="770" max="770" width="5.6640625" style="4" customWidth="1"/>
    <col min="771" max="771" width="9.6640625" style="4" customWidth="1"/>
    <col min="772" max="772" width="5.5546875" style="4" bestFit="1" customWidth="1"/>
    <col min="773" max="773" width="23.6640625" style="4" customWidth="1"/>
    <col min="774" max="774" width="3.109375" style="4" customWidth="1"/>
    <col min="775" max="775" width="11.33203125" style="4" bestFit="1" customWidth="1"/>
    <col min="776" max="1016" width="9.109375" style="4"/>
    <col min="1017" max="1017" width="3.109375" style="4" customWidth="1"/>
    <col min="1018" max="1018" width="23.6640625" style="4" customWidth="1"/>
    <col min="1019" max="1019" width="9.6640625" style="4" customWidth="1"/>
    <col min="1020" max="1020" width="6.109375" style="4" bestFit="1" customWidth="1"/>
    <col min="1021" max="1021" width="9.6640625" style="4" customWidth="1"/>
    <col min="1022" max="1022" width="5.6640625" style="4" customWidth="1"/>
    <col min="1023" max="1023" width="9.6640625" style="4" customWidth="1"/>
    <col min="1024" max="1024" width="5.6640625" style="4" customWidth="1"/>
    <col min="1025" max="1025" width="9.6640625" style="4" customWidth="1"/>
    <col min="1026" max="1026" width="5.6640625" style="4" customWidth="1"/>
    <col min="1027" max="1027" width="9.6640625" style="4" customWidth="1"/>
    <col min="1028" max="1028" width="5.5546875" style="4" bestFit="1" customWidth="1"/>
    <col min="1029" max="1029" width="23.6640625" style="4" customWidth="1"/>
    <col min="1030" max="1030" width="3.109375" style="4" customWidth="1"/>
    <col min="1031" max="1031" width="11.33203125" style="4" bestFit="1" customWidth="1"/>
    <col min="1032" max="1272" width="9.109375" style="4"/>
    <col min="1273" max="1273" width="3.109375" style="4" customWidth="1"/>
    <col min="1274" max="1274" width="23.6640625" style="4" customWidth="1"/>
    <col min="1275" max="1275" width="9.6640625" style="4" customWidth="1"/>
    <col min="1276" max="1276" width="6.109375" style="4" bestFit="1" customWidth="1"/>
    <col min="1277" max="1277" width="9.6640625" style="4" customWidth="1"/>
    <col min="1278" max="1278" width="5.6640625" style="4" customWidth="1"/>
    <col min="1279" max="1279" width="9.6640625" style="4" customWidth="1"/>
    <col min="1280" max="1280" width="5.6640625" style="4" customWidth="1"/>
    <col min="1281" max="1281" width="9.6640625" style="4" customWidth="1"/>
    <col min="1282" max="1282" width="5.6640625" style="4" customWidth="1"/>
    <col min="1283" max="1283" width="9.6640625" style="4" customWidth="1"/>
    <col min="1284" max="1284" width="5.5546875" style="4" bestFit="1" customWidth="1"/>
    <col min="1285" max="1285" width="23.6640625" style="4" customWidth="1"/>
    <col min="1286" max="1286" width="3.109375" style="4" customWidth="1"/>
    <col min="1287" max="1287" width="11.33203125" style="4" bestFit="1" customWidth="1"/>
    <col min="1288" max="1528" width="9.109375" style="4"/>
    <col min="1529" max="1529" width="3.109375" style="4" customWidth="1"/>
    <col min="1530" max="1530" width="23.6640625" style="4" customWidth="1"/>
    <col min="1531" max="1531" width="9.6640625" style="4" customWidth="1"/>
    <col min="1532" max="1532" width="6.109375" style="4" bestFit="1" customWidth="1"/>
    <col min="1533" max="1533" width="9.6640625" style="4" customWidth="1"/>
    <col min="1534" max="1534" width="5.6640625" style="4" customWidth="1"/>
    <col min="1535" max="1535" width="9.6640625" style="4" customWidth="1"/>
    <col min="1536" max="1536" width="5.6640625" style="4" customWidth="1"/>
    <col min="1537" max="1537" width="9.6640625" style="4" customWidth="1"/>
    <col min="1538" max="1538" width="5.6640625" style="4" customWidth="1"/>
    <col min="1539" max="1539" width="9.6640625" style="4" customWidth="1"/>
    <col min="1540" max="1540" width="5.5546875" style="4" bestFit="1" customWidth="1"/>
    <col min="1541" max="1541" width="23.6640625" style="4" customWidth="1"/>
    <col min="1542" max="1542" width="3.109375" style="4" customWidth="1"/>
    <col min="1543" max="1543" width="11.33203125" style="4" bestFit="1" customWidth="1"/>
    <col min="1544" max="1784" width="9.109375" style="4"/>
    <col min="1785" max="1785" width="3.109375" style="4" customWidth="1"/>
    <col min="1786" max="1786" width="23.6640625" style="4" customWidth="1"/>
    <col min="1787" max="1787" width="9.6640625" style="4" customWidth="1"/>
    <col min="1788" max="1788" width="6.109375" style="4" bestFit="1" customWidth="1"/>
    <col min="1789" max="1789" width="9.6640625" style="4" customWidth="1"/>
    <col min="1790" max="1790" width="5.6640625" style="4" customWidth="1"/>
    <col min="1791" max="1791" width="9.6640625" style="4" customWidth="1"/>
    <col min="1792" max="1792" width="5.6640625" style="4" customWidth="1"/>
    <col min="1793" max="1793" width="9.6640625" style="4" customWidth="1"/>
    <col min="1794" max="1794" width="5.6640625" style="4" customWidth="1"/>
    <col min="1795" max="1795" width="9.6640625" style="4" customWidth="1"/>
    <col min="1796" max="1796" width="5.5546875" style="4" bestFit="1" customWidth="1"/>
    <col min="1797" max="1797" width="23.6640625" style="4" customWidth="1"/>
    <col min="1798" max="1798" width="3.109375" style="4" customWidth="1"/>
    <col min="1799" max="1799" width="11.33203125" style="4" bestFit="1" customWidth="1"/>
    <col min="1800" max="2040" width="9.109375" style="4"/>
    <col min="2041" max="2041" width="3.109375" style="4" customWidth="1"/>
    <col min="2042" max="2042" width="23.6640625" style="4" customWidth="1"/>
    <col min="2043" max="2043" width="9.6640625" style="4" customWidth="1"/>
    <col min="2044" max="2044" width="6.109375" style="4" bestFit="1" customWidth="1"/>
    <col min="2045" max="2045" width="9.6640625" style="4" customWidth="1"/>
    <col min="2046" max="2046" width="5.6640625" style="4" customWidth="1"/>
    <col min="2047" max="2047" width="9.6640625" style="4" customWidth="1"/>
    <col min="2048" max="2048" width="5.6640625" style="4" customWidth="1"/>
    <col min="2049" max="2049" width="9.6640625" style="4" customWidth="1"/>
    <col min="2050" max="2050" width="5.6640625" style="4" customWidth="1"/>
    <col min="2051" max="2051" width="9.6640625" style="4" customWidth="1"/>
    <col min="2052" max="2052" width="5.5546875" style="4" bestFit="1" customWidth="1"/>
    <col min="2053" max="2053" width="23.6640625" style="4" customWidth="1"/>
    <col min="2054" max="2054" width="3.109375" style="4" customWidth="1"/>
    <col min="2055" max="2055" width="11.33203125" style="4" bestFit="1" customWidth="1"/>
    <col min="2056" max="2296" width="9.109375" style="4"/>
    <col min="2297" max="2297" width="3.109375" style="4" customWidth="1"/>
    <col min="2298" max="2298" width="23.6640625" style="4" customWidth="1"/>
    <col min="2299" max="2299" width="9.6640625" style="4" customWidth="1"/>
    <col min="2300" max="2300" width="6.109375" style="4" bestFit="1" customWidth="1"/>
    <col min="2301" max="2301" width="9.6640625" style="4" customWidth="1"/>
    <col min="2302" max="2302" width="5.6640625" style="4" customWidth="1"/>
    <col min="2303" max="2303" width="9.6640625" style="4" customWidth="1"/>
    <col min="2304" max="2304" width="5.6640625" style="4" customWidth="1"/>
    <col min="2305" max="2305" width="9.6640625" style="4" customWidth="1"/>
    <col min="2306" max="2306" width="5.6640625" style="4" customWidth="1"/>
    <col min="2307" max="2307" width="9.6640625" style="4" customWidth="1"/>
    <col min="2308" max="2308" width="5.5546875" style="4" bestFit="1" customWidth="1"/>
    <col min="2309" max="2309" width="23.6640625" style="4" customWidth="1"/>
    <col min="2310" max="2310" width="3.109375" style="4" customWidth="1"/>
    <col min="2311" max="2311" width="11.33203125" style="4" bestFit="1" customWidth="1"/>
    <col min="2312" max="2552" width="9.109375" style="4"/>
    <col min="2553" max="2553" width="3.109375" style="4" customWidth="1"/>
    <col min="2554" max="2554" width="23.6640625" style="4" customWidth="1"/>
    <col min="2555" max="2555" width="9.6640625" style="4" customWidth="1"/>
    <col min="2556" max="2556" width="6.109375" style="4" bestFit="1" customWidth="1"/>
    <col min="2557" max="2557" width="9.6640625" style="4" customWidth="1"/>
    <col min="2558" max="2558" width="5.6640625" style="4" customWidth="1"/>
    <col min="2559" max="2559" width="9.6640625" style="4" customWidth="1"/>
    <col min="2560" max="2560" width="5.6640625" style="4" customWidth="1"/>
    <col min="2561" max="2561" width="9.6640625" style="4" customWidth="1"/>
    <col min="2562" max="2562" width="5.6640625" style="4" customWidth="1"/>
    <col min="2563" max="2563" width="9.6640625" style="4" customWidth="1"/>
    <col min="2564" max="2564" width="5.5546875" style="4" bestFit="1" customWidth="1"/>
    <col min="2565" max="2565" width="23.6640625" style="4" customWidth="1"/>
    <col min="2566" max="2566" width="3.109375" style="4" customWidth="1"/>
    <col min="2567" max="2567" width="11.33203125" style="4" bestFit="1" customWidth="1"/>
    <col min="2568" max="2808" width="9.109375" style="4"/>
    <col min="2809" max="2809" width="3.109375" style="4" customWidth="1"/>
    <col min="2810" max="2810" width="23.6640625" style="4" customWidth="1"/>
    <col min="2811" max="2811" width="9.6640625" style="4" customWidth="1"/>
    <col min="2812" max="2812" width="6.109375" style="4" bestFit="1" customWidth="1"/>
    <col min="2813" max="2813" width="9.6640625" style="4" customWidth="1"/>
    <col min="2814" max="2814" width="5.6640625" style="4" customWidth="1"/>
    <col min="2815" max="2815" width="9.6640625" style="4" customWidth="1"/>
    <col min="2816" max="2816" width="5.6640625" style="4" customWidth="1"/>
    <col min="2817" max="2817" width="9.6640625" style="4" customWidth="1"/>
    <col min="2818" max="2818" width="5.6640625" style="4" customWidth="1"/>
    <col min="2819" max="2819" width="9.6640625" style="4" customWidth="1"/>
    <col min="2820" max="2820" width="5.5546875" style="4" bestFit="1" customWidth="1"/>
    <col min="2821" max="2821" width="23.6640625" style="4" customWidth="1"/>
    <col min="2822" max="2822" width="3.109375" style="4" customWidth="1"/>
    <col min="2823" max="2823" width="11.33203125" style="4" bestFit="1" customWidth="1"/>
    <col min="2824" max="3064" width="9.109375" style="4"/>
    <col min="3065" max="3065" width="3.109375" style="4" customWidth="1"/>
    <col min="3066" max="3066" width="23.6640625" style="4" customWidth="1"/>
    <col min="3067" max="3067" width="9.6640625" style="4" customWidth="1"/>
    <col min="3068" max="3068" width="6.109375" style="4" bestFit="1" customWidth="1"/>
    <col min="3069" max="3069" width="9.6640625" style="4" customWidth="1"/>
    <col min="3070" max="3070" width="5.6640625" style="4" customWidth="1"/>
    <col min="3071" max="3071" width="9.6640625" style="4" customWidth="1"/>
    <col min="3072" max="3072" width="5.6640625" style="4" customWidth="1"/>
    <col min="3073" max="3073" width="9.6640625" style="4" customWidth="1"/>
    <col min="3074" max="3074" width="5.6640625" style="4" customWidth="1"/>
    <col min="3075" max="3075" width="9.6640625" style="4" customWidth="1"/>
    <col min="3076" max="3076" width="5.5546875" style="4" bestFit="1" customWidth="1"/>
    <col min="3077" max="3077" width="23.6640625" style="4" customWidth="1"/>
    <col min="3078" max="3078" width="3.109375" style="4" customWidth="1"/>
    <col min="3079" max="3079" width="11.33203125" style="4" bestFit="1" customWidth="1"/>
    <col min="3080" max="3320" width="9.109375" style="4"/>
    <col min="3321" max="3321" width="3.109375" style="4" customWidth="1"/>
    <col min="3322" max="3322" width="23.6640625" style="4" customWidth="1"/>
    <col min="3323" max="3323" width="9.6640625" style="4" customWidth="1"/>
    <col min="3324" max="3324" width="6.109375" style="4" bestFit="1" customWidth="1"/>
    <col min="3325" max="3325" width="9.6640625" style="4" customWidth="1"/>
    <col min="3326" max="3326" width="5.6640625" style="4" customWidth="1"/>
    <col min="3327" max="3327" width="9.6640625" style="4" customWidth="1"/>
    <col min="3328" max="3328" width="5.6640625" style="4" customWidth="1"/>
    <col min="3329" max="3329" width="9.6640625" style="4" customWidth="1"/>
    <col min="3330" max="3330" width="5.6640625" style="4" customWidth="1"/>
    <col min="3331" max="3331" width="9.6640625" style="4" customWidth="1"/>
    <col min="3332" max="3332" width="5.5546875" style="4" bestFit="1" customWidth="1"/>
    <col min="3333" max="3333" width="23.6640625" style="4" customWidth="1"/>
    <col min="3334" max="3334" width="3.109375" style="4" customWidth="1"/>
    <col min="3335" max="3335" width="11.33203125" style="4" bestFit="1" customWidth="1"/>
    <col min="3336" max="3576" width="9.109375" style="4"/>
    <col min="3577" max="3577" width="3.109375" style="4" customWidth="1"/>
    <col min="3578" max="3578" width="23.6640625" style="4" customWidth="1"/>
    <col min="3579" max="3579" width="9.6640625" style="4" customWidth="1"/>
    <col min="3580" max="3580" width="6.109375" style="4" bestFit="1" customWidth="1"/>
    <col min="3581" max="3581" width="9.6640625" style="4" customWidth="1"/>
    <col min="3582" max="3582" width="5.6640625" style="4" customWidth="1"/>
    <col min="3583" max="3583" width="9.6640625" style="4" customWidth="1"/>
    <col min="3584" max="3584" width="5.6640625" style="4" customWidth="1"/>
    <col min="3585" max="3585" width="9.6640625" style="4" customWidth="1"/>
    <col min="3586" max="3586" width="5.6640625" style="4" customWidth="1"/>
    <col min="3587" max="3587" width="9.6640625" style="4" customWidth="1"/>
    <col min="3588" max="3588" width="5.5546875" style="4" bestFit="1" customWidth="1"/>
    <col min="3589" max="3589" width="23.6640625" style="4" customWidth="1"/>
    <col min="3590" max="3590" width="3.109375" style="4" customWidth="1"/>
    <col min="3591" max="3591" width="11.33203125" style="4" bestFit="1" customWidth="1"/>
    <col min="3592" max="3832" width="9.109375" style="4"/>
    <col min="3833" max="3833" width="3.109375" style="4" customWidth="1"/>
    <col min="3834" max="3834" width="23.6640625" style="4" customWidth="1"/>
    <col min="3835" max="3835" width="9.6640625" style="4" customWidth="1"/>
    <col min="3836" max="3836" width="6.109375" style="4" bestFit="1" customWidth="1"/>
    <col min="3837" max="3837" width="9.6640625" style="4" customWidth="1"/>
    <col min="3838" max="3838" width="5.6640625" style="4" customWidth="1"/>
    <col min="3839" max="3839" width="9.6640625" style="4" customWidth="1"/>
    <col min="3840" max="3840" width="5.6640625" style="4" customWidth="1"/>
    <col min="3841" max="3841" width="9.6640625" style="4" customWidth="1"/>
    <col min="3842" max="3842" width="5.6640625" style="4" customWidth="1"/>
    <col min="3843" max="3843" width="9.6640625" style="4" customWidth="1"/>
    <col min="3844" max="3844" width="5.5546875" style="4" bestFit="1" customWidth="1"/>
    <col min="3845" max="3845" width="23.6640625" style="4" customWidth="1"/>
    <col min="3846" max="3846" width="3.109375" style="4" customWidth="1"/>
    <col min="3847" max="3847" width="11.33203125" style="4" bestFit="1" customWidth="1"/>
    <col min="3848" max="4088" width="9.109375" style="4"/>
    <col min="4089" max="4089" width="3.109375" style="4" customWidth="1"/>
    <col min="4090" max="4090" width="23.6640625" style="4" customWidth="1"/>
    <col min="4091" max="4091" width="9.6640625" style="4" customWidth="1"/>
    <col min="4092" max="4092" width="6.109375" style="4" bestFit="1" customWidth="1"/>
    <col min="4093" max="4093" width="9.6640625" style="4" customWidth="1"/>
    <col min="4094" max="4094" width="5.6640625" style="4" customWidth="1"/>
    <col min="4095" max="4095" width="9.6640625" style="4" customWidth="1"/>
    <col min="4096" max="4096" width="5.6640625" style="4" customWidth="1"/>
    <col min="4097" max="4097" width="9.6640625" style="4" customWidth="1"/>
    <col min="4098" max="4098" width="5.6640625" style="4" customWidth="1"/>
    <col min="4099" max="4099" width="9.6640625" style="4" customWidth="1"/>
    <col min="4100" max="4100" width="5.5546875" style="4" bestFit="1" customWidth="1"/>
    <col min="4101" max="4101" width="23.6640625" style="4" customWidth="1"/>
    <col min="4102" max="4102" width="3.109375" style="4" customWidth="1"/>
    <col min="4103" max="4103" width="11.33203125" style="4" bestFit="1" customWidth="1"/>
    <col min="4104" max="4344" width="9.109375" style="4"/>
    <col min="4345" max="4345" width="3.109375" style="4" customWidth="1"/>
    <col min="4346" max="4346" width="23.6640625" style="4" customWidth="1"/>
    <col min="4347" max="4347" width="9.6640625" style="4" customWidth="1"/>
    <col min="4348" max="4348" width="6.109375" style="4" bestFit="1" customWidth="1"/>
    <col min="4349" max="4349" width="9.6640625" style="4" customWidth="1"/>
    <col min="4350" max="4350" width="5.6640625" style="4" customWidth="1"/>
    <col min="4351" max="4351" width="9.6640625" style="4" customWidth="1"/>
    <col min="4352" max="4352" width="5.6640625" style="4" customWidth="1"/>
    <col min="4353" max="4353" width="9.6640625" style="4" customWidth="1"/>
    <col min="4354" max="4354" width="5.6640625" style="4" customWidth="1"/>
    <col min="4355" max="4355" width="9.6640625" style="4" customWidth="1"/>
    <col min="4356" max="4356" width="5.5546875" style="4" bestFit="1" customWidth="1"/>
    <col min="4357" max="4357" width="23.6640625" style="4" customWidth="1"/>
    <col min="4358" max="4358" width="3.109375" style="4" customWidth="1"/>
    <col min="4359" max="4359" width="11.33203125" style="4" bestFit="1" customWidth="1"/>
    <col min="4360" max="4600" width="9.109375" style="4"/>
    <col min="4601" max="4601" width="3.109375" style="4" customWidth="1"/>
    <col min="4602" max="4602" width="23.6640625" style="4" customWidth="1"/>
    <col min="4603" max="4603" width="9.6640625" style="4" customWidth="1"/>
    <col min="4604" max="4604" width="6.109375" style="4" bestFit="1" customWidth="1"/>
    <col min="4605" max="4605" width="9.6640625" style="4" customWidth="1"/>
    <col min="4606" max="4606" width="5.6640625" style="4" customWidth="1"/>
    <col min="4607" max="4607" width="9.6640625" style="4" customWidth="1"/>
    <col min="4608" max="4608" width="5.6640625" style="4" customWidth="1"/>
    <col min="4609" max="4609" width="9.6640625" style="4" customWidth="1"/>
    <col min="4610" max="4610" width="5.6640625" style="4" customWidth="1"/>
    <col min="4611" max="4611" width="9.6640625" style="4" customWidth="1"/>
    <col min="4612" max="4612" width="5.5546875" style="4" bestFit="1" customWidth="1"/>
    <col min="4613" max="4613" width="23.6640625" style="4" customWidth="1"/>
    <col min="4614" max="4614" width="3.109375" style="4" customWidth="1"/>
    <col min="4615" max="4615" width="11.33203125" style="4" bestFit="1" customWidth="1"/>
    <col min="4616" max="4856" width="9.109375" style="4"/>
    <col min="4857" max="4857" width="3.109375" style="4" customWidth="1"/>
    <col min="4858" max="4858" width="23.6640625" style="4" customWidth="1"/>
    <col min="4859" max="4859" width="9.6640625" style="4" customWidth="1"/>
    <col min="4860" max="4860" width="6.109375" style="4" bestFit="1" customWidth="1"/>
    <col min="4861" max="4861" width="9.6640625" style="4" customWidth="1"/>
    <col min="4862" max="4862" width="5.6640625" style="4" customWidth="1"/>
    <col min="4863" max="4863" width="9.6640625" style="4" customWidth="1"/>
    <col min="4864" max="4864" width="5.6640625" style="4" customWidth="1"/>
    <col min="4865" max="4865" width="9.6640625" style="4" customWidth="1"/>
    <col min="4866" max="4866" width="5.6640625" style="4" customWidth="1"/>
    <col min="4867" max="4867" width="9.6640625" style="4" customWidth="1"/>
    <col min="4868" max="4868" width="5.5546875" style="4" bestFit="1" customWidth="1"/>
    <col min="4869" max="4869" width="23.6640625" style="4" customWidth="1"/>
    <col min="4870" max="4870" width="3.109375" style="4" customWidth="1"/>
    <col min="4871" max="4871" width="11.33203125" style="4" bestFit="1" customWidth="1"/>
    <col min="4872" max="5112" width="9.109375" style="4"/>
    <col min="5113" max="5113" width="3.109375" style="4" customWidth="1"/>
    <col min="5114" max="5114" width="23.6640625" style="4" customWidth="1"/>
    <col min="5115" max="5115" width="9.6640625" style="4" customWidth="1"/>
    <col min="5116" max="5116" width="6.109375" style="4" bestFit="1" customWidth="1"/>
    <col min="5117" max="5117" width="9.6640625" style="4" customWidth="1"/>
    <col min="5118" max="5118" width="5.6640625" style="4" customWidth="1"/>
    <col min="5119" max="5119" width="9.6640625" style="4" customWidth="1"/>
    <col min="5120" max="5120" width="5.6640625" style="4" customWidth="1"/>
    <col min="5121" max="5121" width="9.6640625" style="4" customWidth="1"/>
    <col min="5122" max="5122" width="5.6640625" style="4" customWidth="1"/>
    <col min="5123" max="5123" width="9.6640625" style="4" customWidth="1"/>
    <col min="5124" max="5124" width="5.5546875" style="4" bestFit="1" customWidth="1"/>
    <col min="5125" max="5125" width="23.6640625" style="4" customWidth="1"/>
    <col min="5126" max="5126" width="3.109375" style="4" customWidth="1"/>
    <col min="5127" max="5127" width="11.33203125" style="4" bestFit="1" customWidth="1"/>
    <col min="5128" max="5368" width="9.109375" style="4"/>
    <col min="5369" max="5369" width="3.109375" style="4" customWidth="1"/>
    <col min="5370" max="5370" width="23.6640625" style="4" customWidth="1"/>
    <col min="5371" max="5371" width="9.6640625" style="4" customWidth="1"/>
    <col min="5372" max="5372" width="6.109375" style="4" bestFit="1" customWidth="1"/>
    <col min="5373" max="5373" width="9.6640625" style="4" customWidth="1"/>
    <col min="5374" max="5374" width="5.6640625" style="4" customWidth="1"/>
    <col min="5375" max="5375" width="9.6640625" style="4" customWidth="1"/>
    <col min="5376" max="5376" width="5.6640625" style="4" customWidth="1"/>
    <col min="5377" max="5377" width="9.6640625" style="4" customWidth="1"/>
    <col min="5378" max="5378" width="5.6640625" style="4" customWidth="1"/>
    <col min="5379" max="5379" width="9.6640625" style="4" customWidth="1"/>
    <col min="5380" max="5380" width="5.5546875" style="4" bestFit="1" customWidth="1"/>
    <col min="5381" max="5381" width="23.6640625" style="4" customWidth="1"/>
    <col min="5382" max="5382" width="3.109375" style="4" customWidth="1"/>
    <col min="5383" max="5383" width="11.33203125" style="4" bestFit="1" customWidth="1"/>
    <col min="5384" max="5624" width="9.109375" style="4"/>
    <col min="5625" max="5625" width="3.109375" style="4" customWidth="1"/>
    <col min="5626" max="5626" width="23.6640625" style="4" customWidth="1"/>
    <col min="5627" max="5627" width="9.6640625" style="4" customWidth="1"/>
    <col min="5628" max="5628" width="6.109375" style="4" bestFit="1" customWidth="1"/>
    <col min="5629" max="5629" width="9.6640625" style="4" customWidth="1"/>
    <col min="5630" max="5630" width="5.6640625" style="4" customWidth="1"/>
    <col min="5631" max="5631" width="9.6640625" style="4" customWidth="1"/>
    <col min="5632" max="5632" width="5.6640625" style="4" customWidth="1"/>
    <col min="5633" max="5633" width="9.6640625" style="4" customWidth="1"/>
    <col min="5634" max="5634" width="5.6640625" style="4" customWidth="1"/>
    <col min="5635" max="5635" width="9.6640625" style="4" customWidth="1"/>
    <col min="5636" max="5636" width="5.5546875" style="4" bestFit="1" customWidth="1"/>
    <col min="5637" max="5637" width="23.6640625" style="4" customWidth="1"/>
    <col min="5638" max="5638" width="3.109375" style="4" customWidth="1"/>
    <col min="5639" max="5639" width="11.33203125" style="4" bestFit="1" customWidth="1"/>
    <col min="5640" max="5880" width="9.109375" style="4"/>
    <col min="5881" max="5881" width="3.109375" style="4" customWidth="1"/>
    <col min="5882" max="5882" width="23.6640625" style="4" customWidth="1"/>
    <col min="5883" max="5883" width="9.6640625" style="4" customWidth="1"/>
    <col min="5884" max="5884" width="6.109375" style="4" bestFit="1" customWidth="1"/>
    <col min="5885" max="5885" width="9.6640625" style="4" customWidth="1"/>
    <col min="5886" max="5886" width="5.6640625" style="4" customWidth="1"/>
    <col min="5887" max="5887" width="9.6640625" style="4" customWidth="1"/>
    <col min="5888" max="5888" width="5.6640625" style="4" customWidth="1"/>
    <col min="5889" max="5889" width="9.6640625" style="4" customWidth="1"/>
    <col min="5890" max="5890" width="5.6640625" style="4" customWidth="1"/>
    <col min="5891" max="5891" width="9.6640625" style="4" customWidth="1"/>
    <col min="5892" max="5892" width="5.5546875" style="4" bestFit="1" customWidth="1"/>
    <col min="5893" max="5893" width="23.6640625" style="4" customWidth="1"/>
    <col min="5894" max="5894" width="3.109375" style="4" customWidth="1"/>
    <col min="5895" max="5895" width="11.33203125" style="4" bestFit="1" customWidth="1"/>
    <col min="5896" max="6136" width="9.109375" style="4"/>
    <col min="6137" max="6137" width="3.109375" style="4" customWidth="1"/>
    <col min="6138" max="6138" width="23.6640625" style="4" customWidth="1"/>
    <col min="6139" max="6139" width="9.6640625" style="4" customWidth="1"/>
    <col min="6140" max="6140" width="6.109375" style="4" bestFit="1" customWidth="1"/>
    <col min="6141" max="6141" width="9.6640625" style="4" customWidth="1"/>
    <col min="6142" max="6142" width="5.6640625" style="4" customWidth="1"/>
    <col min="6143" max="6143" width="9.6640625" style="4" customWidth="1"/>
    <col min="6144" max="6144" width="5.6640625" style="4" customWidth="1"/>
    <col min="6145" max="6145" width="9.6640625" style="4" customWidth="1"/>
    <col min="6146" max="6146" width="5.6640625" style="4" customWidth="1"/>
    <col min="6147" max="6147" width="9.6640625" style="4" customWidth="1"/>
    <col min="6148" max="6148" width="5.5546875" style="4" bestFit="1" customWidth="1"/>
    <col min="6149" max="6149" width="23.6640625" style="4" customWidth="1"/>
    <col min="6150" max="6150" width="3.109375" style="4" customWidth="1"/>
    <col min="6151" max="6151" width="11.33203125" style="4" bestFit="1" customWidth="1"/>
    <col min="6152" max="6392" width="9.109375" style="4"/>
    <col min="6393" max="6393" width="3.109375" style="4" customWidth="1"/>
    <col min="6394" max="6394" width="23.6640625" style="4" customWidth="1"/>
    <col min="6395" max="6395" width="9.6640625" style="4" customWidth="1"/>
    <col min="6396" max="6396" width="6.109375" style="4" bestFit="1" customWidth="1"/>
    <col min="6397" max="6397" width="9.6640625" style="4" customWidth="1"/>
    <col min="6398" max="6398" width="5.6640625" style="4" customWidth="1"/>
    <col min="6399" max="6399" width="9.6640625" style="4" customWidth="1"/>
    <col min="6400" max="6400" width="5.6640625" style="4" customWidth="1"/>
    <col min="6401" max="6401" width="9.6640625" style="4" customWidth="1"/>
    <col min="6402" max="6402" width="5.6640625" style="4" customWidth="1"/>
    <col min="6403" max="6403" width="9.6640625" style="4" customWidth="1"/>
    <col min="6404" max="6404" width="5.5546875" style="4" bestFit="1" customWidth="1"/>
    <col min="6405" max="6405" width="23.6640625" style="4" customWidth="1"/>
    <col min="6406" max="6406" width="3.109375" style="4" customWidth="1"/>
    <col min="6407" max="6407" width="11.33203125" style="4" bestFit="1" customWidth="1"/>
    <col min="6408" max="6648" width="9.109375" style="4"/>
    <col min="6649" max="6649" width="3.109375" style="4" customWidth="1"/>
    <col min="6650" max="6650" width="23.6640625" style="4" customWidth="1"/>
    <col min="6651" max="6651" width="9.6640625" style="4" customWidth="1"/>
    <col min="6652" max="6652" width="6.109375" style="4" bestFit="1" customWidth="1"/>
    <col min="6653" max="6653" width="9.6640625" style="4" customWidth="1"/>
    <col min="6654" max="6654" width="5.6640625" style="4" customWidth="1"/>
    <col min="6655" max="6655" width="9.6640625" style="4" customWidth="1"/>
    <col min="6656" max="6656" width="5.6640625" style="4" customWidth="1"/>
    <col min="6657" max="6657" width="9.6640625" style="4" customWidth="1"/>
    <col min="6658" max="6658" width="5.6640625" style="4" customWidth="1"/>
    <col min="6659" max="6659" width="9.6640625" style="4" customWidth="1"/>
    <col min="6660" max="6660" width="5.5546875" style="4" bestFit="1" customWidth="1"/>
    <col min="6661" max="6661" width="23.6640625" style="4" customWidth="1"/>
    <col min="6662" max="6662" width="3.109375" style="4" customWidth="1"/>
    <col min="6663" max="6663" width="11.33203125" style="4" bestFit="1" customWidth="1"/>
    <col min="6664" max="6904" width="9.109375" style="4"/>
    <col min="6905" max="6905" width="3.109375" style="4" customWidth="1"/>
    <col min="6906" max="6906" width="23.6640625" style="4" customWidth="1"/>
    <col min="6907" max="6907" width="9.6640625" style="4" customWidth="1"/>
    <col min="6908" max="6908" width="6.109375" style="4" bestFit="1" customWidth="1"/>
    <col min="6909" max="6909" width="9.6640625" style="4" customWidth="1"/>
    <col min="6910" max="6910" width="5.6640625" style="4" customWidth="1"/>
    <col min="6911" max="6911" width="9.6640625" style="4" customWidth="1"/>
    <col min="6912" max="6912" width="5.6640625" style="4" customWidth="1"/>
    <col min="6913" max="6913" width="9.6640625" style="4" customWidth="1"/>
    <col min="6914" max="6914" width="5.6640625" style="4" customWidth="1"/>
    <col min="6915" max="6915" width="9.6640625" style="4" customWidth="1"/>
    <col min="6916" max="6916" width="5.5546875" style="4" bestFit="1" customWidth="1"/>
    <col min="6917" max="6917" width="23.6640625" style="4" customWidth="1"/>
    <col min="6918" max="6918" width="3.109375" style="4" customWidth="1"/>
    <col min="6919" max="6919" width="11.33203125" style="4" bestFit="1" customWidth="1"/>
    <col min="6920" max="7160" width="9.109375" style="4"/>
    <col min="7161" max="7161" width="3.109375" style="4" customWidth="1"/>
    <col min="7162" max="7162" width="23.6640625" style="4" customWidth="1"/>
    <col min="7163" max="7163" width="9.6640625" style="4" customWidth="1"/>
    <col min="7164" max="7164" width="6.109375" style="4" bestFit="1" customWidth="1"/>
    <col min="7165" max="7165" width="9.6640625" style="4" customWidth="1"/>
    <col min="7166" max="7166" width="5.6640625" style="4" customWidth="1"/>
    <col min="7167" max="7167" width="9.6640625" style="4" customWidth="1"/>
    <col min="7168" max="7168" width="5.6640625" style="4" customWidth="1"/>
    <col min="7169" max="7169" width="9.6640625" style="4" customWidth="1"/>
    <col min="7170" max="7170" width="5.6640625" style="4" customWidth="1"/>
    <col min="7171" max="7171" width="9.6640625" style="4" customWidth="1"/>
    <col min="7172" max="7172" width="5.5546875" style="4" bestFit="1" customWidth="1"/>
    <col min="7173" max="7173" width="23.6640625" style="4" customWidth="1"/>
    <col min="7174" max="7174" width="3.109375" style="4" customWidth="1"/>
    <col min="7175" max="7175" width="11.33203125" style="4" bestFit="1" customWidth="1"/>
    <col min="7176" max="7416" width="9.109375" style="4"/>
    <col min="7417" max="7417" width="3.109375" style="4" customWidth="1"/>
    <col min="7418" max="7418" width="23.6640625" style="4" customWidth="1"/>
    <col min="7419" max="7419" width="9.6640625" style="4" customWidth="1"/>
    <col min="7420" max="7420" width="6.109375" style="4" bestFit="1" customWidth="1"/>
    <col min="7421" max="7421" width="9.6640625" style="4" customWidth="1"/>
    <col min="7422" max="7422" width="5.6640625" style="4" customWidth="1"/>
    <col min="7423" max="7423" width="9.6640625" style="4" customWidth="1"/>
    <col min="7424" max="7424" width="5.6640625" style="4" customWidth="1"/>
    <col min="7425" max="7425" width="9.6640625" style="4" customWidth="1"/>
    <col min="7426" max="7426" width="5.6640625" style="4" customWidth="1"/>
    <col min="7427" max="7427" width="9.6640625" style="4" customWidth="1"/>
    <col min="7428" max="7428" width="5.5546875" style="4" bestFit="1" customWidth="1"/>
    <col min="7429" max="7429" width="23.6640625" style="4" customWidth="1"/>
    <col min="7430" max="7430" width="3.109375" style="4" customWidth="1"/>
    <col min="7431" max="7431" width="11.33203125" style="4" bestFit="1" customWidth="1"/>
    <col min="7432" max="7672" width="9.109375" style="4"/>
    <col min="7673" max="7673" width="3.109375" style="4" customWidth="1"/>
    <col min="7674" max="7674" width="23.6640625" style="4" customWidth="1"/>
    <col min="7675" max="7675" width="9.6640625" style="4" customWidth="1"/>
    <col min="7676" max="7676" width="6.109375" style="4" bestFit="1" customWidth="1"/>
    <col min="7677" max="7677" width="9.6640625" style="4" customWidth="1"/>
    <col min="7678" max="7678" width="5.6640625" style="4" customWidth="1"/>
    <col min="7679" max="7679" width="9.6640625" style="4" customWidth="1"/>
    <col min="7680" max="7680" width="5.6640625" style="4" customWidth="1"/>
    <col min="7681" max="7681" width="9.6640625" style="4" customWidth="1"/>
    <col min="7682" max="7682" width="5.6640625" style="4" customWidth="1"/>
    <col min="7683" max="7683" width="9.6640625" style="4" customWidth="1"/>
    <col min="7684" max="7684" width="5.5546875" style="4" bestFit="1" customWidth="1"/>
    <col min="7685" max="7685" width="23.6640625" style="4" customWidth="1"/>
    <col min="7686" max="7686" width="3.109375" style="4" customWidth="1"/>
    <col min="7687" max="7687" width="11.33203125" style="4" bestFit="1" customWidth="1"/>
    <col min="7688" max="7928" width="9.109375" style="4"/>
    <col min="7929" max="7929" width="3.109375" style="4" customWidth="1"/>
    <col min="7930" max="7930" width="23.6640625" style="4" customWidth="1"/>
    <col min="7931" max="7931" width="9.6640625" style="4" customWidth="1"/>
    <col min="7932" max="7932" width="6.109375" style="4" bestFit="1" customWidth="1"/>
    <col min="7933" max="7933" width="9.6640625" style="4" customWidth="1"/>
    <col min="7934" max="7934" width="5.6640625" style="4" customWidth="1"/>
    <col min="7935" max="7935" width="9.6640625" style="4" customWidth="1"/>
    <col min="7936" max="7936" width="5.6640625" style="4" customWidth="1"/>
    <col min="7937" max="7937" width="9.6640625" style="4" customWidth="1"/>
    <col min="7938" max="7938" width="5.6640625" style="4" customWidth="1"/>
    <col min="7939" max="7939" width="9.6640625" style="4" customWidth="1"/>
    <col min="7940" max="7940" width="5.5546875" style="4" bestFit="1" customWidth="1"/>
    <col min="7941" max="7941" width="23.6640625" style="4" customWidth="1"/>
    <col min="7942" max="7942" width="3.109375" style="4" customWidth="1"/>
    <col min="7943" max="7943" width="11.33203125" style="4" bestFit="1" customWidth="1"/>
    <col min="7944" max="8184" width="9.109375" style="4"/>
    <col min="8185" max="8185" width="3.109375" style="4" customWidth="1"/>
    <col min="8186" max="8186" width="23.6640625" style="4" customWidth="1"/>
    <col min="8187" max="8187" width="9.6640625" style="4" customWidth="1"/>
    <col min="8188" max="8188" width="6.109375" style="4" bestFit="1" customWidth="1"/>
    <col min="8189" max="8189" width="9.6640625" style="4" customWidth="1"/>
    <col min="8190" max="8190" width="5.6640625" style="4" customWidth="1"/>
    <col min="8191" max="8191" width="9.6640625" style="4" customWidth="1"/>
    <col min="8192" max="8192" width="5.6640625" style="4" customWidth="1"/>
    <col min="8193" max="8193" width="9.6640625" style="4" customWidth="1"/>
    <col min="8194" max="8194" width="5.6640625" style="4" customWidth="1"/>
    <col min="8195" max="8195" width="9.6640625" style="4" customWidth="1"/>
    <col min="8196" max="8196" width="5.5546875" style="4" bestFit="1" customWidth="1"/>
    <col min="8197" max="8197" width="23.6640625" style="4" customWidth="1"/>
    <col min="8198" max="8198" width="3.109375" style="4" customWidth="1"/>
    <col min="8199" max="8199" width="11.33203125" style="4" bestFit="1" customWidth="1"/>
    <col min="8200" max="8440" width="9.109375" style="4"/>
    <col min="8441" max="8441" width="3.109375" style="4" customWidth="1"/>
    <col min="8442" max="8442" width="23.6640625" style="4" customWidth="1"/>
    <col min="8443" max="8443" width="9.6640625" style="4" customWidth="1"/>
    <col min="8444" max="8444" width="6.109375" style="4" bestFit="1" customWidth="1"/>
    <col min="8445" max="8445" width="9.6640625" style="4" customWidth="1"/>
    <col min="8446" max="8446" width="5.6640625" style="4" customWidth="1"/>
    <col min="8447" max="8447" width="9.6640625" style="4" customWidth="1"/>
    <col min="8448" max="8448" width="5.6640625" style="4" customWidth="1"/>
    <col min="8449" max="8449" width="9.6640625" style="4" customWidth="1"/>
    <col min="8450" max="8450" width="5.6640625" style="4" customWidth="1"/>
    <col min="8451" max="8451" width="9.6640625" style="4" customWidth="1"/>
    <col min="8452" max="8452" width="5.5546875" style="4" bestFit="1" customWidth="1"/>
    <col min="8453" max="8453" width="23.6640625" style="4" customWidth="1"/>
    <col min="8454" max="8454" width="3.109375" style="4" customWidth="1"/>
    <col min="8455" max="8455" width="11.33203125" style="4" bestFit="1" customWidth="1"/>
    <col min="8456" max="8696" width="9.109375" style="4"/>
    <col min="8697" max="8697" width="3.109375" style="4" customWidth="1"/>
    <col min="8698" max="8698" width="23.6640625" style="4" customWidth="1"/>
    <col min="8699" max="8699" width="9.6640625" style="4" customWidth="1"/>
    <col min="8700" max="8700" width="6.109375" style="4" bestFit="1" customWidth="1"/>
    <col min="8701" max="8701" width="9.6640625" style="4" customWidth="1"/>
    <col min="8702" max="8702" width="5.6640625" style="4" customWidth="1"/>
    <col min="8703" max="8703" width="9.6640625" style="4" customWidth="1"/>
    <col min="8704" max="8704" width="5.6640625" style="4" customWidth="1"/>
    <col min="8705" max="8705" width="9.6640625" style="4" customWidth="1"/>
    <col min="8706" max="8706" width="5.6640625" style="4" customWidth="1"/>
    <col min="8707" max="8707" width="9.6640625" style="4" customWidth="1"/>
    <col min="8708" max="8708" width="5.5546875" style="4" bestFit="1" customWidth="1"/>
    <col min="8709" max="8709" width="23.6640625" style="4" customWidth="1"/>
    <col min="8710" max="8710" width="3.109375" style="4" customWidth="1"/>
    <col min="8711" max="8711" width="11.33203125" style="4" bestFit="1" customWidth="1"/>
    <col min="8712" max="8952" width="9.109375" style="4"/>
    <col min="8953" max="8953" width="3.109375" style="4" customWidth="1"/>
    <col min="8954" max="8954" width="23.6640625" style="4" customWidth="1"/>
    <col min="8955" max="8955" width="9.6640625" style="4" customWidth="1"/>
    <col min="8956" max="8956" width="6.109375" style="4" bestFit="1" customWidth="1"/>
    <col min="8957" max="8957" width="9.6640625" style="4" customWidth="1"/>
    <col min="8958" max="8958" width="5.6640625" style="4" customWidth="1"/>
    <col min="8959" max="8959" width="9.6640625" style="4" customWidth="1"/>
    <col min="8960" max="8960" width="5.6640625" style="4" customWidth="1"/>
    <col min="8961" max="8961" width="9.6640625" style="4" customWidth="1"/>
    <col min="8962" max="8962" width="5.6640625" style="4" customWidth="1"/>
    <col min="8963" max="8963" width="9.6640625" style="4" customWidth="1"/>
    <col min="8964" max="8964" width="5.5546875" style="4" bestFit="1" customWidth="1"/>
    <col min="8965" max="8965" width="23.6640625" style="4" customWidth="1"/>
    <col min="8966" max="8966" width="3.109375" style="4" customWidth="1"/>
    <col min="8967" max="8967" width="11.33203125" style="4" bestFit="1" customWidth="1"/>
    <col min="8968" max="9208" width="9.109375" style="4"/>
    <col min="9209" max="9209" width="3.109375" style="4" customWidth="1"/>
    <col min="9210" max="9210" width="23.6640625" style="4" customWidth="1"/>
    <col min="9211" max="9211" width="9.6640625" style="4" customWidth="1"/>
    <col min="9212" max="9212" width="6.109375" style="4" bestFit="1" customWidth="1"/>
    <col min="9213" max="9213" width="9.6640625" style="4" customWidth="1"/>
    <col min="9214" max="9214" width="5.6640625" style="4" customWidth="1"/>
    <col min="9215" max="9215" width="9.6640625" style="4" customWidth="1"/>
    <col min="9216" max="9216" width="5.6640625" style="4" customWidth="1"/>
    <col min="9217" max="9217" width="9.6640625" style="4" customWidth="1"/>
    <col min="9218" max="9218" width="5.6640625" style="4" customWidth="1"/>
    <col min="9219" max="9219" width="9.6640625" style="4" customWidth="1"/>
    <col min="9220" max="9220" width="5.5546875" style="4" bestFit="1" customWidth="1"/>
    <col min="9221" max="9221" width="23.6640625" style="4" customWidth="1"/>
    <col min="9222" max="9222" width="3.109375" style="4" customWidth="1"/>
    <col min="9223" max="9223" width="11.33203125" style="4" bestFit="1" customWidth="1"/>
    <col min="9224" max="9464" width="9.109375" style="4"/>
    <col min="9465" max="9465" width="3.109375" style="4" customWidth="1"/>
    <col min="9466" max="9466" width="23.6640625" style="4" customWidth="1"/>
    <col min="9467" max="9467" width="9.6640625" style="4" customWidth="1"/>
    <col min="9468" max="9468" width="6.109375" style="4" bestFit="1" customWidth="1"/>
    <col min="9469" max="9469" width="9.6640625" style="4" customWidth="1"/>
    <col min="9470" max="9470" width="5.6640625" style="4" customWidth="1"/>
    <col min="9471" max="9471" width="9.6640625" style="4" customWidth="1"/>
    <col min="9472" max="9472" width="5.6640625" style="4" customWidth="1"/>
    <col min="9473" max="9473" width="9.6640625" style="4" customWidth="1"/>
    <col min="9474" max="9474" width="5.6640625" style="4" customWidth="1"/>
    <col min="9475" max="9475" width="9.6640625" style="4" customWidth="1"/>
    <col min="9476" max="9476" width="5.5546875" style="4" bestFit="1" customWidth="1"/>
    <col min="9477" max="9477" width="23.6640625" style="4" customWidth="1"/>
    <col min="9478" max="9478" width="3.109375" style="4" customWidth="1"/>
    <col min="9479" max="9479" width="11.33203125" style="4" bestFit="1" customWidth="1"/>
    <col min="9480" max="9720" width="9.109375" style="4"/>
    <col min="9721" max="9721" width="3.109375" style="4" customWidth="1"/>
    <col min="9722" max="9722" width="23.6640625" style="4" customWidth="1"/>
    <col min="9723" max="9723" width="9.6640625" style="4" customWidth="1"/>
    <col min="9724" max="9724" width="6.109375" style="4" bestFit="1" customWidth="1"/>
    <col min="9725" max="9725" width="9.6640625" style="4" customWidth="1"/>
    <col min="9726" max="9726" width="5.6640625" style="4" customWidth="1"/>
    <col min="9727" max="9727" width="9.6640625" style="4" customWidth="1"/>
    <col min="9728" max="9728" width="5.6640625" style="4" customWidth="1"/>
    <col min="9729" max="9729" width="9.6640625" style="4" customWidth="1"/>
    <col min="9730" max="9730" width="5.6640625" style="4" customWidth="1"/>
    <col min="9731" max="9731" width="9.6640625" style="4" customWidth="1"/>
    <col min="9732" max="9732" width="5.5546875" style="4" bestFit="1" customWidth="1"/>
    <col min="9733" max="9733" width="23.6640625" style="4" customWidth="1"/>
    <col min="9734" max="9734" width="3.109375" style="4" customWidth="1"/>
    <col min="9735" max="9735" width="11.33203125" style="4" bestFit="1" customWidth="1"/>
    <col min="9736" max="9976" width="9.109375" style="4"/>
    <col min="9977" max="9977" width="3.109375" style="4" customWidth="1"/>
    <col min="9978" max="9978" width="23.6640625" style="4" customWidth="1"/>
    <col min="9979" max="9979" width="9.6640625" style="4" customWidth="1"/>
    <col min="9980" max="9980" width="6.109375" style="4" bestFit="1" customWidth="1"/>
    <col min="9981" max="9981" width="9.6640625" style="4" customWidth="1"/>
    <col min="9982" max="9982" width="5.6640625" style="4" customWidth="1"/>
    <col min="9983" max="9983" width="9.6640625" style="4" customWidth="1"/>
    <col min="9984" max="9984" width="5.6640625" style="4" customWidth="1"/>
    <col min="9985" max="9985" width="9.6640625" style="4" customWidth="1"/>
    <col min="9986" max="9986" width="5.6640625" style="4" customWidth="1"/>
    <col min="9987" max="9987" width="9.6640625" style="4" customWidth="1"/>
    <col min="9988" max="9988" width="5.5546875" style="4" bestFit="1" customWidth="1"/>
    <col min="9989" max="9989" width="23.6640625" style="4" customWidth="1"/>
    <col min="9990" max="9990" width="3.109375" style="4" customWidth="1"/>
    <col min="9991" max="9991" width="11.33203125" style="4" bestFit="1" customWidth="1"/>
    <col min="9992" max="10232" width="9.109375" style="4"/>
    <col min="10233" max="10233" width="3.109375" style="4" customWidth="1"/>
    <col min="10234" max="10234" width="23.6640625" style="4" customWidth="1"/>
    <col min="10235" max="10235" width="9.6640625" style="4" customWidth="1"/>
    <col min="10236" max="10236" width="6.109375" style="4" bestFit="1" customWidth="1"/>
    <col min="10237" max="10237" width="9.6640625" style="4" customWidth="1"/>
    <col min="10238" max="10238" width="5.6640625" style="4" customWidth="1"/>
    <col min="10239" max="10239" width="9.6640625" style="4" customWidth="1"/>
    <col min="10240" max="10240" width="5.6640625" style="4" customWidth="1"/>
    <col min="10241" max="10241" width="9.6640625" style="4" customWidth="1"/>
    <col min="10242" max="10242" width="5.6640625" style="4" customWidth="1"/>
    <col min="10243" max="10243" width="9.6640625" style="4" customWidth="1"/>
    <col min="10244" max="10244" width="5.5546875" style="4" bestFit="1" customWidth="1"/>
    <col min="10245" max="10245" width="23.6640625" style="4" customWidth="1"/>
    <col min="10246" max="10246" width="3.109375" style="4" customWidth="1"/>
    <col min="10247" max="10247" width="11.33203125" style="4" bestFit="1" customWidth="1"/>
    <col min="10248" max="10488" width="9.109375" style="4"/>
    <col min="10489" max="10489" width="3.109375" style="4" customWidth="1"/>
    <col min="10490" max="10490" width="23.6640625" style="4" customWidth="1"/>
    <col min="10491" max="10491" width="9.6640625" style="4" customWidth="1"/>
    <col min="10492" max="10492" width="6.109375" style="4" bestFit="1" customWidth="1"/>
    <col min="10493" max="10493" width="9.6640625" style="4" customWidth="1"/>
    <col min="10494" max="10494" width="5.6640625" style="4" customWidth="1"/>
    <col min="10495" max="10495" width="9.6640625" style="4" customWidth="1"/>
    <col min="10496" max="10496" width="5.6640625" style="4" customWidth="1"/>
    <col min="10497" max="10497" width="9.6640625" style="4" customWidth="1"/>
    <col min="10498" max="10498" width="5.6640625" style="4" customWidth="1"/>
    <col min="10499" max="10499" width="9.6640625" style="4" customWidth="1"/>
    <col min="10500" max="10500" width="5.5546875" style="4" bestFit="1" customWidth="1"/>
    <col min="10501" max="10501" width="23.6640625" style="4" customWidth="1"/>
    <col min="10502" max="10502" width="3.109375" style="4" customWidth="1"/>
    <col min="10503" max="10503" width="11.33203125" style="4" bestFit="1" customWidth="1"/>
    <col min="10504" max="10744" width="9.109375" style="4"/>
    <col min="10745" max="10745" width="3.109375" style="4" customWidth="1"/>
    <col min="10746" max="10746" width="23.6640625" style="4" customWidth="1"/>
    <col min="10747" max="10747" width="9.6640625" style="4" customWidth="1"/>
    <col min="10748" max="10748" width="6.109375" style="4" bestFit="1" customWidth="1"/>
    <col min="10749" max="10749" width="9.6640625" style="4" customWidth="1"/>
    <col min="10750" max="10750" width="5.6640625" style="4" customWidth="1"/>
    <col min="10751" max="10751" width="9.6640625" style="4" customWidth="1"/>
    <col min="10752" max="10752" width="5.6640625" style="4" customWidth="1"/>
    <col min="10753" max="10753" width="9.6640625" style="4" customWidth="1"/>
    <col min="10754" max="10754" width="5.6640625" style="4" customWidth="1"/>
    <col min="10755" max="10755" width="9.6640625" style="4" customWidth="1"/>
    <col min="10756" max="10756" width="5.5546875" style="4" bestFit="1" customWidth="1"/>
    <col min="10757" max="10757" width="23.6640625" style="4" customWidth="1"/>
    <col min="10758" max="10758" width="3.109375" style="4" customWidth="1"/>
    <col min="10759" max="10759" width="11.33203125" style="4" bestFit="1" customWidth="1"/>
    <col min="10760" max="11000" width="9.109375" style="4"/>
    <col min="11001" max="11001" width="3.109375" style="4" customWidth="1"/>
    <col min="11002" max="11002" width="23.6640625" style="4" customWidth="1"/>
    <col min="11003" max="11003" width="9.6640625" style="4" customWidth="1"/>
    <col min="11004" max="11004" width="6.109375" style="4" bestFit="1" customWidth="1"/>
    <col min="11005" max="11005" width="9.6640625" style="4" customWidth="1"/>
    <col min="11006" max="11006" width="5.6640625" style="4" customWidth="1"/>
    <col min="11007" max="11007" width="9.6640625" style="4" customWidth="1"/>
    <col min="11008" max="11008" width="5.6640625" style="4" customWidth="1"/>
    <col min="11009" max="11009" width="9.6640625" style="4" customWidth="1"/>
    <col min="11010" max="11010" width="5.6640625" style="4" customWidth="1"/>
    <col min="11011" max="11011" width="9.6640625" style="4" customWidth="1"/>
    <col min="11012" max="11012" width="5.5546875" style="4" bestFit="1" customWidth="1"/>
    <col min="11013" max="11013" width="23.6640625" style="4" customWidth="1"/>
    <col min="11014" max="11014" width="3.109375" style="4" customWidth="1"/>
    <col min="11015" max="11015" width="11.33203125" style="4" bestFit="1" customWidth="1"/>
    <col min="11016" max="11256" width="9.109375" style="4"/>
    <col min="11257" max="11257" width="3.109375" style="4" customWidth="1"/>
    <col min="11258" max="11258" width="23.6640625" style="4" customWidth="1"/>
    <col min="11259" max="11259" width="9.6640625" style="4" customWidth="1"/>
    <col min="11260" max="11260" width="6.109375" style="4" bestFit="1" customWidth="1"/>
    <col min="11261" max="11261" width="9.6640625" style="4" customWidth="1"/>
    <col min="11262" max="11262" width="5.6640625" style="4" customWidth="1"/>
    <col min="11263" max="11263" width="9.6640625" style="4" customWidth="1"/>
    <col min="11264" max="11264" width="5.6640625" style="4" customWidth="1"/>
    <col min="11265" max="11265" width="9.6640625" style="4" customWidth="1"/>
    <col min="11266" max="11266" width="5.6640625" style="4" customWidth="1"/>
    <col min="11267" max="11267" width="9.6640625" style="4" customWidth="1"/>
    <col min="11268" max="11268" width="5.5546875" style="4" bestFit="1" customWidth="1"/>
    <col min="11269" max="11269" width="23.6640625" style="4" customWidth="1"/>
    <col min="11270" max="11270" width="3.109375" style="4" customWidth="1"/>
    <col min="11271" max="11271" width="11.33203125" style="4" bestFit="1" customWidth="1"/>
    <col min="11272" max="11512" width="9.109375" style="4"/>
    <col min="11513" max="11513" width="3.109375" style="4" customWidth="1"/>
    <col min="11514" max="11514" width="23.6640625" style="4" customWidth="1"/>
    <col min="11515" max="11515" width="9.6640625" style="4" customWidth="1"/>
    <col min="11516" max="11516" width="6.109375" style="4" bestFit="1" customWidth="1"/>
    <col min="11517" max="11517" width="9.6640625" style="4" customWidth="1"/>
    <col min="11518" max="11518" width="5.6640625" style="4" customWidth="1"/>
    <col min="11519" max="11519" width="9.6640625" style="4" customWidth="1"/>
    <col min="11520" max="11520" width="5.6640625" style="4" customWidth="1"/>
    <col min="11521" max="11521" width="9.6640625" style="4" customWidth="1"/>
    <col min="11522" max="11522" width="5.6640625" style="4" customWidth="1"/>
    <col min="11523" max="11523" width="9.6640625" style="4" customWidth="1"/>
    <col min="11524" max="11524" width="5.5546875" style="4" bestFit="1" customWidth="1"/>
    <col min="11525" max="11525" width="23.6640625" style="4" customWidth="1"/>
    <col min="11526" max="11526" width="3.109375" style="4" customWidth="1"/>
    <col min="11527" max="11527" width="11.33203125" style="4" bestFit="1" customWidth="1"/>
    <col min="11528" max="11768" width="9.109375" style="4"/>
    <col min="11769" max="11769" width="3.109375" style="4" customWidth="1"/>
    <col min="11770" max="11770" width="23.6640625" style="4" customWidth="1"/>
    <col min="11771" max="11771" width="9.6640625" style="4" customWidth="1"/>
    <col min="11772" max="11772" width="6.109375" style="4" bestFit="1" customWidth="1"/>
    <col min="11773" max="11773" width="9.6640625" style="4" customWidth="1"/>
    <col min="11774" max="11774" width="5.6640625" style="4" customWidth="1"/>
    <col min="11775" max="11775" width="9.6640625" style="4" customWidth="1"/>
    <col min="11776" max="11776" width="5.6640625" style="4" customWidth="1"/>
    <col min="11777" max="11777" width="9.6640625" style="4" customWidth="1"/>
    <col min="11778" max="11778" width="5.6640625" style="4" customWidth="1"/>
    <col min="11779" max="11779" width="9.6640625" style="4" customWidth="1"/>
    <col min="11780" max="11780" width="5.5546875" style="4" bestFit="1" customWidth="1"/>
    <col min="11781" max="11781" width="23.6640625" style="4" customWidth="1"/>
    <col min="11782" max="11782" width="3.109375" style="4" customWidth="1"/>
    <col min="11783" max="11783" width="11.33203125" style="4" bestFit="1" customWidth="1"/>
    <col min="11784" max="12024" width="9.109375" style="4"/>
    <col min="12025" max="12025" width="3.109375" style="4" customWidth="1"/>
    <col min="12026" max="12026" width="23.6640625" style="4" customWidth="1"/>
    <col min="12027" max="12027" width="9.6640625" style="4" customWidth="1"/>
    <col min="12028" max="12028" width="6.109375" style="4" bestFit="1" customWidth="1"/>
    <col min="12029" max="12029" width="9.6640625" style="4" customWidth="1"/>
    <col min="12030" max="12030" width="5.6640625" style="4" customWidth="1"/>
    <col min="12031" max="12031" width="9.6640625" style="4" customWidth="1"/>
    <col min="12032" max="12032" width="5.6640625" style="4" customWidth="1"/>
    <col min="12033" max="12033" width="9.6640625" style="4" customWidth="1"/>
    <col min="12034" max="12034" width="5.6640625" style="4" customWidth="1"/>
    <col min="12035" max="12035" width="9.6640625" style="4" customWidth="1"/>
    <col min="12036" max="12036" width="5.5546875" style="4" bestFit="1" customWidth="1"/>
    <col min="12037" max="12037" width="23.6640625" style="4" customWidth="1"/>
    <col min="12038" max="12038" width="3.109375" style="4" customWidth="1"/>
    <col min="12039" max="12039" width="11.33203125" style="4" bestFit="1" customWidth="1"/>
    <col min="12040" max="12280" width="9.109375" style="4"/>
    <col min="12281" max="12281" width="3.109375" style="4" customWidth="1"/>
    <col min="12282" max="12282" width="23.6640625" style="4" customWidth="1"/>
    <col min="12283" max="12283" width="9.6640625" style="4" customWidth="1"/>
    <col min="12284" max="12284" width="6.109375" style="4" bestFit="1" customWidth="1"/>
    <col min="12285" max="12285" width="9.6640625" style="4" customWidth="1"/>
    <col min="12286" max="12286" width="5.6640625" style="4" customWidth="1"/>
    <col min="12287" max="12287" width="9.6640625" style="4" customWidth="1"/>
    <col min="12288" max="12288" width="5.6640625" style="4" customWidth="1"/>
    <col min="12289" max="12289" width="9.6640625" style="4" customWidth="1"/>
    <col min="12290" max="12290" width="5.6640625" style="4" customWidth="1"/>
    <col min="12291" max="12291" width="9.6640625" style="4" customWidth="1"/>
    <col min="12292" max="12292" width="5.5546875" style="4" bestFit="1" customWidth="1"/>
    <col min="12293" max="12293" width="23.6640625" style="4" customWidth="1"/>
    <col min="12294" max="12294" width="3.109375" style="4" customWidth="1"/>
    <col min="12295" max="12295" width="11.33203125" style="4" bestFit="1" customWidth="1"/>
    <col min="12296" max="12536" width="9.109375" style="4"/>
    <col min="12537" max="12537" width="3.109375" style="4" customWidth="1"/>
    <col min="12538" max="12538" width="23.6640625" style="4" customWidth="1"/>
    <col min="12539" max="12539" width="9.6640625" style="4" customWidth="1"/>
    <col min="12540" max="12540" width="6.109375" style="4" bestFit="1" customWidth="1"/>
    <col min="12541" max="12541" width="9.6640625" style="4" customWidth="1"/>
    <col min="12542" max="12542" width="5.6640625" style="4" customWidth="1"/>
    <col min="12543" max="12543" width="9.6640625" style="4" customWidth="1"/>
    <col min="12544" max="12544" width="5.6640625" style="4" customWidth="1"/>
    <col min="12545" max="12545" width="9.6640625" style="4" customWidth="1"/>
    <col min="12546" max="12546" width="5.6640625" style="4" customWidth="1"/>
    <col min="12547" max="12547" width="9.6640625" style="4" customWidth="1"/>
    <col min="12548" max="12548" width="5.5546875" style="4" bestFit="1" customWidth="1"/>
    <col min="12549" max="12549" width="23.6640625" style="4" customWidth="1"/>
    <col min="12550" max="12550" width="3.109375" style="4" customWidth="1"/>
    <col min="12551" max="12551" width="11.33203125" style="4" bestFit="1" customWidth="1"/>
    <col min="12552" max="12792" width="9.109375" style="4"/>
    <col min="12793" max="12793" width="3.109375" style="4" customWidth="1"/>
    <col min="12794" max="12794" width="23.6640625" style="4" customWidth="1"/>
    <col min="12795" max="12795" width="9.6640625" style="4" customWidth="1"/>
    <col min="12796" max="12796" width="6.109375" style="4" bestFit="1" customWidth="1"/>
    <col min="12797" max="12797" width="9.6640625" style="4" customWidth="1"/>
    <col min="12798" max="12798" width="5.6640625" style="4" customWidth="1"/>
    <col min="12799" max="12799" width="9.6640625" style="4" customWidth="1"/>
    <col min="12800" max="12800" width="5.6640625" style="4" customWidth="1"/>
    <col min="12801" max="12801" width="9.6640625" style="4" customWidth="1"/>
    <col min="12802" max="12802" width="5.6640625" style="4" customWidth="1"/>
    <col min="12803" max="12803" width="9.6640625" style="4" customWidth="1"/>
    <col min="12804" max="12804" width="5.5546875" style="4" bestFit="1" customWidth="1"/>
    <col min="12805" max="12805" width="23.6640625" style="4" customWidth="1"/>
    <col min="12806" max="12806" width="3.109375" style="4" customWidth="1"/>
    <col min="12807" max="12807" width="11.33203125" style="4" bestFit="1" customWidth="1"/>
    <col min="12808" max="13048" width="9.109375" style="4"/>
    <col min="13049" max="13049" width="3.109375" style="4" customWidth="1"/>
    <col min="13050" max="13050" width="23.6640625" style="4" customWidth="1"/>
    <col min="13051" max="13051" width="9.6640625" style="4" customWidth="1"/>
    <col min="13052" max="13052" width="6.109375" style="4" bestFit="1" customWidth="1"/>
    <col min="13053" max="13053" width="9.6640625" style="4" customWidth="1"/>
    <col min="13054" max="13054" width="5.6640625" style="4" customWidth="1"/>
    <col min="13055" max="13055" width="9.6640625" style="4" customWidth="1"/>
    <col min="13056" max="13056" width="5.6640625" style="4" customWidth="1"/>
    <col min="13057" max="13057" width="9.6640625" style="4" customWidth="1"/>
    <col min="13058" max="13058" width="5.6640625" style="4" customWidth="1"/>
    <col min="13059" max="13059" width="9.6640625" style="4" customWidth="1"/>
    <col min="13060" max="13060" width="5.5546875" style="4" bestFit="1" customWidth="1"/>
    <col min="13061" max="13061" width="23.6640625" style="4" customWidth="1"/>
    <col min="13062" max="13062" width="3.109375" style="4" customWidth="1"/>
    <col min="13063" max="13063" width="11.33203125" style="4" bestFit="1" customWidth="1"/>
    <col min="13064" max="13304" width="9.109375" style="4"/>
    <col min="13305" max="13305" width="3.109375" style="4" customWidth="1"/>
    <col min="13306" max="13306" width="23.6640625" style="4" customWidth="1"/>
    <col min="13307" max="13307" width="9.6640625" style="4" customWidth="1"/>
    <col min="13308" max="13308" width="6.109375" style="4" bestFit="1" customWidth="1"/>
    <col min="13309" max="13309" width="9.6640625" style="4" customWidth="1"/>
    <col min="13310" max="13310" width="5.6640625" style="4" customWidth="1"/>
    <col min="13311" max="13311" width="9.6640625" style="4" customWidth="1"/>
    <col min="13312" max="13312" width="5.6640625" style="4" customWidth="1"/>
    <col min="13313" max="13313" width="9.6640625" style="4" customWidth="1"/>
    <col min="13314" max="13314" width="5.6640625" style="4" customWidth="1"/>
    <col min="13315" max="13315" width="9.6640625" style="4" customWidth="1"/>
    <col min="13316" max="13316" width="5.5546875" style="4" bestFit="1" customWidth="1"/>
    <col min="13317" max="13317" width="23.6640625" style="4" customWidth="1"/>
    <col min="13318" max="13318" width="3.109375" style="4" customWidth="1"/>
    <col min="13319" max="13319" width="11.33203125" style="4" bestFit="1" customWidth="1"/>
    <col min="13320" max="13560" width="9.109375" style="4"/>
    <col min="13561" max="13561" width="3.109375" style="4" customWidth="1"/>
    <col min="13562" max="13562" width="23.6640625" style="4" customWidth="1"/>
    <col min="13563" max="13563" width="9.6640625" style="4" customWidth="1"/>
    <col min="13564" max="13564" width="6.109375" style="4" bestFit="1" customWidth="1"/>
    <col min="13565" max="13565" width="9.6640625" style="4" customWidth="1"/>
    <col min="13566" max="13566" width="5.6640625" style="4" customWidth="1"/>
    <col min="13567" max="13567" width="9.6640625" style="4" customWidth="1"/>
    <col min="13568" max="13568" width="5.6640625" style="4" customWidth="1"/>
    <col min="13569" max="13569" width="9.6640625" style="4" customWidth="1"/>
    <col min="13570" max="13570" width="5.6640625" style="4" customWidth="1"/>
    <col min="13571" max="13571" width="9.6640625" style="4" customWidth="1"/>
    <col min="13572" max="13572" width="5.5546875" style="4" bestFit="1" customWidth="1"/>
    <col min="13573" max="13573" width="23.6640625" style="4" customWidth="1"/>
    <col min="13574" max="13574" width="3.109375" style="4" customWidth="1"/>
    <col min="13575" max="13575" width="11.33203125" style="4" bestFit="1" customWidth="1"/>
    <col min="13576" max="13816" width="9.109375" style="4"/>
    <col min="13817" max="13817" width="3.109375" style="4" customWidth="1"/>
    <col min="13818" max="13818" width="23.6640625" style="4" customWidth="1"/>
    <col min="13819" max="13819" width="9.6640625" style="4" customWidth="1"/>
    <col min="13820" max="13820" width="6.109375" style="4" bestFit="1" customWidth="1"/>
    <col min="13821" max="13821" width="9.6640625" style="4" customWidth="1"/>
    <col min="13822" max="13822" width="5.6640625" style="4" customWidth="1"/>
    <col min="13823" max="13823" width="9.6640625" style="4" customWidth="1"/>
    <col min="13824" max="13824" width="5.6640625" style="4" customWidth="1"/>
    <col min="13825" max="13825" width="9.6640625" style="4" customWidth="1"/>
    <col min="13826" max="13826" width="5.6640625" style="4" customWidth="1"/>
    <col min="13827" max="13827" width="9.6640625" style="4" customWidth="1"/>
    <col min="13828" max="13828" width="5.5546875" style="4" bestFit="1" customWidth="1"/>
    <col min="13829" max="13829" width="23.6640625" style="4" customWidth="1"/>
    <col min="13830" max="13830" width="3.109375" style="4" customWidth="1"/>
    <col min="13831" max="13831" width="11.33203125" style="4" bestFit="1" customWidth="1"/>
    <col min="13832" max="14072" width="9.109375" style="4"/>
    <col min="14073" max="14073" width="3.109375" style="4" customWidth="1"/>
    <col min="14074" max="14074" width="23.6640625" style="4" customWidth="1"/>
    <col min="14075" max="14075" width="9.6640625" style="4" customWidth="1"/>
    <col min="14076" max="14076" width="6.109375" style="4" bestFit="1" customWidth="1"/>
    <col min="14077" max="14077" width="9.6640625" style="4" customWidth="1"/>
    <col min="14078" max="14078" width="5.6640625" style="4" customWidth="1"/>
    <col min="14079" max="14079" width="9.6640625" style="4" customWidth="1"/>
    <col min="14080" max="14080" width="5.6640625" style="4" customWidth="1"/>
    <col min="14081" max="14081" width="9.6640625" style="4" customWidth="1"/>
    <col min="14082" max="14082" width="5.6640625" style="4" customWidth="1"/>
    <col min="14083" max="14083" width="9.6640625" style="4" customWidth="1"/>
    <col min="14084" max="14084" width="5.5546875" style="4" bestFit="1" customWidth="1"/>
    <col min="14085" max="14085" width="23.6640625" style="4" customWidth="1"/>
    <col min="14086" max="14086" width="3.109375" style="4" customWidth="1"/>
    <col min="14087" max="14087" width="11.33203125" style="4" bestFit="1" customWidth="1"/>
    <col min="14088" max="14328" width="9.109375" style="4"/>
    <col min="14329" max="14329" width="3.109375" style="4" customWidth="1"/>
    <col min="14330" max="14330" width="23.6640625" style="4" customWidth="1"/>
    <col min="14331" max="14331" width="9.6640625" style="4" customWidth="1"/>
    <col min="14332" max="14332" width="6.109375" style="4" bestFit="1" customWidth="1"/>
    <col min="14333" max="14333" width="9.6640625" style="4" customWidth="1"/>
    <col min="14334" max="14334" width="5.6640625" style="4" customWidth="1"/>
    <col min="14335" max="14335" width="9.6640625" style="4" customWidth="1"/>
    <col min="14336" max="14336" width="5.6640625" style="4" customWidth="1"/>
    <col min="14337" max="14337" width="9.6640625" style="4" customWidth="1"/>
    <col min="14338" max="14338" width="5.6640625" style="4" customWidth="1"/>
    <col min="14339" max="14339" width="9.6640625" style="4" customWidth="1"/>
    <col min="14340" max="14340" width="5.5546875" style="4" bestFit="1" customWidth="1"/>
    <col min="14341" max="14341" width="23.6640625" style="4" customWidth="1"/>
    <col min="14342" max="14342" width="3.109375" style="4" customWidth="1"/>
    <col min="14343" max="14343" width="11.33203125" style="4" bestFit="1" customWidth="1"/>
    <col min="14344" max="14584" width="9.109375" style="4"/>
    <col min="14585" max="14585" width="3.109375" style="4" customWidth="1"/>
    <col min="14586" max="14586" width="23.6640625" style="4" customWidth="1"/>
    <col min="14587" max="14587" width="9.6640625" style="4" customWidth="1"/>
    <col min="14588" max="14588" width="6.109375" style="4" bestFit="1" customWidth="1"/>
    <col min="14589" max="14589" width="9.6640625" style="4" customWidth="1"/>
    <col min="14590" max="14590" width="5.6640625" style="4" customWidth="1"/>
    <col min="14591" max="14591" width="9.6640625" style="4" customWidth="1"/>
    <col min="14592" max="14592" width="5.6640625" style="4" customWidth="1"/>
    <col min="14593" max="14593" width="9.6640625" style="4" customWidth="1"/>
    <col min="14594" max="14594" width="5.6640625" style="4" customWidth="1"/>
    <col min="14595" max="14595" width="9.6640625" style="4" customWidth="1"/>
    <col min="14596" max="14596" width="5.5546875" style="4" bestFit="1" customWidth="1"/>
    <col min="14597" max="14597" width="23.6640625" style="4" customWidth="1"/>
    <col min="14598" max="14598" width="3.109375" style="4" customWidth="1"/>
    <col min="14599" max="14599" width="11.33203125" style="4" bestFit="1" customWidth="1"/>
    <col min="14600" max="14840" width="9.109375" style="4"/>
    <col min="14841" max="14841" width="3.109375" style="4" customWidth="1"/>
    <col min="14842" max="14842" width="23.6640625" style="4" customWidth="1"/>
    <col min="14843" max="14843" width="9.6640625" style="4" customWidth="1"/>
    <col min="14844" max="14844" width="6.109375" style="4" bestFit="1" customWidth="1"/>
    <col min="14845" max="14845" width="9.6640625" style="4" customWidth="1"/>
    <col min="14846" max="14846" width="5.6640625" style="4" customWidth="1"/>
    <col min="14847" max="14847" width="9.6640625" style="4" customWidth="1"/>
    <col min="14848" max="14848" width="5.6640625" style="4" customWidth="1"/>
    <col min="14849" max="14849" width="9.6640625" style="4" customWidth="1"/>
    <col min="14850" max="14850" width="5.6640625" style="4" customWidth="1"/>
    <col min="14851" max="14851" width="9.6640625" style="4" customWidth="1"/>
    <col min="14852" max="14852" width="5.5546875" style="4" bestFit="1" customWidth="1"/>
    <col min="14853" max="14853" width="23.6640625" style="4" customWidth="1"/>
    <col min="14854" max="14854" width="3.109375" style="4" customWidth="1"/>
    <col min="14855" max="14855" width="11.33203125" style="4" bestFit="1" customWidth="1"/>
    <col min="14856" max="15096" width="9.109375" style="4"/>
    <col min="15097" max="15097" width="3.109375" style="4" customWidth="1"/>
    <col min="15098" max="15098" width="23.6640625" style="4" customWidth="1"/>
    <col min="15099" max="15099" width="9.6640625" style="4" customWidth="1"/>
    <col min="15100" max="15100" width="6.109375" style="4" bestFit="1" customWidth="1"/>
    <col min="15101" max="15101" width="9.6640625" style="4" customWidth="1"/>
    <col min="15102" max="15102" width="5.6640625" style="4" customWidth="1"/>
    <col min="15103" max="15103" width="9.6640625" style="4" customWidth="1"/>
    <col min="15104" max="15104" width="5.6640625" style="4" customWidth="1"/>
    <col min="15105" max="15105" width="9.6640625" style="4" customWidth="1"/>
    <col min="15106" max="15106" width="5.6640625" style="4" customWidth="1"/>
    <col min="15107" max="15107" width="9.6640625" style="4" customWidth="1"/>
    <col min="15108" max="15108" width="5.5546875" style="4" bestFit="1" customWidth="1"/>
    <col min="15109" max="15109" width="23.6640625" style="4" customWidth="1"/>
    <col min="15110" max="15110" width="3.109375" style="4" customWidth="1"/>
    <col min="15111" max="15111" width="11.33203125" style="4" bestFit="1" customWidth="1"/>
    <col min="15112" max="15352" width="9.109375" style="4"/>
    <col min="15353" max="15353" width="3.109375" style="4" customWidth="1"/>
    <col min="15354" max="15354" width="23.6640625" style="4" customWidth="1"/>
    <col min="15355" max="15355" width="9.6640625" style="4" customWidth="1"/>
    <col min="15356" max="15356" width="6.109375" style="4" bestFit="1" customWidth="1"/>
    <col min="15357" max="15357" width="9.6640625" style="4" customWidth="1"/>
    <col min="15358" max="15358" width="5.6640625" style="4" customWidth="1"/>
    <col min="15359" max="15359" width="9.6640625" style="4" customWidth="1"/>
    <col min="15360" max="15360" width="5.6640625" style="4" customWidth="1"/>
    <col min="15361" max="15361" width="9.6640625" style="4" customWidth="1"/>
    <col min="15362" max="15362" width="5.6640625" style="4" customWidth="1"/>
    <col min="15363" max="15363" width="9.6640625" style="4" customWidth="1"/>
    <col min="15364" max="15364" width="5.5546875" style="4" bestFit="1" customWidth="1"/>
    <col min="15365" max="15365" width="23.6640625" style="4" customWidth="1"/>
    <col min="15366" max="15366" width="3.109375" style="4" customWidth="1"/>
    <col min="15367" max="15367" width="11.33203125" style="4" bestFit="1" customWidth="1"/>
    <col min="15368" max="15608" width="9.109375" style="4"/>
    <col min="15609" max="15609" width="3.109375" style="4" customWidth="1"/>
    <col min="15610" max="15610" width="23.6640625" style="4" customWidth="1"/>
    <col min="15611" max="15611" width="9.6640625" style="4" customWidth="1"/>
    <col min="15612" max="15612" width="6.109375" style="4" bestFit="1" customWidth="1"/>
    <col min="15613" max="15613" width="9.6640625" style="4" customWidth="1"/>
    <col min="15614" max="15614" width="5.6640625" style="4" customWidth="1"/>
    <col min="15615" max="15615" width="9.6640625" style="4" customWidth="1"/>
    <col min="15616" max="15616" width="5.6640625" style="4" customWidth="1"/>
    <col min="15617" max="15617" width="9.6640625" style="4" customWidth="1"/>
    <col min="15618" max="15618" width="5.6640625" style="4" customWidth="1"/>
    <col min="15619" max="15619" width="9.6640625" style="4" customWidth="1"/>
    <col min="15620" max="15620" width="5.5546875" style="4" bestFit="1" customWidth="1"/>
    <col min="15621" max="15621" width="23.6640625" style="4" customWidth="1"/>
    <col min="15622" max="15622" width="3.109375" style="4" customWidth="1"/>
    <col min="15623" max="15623" width="11.33203125" style="4" bestFit="1" customWidth="1"/>
    <col min="15624" max="15864" width="9.109375" style="4"/>
    <col min="15865" max="15865" width="3.109375" style="4" customWidth="1"/>
    <col min="15866" max="15866" width="23.6640625" style="4" customWidth="1"/>
    <col min="15867" max="15867" width="9.6640625" style="4" customWidth="1"/>
    <col min="15868" max="15868" width="6.109375" style="4" bestFit="1" customWidth="1"/>
    <col min="15869" max="15869" width="9.6640625" style="4" customWidth="1"/>
    <col min="15870" max="15870" width="5.6640625" style="4" customWidth="1"/>
    <col min="15871" max="15871" width="9.6640625" style="4" customWidth="1"/>
    <col min="15872" max="15872" width="5.6640625" style="4" customWidth="1"/>
    <col min="15873" max="15873" width="9.6640625" style="4" customWidth="1"/>
    <col min="15874" max="15874" width="5.6640625" style="4" customWidth="1"/>
    <col min="15875" max="15875" width="9.6640625" style="4" customWidth="1"/>
    <col min="15876" max="15876" width="5.5546875" style="4" bestFit="1" customWidth="1"/>
    <col min="15877" max="15877" width="23.6640625" style="4" customWidth="1"/>
    <col min="15878" max="15878" width="3.109375" style="4" customWidth="1"/>
    <col min="15879" max="15879" width="11.33203125" style="4" bestFit="1" customWidth="1"/>
    <col min="15880" max="16120" width="9.109375" style="4"/>
    <col min="16121" max="16121" width="3.109375" style="4" customWidth="1"/>
    <col min="16122" max="16122" width="23.6640625" style="4" customWidth="1"/>
    <col min="16123" max="16123" width="9.6640625" style="4" customWidth="1"/>
    <col min="16124" max="16124" width="6.109375" style="4" bestFit="1" customWidth="1"/>
    <col min="16125" max="16125" width="9.6640625" style="4" customWidth="1"/>
    <col min="16126" max="16126" width="5.6640625" style="4" customWidth="1"/>
    <col min="16127" max="16127" width="9.6640625" style="4" customWidth="1"/>
    <col min="16128" max="16128" width="5.6640625" style="4" customWidth="1"/>
    <col min="16129" max="16129" width="9.6640625" style="4" customWidth="1"/>
    <col min="16130" max="16130" width="5.6640625" style="4" customWidth="1"/>
    <col min="16131" max="16131" width="9.6640625" style="4" customWidth="1"/>
    <col min="16132" max="16132" width="5.5546875" style="4" bestFit="1" customWidth="1"/>
    <col min="16133" max="16133" width="23.6640625" style="4" customWidth="1"/>
    <col min="16134" max="16134" width="3.109375" style="4" customWidth="1"/>
    <col min="16135" max="16135" width="11.33203125" style="4" bestFit="1" customWidth="1"/>
    <col min="16136" max="16372" width="9.109375" style="4"/>
    <col min="16373" max="16374" width="9.109375" style="4" customWidth="1"/>
    <col min="16375" max="16384" width="9.109375" style="4"/>
  </cols>
  <sheetData>
    <row r="1" spans="1:17" s="1" customFormat="1" ht="24" x14ac:dyDescent="0.25">
      <c r="A1" s="406" t="s">
        <v>400</v>
      </c>
      <c r="B1" s="406"/>
      <c r="C1" s="406"/>
      <c r="D1" s="406"/>
      <c r="E1" s="406"/>
      <c r="F1" s="406"/>
      <c r="G1" s="406"/>
      <c r="H1" s="406"/>
      <c r="I1" s="406"/>
      <c r="J1" s="406"/>
      <c r="K1" s="406"/>
      <c r="L1" s="406"/>
      <c r="M1" s="406"/>
      <c r="N1" s="406"/>
    </row>
    <row r="2" spans="1:17" s="1" customFormat="1" ht="21" x14ac:dyDescent="0.25">
      <c r="A2" s="406" t="s">
        <v>582</v>
      </c>
      <c r="B2" s="406"/>
      <c r="C2" s="406"/>
      <c r="D2" s="406"/>
      <c r="E2" s="406"/>
      <c r="F2" s="406"/>
      <c r="G2" s="406"/>
      <c r="H2" s="406"/>
      <c r="I2" s="406"/>
      <c r="J2" s="406"/>
      <c r="K2" s="406"/>
      <c r="L2" s="406"/>
      <c r="M2" s="406"/>
      <c r="N2" s="406"/>
    </row>
    <row r="3" spans="1:17" s="7" customFormat="1" ht="14.4" customHeight="1" x14ac:dyDescent="0.25">
      <c r="A3" s="447" t="s">
        <v>399</v>
      </c>
      <c r="B3" s="447"/>
      <c r="C3" s="447"/>
      <c r="D3" s="447"/>
      <c r="E3" s="447"/>
      <c r="F3" s="447"/>
      <c r="G3" s="447"/>
      <c r="H3" s="447"/>
      <c r="I3" s="447"/>
      <c r="J3" s="447"/>
      <c r="K3" s="447"/>
      <c r="L3" s="447"/>
      <c r="M3" s="447"/>
      <c r="N3" s="447"/>
    </row>
    <row r="4" spans="1:17" s="7" customFormat="1" ht="17.399999999999999" x14ac:dyDescent="0.25">
      <c r="A4" s="448" t="s">
        <v>579</v>
      </c>
      <c r="B4" s="448"/>
      <c r="C4" s="448"/>
      <c r="D4" s="448"/>
      <c r="E4" s="448"/>
      <c r="F4" s="448"/>
      <c r="G4" s="448"/>
      <c r="H4" s="448"/>
      <c r="I4" s="448"/>
      <c r="J4" s="448"/>
      <c r="K4" s="448"/>
      <c r="L4" s="448"/>
      <c r="M4" s="448"/>
      <c r="N4" s="448"/>
    </row>
    <row r="5" spans="1:17" ht="18" customHeight="1" x14ac:dyDescent="0.25">
      <c r="A5" s="445" t="s">
        <v>540</v>
      </c>
      <c r="B5" s="445"/>
      <c r="C5" s="443"/>
      <c r="D5" s="443"/>
      <c r="E5" s="443"/>
      <c r="F5" s="443"/>
      <c r="G5" s="443"/>
      <c r="H5" s="443"/>
      <c r="I5" s="443"/>
      <c r="J5" s="443"/>
      <c r="K5" s="443"/>
      <c r="L5" s="443"/>
      <c r="M5" s="446" t="s">
        <v>539</v>
      </c>
      <c r="N5" s="446"/>
    </row>
    <row r="6" spans="1:17" ht="20.25" customHeight="1" thickBot="1" x14ac:dyDescent="0.3">
      <c r="A6" s="420" t="s">
        <v>296</v>
      </c>
      <c r="B6" s="420"/>
      <c r="C6" s="358">
        <v>2016</v>
      </c>
      <c r="D6" s="359"/>
      <c r="E6" s="358">
        <v>2017</v>
      </c>
      <c r="F6" s="359"/>
      <c r="G6" s="358">
        <v>2018</v>
      </c>
      <c r="H6" s="359"/>
      <c r="I6" s="455">
        <v>2019</v>
      </c>
      <c r="J6" s="456"/>
      <c r="K6" s="455">
        <v>2020</v>
      </c>
      <c r="L6" s="456"/>
      <c r="M6" s="412" t="s">
        <v>297</v>
      </c>
      <c r="N6" s="412"/>
    </row>
    <row r="7" spans="1:17" ht="16.5" customHeight="1" thickTop="1" x14ac:dyDescent="0.25">
      <c r="A7" s="421"/>
      <c r="B7" s="421"/>
      <c r="C7" s="129" t="s">
        <v>435</v>
      </c>
      <c r="D7" s="157" t="s">
        <v>298</v>
      </c>
      <c r="E7" s="129" t="s">
        <v>435</v>
      </c>
      <c r="F7" s="157" t="s">
        <v>298</v>
      </c>
      <c r="G7" s="129" t="s">
        <v>435</v>
      </c>
      <c r="H7" s="157" t="s">
        <v>298</v>
      </c>
      <c r="I7" s="129" t="s">
        <v>435</v>
      </c>
      <c r="J7" s="157" t="s">
        <v>298</v>
      </c>
      <c r="K7" s="129" t="s">
        <v>435</v>
      </c>
      <c r="L7" s="157" t="s">
        <v>298</v>
      </c>
      <c r="M7" s="413"/>
      <c r="N7" s="413"/>
    </row>
    <row r="8" spans="1:17" s="153" customFormat="1" ht="16.5" customHeight="1" thickBot="1" x14ac:dyDescent="0.3">
      <c r="A8" s="173" t="s">
        <v>299</v>
      </c>
      <c r="B8" s="178" t="s">
        <v>300</v>
      </c>
      <c r="C8" s="205">
        <v>20892.502186731006</v>
      </c>
      <c r="D8" s="168">
        <v>10.443678519249074</v>
      </c>
      <c r="E8" s="205">
        <v>16183.15071276</v>
      </c>
      <c r="F8" s="162">
        <v>6.85262576613761</v>
      </c>
      <c r="G8" s="205">
        <v>11165.554552806001</v>
      </c>
      <c r="H8" s="168">
        <v>3.7602216667820576</v>
      </c>
      <c r="I8" s="205">
        <v>8732.0041696759999</v>
      </c>
      <c r="J8" s="168">
        <v>3.4033849681880031</v>
      </c>
      <c r="K8" s="205">
        <v>7284.0265809660004</v>
      </c>
      <c r="L8" s="168">
        <v>4.1139883330734763</v>
      </c>
      <c r="M8" s="101" t="s">
        <v>301</v>
      </c>
      <c r="N8" s="102" t="s">
        <v>299</v>
      </c>
      <c r="O8" s="352"/>
      <c r="P8" s="353"/>
      <c r="Q8" s="352"/>
    </row>
    <row r="9" spans="1:17" s="153" customFormat="1" ht="18" customHeight="1" thickTop="1" thickBot="1" x14ac:dyDescent="0.3">
      <c r="A9" s="176"/>
      <c r="B9" s="177" t="s">
        <v>302</v>
      </c>
      <c r="C9" s="200">
        <v>15528.027682241005</v>
      </c>
      <c r="D9" s="256">
        <v>7.7621018153737769</v>
      </c>
      <c r="E9" s="200">
        <v>10579.52962659</v>
      </c>
      <c r="F9" s="262">
        <v>4.4798172246906391</v>
      </c>
      <c r="G9" s="200">
        <v>7898.6760761610012</v>
      </c>
      <c r="H9" s="256">
        <v>2.6600356283252964</v>
      </c>
      <c r="I9" s="200">
        <v>7017.3724392699996</v>
      </c>
      <c r="J9" s="256">
        <v>2.7350902967874404</v>
      </c>
      <c r="K9" s="200">
        <v>6451.4097825210001</v>
      </c>
      <c r="L9" s="256">
        <v>3.6437297807949021</v>
      </c>
      <c r="M9" s="98" t="s">
        <v>398</v>
      </c>
      <c r="N9" s="30"/>
      <c r="O9" s="352"/>
      <c r="P9" s="353"/>
      <c r="Q9" s="352"/>
    </row>
    <row r="10" spans="1:17" s="153" customFormat="1" ht="14.1" customHeight="1" thickTop="1" thickBot="1" x14ac:dyDescent="0.3">
      <c r="A10" s="119"/>
      <c r="B10" s="165" t="s">
        <v>304</v>
      </c>
      <c r="C10" s="197">
        <v>11551.530381509005</v>
      </c>
      <c r="D10" s="257">
        <v>5.7743428064082423</v>
      </c>
      <c r="E10" s="197">
        <v>7195.4596431800001</v>
      </c>
      <c r="F10" s="264">
        <v>3.0468598498054318</v>
      </c>
      <c r="G10" s="197">
        <v>3794.3636525000002</v>
      </c>
      <c r="H10" s="257">
        <v>1.277827120032764</v>
      </c>
      <c r="I10" s="197">
        <v>3734.06364304</v>
      </c>
      <c r="J10" s="257">
        <v>1.4553882277235806</v>
      </c>
      <c r="K10" s="197">
        <v>3625.7995482599999</v>
      </c>
      <c r="L10" s="257">
        <v>2.0478367114396918</v>
      </c>
      <c r="M10" s="120" t="s">
        <v>305</v>
      </c>
      <c r="N10" s="120"/>
      <c r="O10" s="352"/>
      <c r="P10" s="353"/>
      <c r="Q10" s="352"/>
    </row>
    <row r="11" spans="1:17" s="153" customFormat="1" ht="14.1" customHeight="1" thickTop="1" thickBot="1" x14ac:dyDescent="0.3">
      <c r="A11" s="29"/>
      <c r="B11" s="167" t="s">
        <v>401</v>
      </c>
      <c r="C11" s="202">
        <v>1694.8148139719997</v>
      </c>
      <c r="D11" s="258">
        <v>0.84719871792216273</v>
      </c>
      <c r="E11" s="202">
        <v>1805.4803554600001</v>
      </c>
      <c r="F11" s="266">
        <v>0.76451621959654992</v>
      </c>
      <c r="G11" s="202">
        <v>2522.3278741320009</v>
      </c>
      <c r="H11" s="258">
        <v>0.84944387474744243</v>
      </c>
      <c r="I11" s="202">
        <v>2409.3522724319996</v>
      </c>
      <c r="J11" s="258">
        <v>0.93906887213144019</v>
      </c>
      <c r="K11" s="202">
        <v>1929.1453101860002</v>
      </c>
      <c r="L11" s="258">
        <v>1.0895733576326527</v>
      </c>
      <c r="M11" s="30" t="s">
        <v>309</v>
      </c>
      <c r="N11" s="30"/>
      <c r="O11" s="352"/>
      <c r="P11" s="353"/>
      <c r="Q11" s="352"/>
    </row>
    <row r="12" spans="1:17" s="153" customFormat="1" ht="14.1" customHeight="1" thickTop="1" thickBot="1" x14ac:dyDescent="0.3">
      <c r="A12" s="119"/>
      <c r="B12" s="165" t="s">
        <v>312</v>
      </c>
      <c r="C12" s="197">
        <v>600.97176471000034</v>
      </c>
      <c r="D12" s="257">
        <v>0.30041188239114808</v>
      </c>
      <c r="E12" s="197">
        <v>773.06276269999967</v>
      </c>
      <c r="F12" s="264">
        <v>0.32734724532612747</v>
      </c>
      <c r="G12" s="197">
        <v>1581.9845495290003</v>
      </c>
      <c r="H12" s="257">
        <v>0.53276463354508996</v>
      </c>
      <c r="I12" s="197">
        <v>873.95652379799947</v>
      </c>
      <c r="J12" s="257">
        <v>0.34063319693241939</v>
      </c>
      <c r="K12" s="197">
        <v>896.46492407500011</v>
      </c>
      <c r="L12" s="257">
        <v>0.50631971172255719</v>
      </c>
      <c r="M12" s="120" t="s">
        <v>313</v>
      </c>
      <c r="N12" s="120"/>
      <c r="O12" s="352"/>
      <c r="P12" s="353"/>
      <c r="Q12" s="352"/>
    </row>
    <row r="13" spans="1:17" s="153" customFormat="1" ht="14.1" customHeight="1" thickTop="1" thickBot="1" x14ac:dyDescent="0.3">
      <c r="A13" s="29"/>
      <c r="B13" s="167" t="s">
        <v>402</v>
      </c>
      <c r="C13" s="202">
        <v>1171.7083798299991</v>
      </c>
      <c r="D13" s="258">
        <v>0.58570991295750474</v>
      </c>
      <c r="E13" s="202">
        <v>660.77769785999931</v>
      </c>
      <c r="F13" s="266">
        <v>0.2798010324697936</v>
      </c>
      <c r="G13" s="202">
        <v>0</v>
      </c>
      <c r="H13" s="258">
        <v>0</v>
      </c>
      <c r="I13" s="202">
        <v>0</v>
      </c>
      <c r="J13" s="258">
        <v>0</v>
      </c>
      <c r="K13" s="202">
        <v>0</v>
      </c>
      <c r="L13" s="258">
        <v>0</v>
      </c>
      <c r="M13" s="30" t="s">
        <v>307</v>
      </c>
      <c r="N13" s="30"/>
      <c r="O13" s="352"/>
      <c r="P13" s="353"/>
      <c r="Q13" s="352"/>
    </row>
    <row r="14" spans="1:17" s="153" customFormat="1" ht="14.1" customHeight="1" thickTop="1" thickBot="1" x14ac:dyDescent="0.3">
      <c r="A14" s="119"/>
      <c r="B14" s="165" t="s">
        <v>403</v>
      </c>
      <c r="C14" s="197">
        <v>509.00234221999989</v>
      </c>
      <c r="D14" s="257">
        <v>0.25443849569471971</v>
      </c>
      <c r="E14" s="197">
        <v>144.74916739000008</v>
      </c>
      <c r="F14" s="264">
        <v>6.1292877492735903E-2</v>
      </c>
      <c r="G14" s="197">
        <v>0</v>
      </c>
      <c r="H14" s="257">
        <v>0</v>
      </c>
      <c r="I14" s="197">
        <v>0</v>
      </c>
      <c r="J14" s="257">
        <v>0</v>
      </c>
      <c r="K14" s="197">
        <v>0</v>
      </c>
      <c r="L14" s="257">
        <v>0</v>
      </c>
      <c r="M14" s="120" t="s">
        <v>311</v>
      </c>
      <c r="N14" s="120"/>
      <c r="O14" s="352"/>
      <c r="P14" s="353"/>
      <c r="Q14" s="352"/>
    </row>
    <row r="15" spans="1:17" s="153" customFormat="1" ht="18" customHeight="1" thickTop="1" thickBot="1" x14ac:dyDescent="0.3">
      <c r="A15" s="29"/>
      <c r="B15" s="177" t="s">
        <v>397</v>
      </c>
      <c r="C15" s="200">
        <v>5364.4745044900001</v>
      </c>
      <c r="D15" s="256">
        <v>2.6815767038752951</v>
      </c>
      <c r="E15" s="200">
        <v>5603.6210861700001</v>
      </c>
      <c r="F15" s="262">
        <v>2.3728085414469708</v>
      </c>
      <c r="G15" s="200">
        <v>3266.8784766450003</v>
      </c>
      <c r="H15" s="256">
        <v>1.1001860384567617</v>
      </c>
      <c r="I15" s="200">
        <v>1714.6317304060003</v>
      </c>
      <c r="J15" s="256">
        <v>0.66829467140056276</v>
      </c>
      <c r="K15" s="200">
        <v>832.6167984450002</v>
      </c>
      <c r="L15" s="256">
        <v>0.47025855227857372</v>
      </c>
      <c r="M15" s="98" t="s">
        <v>315</v>
      </c>
      <c r="N15" s="160"/>
      <c r="O15" s="352"/>
      <c r="P15" s="353"/>
      <c r="Q15" s="352"/>
    </row>
    <row r="16" spans="1:17" s="153" customFormat="1" ht="14.1" customHeight="1" thickTop="1" thickBot="1" x14ac:dyDescent="0.3">
      <c r="A16" s="119"/>
      <c r="B16" s="165" t="s">
        <v>405</v>
      </c>
      <c r="C16" s="201">
        <v>154.70860280000002</v>
      </c>
      <c r="D16" s="257">
        <v>7.7335251534952965E-2</v>
      </c>
      <c r="E16" s="201">
        <v>172.83073210999996</v>
      </c>
      <c r="F16" s="264">
        <v>7.3183791528530176E-2</v>
      </c>
      <c r="G16" s="201">
        <v>191.47876377599999</v>
      </c>
      <c r="H16" s="257">
        <v>6.4484266578431218E-2</v>
      </c>
      <c r="I16" s="201">
        <v>541.77799553900002</v>
      </c>
      <c r="J16" s="257">
        <v>0.21116333092416248</v>
      </c>
      <c r="K16" s="201">
        <v>45.229879339999997</v>
      </c>
      <c r="L16" s="257">
        <v>2.5545650313429241E-2</v>
      </c>
      <c r="M16" s="120" t="s">
        <v>419</v>
      </c>
      <c r="N16" s="120"/>
      <c r="O16" s="352"/>
      <c r="P16" s="353"/>
      <c r="Q16" s="352"/>
    </row>
    <row r="17" spans="1:17" s="153" customFormat="1" ht="14.1" customHeight="1" thickTop="1" thickBot="1" x14ac:dyDescent="0.3">
      <c r="A17" s="29"/>
      <c r="B17" s="167" t="s">
        <v>318</v>
      </c>
      <c r="C17" s="202">
        <v>717.53256509000005</v>
      </c>
      <c r="D17" s="258">
        <v>0.35867793000167386</v>
      </c>
      <c r="E17" s="202">
        <v>566.67803608999998</v>
      </c>
      <c r="F17" s="266">
        <v>0.23995528312992617</v>
      </c>
      <c r="G17" s="202">
        <v>632.49943873300026</v>
      </c>
      <c r="H17" s="258">
        <v>0.21300671475861635</v>
      </c>
      <c r="I17" s="202">
        <v>222.55992810500001</v>
      </c>
      <c r="J17" s="258">
        <v>8.6744932676969283E-2</v>
      </c>
      <c r="K17" s="202">
        <v>143.77572465</v>
      </c>
      <c r="L17" s="258">
        <v>8.1203939498919492E-2</v>
      </c>
      <c r="M17" s="30" t="s">
        <v>319</v>
      </c>
      <c r="N17" s="30"/>
      <c r="O17" s="352"/>
      <c r="P17" s="353"/>
      <c r="Q17" s="352"/>
    </row>
    <row r="18" spans="1:17" s="153" customFormat="1" ht="14.1" customHeight="1" thickTop="1" thickBot="1" x14ac:dyDescent="0.3">
      <c r="A18" s="119"/>
      <c r="B18" s="165" t="s">
        <v>549</v>
      </c>
      <c r="C18" s="197">
        <v>11.93231177</v>
      </c>
      <c r="D18" s="257">
        <v>5.9646866135774435E-3</v>
      </c>
      <c r="E18" s="197">
        <v>7.5062681000000016</v>
      </c>
      <c r="F18" s="264">
        <v>3.1784692055694414E-3</v>
      </c>
      <c r="G18" s="197">
        <v>153.62709896000004</v>
      </c>
      <c r="H18" s="257">
        <v>5.1736968672916425E-2</v>
      </c>
      <c r="I18" s="197">
        <v>205.15443819999999</v>
      </c>
      <c r="J18" s="257">
        <v>7.9960970879018947E-2</v>
      </c>
      <c r="K18" s="197">
        <v>57.204070069999993</v>
      </c>
      <c r="L18" s="257">
        <v>3.2308624118322131E-2</v>
      </c>
      <c r="M18" s="30" t="s">
        <v>550</v>
      </c>
      <c r="N18" s="120"/>
      <c r="O18" s="352"/>
      <c r="P18" s="353"/>
      <c r="Q18" s="352"/>
    </row>
    <row r="19" spans="1:17" s="153" customFormat="1" ht="14.1" customHeight="1" thickTop="1" thickBot="1" x14ac:dyDescent="0.3">
      <c r="A19" s="29"/>
      <c r="B19" s="167" t="s">
        <v>404</v>
      </c>
      <c r="C19" s="202">
        <v>169.91297787000005</v>
      </c>
      <c r="D19" s="258">
        <v>8.493556689679671E-2</v>
      </c>
      <c r="E19" s="202">
        <v>147.15534593000001</v>
      </c>
      <c r="F19" s="266">
        <v>6.2311754555292705E-2</v>
      </c>
      <c r="G19" s="202">
        <v>189.60335852000011</v>
      </c>
      <c r="H19" s="258">
        <v>6.3852686709804332E-2</v>
      </c>
      <c r="I19" s="202">
        <v>166.56365807100002</v>
      </c>
      <c r="J19" s="258">
        <v>6.49198327336898E-2</v>
      </c>
      <c r="K19" s="202">
        <v>234.75469494000004</v>
      </c>
      <c r="L19" s="258">
        <v>0.13258848871324444</v>
      </c>
      <c r="M19" s="30" t="s">
        <v>418</v>
      </c>
      <c r="N19" s="30"/>
      <c r="O19" s="352"/>
      <c r="P19" s="353"/>
      <c r="Q19" s="352"/>
    </row>
    <row r="20" spans="1:17" s="153" customFormat="1" ht="14.1" customHeight="1" thickTop="1" thickBot="1" x14ac:dyDescent="0.3">
      <c r="A20" s="119"/>
      <c r="B20" s="165" t="s">
        <v>406</v>
      </c>
      <c r="C20" s="197">
        <v>127.27819618999997</v>
      </c>
      <c r="D20" s="257">
        <v>6.3623425841376285E-2</v>
      </c>
      <c r="E20" s="197">
        <v>149.32424024000002</v>
      </c>
      <c r="F20" s="264">
        <v>6.3230155508020441E-2</v>
      </c>
      <c r="G20" s="197">
        <v>291.5425656249999</v>
      </c>
      <c r="H20" s="257">
        <v>9.8182733949103637E-2</v>
      </c>
      <c r="I20" s="197">
        <v>151.54412645900007</v>
      </c>
      <c r="J20" s="257">
        <v>5.9065821773064957E-2</v>
      </c>
      <c r="K20" s="197">
        <v>117.41535991999999</v>
      </c>
      <c r="L20" s="257">
        <v>6.6315713632451062E-2</v>
      </c>
      <c r="M20" s="120" t="s">
        <v>420</v>
      </c>
      <c r="N20" s="120"/>
      <c r="O20" s="352"/>
      <c r="P20" s="353"/>
      <c r="Q20" s="352"/>
    </row>
    <row r="21" spans="1:17" s="153" customFormat="1" ht="15" thickTop="1" thickBot="1" x14ac:dyDescent="0.3">
      <c r="A21" s="29"/>
      <c r="B21" s="167" t="s">
        <v>396</v>
      </c>
      <c r="C21" s="202">
        <v>4183.1098507699999</v>
      </c>
      <c r="D21" s="258">
        <v>2.0910398429869184</v>
      </c>
      <c r="E21" s="202">
        <v>4560.1264636999995</v>
      </c>
      <c r="F21" s="266">
        <v>1.9309490875196316</v>
      </c>
      <c r="G21" s="202">
        <v>1808.1272510309998</v>
      </c>
      <c r="H21" s="258">
        <v>0.60892266778788962</v>
      </c>
      <c r="I21" s="202">
        <v>427.03158403199996</v>
      </c>
      <c r="J21" s="258">
        <v>0.1664397824136572</v>
      </c>
      <c r="K21" s="202">
        <v>234.23706952499998</v>
      </c>
      <c r="L21" s="258">
        <v>0.13229613600220724</v>
      </c>
      <c r="M21" s="30" t="s">
        <v>321</v>
      </c>
      <c r="N21" s="30"/>
      <c r="O21" s="352"/>
      <c r="P21" s="353"/>
      <c r="Q21" s="352"/>
    </row>
    <row r="22" spans="1:17" s="153" customFormat="1" ht="21.6" thickTop="1" thickBot="1" x14ac:dyDescent="0.3">
      <c r="A22" s="174" t="s">
        <v>322</v>
      </c>
      <c r="B22" s="175" t="s">
        <v>323</v>
      </c>
      <c r="C22" s="205">
        <v>18184.470237509999</v>
      </c>
      <c r="D22" s="168">
        <v>9.0899959950236298</v>
      </c>
      <c r="E22" s="205">
        <v>21390.855631389994</v>
      </c>
      <c r="F22" s="162">
        <v>9.0577867722516796</v>
      </c>
      <c r="G22" s="205">
        <v>26300.210077636002</v>
      </c>
      <c r="H22" s="168">
        <v>8.8571167072031933</v>
      </c>
      <c r="I22" s="205">
        <v>25047.064530815001</v>
      </c>
      <c r="J22" s="168">
        <v>9.7623410691263643</v>
      </c>
      <c r="K22" s="205">
        <v>14397.242889916004</v>
      </c>
      <c r="L22" s="168">
        <v>8.1315037251943227</v>
      </c>
      <c r="M22" s="163" t="s">
        <v>324</v>
      </c>
      <c r="N22" s="96" t="s">
        <v>322</v>
      </c>
      <c r="O22" s="352"/>
      <c r="P22" s="353"/>
      <c r="Q22" s="352"/>
    </row>
    <row r="23" spans="1:17" s="153" customFormat="1" ht="14.1" customHeight="1" thickTop="1" thickBot="1" x14ac:dyDescent="0.3">
      <c r="A23" s="29"/>
      <c r="B23" s="167" t="s">
        <v>326</v>
      </c>
      <c r="C23" s="180">
        <v>6181.5087340599994</v>
      </c>
      <c r="D23" s="267">
        <v>3.0899932140944828</v>
      </c>
      <c r="E23" s="180">
        <v>5191.8525120400009</v>
      </c>
      <c r="F23" s="267">
        <v>2.1984484313020318</v>
      </c>
      <c r="G23" s="180">
        <v>3101.6408871229992</v>
      </c>
      <c r="H23" s="267">
        <v>1.044539007102522</v>
      </c>
      <c r="I23" s="180">
        <v>5713.4562653619987</v>
      </c>
      <c r="J23" s="267">
        <v>2.2268760747344101</v>
      </c>
      <c r="K23" s="180">
        <v>3303.1668330849989</v>
      </c>
      <c r="L23" s="267">
        <v>1.8656150773827576</v>
      </c>
      <c r="M23" s="30" t="s">
        <v>327</v>
      </c>
      <c r="N23" s="30"/>
      <c r="O23" s="352"/>
      <c r="P23" s="353"/>
      <c r="Q23" s="352"/>
    </row>
    <row r="24" spans="1:17" s="153" customFormat="1" ht="14.1" customHeight="1" thickTop="1" thickBot="1" x14ac:dyDescent="0.3">
      <c r="A24" s="119"/>
      <c r="B24" s="165" t="s">
        <v>407</v>
      </c>
      <c r="C24" s="181">
        <v>3911.7647713499996</v>
      </c>
      <c r="D24" s="268">
        <v>1.9554007150397452</v>
      </c>
      <c r="E24" s="181">
        <v>4817.3456746799993</v>
      </c>
      <c r="F24" s="268">
        <v>2.0398665056412675</v>
      </c>
      <c r="G24" s="181">
        <v>6050.1111874629996</v>
      </c>
      <c r="H24" s="268">
        <v>2.0374947850504821</v>
      </c>
      <c r="I24" s="181">
        <v>5002.6115884909996</v>
      </c>
      <c r="J24" s="268">
        <v>1.9498173330104032</v>
      </c>
      <c r="K24" s="181">
        <v>3551.0415044680003</v>
      </c>
      <c r="L24" s="268">
        <v>2.0056136749714621</v>
      </c>
      <c r="M24" s="120" t="s">
        <v>325</v>
      </c>
      <c r="N24" s="120"/>
      <c r="O24" s="352"/>
      <c r="P24" s="353"/>
      <c r="Q24" s="352"/>
    </row>
    <row r="25" spans="1:17" s="153" customFormat="1" ht="14.1" customHeight="1" thickTop="1" thickBot="1" x14ac:dyDescent="0.3">
      <c r="A25" s="138"/>
      <c r="B25" s="172" t="s">
        <v>334</v>
      </c>
      <c r="C25" s="269">
        <v>1964.6298756299998</v>
      </c>
      <c r="D25" s="267">
        <v>0.98207302538530439</v>
      </c>
      <c r="E25" s="269">
        <v>2635.2429996599999</v>
      </c>
      <c r="F25" s="267">
        <v>1.1158725763621138</v>
      </c>
      <c r="G25" s="269">
        <v>2912.3204136240006</v>
      </c>
      <c r="H25" s="267">
        <v>0.98078158752702327</v>
      </c>
      <c r="I25" s="269">
        <v>3684.0391120710015</v>
      </c>
      <c r="J25" s="267">
        <v>1.435890672130125</v>
      </c>
      <c r="K25" s="269">
        <v>1467.2325427010001</v>
      </c>
      <c r="L25" s="267">
        <v>0.82868692137270206</v>
      </c>
      <c r="M25" s="161" t="s">
        <v>335</v>
      </c>
      <c r="N25" s="140"/>
      <c r="O25" s="352"/>
      <c r="P25" s="353"/>
      <c r="Q25" s="352"/>
    </row>
    <row r="26" spans="1:17" s="153" customFormat="1" ht="14.1" customHeight="1" thickTop="1" thickBot="1" x14ac:dyDescent="0.3">
      <c r="A26" s="119"/>
      <c r="B26" s="165" t="s">
        <v>332</v>
      </c>
      <c r="C26" s="181">
        <v>3062.57367097</v>
      </c>
      <c r="D26" s="268">
        <v>1.5309097290146894</v>
      </c>
      <c r="E26" s="181">
        <v>2428.2824677600001</v>
      </c>
      <c r="F26" s="268">
        <v>1.0282367940200976</v>
      </c>
      <c r="G26" s="181">
        <v>3526.6970544110009</v>
      </c>
      <c r="H26" s="268">
        <v>1.1876850910947421</v>
      </c>
      <c r="I26" s="181">
        <v>3127.7933392189998</v>
      </c>
      <c r="J26" s="268">
        <v>1.2190883819391818</v>
      </c>
      <c r="K26" s="181">
        <v>779.5656646829998</v>
      </c>
      <c r="L26" s="268">
        <v>0.44029548955122083</v>
      </c>
      <c r="M26" s="120" t="s">
        <v>333</v>
      </c>
      <c r="N26" s="120"/>
      <c r="O26" s="352"/>
      <c r="P26" s="353"/>
      <c r="Q26" s="352"/>
    </row>
    <row r="27" spans="1:17" s="153" customFormat="1" ht="14.1" customHeight="1" thickTop="1" thickBot="1" x14ac:dyDescent="0.3">
      <c r="A27" s="29"/>
      <c r="B27" s="167" t="s">
        <v>455</v>
      </c>
      <c r="C27" s="180">
        <v>1174.9277135299999</v>
      </c>
      <c r="D27" s="267">
        <v>0.58731918339856981</v>
      </c>
      <c r="E27" s="180">
        <v>2004.83607269</v>
      </c>
      <c r="F27" s="267">
        <v>0.84893180397592538</v>
      </c>
      <c r="G27" s="180">
        <v>3204.3817951959995</v>
      </c>
      <c r="H27" s="267">
        <v>1.0791390430231627</v>
      </c>
      <c r="I27" s="180">
        <v>2697.4274357959998</v>
      </c>
      <c r="J27" s="267">
        <v>1.0513490155727505</v>
      </c>
      <c r="K27" s="180">
        <v>1920.4506262899999</v>
      </c>
      <c r="L27" s="267">
        <v>1.0846626358347151</v>
      </c>
      <c r="M27" s="30" t="s">
        <v>490</v>
      </c>
      <c r="N27" s="30"/>
      <c r="O27" s="352"/>
      <c r="P27" s="353"/>
      <c r="Q27" s="352"/>
    </row>
    <row r="28" spans="1:17" s="153" customFormat="1" ht="14.1" customHeight="1" thickTop="1" thickBot="1" x14ac:dyDescent="0.3">
      <c r="A28" s="119"/>
      <c r="B28" s="165" t="s">
        <v>328</v>
      </c>
      <c r="C28" s="181">
        <v>794.86664829999995</v>
      </c>
      <c r="D28" s="268">
        <v>0.39733544916369368</v>
      </c>
      <c r="E28" s="268">
        <v>1194.0620546600001</v>
      </c>
      <c r="F28" s="268">
        <v>0.50561602912581605</v>
      </c>
      <c r="G28" s="268">
        <v>2592.0401639979996</v>
      </c>
      <c r="H28" s="268">
        <v>0.8729208692447058</v>
      </c>
      <c r="I28" s="179">
        <v>1938.4387781340001</v>
      </c>
      <c r="J28" s="268">
        <v>0.75552568128225783</v>
      </c>
      <c r="K28" s="179">
        <v>1510.4250800090001</v>
      </c>
      <c r="L28" s="268">
        <v>0.85308188926385276</v>
      </c>
      <c r="M28" s="120" t="s">
        <v>329</v>
      </c>
      <c r="N28" s="120"/>
      <c r="O28" s="352"/>
      <c r="P28" s="353"/>
      <c r="Q28" s="352"/>
    </row>
    <row r="29" spans="1:17" s="153" customFormat="1" ht="14.1" customHeight="1" thickTop="1" thickBot="1" x14ac:dyDescent="0.3">
      <c r="A29" s="138"/>
      <c r="B29" s="172" t="s">
        <v>330</v>
      </c>
      <c r="C29" s="269">
        <v>407.77764508000007</v>
      </c>
      <c r="D29" s="267">
        <v>0.20383861131084161</v>
      </c>
      <c r="E29" s="267">
        <v>2009.9939612999997</v>
      </c>
      <c r="F29" s="267">
        <v>0.85111587066448946</v>
      </c>
      <c r="G29" s="267">
        <v>3246.600192320001</v>
      </c>
      <c r="H29" s="267">
        <v>1.0933569245311243</v>
      </c>
      <c r="I29" s="322">
        <v>1418.9611149780001</v>
      </c>
      <c r="J29" s="267">
        <v>0.5530541254126089</v>
      </c>
      <c r="K29" s="322">
        <v>783.31463993800003</v>
      </c>
      <c r="L29" s="267">
        <v>0.44241289539654743</v>
      </c>
      <c r="M29" s="161" t="s">
        <v>331</v>
      </c>
      <c r="N29" s="140"/>
      <c r="O29" s="352"/>
      <c r="P29" s="353"/>
      <c r="Q29" s="352"/>
    </row>
    <row r="30" spans="1:17" s="153" customFormat="1" ht="14.1" customHeight="1" thickTop="1" thickBot="1" x14ac:dyDescent="0.3">
      <c r="A30" s="119"/>
      <c r="B30" s="165" t="s">
        <v>340</v>
      </c>
      <c r="C30" s="181">
        <v>67.923282759999992</v>
      </c>
      <c r="D30" s="268">
        <v>3.39532777250596E-2</v>
      </c>
      <c r="E30" s="181">
        <v>306.93149889000006</v>
      </c>
      <c r="F30" s="268">
        <v>0.1299676889293544</v>
      </c>
      <c r="G30" s="181">
        <v>854.42781879999995</v>
      </c>
      <c r="H30" s="268">
        <v>0.28774549277945893</v>
      </c>
      <c r="I30" s="181">
        <v>499.72786093300004</v>
      </c>
      <c r="J30" s="268">
        <v>0.19477387516492953</v>
      </c>
      <c r="K30" s="181">
        <v>229.15175863600001</v>
      </c>
      <c r="L30" s="268">
        <v>0.12942397327258923</v>
      </c>
      <c r="M30" s="120" t="s">
        <v>341</v>
      </c>
      <c r="N30" s="120"/>
      <c r="O30" s="352"/>
      <c r="P30" s="353"/>
      <c r="Q30" s="352"/>
    </row>
    <row r="31" spans="1:17" s="153" customFormat="1" ht="15" thickTop="1" thickBot="1" x14ac:dyDescent="0.3">
      <c r="A31" s="29"/>
      <c r="B31" s="167" t="s">
        <v>544</v>
      </c>
      <c r="C31" s="180">
        <v>71.756008850000001</v>
      </c>
      <c r="D31" s="267">
        <v>3.5869168831761056E-2</v>
      </c>
      <c r="E31" s="180">
        <v>104.88319285</v>
      </c>
      <c r="F31" s="267">
        <v>4.441194934877505E-2</v>
      </c>
      <c r="G31" s="180">
        <v>120.25839243099995</v>
      </c>
      <c r="H31" s="267">
        <v>4.0499395770520336E-2</v>
      </c>
      <c r="I31" s="180">
        <v>351.04002822699999</v>
      </c>
      <c r="J31" s="267">
        <v>0.13682132212545589</v>
      </c>
      <c r="K31" s="180">
        <v>224.31592183199996</v>
      </c>
      <c r="L31" s="267">
        <v>0.12669271248280981</v>
      </c>
      <c r="M31" s="30" t="s">
        <v>551</v>
      </c>
      <c r="N31" s="30"/>
      <c r="O31" s="352"/>
      <c r="P31" s="353"/>
      <c r="Q31" s="352"/>
    </row>
    <row r="32" spans="1:17" s="153" customFormat="1" ht="15" thickTop="1" thickBot="1" x14ac:dyDescent="0.3">
      <c r="A32" s="119"/>
      <c r="B32" s="165" t="s">
        <v>320</v>
      </c>
      <c r="C32" s="181">
        <v>546.74188698</v>
      </c>
      <c r="D32" s="268">
        <v>0.27330362105948203</v>
      </c>
      <c r="E32" s="181">
        <v>697.42519686000003</v>
      </c>
      <c r="F32" s="268">
        <v>0.29531912288181061</v>
      </c>
      <c r="G32" s="181">
        <v>691.73217226999998</v>
      </c>
      <c r="H32" s="268">
        <v>0.23295451107945211</v>
      </c>
      <c r="I32" s="181">
        <v>613.56900760399981</v>
      </c>
      <c r="J32" s="268">
        <v>0.23914458775424136</v>
      </c>
      <c r="K32" s="181">
        <v>628.57831827399991</v>
      </c>
      <c r="L32" s="268">
        <v>0.35501845566566204</v>
      </c>
      <c r="M32" s="120" t="s">
        <v>321</v>
      </c>
      <c r="N32" s="120"/>
      <c r="O32" s="352"/>
      <c r="P32" s="353"/>
      <c r="Q32" s="352"/>
    </row>
    <row r="33" spans="1:17" s="153" customFormat="1" ht="27.6" thickTop="1" thickBot="1" x14ac:dyDescent="0.3">
      <c r="A33" s="91" t="s">
        <v>342</v>
      </c>
      <c r="B33" s="177" t="s">
        <v>343</v>
      </c>
      <c r="C33" s="200">
        <v>713.93076637000001</v>
      </c>
      <c r="D33" s="284">
        <v>0.35687747414499749</v>
      </c>
      <c r="E33" s="200">
        <v>234.00249955999999</v>
      </c>
      <c r="F33" s="261">
        <v>9.9086487315545868E-2</v>
      </c>
      <c r="G33" s="200">
        <v>585.67254074200002</v>
      </c>
      <c r="H33" s="284">
        <v>0.19723682929693082</v>
      </c>
      <c r="I33" s="200">
        <v>407.34079389999999</v>
      </c>
      <c r="J33" s="284">
        <v>0.15876510225492338</v>
      </c>
      <c r="K33" s="200">
        <v>447.23004758800005</v>
      </c>
      <c r="L33" s="284">
        <v>0.25259369629221229</v>
      </c>
      <c r="M33" s="98" t="s">
        <v>344</v>
      </c>
      <c r="N33" s="160">
        <v>3</v>
      </c>
      <c r="O33" s="352"/>
      <c r="P33" s="353"/>
      <c r="Q33" s="352"/>
    </row>
    <row r="34" spans="1:17" s="153" customFormat="1" ht="14.1" customHeight="1" thickTop="1" thickBot="1" x14ac:dyDescent="0.3">
      <c r="A34" s="119"/>
      <c r="B34" s="165" t="s">
        <v>345</v>
      </c>
      <c r="C34" s="197">
        <v>513.05789521999998</v>
      </c>
      <c r="D34" s="285">
        <v>0.25646577281888711</v>
      </c>
      <c r="E34" s="197">
        <v>144.94378140999999</v>
      </c>
      <c r="F34" s="272">
        <v>6.1375285243338601E-2</v>
      </c>
      <c r="G34" s="197">
        <v>486.28678011899996</v>
      </c>
      <c r="H34" s="285">
        <v>0.16376670573998642</v>
      </c>
      <c r="I34" s="197">
        <v>313.34595278900002</v>
      </c>
      <c r="J34" s="285">
        <v>0.12212968350016264</v>
      </c>
      <c r="K34" s="197">
        <v>370.4021652350001</v>
      </c>
      <c r="L34" s="285">
        <v>0.20920162349542873</v>
      </c>
      <c r="M34" s="120" t="s">
        <v>346</v>
      </c>
      <c r="N34" s="120"/>
      <c r="O34" s="352"/>
      <c r="P34" s="353"/>
      <c r="Q34" s="352"/>
    </row>
    <row r="35" spans="1:17" s="153" customFormat="1" ht="14.1" customHeight="1" thickTop="1" thickBot="1" x14ac:dyDescent="0.3">
      <c r="A35" s="29"/>
      <c r="B35" s="167" t="s">
        <v>409</v>
      </c>
      <c r="C35" s="202">
        <v>28.231318000000002</v>
      </c>
      <c r="D35" s="267">
        <v>1.4112182769278071E-2</v>
      </c>
      <c r="E35" s="202">
        <v>30.019813780000003</v>
      </c>
      <c r="F35" s="265">
        <v>1.271165010168757E-2</v>
      </c>
      <c r="G35" s="202">
        <v>26.885731003</v>
      </c>
      <c r="H35" s="267">
        <v>9.054302477018333E-3</v>
      </c>
      <c r="I35" s="202">
        <v>30.739117177000004</v>
      </c>
      <c r="J35" s="267">
        <v>1.1980874871645106E-2</v>
      </c>
      <c r="K35" s="202">
        <v>27.126679760000002</v>
      </c>
      <c r="L35" s="267">
        <v>1.5321037451906206E-2</v>
      </c>
      <c r="M35" s="30" t="s">
        <v>421</v>
      </c>
      <c r="N35" s="30"/>
      <c r="O35" s="352"/>
      <c r="P35" s="353"/>
      <c r="Q35" s="352"/>
    </row>
    <row r="36" spans="1:17" s="153" customFormat="1" ht="14.1" customHeight="1" thickTop="1" thickBot="1" x14ac:dyDescent="0.3">
      <c r="A36" s="119"/>
      <c r="B36" s="165" t="s">
        <v>410</v>
      </c>
      <c r="C36" s="197">
        <v>92.032725789999986</v>
      </c>
      <c r="D36" s="268">
        <v>4.6005030551649465E-2</v>
      </c>
      <c r="E36" s="197">
        <v>28.976444359999999</v>
      </c>
      <c r="F36" s="263">
        <v>1.2269843663745009E-2</v>
      </c>
      <c r="G36" s="197">
        <v>24.87126172</v>
      </c>
      <c r="H36" s="268">
        <v>8.3758900426713183E-3</v>
      </c>
      <c r="I36" s="197">
        <v>19.711076263999999</v>
      </c>
      <c r="J36" s="268">
        <v>7.6825868792724239E-3</v>
      </c>
      <c r="K36" s="197">
        <v>23.72192721</v>
      </c>
      <c r="L36" s="268">
        <v>1.3398047178325332E-2</v>
      </c>
      <c r="M36" s="120" t="s">
        <v>395</v>
      </c>
      <c r="N36" s="120"/>
      <c r="O36" s="352"/>
      <c r="P36" s="353"/>
      <c r="Q36" s="352"/>
    </row>
    <row r="37" spans="1:17" s="153" customFormat="1" ht="14.1" customHeight="1" thickTop="1" x14ac:dyDescent="0.25">
      <c r="A37" s="138"/>
      <c r="B37" s="172" t="s">
        <v>320</v>
      </c>
      <c r="C37" s="271">
        <v>80.608827360000006</v>
      </c>
      <c r="D37" s="286">
        <v>4.0294488005182851E-2</v>
      </c>
      <c r="E37" s="271">
        <v>30.062460009999999</v>
      </c>
      <c r="F37" s="281">
        <v>1.2729708306774676E-2</v>
      </c>
      <c r="G37" s="271">
        <v>47.6287679</v>
      </c>
      <c r="H37" s="286">
        <v>1.6039931037254724E-2</v>
      </c>
      <c r="I37" s="271">
        <v>43.544647669999996</v>
      </c>
      <c r="J37" s="286">
        <v>1.6971957003843217E-2</v>
      </c>
      <c r="K37" s="271">
        <v>25.979275383000001</v>
      </c>
      <c r="L37" s="286">
        <v>1.4672988166552084E-2</v>
      </c>
      <c r="M37" s="140" t="s">
        <v>321</v>
      </c>
      <c r="N37" s="140"/>
      <c r="O37" s="352"/>
      <c r="P37" s="353"/>
      <c r="Q37" s="352"/>
    </row>
    <row r="38" spans="1:17" s="153" customFormat="1" ht="27" thickBot="1" x14ac:dyDescent="0.3">
      <c r="A38" s="277" t="s">
        <v>347</v>
      </c>
      <c r="B38" s="278" t="s">
        <v>394</v>
      </c>
      <c r="C38" s="270">
        <v>150467.7591153</v>
      </c>
      <c r="D38" s="284">
        <v>75.215351883989968</v>
      </c>
      <c r="E38" s="270">
        <v>187662.44723434004</v>
      </c>
      <c r="F38" s="261">
        <v>79.464162701056438</v>
      </c>
      <c r="G38" s="270">
        <v>246790.63555273405</v>
      </c>
      <c r="H38" s="284">
        <v>83.111635035726337</v>
      </c>
      <c r="I38" s="270">
        <v>213338.54750756899</v>
      </c>
      <c r="J38" s="284">
        <v>83.150808407053631</v>
      </c>
      <c r="K38" s="270">
        <v>147646.08751385094</v>
      </c>
      <c r="L38" s="284">
        <v>83.389904567780079</v>
      </c>
      <c r="M38" s="279" t="s">
        <v>393</v>
      </c>
      <c r="N38" s="280" t="s">
        <v>347</v>
      </c>
      <c r="O38" s="352"/>
      <c r="P38" s="353"/>
      <c r="Q38" s="352"/>
    </row>
    <row r="39" spans="1:17" s="153" customFormat="1" ht="14.1" customHeight="1" thickTop="1" thickBot="1" x14ac:dyDescent="0.3">
      <c r="A39" s="119"/>
      <c r="B39" s="165" t="s">
        <v>355</v>
      </c>
      <c r="C39" s="197">
        <v>39769.565045809992</v>
      </c>
      <c r="D39" s="268">
        <v>19.879885543465001</v>
      </c>
      <c r="E39" s="197">
        <v>42106.08249062</v>
      </c>
      <c r="F39" s="263">
        <v>17.82948394337291</v>
      </c>
      <c r="G39" s="197">
        <v>53301.758308377015</v>
      </c>
      <c r="H39" s="268">
        <v>17.950422929810586</v>
      </c>
      <c r="I39" s="197">
        <v>49385.751200676008</v>
      </c>
      <c r="J39" s="268">
        <v>19.248584862424533</v>
      </c>
      <c r="K39" s="197">
        <v>29076.984530867998</v>
      </c>
      <c r="L39" s="268">
        <v>16.422561586133678</v>
      </c>
      <c r="M39" s="120" t="s">
        <v>356</v>
      </c>
      <c r="N39" s="120"/>
      <c r="O39" s="352"/>
      <c r="P39" s="353"/>
      <c r="Q39" s="352"/>
    </row>
    <row r="40" spans="1:17" s="153" customFormat="1" ht="14.1" customHeight="1" thickTop="1" thickBot="1" x14ac:dyDescent="0.3">
      <c r="A40" s="29"/>
      <c r="B40" s="167" t="s">
        <v>357</v>
      </c>
      <c r="C40" s="202">
        <v>32644.337936879998</v>
      </c>
      <c r="D40" s="267">
        <v>16.318149345607186</v>
      </c>
      <c r="E40" s="202">
        <v>38900.826356140002</v>
      </c>
      <c r="F40" s="265">
        <v>16.472243862991657</v>
      </c>
      <c r="G40" s="202">
        <v>53252.997932953003</v>
      </c>
      <c r="H40" s="267">
        <v>17.934001907524351</v>
      </c>
      <c r="I40" s="202">
        <v>41377.280515914004</v>
      </c>
      <c r="J40" s="267">
        <v>16.12720422436368</v>
      </c>
      <c r="K40" s="202">
        <v>24114.765201341997</v>
      </c>
      <c r="L40" s="267">
        <v>13.619920464371832</v>
      </c>
      <c r="M40" s="30" t="s">
        <v>358</v>
      </c>
      <c r="N40" s="30"/>
      <c r="O40" s="352"/>
      <c r="P40" s="353"/>
      <c r="Q40" s="352"/>
    </row>
    <row r="41" spans="1:17" s="153" customFormat="1" ht="14.1" customHeight="1" thickTop="1" thickBot="1" x14ac:dyDescent="0.3">
      <c r="A41" s="119"/>
      <c r="B41" s="165" t="s">
        <v>413</v>
      </c>
      <c r="C41" s="197">
        <v>15653.903788229996</v>
      </c>
      <c r="D41" s="268">
        <v>7.8250243687594061</v>
      </c>
      <c r="E41" s="197">
        <v>25517.671537670001</v>
      </c>
      <c r="F41" s="263">
        <v>10.805253969055526</v>
      </c>
      <c r="G41" s="197">
        <v>34435.802441090986</v>
      </c>
      <c r="H41" s="268">
        <v>11.596938588193614</v>
      </c>
      <c r="I41" s="197">
        <v>32246.063873838</v>
      </c>
      <c r="J41" s="268">
        <v>12.568222247599151</v>
      </c>
      <c r="K41" s="197">
        <v>27507.823889587002</v>
      </c>
      <c r="L41" s="268">
        <v>15.536306092802956</v>
      </c>
      <c r="M41" s="120" t="s">
        <v>422</v>
      </c>
      <c r="N41" s="120"/>
      <c r="O41" s="352"/>
      <c r="P41" s="353"/>
      <c r="Q41" s="352"/>
    </row>
    <row r="42" spans="1:17" s="153" customFormat="1" ht="14.1" customHeight="1" thickTop="1" thickBot="1" x14ac:dyDescent="0.3">
      <c r="A42" s="29"/>
      <c r="B42" s="167" t="s">
        <v>359</v>
      </c>
      <c r="C42" s="202">
        <v>26785.084610479997</v>
      </c>
      <c r="D42" s="267">
        <v>13.389244154795431</v>
      </c>
      <c r="E42" s="202">
        <v>29952.064004810007</v>
      </c>
      <c r="F42" s="265">
        <v>12.682962001121902</v>
      </c>
      <c r="G42" s="202">
        <v>36632.250162142009</v>
      </c>
      <c r="H42" s="267">
        <v>12.336635866245471</v>
      </c>
      <c r="I42" s="202">
        <v>31820.702009277004</v>
      </c>
      <c r="J42" s="267">
        <v>12.402433254859696</v>
      </c>
      <c r="K42" s="202">
        <v>26611.827829920992</v>
      </c>
      <c r="L42" s="267">
        <v>15.030251193775266</v>
      </c>
      <c r="M42" s="30" t="s">
        <v>360</v>
      </c>
      <c r="N42" s="30"/>
      <c r="O42" s="352"/>
      <c r="P42" s="353"/>
      <c r="Q42" s="352"/>
    </row>
    <row r="43" spans="1:17" s="153" customFormat="1" ht="14.1" customHeight="1" thickTop="1" thickBot="1" x14ac:dyDescent="0.3">
      <c r="A43" s="119"/>
      <c r="B43" s="165" t="s">
        <v>365</v>
      </c>
      <c r="C43" s="197">
        <v>10871.850384449999</v>
      </c>
      <c r="D43" s="268">
        <v>5.4345864994898383</v>
      </c>
      <c r="E43" s="197">
        <v>22903.08016125999</v>
      </c>
      <c r="F43" s="263">
        <v>9.6981261574247863</v>
      </c>
      <c r="G43" s="197">
        <v>24321.552291491989</v>
      </c>
      <c r="H43" s="268">
        <v>8.1907645037888148</v>
      </c>
      <c r="I43" s="197">
        <v>19838.89772888599</v>
      </c>
      <c r="J43" s="268">
        <v>7.7324065591250157</v>
      </c>
      <c r="K43" s="197">
        <v>12469.115820728</v>
      </c>
      <c r="L43" s="268">
        <v>7.0425054659004047</v>
      </c>
      <c r="M43" s="120" t="s">
        <v>366</v>
      </c>
      <c r="N43" s="120"/>
      <c r="O43" s="352"/>
      <c r="P43" s="353"/>
      <c r="Q43" s="352"/>
    </row>
    <row r="44" spans="1:17" s="153" customFormat="1" ht="14.1" customHeight="1" thickTop="1" thickBot="1" x14ac:dyDescent="0.3">
      <c r="A44" s="29"/>
      <c r="B44" s="167" t="s">
        <v>361</v>
      </c>
      <c r="C44" s="202">
        <v>7962.5054496000002</v>
      </c>
      <c r="D44" s="267">
        <v>3.9802722708917755</v>
      </c>
      <c r="E44" s="202">
        <v>8485.7536996199997</v>
      </c>
      <c r="F44" s="265">
        <v>3.5932245505978027</v>
      </c>
      <c r="G44" s="202">
        <v>11441.886939008</v>
      </c>
      <c r="H44" s="267">
        <v>3.853282071522028</v>
      </c>
      <c r="I44" s="202">
        <v>10289.945389750996</v>
      </c>
      <c r="J44" s="267">
        <v>4.0106079638133538</v>
      </c>
      <c r="K44" s="202">
        <v>6085.198699007</v>
      </c>
      <c r="L44" s="267">
        <v>3.4368952630632283</v>
      </c>
      <c r="M44" s="30" t="s">
        <v>362</v>
      </c>
      <c r="N44" s="30"/>
      <c r="O44" s="352"/>
      <c r="P44" s="353"/>
      <c r="Q44" s="352"/>
    </row>
    <row r="45" spans="1:17" s="153" customFormat="1" ht="14.1" customHeight="1" thickTop="1" thickBot="1" x14ac:dyDescent="0.3">
      <c r="A45" s="119"/>
      <c r="B45" s="165" t="s">
        <v>367</v>
      </c>
      <c r="C45" s="197">
        <v>6630.7118424700002</v>
      </c>
      <c r="D45" s="268">
        <v>3.3145394561937631</v>
      </c>
      <c r="E45" s="197">
        <v>6500.5976885800001</v>
      </c>
      <c r="F45" s="263">
        <v>2.7526261113625043</v>
      </c>
      <c r="G45" s="197">
        <v>8335.1789473699992</v>
      </c>
      <c r="H45" s="268">
        <v>2.8070366166031393</v>
      </c>
      <c r="I45" s="197">
        <v>8096.1472415769995</v>
      </c>
      <c r="J45" s="268">
        <v>3.1555534430353265</v>
      </c>
      <c r="K45" s="197">
        <v>6356.2435030999995</v>
      </c>
      <c r="L45" s="268">
        <v>3.5899802565601782</v>
      </c>
      <c r="M45" s="120" t="s">
        <v>368</v>
      </c>
      <c r="N45" s="120"/>
      <c r="O45" s="352"/>
      <c r="P45" s="353"/>
      <c r="Q45" s="352"/>
    </row>
    <row r="46" spans="1:17" s="153" customFormat="1" ht="14.1" customHeight="1" thickTop="1" thickBot="1" x14ac:dyDescent="0.3">
      <c r="A46" s="29"/>
      <c r="B46" s="167" t="s">
        <v>491</v>
      </c>
      <c r="C46" s="202">
        <v>2502.52799267</v>
      </c>
      <c r="D46" s="267">
        <v>1.2509558504421796</v>
      </c>
      <c r="E46" s="202">
        <v>5506.6741907300011</v>
      </c>
      <c r="F46" s="265">
        <v>2.3317571537764987</v>
      </c>
      <c r="G46" s="202">
        <v>9010.168157862001</v>
      </c>
      <c r="H46" s="267">
        <v>3.0343526036535353</v>
      </c>
      <c r="I46" s="202">
        <v>6914.0417749649996</v>
      </c>
      <c r="J46" s="267">
        <v>2.6948161486291298</v>
      </c>
      <c r="K46" s="202">
        <v>4915.7210445080036</v>
      </c>
      <c r="L46" s="267">
        <v>2.7763790811246194</v>
      </c>
      <c r="M46" s="30" t="s">
        <v>492</v>
      </c>
      <c r="N46" s="30"/>
      <c r="O46" s="352"/>
      <c r="P46" s="353"/>
      <c r="Q46" s="352"/>
    </row>
    <row r="47" spans="1:17" s="153" customFormat="1" ht="14.1" customHeight="1" thickTop="1" thickBot="1" x14ac:dyDescent="0.3">
      <c r="A47" s="119"/>
      <c r="B47" s="165" t="s">
        <v>553</v>
      </c>
      <c r="C47" s="197">
        <v>422.50178077999999</v>
      </c>
      <c r="D47" s="268">
        <v>0.21119886612140518</v>
      </c>
      <c r="E47" s="197">
        <v>727.05617234999988</v>
      </c>
      <c r="F47" s="263">
        <v>0.30786612251881362</v>
      </c>
      <c r="G47" s="197">
        <v>2178.45484988</v>
      </c>
      <c r="H47" s="268">
        <v>0.733637822276068</v>
      </c>
      <c r="I47" s="197">
        <v>5059.1283968490006</v>
      </c>
      <c r="J47" s="268">
        <v>1.9718453179126043</v>
      </c>
      <c r="K47" s="197">
        <v>3518.1987574789987</v>
      </c>
      <c r="L47" s="268">
        <v>1.9870642261965352</v>
      </c>
      <c r="M47" s="120" t="s">
        <v>554</v>
      </c>
      <c r="N47" s="120"/>
      <c r="O47" s="352"/>
      <c r="P47" s="353"/>
      <c r="Q47" s="352"/>
    </row>
    <row r="48" spans="1:17" s="153" customFormat="1" ht="14.1" customHeight="1" thickTop="1" thickBot="1" x14ac:dyDescent="0.3">
      <c r="A48" s="29"/>
      <c r="B48" s="167" t="s">
        <v>363</v>
      </c>
      <c r="C48" s="202">
        <v>1348.8048530000003</v>
      </c>
      <c r="D48" s="267">
        <v>0.67423634297290846</v>
      </c>
      <c r="E48" s="202">
        <v>1930.2243510900003</v>
      </c>
      <c r="F48" s="265">
        <v>0.81733806707221424</v>
      </c>
      <c r="G48" s="202">
        <v>3835.705777524</v>
      </c>
      <c r="H48" s="267">
        <v>1.2917498995535526</v>
      </c>
      <c r="I48" s="202">
        <v>3283.9393769140015</v>
      </c>
      <c r="J48" s="267">
        <v>1.2799478441207035</v>
      </c>
      <c r="K48" s="202">
        <v>2810.6795438370004</v>
      </c>
      <c r="L48" s="267">
        <v>1.587460276651024</v>
      </c>
      <c r="M48" s="30" t="s">
        <v>364</v>
      </c>
      <c r="N48" s="30"/>
      <c r="O48" s="352"/>
      <c r="P48" s="353"/>
      <c r="Q48" s="352"/>
    </row>
    <row r="49" spans="1:17" s="153" customFormat="1" ht="15" thickTop="1" thickBot="1" x14ac:dyDescent="0.3">
      <c r="A49" s="119"/>
      <c r="B49" s="165" t="s">
        <v>414</v>
      </c>
      <c r="C49" s="197">
        <v>1336.2567559300003</v>
      </c>
      <c r="D49" s="268">
        <v>0.66796383953334248</v>
      </c>
      <c r="E49" s="197">
        <v>769.47056902000008</v>
      </c>
      <c r="F49" s="263">
        <v>0.32582615963611333</v>
      </c>
      <c r="G49" s="197">
        <v>2646.3553794760001</v>
      </c>
      <c r="H49" s="268">
        <v>0.89121259395129349</v>
      </c>
      <c r="I49" s="197">
        <v>1707.3724829580003</v>
      </c>
      <c r="J49" s="268">
        <v>0.66546530792743497</v>
      </c>
      <c r="K49" s="197">
        <v>1671.5354845210002</v>
      </c>
      <c r="L49" s="268">
        <v>0.94407638484011913</v>
      </c>
      <c r="M49" s="120" t="s">
        <v>423</v>
      </c>
      <c r="N49" s="120"/>
      <c r="O49" s="352"/>
      <c r="P49" s="353"/>
      <c r="Q49" s="352"/>
    </row>
    <row r="50" spans="1:17" s="153" customFormat="1" ht="14.1" customHeight="1" thickTop="1" thickBot="1" x14ac:dyDescent="0.3">
      <c r="A50" s="29"/>
      <c r="B50" s="167" t="s">
        <v>552</v>
      </c>
      <c r="C50" s="202">
        <v>244.49131968000003</v>
      </c>
      <c r="D50" s="267">
        <v>0.1222155546838498</v>
      </c>
      <c r="E50" s="202">
        <v>382.32778809000001</v>
      </c>
      <c r="F50" s="265">
        <v>0.16189364470975179</v>
      </c>
      <c r="G50" s="202">
        <v>1668.71383515</v>
      </c>
      <c r="H50" s="267">
        <v>0.56197243844132383</v>
      </c>
      <c r="I50" s="202">
        <v>1092.8200914189999</v>
      </c>
      <c r="J50" s="267">
        <v>0.42593743656071426</v>
      </c>
      <c r="K50" s="202">
        <v>411.88339484200009</v>
      </c>
      <c r="L50" s="267">
        <v>0.2326300518170217</v>
      </c>
      <c r="M50" s="30" t="s">
        <v>555</v>
      </c>
      <c r="N50" s="30"/>
      <c r="O50" s="352"/>
      <c r="P50" s="353"/>
      <c r="Q50" s="352"/>
    </row>
    <row r="51" spans="1:17" s="153" customFormat="1" ht="14.1" customHeight="1" thickTop="1" thickBot="1" x14ac:dyDescent="0.3">
      <c r="A51" s="119"/>
      <c r="B51" s="165" t="s">
        <v>392</v>
      </c>
      <c r="C51" s="197">
        <v>4295.21735532</v>
      </c>
      <c r="D51" s="268">
        <v>2.1470797910338804</v>
      </c>
      <c r="E51" s="197">
        <v>3980.6182243599992</v>
      </c>
      <c r="F51" s="263">
        <v>1.6855609574159447</v>
      </c>
      <c r="G51" s="197">
        <v>5729.8105304090004</v>
      </c>
      <c r="H51" s="268">
        <v>1.9296271941625489</v>
      </c>
      <c r="I51" s="197">
        <v>2226.4574245449994</v>
      </c>
      <c r="J51" s="268">
        <v>0.86778379668229</v>
      </c>
      <c r="K51" s="197">
        <v>2096.1098141110001</v>
      </c>
      <c r="L51" s="268">
        <v>1.1838742245432392</v>
      </c>
      <c r="M51" s="120" t="s">
        <v>391</v>
      </c>
      <c r="N51" s="120"/>
      <c r="O51" s="352"/>
      <c r="P51" s="353"/>
      <c r="Q51" s="352"/>
    </row>
    <row r="52" spans="1:17" s="153" customFormat="1" ht="24" customHeight="1" thickTop="1" thickBot="1" x14ac:dyDescent="0.3">
      <c r="A52" s="91" t="s">
        <v>352</v>
      </c>
      <c r="B52" s="177" t="s">
        <v>348</v>
      </c>
      <c r="C52" s="200">
        <v>2252.6597683099994</v>
      </c>
      <c r="D52" s="284">
        <v>1.1260525054972745</v>
      </c>
      <c r="E52" s="200">
        <v>2548.3296613999996</v>
      </c>
      <c r="F52" s="261">
        <v>1.0790698182495104</v>
      </c>
      <c r="G52" s="200">
        <v>3274.9556909810012</v>
      </c>
      <c r="H52" s="284">
        <v>1.1029062003806351</v>
      </c>
      <c r="I52" s="200">
        <v>3109.3772750609992</v>
      </c>
      <c r="J52" s="284">
        <v>1.2119105388334506</v>
      </c>
      <c r="K52" s="200">
        <v>2951.8691341230001</v>
      </c>
      <c r="L52" s="284">
        <v>1.6672035780697556</v>
      </c>
      <c r="M52" s="98" t="s">
        <v>349</v>
      </c>
      <c r="N52" s="99" t="s">
        <v>352</v>
      </c>
      <c r="O52" s="352"/>
      <c r="P52" s="353"/>
      <c r="Q52" s="352"/>
    </row>
    <row r="53" spans="1:17" s="153" customFormat="1" ht="15" thickTop="1" thickBot="1" x14ac:dyDescent="0.3">
      <c r="A53" s="173" t="s">
        <v>369</v>
      </c>
      <c r="B53" s="189" t="s">
        <v>390</v>
      </c>
      <c r="C53" s="205">
        <v>2459.4139593499999</v>
      </c>
      <c r="D53" s="287">
        <v>1.229404142578856</v>
      </c>
      <c r="E53" s="205">
        <v>2537.9922602699999</v>
      </c>
      <c r="F53" s="218">
        <v>1.0746925284006008</v>
      </c>
      <c r="G53" s="205">
        <v>2304.6426189600002</v>
      </c>
      <c r="H53" s="287">
        <v>0.77613405308426042</v>
      </c>
      <c r="I53" s="205">
        <v>1178.7963859600002</v>
      </c>
      <c r="J53" s="287">
        <v>0.45944754750151129</v>
      </c>
      <c r="K53" s="205">
        <v>1547.3340691610001</v>
      </c>
      <c r="L53" s="287">
        <v>0.87392793493228116</v>
      </c>
      <c r="M53" s="101" t="s">
        <v>389</v>
      </c>
      <c r="N53" s="173">
        <v>6</v>
      </c>
      <c r="O53" s="352"/>
      <c r="P53" s="353"/>
      <c r="Q53" s="352"/>
    </row>
    <row r="54" spans="1:17" s="153" customFormat="1" ht="14.1" customHeight="1" thickTop="1" thickBot="1" x14ac:dyDescent="0.3">
      <c r="A54" s="29"/>
      <c r="B54" s="167" t="s">
        <v>350</v>
      </c>
      <c r="C54" s="202">
        <v>1098.8296220500001</v>
      </c>
      <c r="D54" s="267">
        <v>0.54927950790913649</v>
      </c>
      <c r="E54" s="202">
        <v>1020.0545462500003</v>
      </c>
      <c r="F54" s="265">
        <v>0.43193394108275118</v>
      </c>
      <c r="G54" s="202">
        <v>780.82134378400008</v>
      </c>
      <c r="H54" s="267">
        <v>0.26295705429558097</v>
      </c>
      <c r="I54" s="202">
        <v>927.32837404399993</v>
      </c>
      <c r="J54" s="267">
        <v>0.3614354033127628</v>
      </c>
      <c r="K54" s="202">
        <v>1091.630092758</v>
      </c>
      <c r="L54" s="267">
        <v>0.61654819840631914</v>
      </c>
      <c r="M54" s="30" t="s">
        <v>351</v>
      </c>
      <c r="N54" s="30"/>
      <c r="O54" s="352"/>
      <c r="P54" s="353"/>
      <c r="Q54" s="352"/>
    </row>
    <row r="55" spans="1:17" s="153" customFormat="1" ht="14.1" customHeight="1" thickTop="1" thickBot="1" x14ac:dyDescent="0.3">
      <c r="A55" s="165"/>
      <c r="B55" s="155" t="s">
        <v>388</v>
      </c>
      <c r="C55" s="201">
        <v>190.57374041999998</v>
      </c>
      <c r="D55" s="268">
        <v>9.5263404132672633E-2</v>
      </c>
      <c r="E55" s="201">
        <v>146.48640985</v>
      </c>
      <c r="F55" s="263">
        <v>6.2028498921141519E-2</v>
      </c>
      <c r="G55" s="201">
        <v>255.48884777000001</v>
      </c>
      <c r="H55" s="268">
        <v>8.6040930297054161E-2</v>
      </c>
      <c r="I55" s="201">
        <v>191.09485966000003</v>
      </c>
      <c r="J55" s="268">
        <v>7.4481111120331955E-2</v>
      </c>
      <c r="K55" s="201">
        <v>78.286982850000001</v>
      </c>
      <c r="L55" s="268">
        <v>4.4216166772102918E-2</v>
      </c>
      <c r="M55" s="120" t="s">
        <v>387</v>
      </c>
      <c r="N55" s="165"/>
      <c r="O55" s="352"/>
      <c r="P55" s="353"/>
      <c r="Q55" s="352"/>
    </row>
    <row r="56" spans="1:17" s="153" customFormat="1" ht="14.1" customHeight="1" thickTop="1" thickBot="1" x14ac:dyDescent="0.3">
      <c r="A56" s="29"/>
      <c r="B56" s="167" t="s">
        <v>556</v>
      </c>
      <c r="C56" s="202">
        <v>35.116867999999997</v>
      </c>
      <c r="D56" s="267">
        <v>1.7554109925034759E-2</v>
      </c>
      <c r="E56" s="202">
        <v>43.805670999999997</v>
      </c>
      <c r="F56" s="265">
        <v>1.8549161107475801E-2</v>
      </c>
      <c r="G56" s="202">
        <v>38.153503999999998</v>
      </c>
      <c r="H56" s="267">
        <v>1.2848948229660635E-2</v>
      </c>
      <c r="I56" s="202">
        <v>25.523381000000001</v>
      </c>
      <c r="J56" s="267">
        <v>9.9479901228629892E-3</v>
      </c>
      <c r="K56" s="202">
        <v>5.306114</v>
      </c>
      <c r="L56" s="267">
        <v>2.9968714209528398E-3</v>
      </c>
      <c r="M56" s="30" t="s">
        <v>558</v>
      </c>
      <c r="N56" s="30"/>
      <c r="O56" s="352"/>
      <c r="P56" s="353"/>
      <c r="Q56" s="352"/>
    </row>
    <row r="57" spans="1:17" s="153" customFormat="1" ht="14.1" customHeight="1" thickTop="1" thickBot="1" x14ac:dyDescent="0.3">
      <c r="A57" s="165"/>
      <c r="B57" s="155" t="s">
        <v>493</v>
      </c>
      <c r="C57" s="201">
        <v>70.697507000000002</v>
      </c>
      <c r="D57" s="268">
        <v>3.53400482441633E-2</v>
      </c>
      <c r="E57" s="201">
        <v>66.923913999999996</v>
      </c>
      <c r="F57" s="263">
        <v>2.8338396248486986E-2</v>
      </c>
      <c r="G57" s="201">
        <v>64.055194</v>
      </c>
      <c r="H57" s="268">
        <v>2.1571855406697864E-2</v>
      </c>
      <c r="I57" s="201">
        <v>14.920839000000001</v>
      </c>
      <c r="J57" s="268">
        <v>5.8155445392140213E-3</v>
      </c>
      <c r="K57" s="201">
        <v>28.807392</v>
      </c>
      <c r="L57" s="268">
        <v>1.6270296830596831E-2</v>
      </c>
      <c r="M57" s="120" t="s">
        <v>494</v>
      </c>
      <c r="N57" s="165"/>
      <c r="O57" s="352"/>
      <c r="P57" s="353"/>
      <c r="Q57" s="352"/>
    </row>
    <row r="58" spans="1:17" s="153" customFormat="1" ht="14.1" customHeight="1" thickTop="1" thickBot="1" x14ac:dyDescent="0.3">
      <c r="A58" s="29"/>
      <c r="B58" s="167" t="s">
        <v>557</v>
      </c>
      <c r="C58" s="202">
        <v>533.66788054000006</v>
      </c>
      <c r="D58" s="267">
        <v>0.26676822769215863</v>
      </c>
      <c r="E58" s="202">
        <v>972.33659955999997</v>
      </c>
      <c r="F58" s="265">
        <v>0.4117281581175557</v>
      </c>
      <c r="G58" s="202">
        <v>998.83241688699991</v>
      </c>
      <c r="H58" s="267">
        <v>0.33637660160094002</v>
      </c>
      <c r="I58" s="202">
        <v>6.7005789860000009</v>
      </c>
      <c r="J58" s="267">
        <v>2.6116169158855291E-3</v>
      </c>
      <c r="K58" s="202">
        <v>235.56741771099999</v>
      </c>
      <c r="L58" s="267">
        <v>0.13304751120042949</v>
      </c>
      <c r="M58" s="30" t="s">
        <v>424</v>
      </c>
      <c r="N58" s="30"/>
      <c r="O58" s="352"/>
      <c r="P58" s="353"/>
      <c r="Q58" s="352"/>
    </row>
    <row r="59" spans="1:17" s="153" customFormat="1" ht="14.1" customHeight="1" thickTop="1" thickBot="1" x14ac:dyDescent="0.3">
      <c r="A59" s="165"/>
      <c r="B59" s="172" t="s">
        <v>320</v>
      </c>
      <c r="C59" s="201">
        <v>530.52834134</v>
      </c>
      <c r="D59" s="268">
        <v>0.26519884467569044</v>
      </c>
      <c r="E59" s="201">
        <v>288.38511961</v>
      </c>
      <c r="F59" s="263">
        <v>0.12211437292319</v>
      </c>
      <c r="G59" s="201">
        <v>167.291312519</v>
      </c>
      <c r="H59" s="268">
        <v>5.6338663254326758E-2</v>
      </c>
      <c r="I59" s="201">
        <v>13.228353269999999</v>
      </c>
      <c r="J59" s="268">
        <v>5.1558814904538834E-3</v>
      </c>
      <c r="K59" s="201">
        <v>107.73606984200001</v>
      </c>
      <c r="L59" s="268">
        <v>6.0848890301879864E-2</v>
      </c>
      <c r="M59" s="120" t="s">
        <v>321</v>
      </c>
      <c r="N59" s="165"/>
      <c r="O59" s="352"/>
      <c r="P59" s="353"/>
      <c r="Q59" s="352"/>
    </row>
    <row r="60" spans="1:17" s="153" customFormat="1" ht="21" customHeight="1" thickTop="1" thickBot="1" x14ac:dyDescent="0.3">
      <c r="A60" s="91" t="s">
        <v>378</v>
      </c>
      <c r="B60" s="177" t="s">
        <v>370</v>
      </c>
      <c r="C60" s="200">
        <v>1442.93515731</v>
      </c>
      <c r="D60" s="284">
        <v>0.72128990450165043</v>
      </c>
      <c r="E60" s="200">
        <v>1418.2994723299998</v>
      </c>
      <c r="F60" s="261">
        <v>0.60056757059826993</v>
      </c>
      <c r="G60" s="200">
        <v>1730.3461702249999</v>
      </c>
      <c r="H60" s="284">
        <v>0.5827283481122093</v>
      </c>
      <c r="I60" s="200">
        <v>1051.9627425369999</v>
      </c>
      <c r="J60" s="284">
        <v>0.41001288083181214</v>
      </c>
      <c r="K60" s="200">
        <v>893.37650234199998</v>
      </c>
      <c r="L60" s="284">
        <v>0.50457538379679512</v>
      </c>
      <c r="M60" s="98" t="s">
        <v>371</v>
      </c>
      <c r="N60" s="99" t="s">
        <v>378</v>
      </c>
      <c r="O60" s="352"/>
      <c r="P60" s="353"/>
      <c r="Q60" s="352"/>
    </row>
    <row r="61" spans="1:17" s="153" customFormat="1" ht="14.1" customHeight="1" thickTop="1" thickBot="1" x14ac:dyDescent="0.3">
      <c r="A61" s="165"/>
      <c r="B61" s="155" t="s">
        <v>416</v>
      </c>
      <c r="C61" s="201">
        <v>933.96610430999999</v>
      </c>
      <c r="D61" s="268">
        <v>0.46686804931790105</v>
      </c>
      <c r="E61" s="201">
        <v>1044.1915659400001</v>
      </c>
      <c r="F61" s="263">
        <v>0.44215456906683392</v>
      </c>
      <c r="G61" s="201">
        <v>1547.4738714380001</v>
      </c>
      <c r="H61" s="268">
        <v>0.52114247909862699</v>
      </c>
      <c r="I61" s="201">
        <v>870.05861709299995</v>
      </c>
      <c r="J61" s="268">
        <v>0.33911394925119814</v>
      </c>
      <c r="K61" s="201">
        <v>723.86874036000006</v>
      </c>
      <c r="L61" s="268">
        <v>0.40883809516833136</v>
      </c>
      <c r="M61" s="120" t="s">
        <v>373</v>
      </c>
      <c r="N61" s="165"/>
      <c r="O61" s="352"/>
      <c r="P61" s="353"/>
      <c r="Q61" s="352"/>
    </row>
    <row r="62" spans="1:17" s="153" customFormat="1" ht="14.1" customHeight="1" thickTop="1" thickBot="1" x14ac:dyDescent="0.3">
      <c r="A62" s="29"/>
      <c r="B62" s="167" t="s">
        <v>374</v>
      </c>
      <c r="C62" s="202">
        <v>505.174306</v>
      </c>
      <c r="D62" s="267">
        <v>0.25252494894553656</v>
      </c>
      <c r="E62" s="202">
        <v>371.15534738999997</v>
      </c>
      <c r="F62" s="265">
        <v>0.15716276403204182</v>
      </c>
      <c r="G62" s="202">
        <v>179.82701778699999</v>
      </c>
      <c r="H62" s="267">
        <v>6.0560310314864522E-2</v>
      </c>
      <c r="I62" s="202">
        <v>178.74206044399997</v>
      </c>
      <c r="J62" s="267">
        <v>6.9666485480003273E-2</v>
      </c>
      <c r="K62" s="202">
        <v>167.51628998199999</v>
      </c>
      <c r="L62" s="267">
        <v>9.4612513412094854E-2</v>
      </c>
      <c r="M62" s="30" t="s">
        <v>375</v>
      </c>
      <c r="N62" s="30"/>
      <c r="O62" s="352"/>
      <c r="P62" s="353"/>
      <c r="Q62" s="352"/>
    </row>
    <row r="63" spans="1:17" s="153" customFormat="1" ht="14.1" customHeight="1" thickTop="1" thickBot="1" x14ac:dyDescent="0.3">
      <c r="A63" s="165"/>
      <c r="B63" s="155" t="s">
        <v>417</v>
      </c>
      <c r="C63" s="201">
        <v>3.7947470000000001</v>
      </c>
      <c r="D63" s="268">
        <v>1.8969062382128124E-3</v>
      </c>
      <c r="E63" s="201">
        <v>2.9525589999999999</v>
      </c>
      <c r="F63" s="263">
        <v>1.2502374993942596E-3</v>
      </c>
      <c r="G63" s="201">
        <v>2.9630049999999999</v>
      </c>
      <c r="H63" s="268">
        <v>9.9785062596676843E-4</v>
      </c>
      <c r="I63" s="201">
        <v>3.1009799999999998</v>
      </c>
      <c r="J63" s="268">
        <v>1.2086376178452091E-3</v>
      </c>
      <c r="K63" s="201">
        <v>1.9914719999999999</v>
      </c>
      <c r="L63" s="268">
        <v>1.1247752163688516E-3</v>
      </c>
      <c r="M63" s="120" t="s">
        <v>425</v>
      </c>
      <c r="N63" s="165"/>
      <c r="O63" s="352"/>
      <c r="P63" s="353"/>
      <c r="Q63" s="352"/>
    </row>
    <row r="64" spans="1:17" s="153" customFormat="1" ht="14.1" customHeight="1" thickTop="1" thickBot="1" x14ac:dyDescent="0.3">
      <c r="A64" s="29"/>
      <c r="B64" s="167" t="s">
        <v>386</v>
      </c>
      <c r="C64" s="202">
        <v>0</v>
      </c>
      <c r="D64" s="267">
        <v>0</v>
      </c>
      <c r="E64" s="202">
        <v>0</v>
      </c>
      <c r="F64" s="265">
        <v>0</v>
      </c>
      <c r="G64" s="202">
        <v>8.2276000000000002E-2</v>
      </c>
      <c r="H64" s="267">
        <v>2.7708072751156973E-5</v>
      </c>
      <c r="I64" s="202">
        <v>6.1085E-2</v>
      </c>
      <c r="J64" s="267">
        <v>2.38084827654724E-5</v>
      </c>
      <c r="K64" s="202">
        <v>0</v>
      </c>
      <c r="L64" s="267">
        <v>0</v>
      </c>
      <c r="M64" s="30" t="s">
        <v>385</v>
      </c>
      <c r="N64" s="30"/>
      <c r="O64" s="352"/>
      <c r="P64" s="353"/>
      <c r="Q64" s="352"/>
    </row>
    <row r="65" spans="1:17" s="153" customFormat="1" ht="15" thickTop="1" thickBot="1" x14ac:dyDescent="0.3">
      <c r="A65" s="165"/>
      <c r="B65" s="155" t="s">
        <v>384</v>
      </c>
      <c r="C65" s="201">
        <v>0</v>
      </c>
      <c r="D65" s="268">
        <v>0</v>
      </c>
      <c r="E65" s="201">
        <v>0</v>
      </c>
      <c r="F65" s="263">
        <v>0</v>
      </c>
      <c r="G65" s="201">
        <v>0</v>
      </c>
      <c r="H65" s="268">
        <v>0</v>
      </c>
      <c r="I65" s="201">
        <v>0</v>
      </c>
      <c r="J65" s="268">
        <v>0</v>
      </c>
      <c r="K65" s="201">
        <v>0</v>
      </c>
      <c r="L65" s="268">
        <v>0</v>
      </c>
      <c r="M65" s="120" t="s">
        <v>377</v>
      </c>
      <c r="N65" s="165"/>
      <c r="O65" s="352"/>
      <c r="P65" s="353"/>
      <c r="Q65" s="352"/>
    </row>
    <row r="66" spans="1:17" s="153" customFormat="1" ht="27" thickTop="1" x14ac:dyDescent="0.25">
      <c r="A66" s="92" t="s">
        <v>380</v>
      </c>
      <c r="B66" s="122" t="s">
        <v>411</v>
      </c>
      <c r="C66" s="210">
        <v>3635.5944794800007</v>
      </c>
      <c r="D66" s="288">
        <v>1.8173495750145332</v>
      </c>
      <c r="E66" s="210">
        <v>4184.7722709400005</v>
      </c>
      <c r="F66" s="273">
        <v>1.7720083559903337</v>
      </c>
      <c r="G66" s="210">
        <v>4786.7151967989994</v>
      </c>
      <c r="H66" s="288">
        <v>1.6120211594143532</v>
      </c>
      <c r="I66" s="210">
        <v>3703.1247448079998</v>
      </c>
      <c r="J66" s="288">
        <v>1.4433294862102912</v>
      </c>
      <c r="K66" s="210">
        <v>1887.9435648149999</v>
      </c>
      <c r="L66" s="288">
        <v>1.0663027808610781</v>
      </c>
      <c r="M66" s="274" t="s">
        <v>412</v>
      </c>
      <c r="N66" s="36" t="s">
        <v>380</v>
      </c>
      <c r="O66" s="352"/>
      <c r="P66" s="353"/>
      <c r="Q66" s="352"/>
    </row>
    <row r="67" spans="1:17" ht="15.75" customHeight="1" x14ac:dyDescent="0.25">
      <c r="A67" s="453" t="s">
        <v>253</v>
      </c>
      <c r="B67" s="454"/>
      <c r="C67" s="275">
        <f>C8+C22+C33+C38+C52+C53+C60+C66</f>
        <v>200049.26567036103</v>
      </c>
      <c r="D67" s="276">
        <f>C67/$C$67*100</f>
        <v>100</v>
      </c>
      <c r="E67" s="275">
        <f>E8+E22+E33+E38+E52+E53+E60+E66</f>
        <v>236159.84974299005</v>
      </c>
      <c r="F67" s="289">
        <f>E67/$E$67*100</f>
        <v>100</v>
      </c>
      <c r="G67" s="275">
        <f>G8+G22+G33+G38+G52+G53+G60+G66</f>
        <v>296938.73240088311</v>
      </c>
      <c r="H67" s="289">
        <f>G67/$G$67*100</f>
        <v>100</v>
      </c>
      <c r="I67" s="275">
        <f>I8+I22+I33+I38+I52+I53+I60+I66</f>
        <v>256568.21815032602</v>
      </c>
      <c r="J67" s="289">
        <f>I67/$I$67*100</f>
        <v>100</v>
      </c>
      <c r="K67" s="275">
        <f>K8+K22+K33+K38+K52+K53+K60+K66</f>
        <v>177055.11030276195</v>
      </c>
      <c r="L67" s="289">
        <f>K67/$K$67*100</f>
        <v>100</v>
      </c>
      <c r="M67" s="451" t="s">
        <v>28</v>
      </c>
      <c r="N67" s="452"/>
      <c r="O67" s="352"/>
      <c r="P67" s="353"/>
      <c r="Q67" s="352"/>
    </row>
    <row r="68" spans="1:17" ht="11.25" customHeight="1" x14ac:dyDescent="0.25">
      <c r="A68" s="450" t="s">
        <v>383</v>
      </c>
      <c r="B68" s="450"/>
      <c r="C68" s="195"/>
      <c r="D68" s="195"/>
      <c r="E68" s="195"/>
      <c r="F68" s="195"/>
      <c r="G68" s="195"/>
      <c r="H68" s="195"/>
      <c r="I68" s="195"/>
      <c r="J68" s="195"/>
      <c r="K68" s="195"/>
      <c r="L68" s="310"/>
      <c r="M68" s="449" t="s">
        <v>382</v>
      </c>
      <c r="N68" s="449"/>
      <c r="O68" s="352"/>
      <c r="P68" s="353"/>
      <c r="Q68" s="352"/>
    </row>
    <row r="69" spans="1:17" x14ac:dyDescent="0.25">
      <c r="A69" s="152" t="s">
        <v>283</v>
      </c>
      <c r="B69" s="151"/>
      <c r="C69" s="9"/>
      <c r="E69" s="150"/>
      <c r="F69" s="150"/>
      <c r="G69" s="150"/>
      <c r="H69" s="150"/>
      <c r="I69" s="150"/>
      <c r="J69" s="150"/>
      <c r="K69" s="150"/>
      <c r="L69" s="150"/>
      <c r="N69" s="149" t="s">
        <v>485</v>
      </c>
      <c r="O69" s="352"/>
      <c r="P69" s="353"/>
      <c r="Q69" s="352"/>
    </row>
    <row r="70" spans="1:17" x14ac:dyDescent="0.25">
      <c r="A70" s="148"/>
      <c r="C70" s="243"/>
      <c r="E70" s="243"/>
      <c r="G70" s="243"/>
      <c r="I70" s="243"/>
      <c r="K70" s="243"/>
      <c r="N70" s="147"/>
    </row>
    <row r="71" spans="1:17" x14ac:dyDescent="0.25">
      <c r="A71" s="148"/>
      <c r="C71" s="243"/>
      <c r="D71" s="243"/>
      <c r="E71" s="243"/>
      <c r="F71" s="243"/>
      <c r="G71" s="243"/>
      <c r="H71" s="243"/>
      <c r="I71" s="243"/>
      <c r="J71" s="243"/>
      <c r="K71" s="243"/>
      <c r="L71" s="243"/>
      <c r="N71" s="147"/>
    </row>
    <row r="72" spans="1:17" x14ac:dyDescent="0.25">
      <c r="C72" s="209"/>
      <c r="D72" s="292"/>
      <c r="E72" s="292"/>
      <c r="F72" s="292"/>
      <c r="G72" s="292"/>
      <c r="H72" s="292"/>
      <c r="I72" s="209"/>
      <c r="J72" s="292"/>
      <c r="K72" s="292"/>
      <c r="L72" s="292"/>
    </row>
    <row r="73" spans="1:17" x14ac:dyDescent="0.25">
      <c r="C73" s="209"/>
      <c r="D73" s="209"/>
      <c r="E73" s="209"/>
      <c r="F73" s="209"/>
      <c r="G73" s="209"/>
      <c r="H73" s="209"/>
      <c r="I73" s="209"/>
      <c r="J73" s="209"/>
      <c r="K73" s="209"/>
      <c r="L73" s="209"/>
      <c r="M73" s="292"/>
      <c r="N73" s="4"/>
    </row>
    <row r="74" spans="1:17" x14ac:dyDescent="0.25">
      <c r="C74" s="243"/>
      <c r="D74" s="243"/>
      <c r="E74" s="243"/>
      <c r="F74" s="243"/>
      <c r="G74" s="243"/>
      <c r="H74" s="243"/>
      <c r="I74" s="243"/>
      <c r="J74" s="243"/>
      <c r="K74" s="243"/>
    </row>
  </sheetData>
  <mergeCells count="15">
    <mergeCell ref="M68:N68"/>
    <mergeCell ref="A68:B68"/>
    <mergeCell ref="A6:B7"/>
    <mergeCell ref="M67:N67"/>
    <mergeCell ref="A67:B67"/>
    <mergeCell ref="M6:N7"/>
    <mergeCell ref="I6:J6"/>
    <mergeCell ref="K6:L6"/>
    <mergeCell ref="A5:B5"/>
    <mergeCell ref="M5:N5"/>
    <mergeCell ref="C5:L5"/>
    <mergeCell ref="A1:N1"/>
    <mergeCell ref="A2:N2"/>
    <mergeCell ref="A3:N3"/>
    <mergeCell ref="A4:N4"/>
  </mergeCells>
  <printOptions horizontalCentered="1" verticalCentered="1"/>
  <pageMargins left="0" right="0" top="0" bottom="0" header="0.51181102362204722" footer="0"/>
  <pageSetup paperSize="9" scale="95" orientation="landscape" r:id="rId1"/>
  <headerFooter alignWithMargins="0"/>
  <rowBreaks count="1" manualBreakCount="1">
    <brk id="37" max="1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rightToLeft="1" view="pageBreakPreview" zoomScale="80" zoomScaleSheetLayoutView="80" workbookViewId="0">
      <selection activeCell="A4" sqref="A4:N4"/>
    </sheetView>
  </sheetViews>
  <sheetFormatPr defaultRowHeight="13.8" x14ac:dyDescent="0.25"/>
  <cols>
    <col min="1" max="1" width="3.88671875" style="10" customWidth="1"/>
    <col min="2" max="2" width="33" style="8" bestFit="1" customWidth="1"/>
    <col min="3" max="3" width="12.88671875" style="65" bestFit="1" customWidth="1"/>
    <col min="4" max="4" width="11.6640625" style="65" bestFit="1" customWidth="1"/>
    <col min="5" max="6" width="12" style="65" bestFit="1" customWidth="1"/>
    <col min="7" max="7" width="14" style="65" bestFit="1" customWidth="1"/>
    <col min="8" max="10" width="10" style="65" bestFit="1" customWidth="1"/>
    <col min="11" max="11" width="11.6640625" style="65" bestFit="1" customWidth="1"/>
    <col min="12" max="12" width="17" style="65" bestFit="1" customWidth="1"/>
    <col min="13" max="13" width="30.33203125" style="4" customWidth="1"/>
    <col min="14" max="14" width="3.109375" style="4" customWidth="1"/>
    <col min="15" max="15" width="13.6640625" style="4" bestFit="1" customWidth="1"/>
    <col min="16" max="16" width="10.6640625" style="4" bestFit="1" customWidth="1"/>
    <col min="17" max="256" width="9.109375" style="4"/>
    <col min="257" max="257" width="3.88671875" style="4" customWidth="1"/>
    <col min="258" max="258" width="30" style="4" customWidth="1"/>
    <col min="259" max="268" width="8.6640625" style="4" customWidth="1"/>
    <col min="269" max="269" width="30.33203125" style="4" customWidth="1"/>
    <col min="270" max="270" width="3.109375" style="4" customWidth="1"/>
    <col min="271" max="512" width="9.109375" style="4"/>
    <col min="513" max="513" width="3.88671875" style="4" customWidth="1"/>
    <col min="514" max="514" width="30" style="4" customWidth="1"/>
    <col min="515" max="524" width="8.6640625" style="4" customWidth="1"/>
    <col min="525" max="525" width="30.33203125" style="4" customWidth="1"/>
    <col min="526" max="526" width="3.109375" style="4" customWidth="1"/>
    <col min="527" max="768" width="9.109375" style="4"/>
    <col min="769" max="769" width="3.88671875" style="4" customWidth="1"/>
    <col min="770" max="770" width="30" style="4" customWidth="1"/>
    <col min="771" max="780" width="8.6640625" style="4" customWidth="1"/>
    <col min="781" max="781" width="30.33203125" style="4" customWidth="1"/>
    <col min="782" max="782" width="3.109375" style="4" customWidth="1"/>
    <col min="783" max="1024" width="9.109375" style="4"/>
    <col min="1025" max="1025" width="3.88671875" style="4" customWidth="1"/>
    <col min="1026" max="1026" width="30" style="4" customWidth="1"/>
    <col min="1027" max="1036" width="8.6640625" style="4" customWidth="1"/>
    <col min="1037" max="1037" width="30.33203125" style="4" customWidth="1"/>
    <col min="1038" max="1038" width="3.109375" style="4" customWidth="1"/>
    <col min="1039" max="1280" width="9.109375" style="4"/>
    <col min="1281" max="1281" width="3.88671875" style="4" customWidth="1"/>
    <col min="1282" max="1282" width="30" style="4" customWidth="1"/>
    <col min="1283" max="1292" width="8.6640625" style="4" customWidth="1"/>
    <col min="1293" max="1293" width="30.33203125" style="4" customWidth="1"/>
    <col min="1294" max="1294" width="3.109375" style="4" customWidth="1"/>
    <col min="1295" max="1536" width="9.109375" style="4"/>
    <col min="1537" max="1537" width="3.88671875" style="4" customWidth="1"/>
    <col min="1538" max="1538" width="30" style="4" customWidth="1"/>
    <col min="1539" max="1548" width="8.6640625" style="4" customWidth="1"/>
    <col min="1549" max="1549" width="30.33203125" style="4" customWidth="1"/>
    <col min="1550" max="1550" width="3.109375" style="4" customWidth="1"/>
    <col min="1551" max="1792" width="9.109375" style="4"/>
    <col min="1793" max="1793" width="3.88671875" style="4" customWidth="1"/>
    <col min="1794" max="1794" width="30" style="4" customWidth="1"/>
    <col min="1795" max="1804" width="8.6640625" style="4" customWidth="1"/>
    <col min="1805" max="1805" width="30.33203125" style="4" customWidth="1"/>
    <col min="1806" max="1806" width="3.109375" style="4" customWidth="1"/>
    <col min="1807" max="2048" width="9.109375" style="4"/>
    <col min="2049" max="2049" width="3.88671875" style="4" customWidth="1"/>
    <col min="2050" max="2050" width="30" style="4" customWidth="1"/>
    <col min="2051" max="2060" width="8.6640625" style="4" customWidth="1"/>
    <col min="2061" max="2061" width="30.33203125" style="4" customWidth="1"/>
    <col min="2062" max="2062" width="3.109375" style="4" customWidth="1"/>
    <col min="2063" max="2304" width="9.109375" style="4"/>
    <col min="2305" max="2305" width="3.88671875" style="4" customWidth="1"/>
    <col min="2306" max="2306" width="30" style="4" customWidth="1"/>
    <col min="2307" max="2316" width="8.6640625" style="4" customWidth="1"/>
    <col min="2317" max="2317" width="30.33203125" style="4" customWidth="1"/>
    <col min="2318" max="2318" width="3.109375" style="4" customWidth="1"/>
    <col min="2319" max="2560" width="9.109375" style="4"/>
    <col min="2561" max="2561" width="3.88671875" style="4" customWidth="1"/>
    <col min="2562" max="2562" width="30" style="4" customWidth="1"/>
    <col min="2563" max="2572" width="8.6640625" style="4" customWidth="1"/>
    <col min="2573" max="2573" width="30.33203125" style="4" customWidth="1"/>
    <col min="2574" max="2574" width="3.109375" style="4" customWidth="1"/>
    <col min="2575" max="2816" width="9.109375" style="4"/>
    <col min="2817" max="2817" width="3.88671875" style="4" customWidth="1"/>
    <col min="2818" max="2818" width="30" style="4" customWidth="1"/>
    <col min="2819" max="2828" width="8.6640625" style="4" customWidth="1"/>
    <col min="2829" max="2829" width="30.33203125" style="4" customWidth="1"/>
    <col min="2830" max="2830" width="3.109375" style="4" customWidth="1"/>
    <col min="2831" max="3072" width="9.109375" style="4"/>
    <col min="3073" max="3073" width="3.88671875" style="4" customWidth="1"/>
    <col min="3074" max="3074" width="30" style="4" customWidth="1"/>
    <col min="3075" max="3084" width="8.6640625" style="4" customWidth="1"/>
    <col min="3085" max="3085" width="30.33203125" style="4" customWidth="1"/>
    <col min="3086" max="3086" width="3.109375" style="4" customWidth="1"/>
    <col min="3087" max="3328" width="9.109375" style="4"/>
    <col min="3329" max="3329" width="3.88671875" style="4" customWidth="1"/>
    <col min="3330" max="3330" width="30" style="4" customWidth="1"/>
    <col min="3331" max="3340" width="8.6640625" style="4" customWidth="1"/>
    <col min="3341" max="3341" width="30.33203125" style="4" customWidth="1"/>
    <col min="3342" max="3342" width="3.109375" style="4" customWidth="1"/>
    <col min="3343" max="3584" width="9.109375" style="4"/>
    <col min="3585" max="3585" width="3.88671875" style="4" customWidth="1"/>
    <col min="3586" max="3586" width="30" style="4" customWidth="1"/>
    <col min="3587" max="3596" width="8.6640625" style="4" customWidth="1"/>
    <col min="3597" max="3597" width="30.33203125" style="4" customWidth="1"/>
    <col min="3598" max="3598" width="3.109375" style="4" customWidth="1"/>
    <col min="3599" max="3840" width="9.109375" style="4"/>
    <col min="3841" max="3841" width="3.88671875" style="4" customWidth="1"/>
    <col min="3842" max="3842" width="30" style="4" customWidth="1"/>
    <col min="3843" max="3852" width="8.6640625" style="4" customWidth="1"/>
    <col min="3853" max="3853" width="30.33203125" style="4" customWidth="1"/>
    <col min="3854" max="3854" width="3.109375" style="4" customWidth="1"/>
    <col min="3855" max="4096" width="9.109375" style="4"/>
    <col min="4097" max="4097" width="3.88671875" style="4" customWidth="1"/>
    <col min="4098" max="4098" width="30" style="4" customWidth="1"/>
    <col min="4099" max="4108" width="8.6640625" style="4" customWidth="1"/>
    <col min="4109" max="4109" width="30.33203125" style="4" customWidth="1"/>
    <col min="4110" max="4110" width="3.109375" style="4" customWidth="1"/>
    <col min="4111" max="4352" width="9.109375" style="4"/>
    <col min="4353" max="4353" width="3.88671875" style="4" customWidth="1"/>
    <col min="4354" max="4354" width="30" style="4" customWidth="1"/>
    <col min="4355" max="4364" width="8.6640625" style="4" customWidth="1"/>
    <col min="4365" max="4365" width="30.33203125" style="4" customWidth="1"/>
    <col min="4366" max="4366" width="3.109375" style="4" customWidth="1"/>
    <col min="4367" max="4608" width="9.109375" style="4"/>
    <col min="4609" max="4609" width="3.88671875" style="4" customWidth="1"/>
    <col min="4610" max="4610" width="30" style="4" customWidth="1"/>
    <col min="4611" max="4620" width="8.6640625" style="4" customWidth="1"/>
    <col min="4621" max="4621" width="30.33203125" style="4" customWidth="1"/>
    <col min="4622" max="4622" width="3.109375" style="4" customWidth="1"/>
    <col min="4623" max="4864" width="9.109375" style="4"/>
    <col min="4865" max="4865" width="3.88671875" style="4" customWidth="1"/>
    <col min="4866" max="4866" width="30" style="4" customWidth="1"/>
    <col min="4867" max="4876" width="8.6640625" style="4" customWidth="1"/>
    <col min="4877" max="4877" width="30.33203125" style="4" customWidth="1"/>
    <col min="4878" max="4878" width="3.109375" style="4" customWidth="1"/>
    <col min="4879" max="5120" width="9.109375" style="4"/>
    <col min="5121" max="5121" width="3.88671875" style="4" customWidth="1"/>
    <col min="5122" max="5122" width="30" style="4" customWidth="1"/>
    <col min="5123" max="5132" width="8.6640625" style="4" customWidth="1"/>
    <col min="5133" max="5133" width="30.33203125" style="4" customWidth="1"/>
    <col min="5134" max="5134" width="3.109375" style="4" customWidth="1"/>
    <col min="5135" max="5376" width="9.109375" style="4"/>
    <col min="5377" max="5377" width="3.88671875" style="4" customWidth="1"/>
    <col min="5378" max="5378" width="30" style="4" customWidth="1"/>
    <col min="5379" max="5388" width="8.6640625" style="4" customWidth="1"/>
    <col min="5389" max="5389" width="30.33203125" style="4" customWidth="1"/>
    <col min="5390" max="5390" width="3.109375" style="4" customWidth="1"/>
    <col min="5391" max="5632" width="9.109375" style="4"/>
    <col min="5633" max="5633" width="3.88671875" style="4" customWidth="1"/>
    <col min="5634" max="5634" width="30" style="4" customWidth="1"/>
    <col min="5635" max="5644" width="8.6640625" style="4" customWidth="1"/>
    <col min="5645" max="5645" width="30.33203125" style="4" customWidth="1"/>
    <col min="5646" max="5646" width="3.109375" style="4" customWidth="1"/>
    <col min="5647" max="5888" width="9.109375" style="4"/>
    <col min="5889" max="5889" width="3.88671875" style="4" customWidth="1"/>
    <col min="5890" max="5890" width="30" style="4" customWidth="1"/>
    <col min="5891" max="5900" width="8.6640625" style="4" customWidth="1"/>
    <col min="5901" max="5901" width="30.33203125" style="4" customWidth="1"/>
    <col min="5902" max="5902" width="3.109375" style="4" customWidth="1"/>
    <col min="5903" max="6144" width="9.109375" style="4"/>
    <col min="6145" max="6145" width="3.88671875" style="4" customWidth="1"/>
    <col min="6146" max="6146" width="30" style="4" customWidth="1"/>
    <col min="6147" max="6156" width="8.6640625" style="4" customWidth="1"/>
    <col min="6157" max="6157" width="30.33203125" style="4" customWidth="1"/>
    <col min="6158" max="6158" width="3.109375" style="4" customWidth="1"/>
    <col min="6159" max="6400" width="9.109375" style="4"/>
    <col min="6401" max="6401" width="3.88671875" style="4" customWidth="1"/>
    <col min="6402" max="6402" width="30" style="4" customWidth="1"/>
    <col min="6403" max="6412" width="8.6640625" style="4" customWidth="1"/>
    <col min="6413" max="6413" width="30.33203125" style="4" customWidth="1"/>
    <col min="6414" max="6414" width="3.109375" style="4" customWidth="1"/>
    <col min="6415" max="6656" width="9.109375" style="4"/>
    <col min="6657" max="6657" width="3.88671875" style="4" customWidth="1"/>
    <col min="6658" max="6658" width="30" style="4" customWidth="1"/>
    <col min="6659" max="6668" width="8.6640625" style="4" customWidth="1"/>
    <col min="6669" max="6669" width="30.33203125" style="4" customWidth="1"/>
    <col min="6670" max="6670" width="3.109375" style="4" customWidth="1"/>
    <col min="6671" max="6912" width="9.109375" style="4"/>
    <col min="6913" max="6913" width="3.88671875" style="4" customWidth="1"/>
    <col min="6914" max="6914" width="30" style="4" customWidth="1"/>
    <col min="6915" max="6924" width="8.6640625" style="4" customWidth="1"/>
    <col min="6925" max="6925" width="30.33203125" style="4" customWidth="1"/>
    <col min="6926" max="6926" width="3.109375" style="4" customWidth="1"/>
    <col min="6927" max="7168" width="9.109375" style="4"/>
    <col min="7169" max="7169" width="3.88671875" style="4" customWidth="1"/>
    <col min="7170" max="7170" width="30" style="4" customWidth="1"/>
    <col min="7171" max="7180" width="8.6640625" style="4" customWidth="1"/>
    <col min="7181" max="7181" width="30.33203125" style="4" customWidth="1"/>
    <col min="7182" max="7182" width="3.109375" style="4" customWidth="1"/>
    <col min="7183" max="7424" width="9.109375" style="4"/>
    <col min="7425" max="7425" width="3.88671875" style="4" customWidth="1"/>
    <col min="7426" max="7426" width="30" style="4" customWidth="1"/>
    <col min="7427" max="7436" width="8.6640625" style="4" customWidth="1"/>
    <col min="7437" max="7437" width="30.33203125" style="4" customWidth="1"/>
    <col min="7438" max="7438" width="3.109375" style="4" customWidth="1"/>
    <col min="7439" max="7680" width="9.109375" style="4"/>
    <col min="7681" max="7681" width="3.88671875" style="4" customWidth="1"/>
    <col min="7682" max="7682" width="30" style="4" customWidth="1"/>
    <col min="7683" max="7692" width="8.6640625" style="4" customWidth="1"/>
    <col min="7693" max="7693" width="30.33203125" style="4" customWidth="1"/>
    <col min="7694" max="7694" width="3.109375" style="4" customWidth="1"/>
    <col min="7695" max="7936" width="9.109375" style="4"/>
    <col min="7937" max="7937" width="3.88671875" style="4" customWidth="1"/>
    <col min="7938" max="7938" width="30" style="4" customWidth="1"/>
    <col min="7939" max="7948" width="8.6640625" style="4" customWidth="1"/>
    <col min="7949" max="7949" width="30.33203125" style="4" customWidth="1"/>
    <col min="7950" max="7950" width="3.109375" style="4" customWidth="1"/>
    <col min="7951" max="8192" width="9.109375" style="4"/>
    <col min="8193" max="8193" width="3.88671875" style="4" customWidth="1"/>
    <col min="8194" max="8194" width="30" style="4" customWidth="1"/>
    <col min="8195" max="8204" width="8.6640625" style="4" customWidth="1"/>
    <col min="8205" max="8205" width="30.33203125" style="4" customWidth="1"/>
    <col min="8206" max="8206" width="3.109375" style="4" customWidth="1"/>
    <col min="8207" max="8448" width="9.109375" style="4"/>
    <col min="8449" max="8449" width="3.88671875" style="4" customWidth="1"/>
    <col min="8450" max="8450" width="30" style="4" customWidth="1"/>
    <col min="8451" max="8460" width="8.6640625" style="4" customWidth="1"/>
    <col min="8461" max="8461" width="30.33203125" style="4" customWidth="1"/>
    <col min="8462" max="8462" width="3.109375" style="4" customWidth="1"/>
    <col min="8463" max="8704" width="9.109375" style="4"/>
    <col min="8705" max="8705" width="3.88671875" style="4" customWidth="1"/>
    <col min="8706" max="8706" width="30" style="4" customWidth="1"/>
    <col min="8707" max="8716" width="8.6640625" style="4" customWidth="1"/>
    <col min="8717" max="8717" width="30.33203125" style="4" customWidth="1"/>
    <col min="8718" max="8718" width="3.109375" style="4" customWidth="1"/>
    <col min="8719" max="8960" width="9.109375" style="4"/>
    <col min="8961" max="8961" width="3.88671875" style="4" customWidth="1"/>
    <col min="8962" max="8962" width="30" style="4" customWidth="1"/>
    <col min="8963" max="8972" width="8.6640625" style="4" customWidth="1"/>
    <col min="8973" max="8973" width="30.33203125" style="4" customWidth="1"/>
    <col min="8974" max="8974" width="3.109375" style="4" customWidth="1"/>
    <col min="8975" max="9216" width="9.109375" style="4"/>
    <col min="9217" max="9217" width="3.88671875" style="4" customWidth="1"/>
    <col min="9218" max="9218" width="30" style="4" customWidth="1"/>
    <col min="9219" max="9228" width="8.6640625" style="4" customWidth="1"/>
    <col min="9229" max="9229" width="30.33203125" style="4" customWidth="1"/>
    <col min="9230" max="9230" width="3.109375" style="4" customWidth="1"/>
    <col min="9231" max="9472" width="9.109375" style="4"/>
    <col min="9473" max="9473" width="3.88671875" style="4" customWidth="1"/>
    <col min="9474" max="9474" width="30" style="4" customWidth="1"/>
    <col min="9475" max="9484" width="8.6640625" style="4" customWidth="1"/>
    <col min="9485" max="9485" width="30.33203125" style="4" customWidth="1"/>
    <col min="9486" max="9486" width="3.109375" style="4" customWidth="1"/>
    <col min="9487" max="9728" width="9.109375" style="4"/>
    <col min="9729" max="9729" width="3.88671875" style="4" customWidth="1"/>
    <col min="9730" max="9730" width="30" style="4" customWidth="1"/>
    <col min="9731" max="9740" width="8.6640625" style="4" customWidth="1"/>
    <col min="9741" max="9741" width="30.33203125" style="4" customWidth="1"/>
    <col min="9742" max="9742" width="3.109375" style="4" customWidth="1"/>
    <col min="9743" max="9984" width="9.109375" style="4"/>
    <col min="9985" max="9985" width="3.88671875" style="4" customWidth="1"/>
    <col min="9986" max="9986" width="30" style="4" customWidth="1"/>
    <col min="9987" max="9996" width="8.6640625" style="4" customWidth="1"/>
    <col min="9997" max="9997" width="30.33203125" style="4" customWidth="1"/>
    <col min="9998" max="9998" width="3.109375" style="4" customWidth="1"/>
    <col min="9999" max="10240" width="9.109375" style="4"/>
    <col min="10241" max="10241" width="3.88671875" style="4" customWidth="1"/>
    <col min="10242" max="10242" width="30" style="4" customWidth="1"/>
    <col min="10243" max="10252" width="8.6640625" style="4" customWidth="1"/>
    <col min="10253" max="10253" width="30.33203125" style="4" customWidth="1"/>
    <col min="10254" max="10254" width="3.109375" style="4" customWidth="1"/>
    <col min="10255" max="10496" width="9.109375" style="4"/>
    <col min="10497" max="10497" width="3.88671875" style="4" customWidth="1"/>
    <col min="10498" max="10498" width="30" style="4" customWidth="1"/>
    <col min="10499" max="10508" width="8.6640625" style="4" customWidth="1"/>
    <col min="10509" max="10509" width="30.33203125" style="4" customWidth="1"/>
    <col min="10510" max="10510" width="3.109375" style="4" customWidth="1"/>
    <col min="10511" max="10752" width="9.109375" style="4"/>
    <col min="10753" max="10753" width="3.88671875" style="4" customWidth="1"/>
    <col min="10754" max="10754" width="30" style="4" customWidth="1"/>
    <col min="10755" max="10764" width="8.6640625" style="4" customWidth="1"/>
    <col min="10765" max="10765" width="30.33203125" style="4" customWidth="1"/>
    <col min="10766" max="10766" width="3.109375" style="4" customWidth="1"/>
    <col min="10767" max="11008" width="9.109375" style="4"/>
    <col min="11009" max="11009" width="3.88671875" style="4" customWidth="1"/>
    <col min="11010" max="11010" width="30" style="4" customWidth="1"/>
    <col min="11011" max="11020" width="8.6640625" style="4" customWidth="1"/>
    <col min="11021" max="11021" width="30.33203125" style="4" customWidth="1"/>
    <col min="11022" max="11022" width="3.109375" style="4" customWidth="1"/>
    <col min="11023" max="11264" width="9.109375" style="4"/>
    <col min="11265" max="11265" width="3.88671875" style="4" customWidth="1"/>
    <col min="11266" max="11266" width="30" style="4" customWidth="1"/>
    <col min="11267" max="11276" width="8.6640625" style="4" customWidth="1"/>
    <col min="11277" max="11277" width="30.33203125" style="4" customWidth="1"/>
    <col min="11278" max="11278" width="3.109375" style="4" customWidth="1"/>
    <col min="11279" max="11520" width="9.109375" style="4"/>
    <col min="11521" max="11521" width="3.88671875" style="4" customWidth="1"/>
    <col min="11522" max="11522" width="30" style="4" customWidth="1"/>
    <col min="11523" max="11532" width="8.6640625" style="4" customWidth="1"/>
    <col min="11533" max="11533" width="30.33203125" style="4" customWidth="1"/>
    <col min="11534" max="11534" width="3.109375" style="4" customWidth="1"/>
    <col min="11535" max="11776" width="9.109375" style="4"/>
    <col min="11777" max="11777" width="3.88671875" style="4" customWidth="1"/>
    <col min="11778" max="11778" width="30" style="4" customWidth="1"/>
    <col min="11779" max="11788" width="8.6640625" style="4" customWidth="1"/>
    <col min="11789" max="11789" width="30.33203125" style="4" customWidth="1"/>
    <col min="11790" max="11790" width="3.109375" style="4" customWidth="1"/>
    <col min="11791" max="12032" width="9.109375" style="4"/>
    <col min="12033" max="12033" width="3.88671875" style="4" customWidth="1"/>
    <col min="12034" max="12034" width="30" style="4" customWidth="1"/>
    <col min="12035" max="12044" width="8.6640625" style="4" customWidth="1"/>
    <col min="12045" max="12045" width="30.33203125" style="4" customWidth="1"/>
    <col min="12046" max="12046" width="3.109375" style="4" customWidth="1"/>
    <col min="12047" max="12288" width="9.109375" style="4"/>
    <col min="12289" max="12289" width="3.88671875" style="4" customWidth="1"/>
    <col min="12290" max="12290" width="30" style="4" customWidth="1"/>
    <col min="12291" max="12300" width="8.6640625" style="4" customWidth="1"/>
    <col min="12301" max="12301" width="30.33203125" style="4" customWidth="1"/>
    <col min="12302" max="12302" width="3.109375" style="4" customWidth="1"/>
    <col min="12303" max="12544" width="9.109375" style="4"/>
    <col min="12545" max="12545" width="3.88671875" style="4" customWidth="1"/>
    <col min="12546" max="12546" width="30" style="4" customWidth="1"/>
    <col min="12547" max="12556" width="8.6640625" style="4" customWidth="1"/>
    <col min="12557" max="12557" width="30.33203125" style="4" customWidth="1"/>
    <col min="12558" max="12558" width="3.109375" style="4" customWidth="1"/>
    <col min="12559" max="12800" width="9.109375" style="4"/>
    <col min="12801" max="12801" width="3.88671875" style="4" customWidth="1"/>
    <col min="12802" max="12802" width="30" style="4" customWidth="1"/>
    <col min="12803" max="12812" width="8.6640625" style="4" customWidth="1"/>
    <col min="12813" max="12813" width="30.33203125" style="4" customWidth="1"/>
    <col min="12814" max="12814" width="3.109375" style="4" customWidth="1"/>
    <col min="12815" max="13056" width="9.109375" style="4"/>
    <col min="13057" max="13057" width="3.88671875" style="4" customWidth="1"/>
    <col min="13058" max="13058" width="30" style="4" customWidth="1"/>
    <col min="13059" max="13068" width="8.6640625" style="4" customWidth="1"/>
    <col min="13069" max="13069" width="30.33203125" style="4" customWidth="1"/>
    <col min="13070" max="13070" width="3.109375" style="4" customWidth="1"/>
    <col min="13071" max="13312" width="9.109375" style="4"/>
    <col min="13313" max="13313" width="3.88671875" style="4" customWidth="1"/>
    <col min="13314" max="13314" width="30" style="4" customWidth="1"/>
    <col min="13315" max="13324" width="8.6640625" style="4" customWidth="1"/>
    <col min="13325" max="13325" width="30.33203125" style="4" customWidth="1"/>
    <col min="13326" max="13326" width="3.109375" style="4" customWidth="1"/>
    <col min="13327" max="13568" width="9.109375" style="4"/>
    <col min="13569" max="13569" width="3.88671875" style="4" customWidth="1"/>
    <col min="13570" max="13570" width="30" style="4" customWidth="1"/>
    <col min="13571" max="13580" width="8.6640625" style="4" customWidth="1"/>
    <col min="13581" max="13581" width="30.33203125" style="4" customWidth="1"/>
    <col min="13582" max="13582" width="3.109375" style="4" customWidth="1"/>
    <col min="13583" max="13824" width="9.109375" style="4"/>
    <col min="13825" max="13825" width="3.88671875" style="4" customWidth="1"/>
    <col min="13826" max="13826" width="30" style="4" customWidth="1"/>
    <col min="13827" max="13836" width="8.6640625" style="4" customWidth="1"/>
    <col min="13837" max="13837" width="30.33203125" style="4" customWidth="1"/>
    <col min="13838" max="13838" width="3.109375" style="4" customWidth="1"/>
    <col min="13839" max="14080" width="9.109375" style="4"/>
    <col min="14081" max="14081" width="3.88671875" style="4" customWidth="1"/>
    <col min="14082" max="14082" width="30" style="4" customWidth="1"/>
    <col min="14083" max="14092" width="8.6640625" style="4" customWidth="1"/>
    <col min="14093" max="14093" width="30.33203125" style="4" customWidth="1"/>
    <col min="14094" max="14094" width="3.109375" style="4" customWidth="1"/>
    <col min="14095" max="14336" width="9.109375" style="4"/>
    <col min="14337" max="14337" width="3.88671875" style="4" customWidth="1"/>
    <col min="14338" max="14338" width="30" style="4" customWidth="1"/>
    <col min="14339" max="14348" width="8.6640625" style="4" customWidth="1"/>
    <col min="14349" max="14349" width="30.33203125" style="4" customWidth="1"/>
    <col min="14350" max="14350" width="3.109375" style="4" customWidth="1"/>
    <col min="14351" max="14592" width="9.109375" style="4"/>
    <col min="14593" max="14593" width="3.88671875" style="4" customWidth="1"/>
    <col min="14594" max="14594" width="30" style="4" customWidth="1"/>
    <col min="14595" max="14604" width="8.6640625" style="4" customWidth="1"/>
    <col min="14605" max="14605" width="30.33203125" style="4" customWidth="1"/>
    <col min="14606" max="14606" width="3.109375" style="4" customWidth="1"/>
    <col min="14607" max="14848" width="9.109375" style="4"/>
    <col min="14849" max="14849" width="3.88671875" style="4" customWidth="1"/>
    <col min="14850" max="14850" width="30" style="4" customWidth="1"/>
    <col min="14851" max="14860" width="8.6640625" style="4" customWidth="1"/>
    <col min="14861" max="14861" width="30.33203125" style="4" customWidth="1"/>
    <col min="14862" max="14862" width="3.109375" style="4" customWidth="1"/>
    <col min="14863" max="15104" width="9.109375" style="4"/>
    <col min="15105" max="15105" width="3.88671875" style="4" customWidth="1"/>
    <col min="15106" max="15106" width="30" style="4" customWidth="1"/>
    <col min="15107" max="15116" width="8.6640625" style="4" customWidth="1"/>
    <col min="15117" max="15117" width="30.33203125" style="4" customWidth="1"/>
    <col min="15118" max="15118" width="3.109375" style="4" customWidth="1"/>
    <col min="15119" max="15360" width="9.109375" style="4"/>
    <col min="15361" max="15361" width="3.88671875" style="4" customWidth="1"/>
    <col min="15362" max="15362" width="30" style="4" customWidth="1"/>
    <col min="15363" max="15372" width="8.6640625" style="4" customWidth="1"/>
    <col min="15373" max="15373" width="30.33203125" style="4" customWidth="1"/>
    <col min="15374" max="15374" width="3.109375" style="4" customWidth="1"/>
    <col min="15375" max="15616" width="9.109375" style="4"/>
    <col min="15617" max="15617" width="3.88671875" style="4" customWidth="1"/>
    <col min="15618" max="15618" width="30" style="4" customWidth="1"/>
    <col min="15619" max="15628" width="8.6640625" style="4" customWidth="1"/>
    <col min="15629" max="15629" width="30.33203125" style="4" customWidth="1"/>
    <col min="15630" max="15630" width="3.109375" style="4" customWidth="1"/>
    <col min="15631" max="15872" width="9.109375" style="4"/>
    <col min="15873" max="15873" width="3.88671875" style="4" customWidth="1"/>
    <col min="15874" max="15874" width="30" style="4" customWidth="1"/>
    <col min="15875" max="15884" width="8.6640625" style="4" customWidth="1"/>
    <col min="15885" max="15885" width="30.33203125" style="4" customWidth="1"/>
    <col min="15886" max="15886" width="3.109375" style="4" customWidth="1"/>
    <col min="15887" max="16128" width="9.109375" style="4"/>
    <col min="16129" max="16129" width="3.88671875" style="4" customWidth="1"/>
    <col min="16130" max="16130" width="30" style="4" customWidth="1"/>
    <col min="16131" max="16140" width="8.6640625" style="4" customWidth="1"/>
    <col min="16141" max="16141" width="30.33203125" style="4" customWidth="1"/>
    <col min="16142" max="16142" width="3.109375" style="4" customWidth="1"/>
    <col min="16143" max="16384" width="9.109375" style="4"/>
  </cols>
  <sheetData>
    <row r="1" spans="1:16" s="1" customFormat="1" ht="21" x14ac:dyDescent="0.25">
      <c r="A1" s="424" t="s">
        <v>526</v>
      </c>
      <c r="B1" s="424"/>
      <c r="C1" s="424"/>
      <c r="D1" s="424"/>
      <c r="E1" s="424"/>
      <c r="F1" s="424"/>
      <c r="G1" s="424"/>
      <c r="H1" s="424"/>
      <c r="I1" s="424"/>
      <c r="J1" s="424"/>
      <c r="K1" s="424"/>
      <c r="L1" s="424"/>
      <c r="M1" s="424"/>
      <c r="N1" s="424"/>
    </row>
    <row r="2" spans="1:16" s="62" customFormat="1" ht="21" x14ac:dyDescent="0.25">
      <c r="A2" s="406">
        <v>2020</v>
      </c>
      <c r="B2" s="406"/>
      <c r="C2" s="406"/>
      <c r="D2" s="406"/>
      <c r="E2" s="406"/>
      <c r="F2" s="406"/>
      <c r="G2" s="406"/>
      <c r="H2" s="406"/>
      <c r="I2" s="406"/>
      <c r="J2" s="406"/>
      <c r="K2" s="406"/>
      <c r="L2" s="406"/>
      <c r="M2" s="406"/>
      <c r="N2" s="406"/>
    </row>
    <row r="3" spans="1:16" s="7" customFormat="1" ht="15.6" x14ac:dyDescent="0.25">
      <c r="A3" s="423" t="s">
        <v>527</v>
      </c>
      <c r="B3" s="423"/>
      <c r="C3" s="423"/>
      <c r="D3" s="423"/>
      <c r="E3" s="423"/>
      <c r="F3" s="423"/>
      <c r="G3" s="423"/>
      <c r="H3" s="423"/>
      <c r="I3" s="423"/>
      <c r="J3" s="423"/>
      <c r="K3" s="423"/>
      <c r="L3" s="423"/>
      <c r="M3" s="423"/>
      <c r="N3" s="423"/>
    </row>
    <row r="4" spans="1:16" s="7" customFormat="1" ht="15.6" x14ac:dyDescent="0.25">
      <c r="A4" s="423">
        <v>2020</v>
      </c>
      <c r="B4" s="423"/>
      <c r="C4" s="423"/>
      <c r="D4" s="423"/>
      <c r="E4" s="423"/>
      <c r="F4" s="423"/>
      <c r="G4" s="423"/>
      <c r="H4" s="423"/>
      <c r="I4" s="423"/>
      <c r="J4" s="423"/>
      <c r="K4" s="423"/>
      <c r="L4" s="423"/>
      <c r="M4" s="423"/>
      <c r="N4" s="423"/>
    </row>
    <row r="5" spans="1:16" s="63" customFormat="1" ht="21.9" customHeight="1" x14ac:dyDescent="0.25">
      <c r="A5" s="409" t="s">
        <v>542</v>
      </c>
      <c r="B5" s="409"/>
      <c r="C5" s="75"/>
      <c r="D5" s="410"/>
      <c r="E5" s="410"/>
      <c r="F5" s="410"/>
      <c r="G5" s="410"/>
      <c r="H5" s="410"/>
      <c r="I5" s="410"/>
      <c r="J5" s="410"/>
      <c r="K5" s="410"/>
      <c r="L5" s="75"/>
      <c r="M5" s="411" t="s">
        <v>541</v>
      </c>
      <c r="N5" s="411"/>
    </row>
    <row r="6" spans="1:16" s="65" customFormat="1" ht="191.25" customHeight="1" x14ac:dyDescent="0.25">
      <c r="A6" s="401" t="s">
        <v>269</v>
      </c>
      <c r="B6" s="401"/>
      <c r="C6" s="33" t="s">
        <v>281</v>
      </c>
      <c r="D6" s="33" t="s">
        <v>274</v>
      </c>
      <c r="E6" s="33" t="s">
        <v>275</v>
      </c>
      <c r="F6" s="33" t="s">
        <v>276</v>
      </c>
      <c r="G6" s="33" t="s">
        <v>277</v>
      </c>
      <c r="H6" s="58" t="s">
        <v>476</v>
      </c>
      <c r="I6" s="33" t="s">
        <v>278</v>
      </c>
      <c r="J6" s="33" t="s">
        <v>428</v>
      </c>
      <c r="K6" s="33" t="s">
        <v>284</v>
      </c>
      <c r="L6" s="64" t="s">
        <v>279</v>
      </c>
      <c r="M6" s="402" t="s">
        <v>254</v>
      </c>
      <c r="N6" s="402"/>
    </row>
    <row r="7" spans="1:16" ht="24" customHeight="1" thickBot="1" x14ac:dyDescent="0.3">
      <c r="A7" s="61" t="s">
        <v>0</v>
      </c>
      <c r="B7" s="76" t="s">
        <v>1</v>
      </c>
      <c r="C7" s="363">
        <v>5</v>
      </c>
      <c r="D7" s="363">
        <v>0.84207014000000002</v>
      </c>
      <c r="E7" s="363">
        <v>1.6378143820000004</v>
      </c>
      <c r="F7" s="363">
        <v>7.4999999999999997E-3</v>
      </c>
      <c r="G7" s="363">
        <v>10.28218785</v>
      </c>
      <c r="H7" s="363">
        <v>8.9089168999999996E-2</v>
      </c>
      <c r="I7" s="363">
        <v>1.1999999999999999E-3</v>
      </c>
      <c r="J7" s="363">
        <v>5.4752999999999989E-3</v>
      </c>
      <c r="K7" s="363">
        <v>0.21040673999999998</v>
      </c>
      <c r="L7" s="363">
        <f>SUM(C7:K7)</f>
        <v>18.075743581000001</v>
      </c>
      <c r="M7" s="77" t="s">
        <v>2</v>
      </c>
      <c r="N7" s="78" t="s">
        <v>0</v>
      </c>
      <c r="O7" s="6"/>
      <c r="P7" s="243"/>
    </row>
    <row r="8" spans="1:16" ht="24" customHeight="1" thickTop="1" thickBot="1" x14ac:dyDescent="0.3">
      <c r="A8" s="91" t="s">
        <v>3</v>
      </c>
      <c r="B8" s="97" t="s">
        <v>4</v>
      </c>
      <c r="C8" s="364">
        <v>0.49401590000000001</v>
      </c>
      <c r="D8" s="364">
        <v>0</v>
      </c>
      <c r="E8" s="364">
        <v>3.9899599999999999E-3</v>
      </c>
      <c r="F8" s="364">
        <v>0</v>
      </c>
      <c r="G8" s="364">
        <v>3.687E-6</v>
      </c>
      <c r="H8" s="364">
        <v>0</v>
      </c>
      <c r="I8" s="364">
        <v>0</v>
      </c>
      <c r="J8" s="364">
        <v>0</v>
      </c>
      <c r="K8" s="364">
        <v>0</v>
      </c>
      <c r="L8" s="364">
        <f t="shared" ref="L8:L15" si="0">SUM(C8:K8)</f>
        <v>0.498009547</v>
      </c>
      <c r="M8" s="98" t="s">
        <v>5</v>
      </c>
      <c r="N8" s="99" t="s">
        <v>3</v>
      </c>
      <c r="O8" s="6"/>
      <c r="P8" s="243"/>
    </row>
    <row r="9" spans="1:16" ht="30" customHeight="1" thickTop="1" thickBot="1" x14ac:dyDescent="0.3">
      <c r="A9" s="90" t="s">
        <v>6</v>
      </c>
      <c r="B9" s="94" t="s">
        <v>504</v>
      </c>
      <c r="C9" s="365">
        <v>42.719701219999997</v>
      </c>
      <c r="D9" s="365">
        <v>21.480324</v>
      </c>
      <c r="E9" s="365">
        <v>9.5280585200000001</v>
      </c>
      <c r="F9" s="365">
        <v>11.984531</v>
      </c>
      <c r="G9" s="365">
        <v>99.351683530000017</v>
      </c>
      <c r="H9" s="365">
        <v>3.6129699999999996E-3</v>
      </c>
      <c r="I9" s="365">
        <v>1.0132650000000001</v>
      </c>
      <c r="J9" s="365">
        <v>0</v>
      </c>
      <c r="K9" s="365">
        <v>11.05257364</v>
      </c>
      <c r="L9" s="365">
        <f t="shared" si="0"/>
        <v>197.13374988000001</v>
      </c>
      <c r="M9" s="95" t="s">
        <v>8</v>
      </c>
      <c r="N9" s="96" t="s">
        <v>6</v>
      </c>
      <c r="O9" s="6"/>
      <c r="P9" s="243"/>
    </row>
    <row r="10" spans="1:16" ht="33" customHeight="1" thickTop="1" thickBot="1" x14ac:dyDescent="0.3">
      <c r="A10" s="91" t="s">
        <v>9</v>
      </c>
      <c r="B10" s="97" t="s">
        <v>505</v>
      </c>
      <c r="C10" s="364">
        <v>5629.8076597399995</v>
      </c>
      <c r="D10" s="364">
        <v>73.745744930000001</v>
      </c>
      <c r="E10" s="364">
        <v>11947.262008454001</v>
      </c>
      <c r="F10" s="364">
        <v>1.7958690000000003E-2</v>
      </c>
      <c r="G10" s="364">
        <v>133954.10530550501</v>
      </c>
      <c r="H10" s="364">
        <v>243.64153678</v>
      </c>
      <c r="I10" s="364">
        <v>337.79512799999998</v>
      </c>
      <c r="J10" s="364">
        <v>107.12621300000001</v>
      </c>
      <c r="K10" s="364">
        <v>1084.12778774</v>
      </c>
      <c r="L10" s="364">
        <f t="shared" si="0"/>
        <v>153377.62934283901</v>
      </c>
      <c r="M10" s="98" t="s">
        <v>10</v>
      </c>
      <c r="N10" s="99" t="s">
        <v>9</v>
      </c>
      <c r="O10" s="6"/>
      <c r="P10" s="243"/>
    </row>
    <row r="11" spans="1:16" ht="30" customHeight="1" thickTop="1" thickBot="1" x14ac:dyDescent="0.3">
      <c r="A11" s="90" t="s">
        <v>11</v>
      </c>
      <c r="B11" s="94" t="s">
        <v>506</v>
      </c>
      <c r="C11" s="365">
        <v>3.8577030199999998</v>
      </c>
      <c r="D11" s="365">
        <v>6.1291430000000001E-2</v>
      </c>
      <c r="E11" s="365">
        <v>2.9931599999999999E-4</v>
      </c>
      <c r="F11" s="365">
        <v>0</v>
      </c>
      <c r="G11" s="365">
        <v>0.21620684000000004</v>
      </c>
      <c r="H11" s="365">
        <v>0</v>
      </c>
      <c r="I11" s="365">
        <v>0</v>
      </c>
      <c r="J11" s="365">
        <v>0</v>
      </c>
      <c r="K11" s="365">
        <v>0</v>
      </c>
      <c r="L11" s="365">
        <f t="shared" si="0"/>
        <v>4.1355006059999999</v>
      </c>
      <c r="M11" s="95" t="s">
        <v>13</v>
      </c>
      <c r="N11" s="96" t="s">
        <v>11</v>
      </c>
      <c r="O11" s="6"/>
      <c r="P11" s="243"/>
    </row>
    <row r="12" spans="1:16" ht="24" customHeight="1" thickTop="1" thickBot="1" x14ac:dyDescent="0.3">
      <c r="A12" s="91" t="s">
        <v>14</v>
      </c>
      <c r="B12" s="97" t="s">
        <v>522</v>
      </c>
      <c r="C12" s="364">
        <v>405.18638589100004</v>
      </c>
      <c r="D12" s="364">
        <v>576.58374007500004</v>
      </c>
      <c r="E12" s="364">
        <v>2278.2765800619986</v>
      </c>
      <c r="F12" s="364">
        <v>429.20695254200007</v>
      </c>
      <c r="G12" s="364">
        <v>9794.8168669850038</v>
      </c>
      <c r="H12" s="364">
        <v>2048.7965313130003</v>
      </c>
      <c r="I12" s="364">
        <v>1084.73206686</v>
      </c>
      <c r="J12" s="364">
        <v>586.09717339999997</v>
      </c>
      <c r="K12" s="364">
        <v>751.45890687999997</v>
      </c>
      <c r="L12" s="364">
        <f t="shared" si="0"/>
        <v>17955.155204008006</v>
      </c>
      <c r="M12" s="98" t="s">
        <v>16</v>
      </c>
      <c r="N12" s="99" t="s">
        <v>14</v>
      </c>
      <c r="O12" s="6"/>
      <c r="P12" s="243"/>
    </row>
    <row r="13" spans="1:16" ht="30" customHeight="1" thickTop="1" thickBot="1" x14ac:dyDescent="0.3">
      <c r="A13" s="90" t="s">
        <v>17</v>
      </c>
      <c r="B13" s="94" t="s">
        <v>523</v>
      </c>
      <c r="C13" s="365">
        <v>273.11267646499999</v>
      </c>
      <c r="D13" s="365">
        <v>113.73972407999999</v>
      </c>
      <c r="E13" s="365">
        <v>135.875654457</v>
      </c>
      <c r="F13" s="365">
        <v>8</v>
      </c>
      <c r="G13" s="365">
        <v>3778.6685921059998</v>
      </c>
      <c r="H13" s="365">
        <v>638.51494602000002</v>
      </c>
      <c r="I13" s="365">
        <v>122.04076743</v>
      </c>
      <c r="J13" s="365">
        <v>200.01100688</v>
      </c>
      <c r="K13" s="365">
        <v>40</v>
      </c>
      <c r="L13" s="365">
        <f>SUM(C13:K13)</f>
        <v>5309.9633674380011</v>
      </c>
      <c r="M13" s="95" t="s">
        <v>19</v>
      </c>
      <c r="N13" s="96" t="s">
        <v>17</v>
      </c>
      <c r="O13" s="6"/>
      <c r="P13" s="243"/>
    </row>
    <row r="14" spans="1:16" ht="24" customHeight="1" thickTop="1" thickBot="1" x14ac:dyDescent="0.3">
      <c r="A14" s="91" t="s">
        <v>20</v>
      </c>
      <c r="B14" s="97" t="s">
        <v>524</v>
      </c>
      <c r="C14" s="364">
        <v>84.212275359999964</v>
      </c>
      <c r="D14" s="364">
        <v>35.803753360000009</v>
      </c>
      <c r="E14" s="364">
        <v>10.262615765000001</v>
      </c>
      <c r="F14" s="364">
        <v>2E-3</v>
      </c>
      <c r="G14" s="364">
        <v>7.557717512</v>
      </c>
      <c r="H14" s="364">
        <v>17.207772390000002</v>
      </c>
      <c r="I14" s="364">
        <v>0.59206649199999994</v>
      </c>
      <c r="J14" s="364">
        <v>0.13505900000000001</v>
      </c>
      <c r="K14" s="364">
        <v>0</v>
      </c>
      <c r="L14" s="364">
        <f t="shared" si="0"/>
        <v>155.77325987899999</v>
      </c>
      <c r="M14" s="98" t="s">
        <v>21</v>
      </c>
      <c r="N14" s="99" t="s">
        <v>20</v>
      </c>
      <c r="O14" s="6"/>
      <c r="P14" s="243"/>
    </row>
    <row r="15" spans="1:16" ht="24" customHeight="1" thickTop="1" thickBot="1" x14ac:dyDescent="0.3">
      <c r="A15" s="90" t="s">
        <v>22</v>
      </c>
      <c r="B15" s="94" t="s">
        <v>23</v>
      </c>
      <c r="C15" s="365">
        <v>7.5636272259999995</v>
      </c>
      <c r="D15" s="365">
        <v>10.35431011</v>
      </c>
      <c r="E15" s="365">
        <v>12.264598999999999</v>
      </c>
      <c r="F15" s="365">
        <v>7.9516516000000009E-2</v>
      </c>
      <c r="G15" s="365">
        <v>1.0889498360000005</v>
      </c>
      <c r="H15" s="365">
        <v>3.6156454809999996</v>
      </c>
      <c r="I15" s="365">
        <v>1.1595753789999999</v>
      </c>
      <c r="J15" s="365">
        <v>1.5747620000000002E-3</v>
      </c>
      <c r="K15" s="365">
        <v>0.15501828500000001</v>
      </c>
      <c r="L15" s="365">
        <f t="shared" si="0"/>
        <v>36.282816595</v>
      </c>
      <c r="M15" s="95" t="s">
        <v>24</v>
      </c>
      <c r="N15" s="96" t="s">
        <v>22</v>
      </c>
      <c r="O15" s="6"/>
      <c r="P15" s="243"/>
    </row>
    <row r="16" spans="1:16" ht="30" customHeight="1" thickTop="1" x14ac:dyDescent="0.25">
      <c r="A16" s="43" t="s">
        <v>25</v>
      </c>
      <c r="B16" s="44" t="s">
        <v>525</v>
      </c>
      <c r="C16" s="366">
        <v>2.3999999999999998E-3</v>
      </c>
      <c r="D16" s="366">
        <v>5.8403199999999995E-3</v>
      </c>
      <c r="E16" s="366">
        <v>0</v>
      </c>
      <c r="F16" s="366">
        <v>4.7452599999999998E-2</v>
      </c>
      <c r="G16" s="366">
        <v>0</v>
      </c>
      <c r="H16" s="366">
        <v>0</v>
      </c>
      <c r="I16" s="366">
        <v>0</v>
      </c>
      <c r="J16" s="366">
        <v>0</v>
      </c>
      <c r="K16" s="366">
        <v>7.3733999999999996E-3</v>
      </c>
      <c r="L16" s="366">
        <v>0</v>
      </c>
      <c r="M16" s="45" t="s">
        <v>27</v>
      </c>
      <c r="N16" s="46" t="s">
        <v>25</v>
      </c>
      <c r="O16" s="6"/>
      <c r="P16" s="243"/>
    </row>
    <row r="17" spans="1:16" ht="30" customHeight="1" x14ac:dyDescent="0.25">
      <c r="A17" s="403" t="s">
        <v>252</v>
      </c>
      <c r="B17" s="403"/>
      <c r="C17" s="312">
        <f>SUM(C7:C16)</f>
        <v>6451.9564448219999</v>
      </c>
      <c r="D17" s="312">
        <f t="shared" ref="D17:I17" si="1">SUM(D7:D16)</f>
        <v>832.61679844499997</v>
      </c>
      <c r="E17" s="312">
        <f t="shared" si="1"/>
        <v>14395.111619915999</v>
      </c>
      <c r="F17" s="312">
        <f t="shared" si="1"/>
        <v>449.34591134800007</v>
      </c>
      <c r="G17" s="312">
        <f t="shared" si="1"/>
        <v>147646.08751385103</v>
      </c>
      <c r="H17" s="312">
        <f t="shared" si="1"/>
        <v>2951.8691341230001</v>
      </c>
      <c r="I17" s="312">
        <f t="shared" si="1"/>
        <v>1547.3340691609999</v>
      </c>
      <c r="J17" s="312">
        <f>SUM(J7:J16)</f>
        <v>893.37650234199987</v>
      </c>
      <c r="K17" s="312">
        <f>SUM(K7:K16)</f>
        <v>1887.012066685</v>
      </c>
      <c r="L17" s="312">
        <f>SUM(C17:K17)</f>
        <v>177054.71006069303</v>
      </c>
      <c r="M17" s="404" t="s">
        <v>28</v>
      </c>
      <c r="N17" s="404"/>
      <c r="O17" s="209"/>
      <c r="P17" s="243"/>
    </row>
    <row r="18" spans="1:16" x14ac:dyDescent="0.25">
      <c r="A18" s="106" t="s">
        <v>283</v>
      </c>
      <c r="B18" s="106"/>
      <c r="C18" s="191"/>
      <c r="D18" s="191"/>
      <c r="E18" s="191"/>
      <c r="F18" s="191"/>
      <c r="G18" s="191"/>
      <c r="H18" s="191"/>
      <c r="I18" s="191"/>
      <c r="J18" s="191"/>
      <c r="K18" s="191"/>
      <c r="L18" s="191"/>
      <c r="N18" s="4" t="s">
        <v>485</v>
      </c>
    </row>
    <row r="19" spans="1:16" x14ac:dyDescent="0.25">
      <c r="A19" s="457" t="s">
        <v>488</v>
      </c>
      <c r="B19" s="457"/>
      <c r="C19" s="195"/>
      <c r="D19" s="146"/>
      <c r="E19" s="150"/>
      <c r="F19" s="150"/>
      <c r="G19" s="150"/>
      <c r="H19" s="150"/>
      <c r="I19" s="150"/>
      <c r="J19" s="150"/>
      <c r="K19" s="150"/>
      <c r="L19" s="150"/>
      <c r="M19" s="458" t="s">
        <v>489</v>
      </c>
      <c r="N19" s="458"/>
    </row>
    <row r="20" spans="1:16" x14ac:dyDescent="0.25">
      <c r="C20" s="354"/>
      <c r="D20" s="354"/>
      <c r="E20" s="354"/>
      <c r="F20" s="354"/>
      <c r="G20" s="354"/>
      <c r="H20" s="354"/>
      <c r="I20" s="354"/>
      <c r="J20" s="354"/>
      <c r="K20" s="354"/>
      <c r="L20" s="354"/>
    </row>
    <row r="21" spans="1:16" x14ac:dyDescent="0.25">
      <c r="L21" s="191"/>
    </row>
    <row r="22" spans="1:16" x14ac:dyDescent="0.25">
      <c r="L22" s="295"/>
    </row>
  </sheetData>
  <mergeCells count="13">
    <mergeCell ref="A19:B19"/>
    <mergeCell ref="M19:N19"/>
    <mergeCell ref="A6:B6"/>
    <mergeCell ref="M6:N6"/>
    <mergeCell ref="A17:B17"/>
    <mergeCell ref="M17:N17"/>
    <mergeCell ref="A1:N1"/>
    <mergeCell ref="A2:N2"/>
    <mergeCell ref="A3:N3"/>
    <mergeCell ref="A4:N4"/>
    <mergeCell ref="A5:B5"/>
    <mergeCell ref="D5:K5"/>
    <mergeCell ref="M5:N5"/>
  </mergeCells>
  <printOptions horizontalCentered="1" verticalCentered="1"/>
  <pageMargins left="0" right="0" top="0" bottom="0" header="0.31496062992125984" footer="0.31496062992125984"/>
  <pageSetup paperSize="9" scale="7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rightToLeft="1" view="pageBreakPreview" zoomScale="104" zoomScaleSheetLayoutView="104" workbookViewId="0">
      <selection activeCell="A4" sqref="A4"/>
    </sheetView>
  </sheetViews>
  <sheetFormatPr defaultRowHeight="13.2" x14ac:dyDescent="0.25"/>
  <cols>
    <col min="1" max="1" width="20.44140625" customWidth="1"/>
    <col min="2" max="2" width="20.44140625" style="15" customWidth="1"/>
    <col min="3" max="3" width="10" bestFit="1" customWidth="1"/>
    <col min="4" max="4" width="20.44140625" customWidth="1"/>
    <col min="5" max="5" width="7.33203125" bestFit="1" customWidth="1"/>
    <col min="6" max="6" width="40.44140625" customWidth="1"/>
    <col min="7" max="7" width="4.33203125" bestFit="1" customWidth="1"/>
    <col min="11" max="11" width="4.33203125" bestFit="1" customWidth="1"/>
    <col min="12" max="12" width="7.33203125" bestFit="1" customWidth="1"/>
  </cols>
  <sheetData>
    <row r="1" spans="1:12" s="23" customFormat="1" ht="17.25" customHeight="1" x14ac:dyDescent="0.25">
      <c r="A1" s="461"/>
      <c r="B1" s="462"/>
      <c r="C1" s="462"/>
      <c r="D1" s="462"/>
      <c r="E1" s="462"/>
      <c r="F1" s="462"/>
      <c r="G1" s="22"/>
      <c r="H1" s="22"/>
      <c r="I1" s="22"/>
      <c r="J1" s="22"/>
      <c r="K1" s="22"/>
    </row>
    <row r="2" spans="1:12" s="54" customFormat="1" ht="47.25" customHeight="1" x14ac:dyDescent="0.25">
      <c r="A2" s="428" t="s">
        <v>586</v>
      </c>
      <c r="B2" s="428"/>
      <c r="C2" s="428"/>
      <c r="D2" s="428"/>
      <c r="E2" s="428"/>
      <c r="F2" s="428"/>
      <c r="G2" s="343"/>
      <c r="H2" s="53"/>
      <c r="I2" s="53"/>
      <c r="J2" s="53"/>
      <c r="K2" s="53"/>
    </row>
    <row r="3" spans="1:12" s="52" customFormat="1" ht="37.5" customHeight="1" x14ac:dyDescent="0.25">
      <c r="A3" s="429" t="s">
        <v>587</v>
      </c>
      <c r="B3" s="429"/>
      <c r="C3" s="429"/>
      <c r="D3" s="429"/>
      <c r="E3" s="429"/>
      <c r="F3" s="429"/>
      <c r="G3" s="344"/>
      <c r="H3" s="51"/>
      <c r="I3" s="51"/>
      <c r="J3" s="51"/>
      <c r="K3" s="51"/>
    </row>
    <row r="4" spans="1:12" x14ac:dyDescent="0.25">
      <c r="A4" s="56"/>
      <c r="B4" s="55"/>
      <c r="C4" s="56"/>
      <c r="D4" s="56">
        <v>2015</v>
      </c>
      <c r="E4" s="56"/>
      <c r="F4" s="56"/>
    </row>
    <row r="5" spans="1:12" x14ac:dyDescent="0.25">
      <c r="A5" s="56"/>
      <c r="B5" s="55"/>
      <c r="C5" s="56"/>
      <c r="D5" s="56"/>
      <c r="E5" s="56"/>
      <c r="F5" s="56"/>
    </row>
    <row r="6" spans="1:12" x14ac:dyDescent="0.25">
      <c r="A6" s="56"/>
      <c r="B6" s="55"/>
      <c r="C6" s="196">
        <v>41</v>
      </c>
      <c r="D6" s="196">
        <v>2</v>
      </c>
      <c r="E6" s="196">
        <v>350</v>
      </c>
      <c r="F6" s="56">
        <v>0</v>
      </c>
      <c r="L6" s="194"/>
    </row>
    <row r="7" spans="1:12" x14ac:dyDescent="0.25">
      <c r="A7" s="56"/>
      <c r="B7" s="55"/>
      <c r="C7" s="196">
        <v>1</v>
      </c>
      <c r="D7" s="196">
        <v>0</v>
      </c>
      <c r="E7" s="196">
        <v>0</v>
      </c>
      <c r="F7" s="56">
        <v>0</v>
      </c>
      <c r="L7" s="194"/>
    </row>
    <row r="8" spans="1:12" x14ac:dyDescent="0.25">
      <c r="A8" s="56"/>
      <c r="B8" s="55"/>
      <c r="C8" s="196">
        <v>192</v>
      </c>
      <c r="D8" s="196">
        <v>1</v>
      </c>
      <c r="E8" s="196">
        <v>2</v>
      </c>
      <c r="F8" s="56">
        <v>0</v>
      </c>
      <c r="L8" s="194"/>
    </row>
    <row r="9" spans="1:12" x14ac:dyDescent="0.25">
      <c r="A9" s="56"/>
      <c r="B9" s="55"/>
      <c r="C9" s="196">
        <v>3</v>
      </c>
      <c r="D9" s="196">
        <v>0</v>
      </c>
      <c r="E9" s="196">
        <v>0</v>
      </c>
      <c r="F9" s="56">
        <v>1</v>
      </c>
      <c r="L9" s="194"/>
    </row>
    <row r="10" spans="1:12" x14ac:dyDescent="0.25">
      <c r="A10" s="56"/>
      <c r="B10" s="55"/>
      <c r="C10" s="196">
        <v>4</v>
      </c>
      <c r="D10" s="196">
        <v>0</v>
      </c>
      <c r="E10" s="196">
        <v>1</v>
      </c>
      <c r="F10" s="56">
        <v>0</v>
      </c>
      <c r="L10" s="194"/>
    </row>
    <row r="11" spans="1:12" x14ac:dyDescent="0.25">
      <c r="A11" s="56"/>
      <c r="B11" s="55"/>
      <c r="C11" s="196">
        <v>56</v>
      </c>
      <c r="D11" s="196">
        <v>2</v>
      </c>
      <c r="E11" s="196">
        <v>185</v>
      </c>
      <c r="F11" s="56">
        <v>1</v>
      </c>
      <c r="L11" s="194"/>
    </row>
    <row r="12" spans="1:12" x14ac:dyDescent="0.25">
      <c r="A12" s="56"/>
      <c r="B12" s="55"/>
      <c r="C12" s="196">
        <v>237</v>
      </c>
      <c r="D12" s="196">
        <v>7</v>
      </c>
      <c r="E12" s="196">
        <v>62</v>
      </c>
      <c r="F12" s="56">
        <v>4</v>
      </c>
      <c r="L12" s="194"/>
    </row>
    <row r="13" spans="1:12" x14ac:dyDescent="0.25">
      <c r="A13" s="56"/>
      <c r="B13" s="55"/>
      <c r="C13" s="196">
        <v>3419</v>
      </c>
      <c r="D13" s="196">
        <v>841</v>
      </c>
      <c r="E13" s="196">
        <v>1134</v>
      </c>
      <c r="F13" s="56">
        <v>62</v>
      </c>
      <c r="L13" s="194"/>
    </row>
    <row r="14" spans="1:12" x14ac:dyDescent="0.25">
      <c r="A14" s="56"/>
      <c r="B14" s="55"/>
      <c r="C14" s="196">
        <v>189</v>
      </c>
      <c r="D14" s="196">
        <v>11</v>
      </c>
      <c r="E14" s="196">
        <v>494</v>
      </c>
      <c r="F14" s="56">
        <v>89</v>
      </c>
      <c r="L14" s="194"/>
    </row>
    <row r="15" spans="1:12" x14ac:dyDescent="0.25">
      <c r="A15" s="56"/>
      <c r="B15" s="55"/>
      <c r="C15" s="196">
        <v>14</v>
      </c>
      <c r="D15" s="196">
        <v>43</v>
      </c>
      <c r="E15" s="196">
        <v>16</v>
      </c>
      <c r="F15" s="56">
        <v>1</v>
      </c>
      <c r="L15" s="194"/>
    </row>
    <row r="16" spans="1:12" x14ac:dyDescent="0.25">
      <c r="A16" s="56"/>
      <c r="B16" s="55"/>
      <c r="C16" s="196">
        <f>SUM(C6:C15)</f>
        <v>4156</v>
      </c>
      <c r="D16" s="56">
        <f>SUM(D6:D15)</f>
        <v>907</v>
      </c>
      <c r="E16" s="196">
        <f>SUM(E6:E15)</f>
        <v>2244</v>
      </c>
      <c r="F16" s="56"/>
      <c r="G16" s="194"/>
      <c r="L16" s="194"/>
    </row>
    <row r="17" spans="1:6" x14ac:dyDescent="0.25">
      <c r="A17" s="56"/>
      <c r="B17" s="55"/>
      <c r="C17" s="56"/>
      <c r="D17" s="56"/>
      <c r="E17" s="56"/>
      <c r="F17" s="56"/>
    </row>
    <row r="18" spans="1:6" x14ac:dyDescent="0.25">
      <c r="A18" s="56"/>
      <c r="B18" s="55"/>
      <c r="C18" s="56"/>
      <c r="D18" s="56"/>
      <c r="E18" s="56"/>
      <c r="F18" s="56"/>
    </row>
    <row r="19" spans="1:6" x14ac:dyDescent="0.25">
      <c r="A19" s="56"/>
      <c r="B19" s="55"/>
      <c r="C19" s="56"/>
      <c r="D19" s="56"/>
      <c r="E19" s="56"/>
      <c r="F19" s="56"/>
    </row>
    <row r="20" spans="1:6" x14ac:dyDescent="0.25">
      <c r="A20" s="56"/>
      <c r="B20" s="55"/>
      <c r="C20" s="56"/>
      <c r="D20" s="56"/>
      <c r="E20" s="56"/>
      <c r="F20" s="56"/>
    </row>
    <row r="21" spans="1:6" x14ac:dyDescent="0.25">
      <c r="A21" s="56"/>
      <c r="B21" s="55"/>
      <c r="C21" s="56"/>
      <c r="D21" s="56"/>
      <c r="E21" s="56"/>
      <c r="F21" s="56"/>
    </row>
    <row r="22" spans="1:6" x14ac:dyDescent="0.25">
      <c r="A22" s="56"/>
      <c r="B22" s="55"/>
      <c r="C22" s="56"/>
      <c r="D22" s="56"/>
      <c r="E22" s="56"/>
      <c r="F22" s="56"/>
    </row>
    <row r="23" spans="1:6" x14ac:dyDescent="0.25">
      <c r="A23" s="56"/>
      <c r="B23" s="55"/>
      <c r="C23" s="56"/>
      <c r="D23" s="56"/>
      <c r="E23" s="56"/>
      <c r="F23" s="56"/>
    </row>
    <row r="24" spans="1:6" x14ac:dyDescent="0.25">
      <c r="A24" s="56"/>
      <c r="B24" s="55"/>
      <c r="C24" s="56"/>
      <c r="D24" s="56"/>
      <c r="E24" s="56"/>
      <c r="F24" s="56"/>
    </row>
    <row r="25" spans="1:6" x14ac:dyDescent="0.25">
      <c r="A25" s="56"/>
      <c r="B25" s="55"/>
      <c r="C25" s="56"/>
      <c r="D25" s="56"/>
      <c r="E25" s="56"/>
      <c r="F25" s="56"/>
    </row>
    <row r="26" spans="1:6" x14ac:dyDescent="0.25">
      <c r="A26" s="56"/>
      <c r="B26" s="55"/>
      <c r="C26" s="56"/>
      <c r="D26" s="56"/>
      <c r="E26" s="56"/>
      <c r="F26" s="56"/>
    </row>
    <row r="27" spans="1:6" x14ac:dyDescent="0.25">
      <c r="A27" s="56"/>
      <c r="B27" s="55"/>
      <c r="C27" s="56"/>
      <c r="D27" s="56"/>
      <c r="E27" s="56"/>
      <c r="F27" s="56"/>
    </row>
    <row r="28" spans="1:6" x14ac:dyDescent="0.25">
      <c r="A28" s="56"/>
      <c r="B28" s="55"/>
      <c r="C28" s="56"/>
      <c r="D28" s="56"/>
      <c r="E28" s="56"/>
      <c r="F28" s="56"/>
    </row>
    <row r="29" spans="1:6" ht="94.2" customHeight="1" x14ac:dyDescent="0.25">
      <c r="A29" s="459"/>
      <c r="B29" s="460"/>
      <c r="C29" s="56"/>
      <c r="D29" s="56"/>
      <c r="E29" s="56"/>
      <c r="F29" s="56"/>
    </row>
    <row r="30" spans="1:6" ht="15.75" customHeight="1" x14ac:dyDescent="0.25">
      <c r="A30" s="430" t="s">
        <v>567</v>
      </c>
      <c r="B30" s="430"/>
      <c r="C30" s="430"/>
      <c r="D30" s="430"/>
      <c r="E30" s="430"/>
      <c r="F30" s="430"/>
    </row>
    <row r="31" spans="1:6" ht="21.75" customHeight="1" x14ac:dyDescent="0.25">
      <c r="A31" s="16"/>
      <c r="B31" s="24" t="s">
        <v>268</v>
      </c>
    </row>
    <row r="32" spans="1:6" ht="26.4" x14ac:dyDescent="0.25">
      <c r="A32" s="14" t="s">
        <v>257</v>
      </c>
      <c r="B32" s="79">
        <f>SUM('64'!L7)</f>
        <v>18.075743581000001</v>
      </c>
    </row>
    <row r="33" spans="1:2" ht="26.4" x14ac:dyDescent="0.25">
      <c r="A33" s="14" t="s">
        <v>258</v>
      </c>
      <c r="B33" s="79">
        <f>SUM('64'!L8)</f>
        <v>0.498009547</v>
      </c>
    </row>
    <row r="34" spans="1:2" ht="66" x14ac:dyDescent="0.25">
      <c r="A34" s="14" t="s">
        <v>266</v>
      </c>
      <c r="B34" s="79">
        <f>SUM('64'!L9)</f>
        <v>197.13374988000001</v>
      </c>
    </row>
    <row r="35" spans="1:2" ht="66" x14ac:dyDescent="0.25">
      <c r="A35" s="14" t="s">
        <v>265</v>
      </c>
      <c r="B35" s="79">
        <f>SUM('64'!L10)</f>
        <v>153377.62934283901</v>
      </c>
    </row>
    <row r="36" spans="1:2" ht="66" x14ac:dyDescent="0.25">
      <c r="A36" s="17" t="s">
        <v>264</v>
      </c>
      <c r="B36" s="79">
        <f>SUM('64'!L11)</f>
        <v>4.1355006059999999</v>
      </c>
    </row>
    <row r="37" spans="1:2" ht="52.8" x14ac:dyDescent="0.25">
      <c r="A37" s="14" t="s">
        <v>259</v>
      </c>
      <c r="B37" s="79">
        <f>SUM('64'!L12)</f>
        <v>17955.155204008006</v>
      </c>
    </row>
    <row r="38" spans="1:2" ht="66" x14ac:dyDescent="0.25">
      <c r="A38" s="14" t="s">
        <v>263</v>
      </c>
      <c r="B38" s="79">
        <f>SUM('64'!L13)</f>
        <v>5309.9633674380011</v>
      </c>
    </row>
    <row r="39" spans="1:2" ht="66" x14ac:dyDescent="0.25">
      <c r="A39" s="14" t="s">
        <v>262</v>
      </c>
      <c r="B39" s="79">
        <f>SUM('64'!L14)</f>
        <v>155.77325987899999</v>
      </c>
    </row>
    <row r="40" spans="1:2" ht="52.8" x14ac:dyDescent="0.25">
      <c r="A40" s="14" t="s">
        <v>261</v>
      </c>
      <c r="B40" s="79">
        <f>SUM('64'!L15)</f>
        <v>36.282816595</v>
      </c>
    </row>
    <row r="41" spans="1:2" ht="79.2" x14ac:dyDescent="0.25">
      <c r="A41" s="14" t="s">
        <v>260</v>
      </c>
      <c r="B41" s="79">
        <f>SUM('64'!L16)</f>
        <v>0</v>
      </c>
    </row>
    <row r="45" spans="1:2" x14ac:dyDescent="0.25">
      <c r="B45" s="110">
        <f>SUM(B32:B44)</f>
        <v>177054.646994373</v>
      </c>
    </row>
  </sheetData>
  <mergeCells count="5">
    <mergeCell ref="A29:B29"/>
    <mergeCell ref="A2:F2"/>
    <mergeCell ref="A1:F1"/>
    <mergeCell ref="A3:F3"/>
    <mergeCell ref="A30:F30"/>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rightToLeft="1" view="pageBreakPreview" zoomScale="89" zoomScaleSheetLayoutView="89" workbookViewId="0">
      <selection activeCell="L6" sqref="L6:L15"/>
    </sheetView>
  </sheetViews>
  <sheetFormatPr defaultRowHeight="13.8" x14ac:dyDescent="0.25"/>
  <cols>
    <col min="1" max="1" width="3.88671875" style="10" customWidth="1"/>
    <col min="2" max="2" width="30" style="8" customWidth="1"/>
    <col min="3" max="3" width="12.33203125" style="65" bestFit="1" customWidth="1"/>
    <col min="4" max="4" width="9.5546875" style="65" bestFit="1" customWidth="1"/>
    <col min="5" max="5" width="12.33203125" style="65" bestFit="1" customWidth="1"/>
    <col min="6" max="6" width="9.5546875" style="65" bestFit="1" customWidth="1"/>
    <col min="7" max="7" width="12.33203125" style="65" bestFit="1" customWidth="1"/>
    <col min="8" max="8" width="9.33203125" style="65" bestFit="1" customWidth="1"/>
    <col min="9" max="10" width="8.6640625" style="65" customWidth="1"/>
    <col min="11" max="11" width="7.5546875" style="65" bestFit="1" customWidth="1"/>
    <col min="12" max="12" width="10.44140625" style="65" bestFit="1" customWidth="1"/>
    <col min="13" max="13" width="30.33203125" style="4" customWidth="1"/>
    <col min="14" max="14" width="3.109375" style="4" customWidth="1"/>
    <col min="15" max="15" width="10.44140625" style="4" bestFit="1" customWidth="1"/>
    <col min="16" max="17" width="10.109375" style="4" bestFit="1" customWidth="1"/>
    <col min="18" max="256" width="9.109375" style="4"/>
    <col min="257" max="257" width="3.88671875" style="4" customWidth="1"/>
    <col min="258" max="258" width="30" style="4" customWidth="1"/>
    <col min="259" max="268" width="8.6640625" style="4" customWidth="1"/>
    <col min="269" max="269" width="30.33203125" style="4" customWidth="1"/>
    <col min="270" max="270" width="3.109375" style="4" customWidth="1"/>
    <col min="271" max="271" width="9.5546875" style="4" bestFit="1" customWidth="1"/>
    <col min="272" max="273" width="10.109375" style="4" bestFit="1" customWidth="1"/>
    <col min="274" max="512" width="9.109375" style="4"/>
    <col min="513" max="513" width="3.88671875" style="4" customWidth="1"/>
    <col min="514" max="514" width="30" style="4" customWidth="1"/>
    <col min="515" max="524" width="8.6640625" style="4" customWidth="1"/>
    <col min="525" max="525" width="30.33203125" style="4" customWidth="1"/>
    <col min="526" max="526" width="3.109375" style="4" customWidth="1"/>
    <col min="527" max="527" width="9.5546875" style="4" bestFit="1" customWidth="1"/>
    <col min="528" max="529" width="10.109375" style="4" bestFit="1" customWidth="1"/>
    <col min="530" max="768" width="9.109375" style="4"/>
    <col min="769" max="769" width="3.88671875" style="4" customWidth="1"/>
    <col min="770" max="770" width="30" style="4" customWidth="1"/>
    <col min="771" max="780" width="8.6640625" style="4" customWidth="1"/>
    <col min="781" max="781" width="30.33203125" style="4" customWidth="1"/>
    <col min="782" max="782" width="3.109375" style="4" customWidth="1"/>
    <col min="783" max="783" width="9.5546875" style="4" bestFit="1" customWidth="1"/>
    <col min="784" max="785" width="10.109375" style="4" bestFit="1" customWidth="1"/>
    <col min="786" max="1024" width="9.109375" style="4"/>
    <col min="1025" max="1025" width="3.88671875" style="4" customWidth="1"/>
    <col min="1026" max="1026" width="30" style="4" customWidth="1"/>
    <col min="1027" max="1036" width="8.6640625" style="4" customWidth="1"/>
    <col min="1037" max="1037" width="30.33203125" style="4" customWidth="1"/>
    <col min="1038" max="1038" width="3.109375" style="4" customWidth="1"/>
    <col min="1039" max="1039" width="9.5546875" style="4" bestFit="1" customWidth="1"/>
    <col min="1040" max="1041" width="10.109375" style="4" bestFit="1" customWidth="1"/>
    <col min="1042" max="1280" width="9.109375" style="4"/>
    <col min="1281" max="1281" width="3.88671875" style="4" customWidth="1"/>
    <col min="1282" max="1282" width="30" style="4" customWidth="1"/>
    <col min="1283" max="1292" width="8.6640625" style="4" customWidth="1"/>
    <col min="1293" max="1293" width="30.33203125" style="4" customWidth="1"/>
    <col min="1294" max="1294" width="3.109375" style="4" customWidth="1"/>
    <col min="1295" max="1295" width="9.5546875" style="4" bestFit="1" customWidth="1"/>
    <col min="1296" max="1297" width="10.109375" style="4" bestFit="1" customWidth="1"/>
    <col min="1298" max="1536" width="9.109375" style="4"/>
    <col min="1537" max="1537" width="3.88671875" style="4" customWidth="1"/>
    <col min="1538" max="1538" width="30" style="4" customWidth="1"/>
    <col min="1539" max="1548" width="8.6640625" style="4" customWidth="1"/>
    <col min="1549" max="1549" width="30.33203125" style="4" customWidth="1"/>
    <col min="1550" max="1550" width="3.109375" style="4" customWidth="1"/>
    <col min="1551" max="1551" width="9.5546875" style="4" bestFit="1" customWidth="1"/>
    <col min="1552" max="1553" width="10.109375" style="4" bestFit="1" customWidth="1"/>
    <col min="1554" max="1792" width="9.109375" style="4"/>
    <col min="1793" max="1793" width="3.88671875" style="4" customWidth="1"/>
    <col min="1794" max="1794" width="30" style="4" customWidth="1"/>
    <col min="1795" max="1804" width="8.6640625" style="4" customWidth="1"/>
    <col min="1805" max="1805" width="30.33203125" style="4" customWidth="1"/>
    <col min="1806" max="1806" width="3.109375" style="4" customWidth="1"/>
    <col min="1807" max="1807" width="9.5546875" style="4" bestFit="1" customWidth="1"/>
    <col min="1808" max="1809" width="10.109375" style="4" bestFit="1" customWidth="1"/>
    <col min="1810" max="2048" width="9.109375" style="4"/>
    <col min="2049" max="2049" width="3.88671875" style="4" customWidth="1"/>
    <col min="2050" max="2050" width="30" style="4" customWidth="1"/>
    <col min="2051" max="2060" width="8.6640625" style="4" customWidth="1"/>
    <col min="2061" max="2061" width="30.33203125" style="4" customWidth="1"/>
    <col min="2062" max="2062" width="3.109375" style="4" customWidth="1"/>
    <col min="2063" max="2063" width="9.5546875" style="4" bestFit="1" customWidth="1"/>
    <col min="2064" max="2065" width="10.109375" style="4" bestFit="1" customWidth="1"/>
    <col min="2066" max="2304" width="9.109375" style="4"/>
    <col min="2305" max="2305" width="3.88671875" style="4" customWidth="1"/>
    <col min="2306" max="2306" width="30" style="4" customWidth="1"/>
    <col min="2307" max="2316" width="8.6640625" style="4" customWidth="1"/>
    <col min="2317" max="2317" width="30.33203125" style="4" customWidth="1"/>
    <col min="2318" max="2318" width="3.109375" style="4" customWidth="1"/>
    <col min="2319" max="2319" width="9.5546875" style="4" bestFit="1" customWidth="1"/>
    <col min="2320" max="2321" width="10.109375" style="4" bestFit="1" customWidth="1"/>
    <col min="2322" max="2560" width="9.109375" style="4"/>
    <col min="2561" max="2561" width="3.88671875" style="4" customWidth="1"/>
    <col min="2562" max="2562" width="30" style="4" customWidth="1"/>
    <col min="2563" max="2572" width="8.6640625" style="4" customWidth="1"/>
    <col min="2573" max="2573" width="30.33203125" style="4" customWidth="1"/>
    <col min="2574" max="2574" width="3.109375" style="4" customWidth="1"/>
    <col min="2575" max="2575" width="9.5546875" style="4" bestFit="1" customWidth="1"/>
    <col min="2576" max="2577" width="10.109375" style="4" bestFit="1" customWidth="1"/>
    <col min="2578" max="2816" width="9.109375" style="4"/>
    <col min="2817" max="2817" width="3.88671875" style="4" customWidth="1"/>
    <col min="2818" max="2818" width="30" style="4" customWidth="1"/>
    <col min="2819" max="2828" width="8.6640625" style="4" customWidth="1"/>
    <col min="2829" max="2829" width="30.33203125" style="4" customWidth="1"/>
    <col min="2830" max="2830" width="3.109375" style="4" customWidth="1"/>
    <col min="2831" max="2831" width="9.5546875" style="4" bestFit="1" customWidth="1"/>
    <col min="2832" max="2833" width="10.109375" style="4" bestFit="1" customWidth="1"/>
    <col min="2834" max="3072" width="9.109375" style="4"/>
    <col min="3073" max="3073" width="3.88671875" style="4" customWidth="1"/>
    <col min="3074" max="3074" width="30" style="4" customWidth="1"/>
    <col min="3075" max="3084" width="8.6640625" style="4" customWidth="1"/>
    <col min="3085" max="3085" width="30.33203125" style="4" customWidth="1"/>
    <col min="3086" max="3086" width="3.109375" style="4" customWidth="1"/>
    <col min="3087" max="3087" width="9.5546875" style="4" bestFit="1" customWidth="1"/>
    <col min="3088" max="3089" width="10.109375" style="4" bestFit="1" customWidth="1"/>
    <col min="3090" max="3328" width="9.109375" style="4"/>
    <col min="3329" max="3329" width="3.88671875" style="4" customWidth="1"/>
    <col min="3330" max="3330" width="30" style="4" customWidth="1"/>
    <col min="3331" max="3340" width="8.6640625" style="4" customWidth="1"/>
    <col min="3341" max="3341" width="30.33203125" style="4" customWidth="1"/>
    <col min="3342" max="3342" width="3.109375" style="4" customWidth="1"/>
    <col min="3343" max="3343" width="9.5546875" style="4" bestFit="1" customWidth="1"/>
    <col min="3344" max="3345" width="10.109375" style="4" bestFit="1" customWidth="1"/>
    <col min="3346" max="3584" width="9.109375" style="4"/>
    <col min="3585" max="3585" width="3.88671875" style="4" customWidth="1"/>
    <col min="3586" max="3586" width="30" style="4" customWidth="1"/>
    <col min="3587" max="3596" width="8.6640625" style="4" customWidth="1"/>
    <col min="3597" max="3597" width="30.33203125" style="4" customWidth="1"/>
    <col min="3598" max="3598" width="3.109375" style="4" customWidth="1"/>
    <col min="3599" max="3599" width="9.5546875" style="4" bestFit="1" customWidth="1"/>
    <col min="3600" max="3601" width="10.109375" style="4" bestFit="1" customWidth="1"/>
    <col min="3602" max="3840" width="9.109375" style="4"/>
    <col min="3841" max="3841" width="3.88671875" style="4" customWidth="1"/>
    <col min="3842" max="3842" width="30" style="4" customWidth="1"/>
    <col min="3843" max="3852" width="8.6640625" style="4" customWidth="1"/>
    <col min="3853" max="3853" width="30.33203125" style="4" customWidth="1"/>
    <col min="3854" max="3854" width="3.109375" style="4" customWidth="1"/>
    <col min="3855" max="3855" width="9.5546875" style="4" bestFit="1" customWidth="1"/>
    <col min="3856" max="3857" width="10.109375" style="4" bestFit="1" customWidth="1"/>
    <col min="3858" max="4096" width="9.109375" style="4"/>
    <col min="4097" max="4097" width="3.88671875" style="4" customWidth="1"/>
    <col min="4098" max="4098" width="30" style="4" customWidth="1"/>
    <col min="4099" max="4108" width="8.6640625" style="4" customWidth="1"/>
    <col min="4109" max="4109" width="30.33203125" style="4" customWidth="1"/>
    <col min="4110" max="4110" width="3.109375" style="4" customWidth="1"/>
    <col min="4111" max="4111" width="9.5546875" style="4" bestFit="1" customWidth="1"/>
    <col min="4112" max="4113" width="10.109375" style="4" bestFit="1" customWidth="1"/>
    <col min="4114" max="4352" width="9.109375" style="4"/>
    <col min="4353" max="4353" width="3.88671875" style="4" customWidth="1"/>
    <col min="4354" max="4354" width="30" style="4" customWidth="1"/>
    <col min="4355" max="4364" width="8.6640625" style="4" customWidth="1"/>
    <col min="4365" max="4365" width="30.33203125" style="4" customWidth="1"/>
    <col min="4366" max="4366" width="3.109375" style="4" customWidth="1"/>
    <col min="4367" max="4367" width="9.5546875" style="4" bestFit="1" customWidth="1"/>
    <col min="4368" max="4369" width="10.109375" style="4" bestFit="1" customWidth="1"/>
    <col min="4370" max="4608" width="9.109375" style="4"/>
    <col min="4609" max="4609" width="3.88671875" style="4" customWidth="1"/>
    <col min="4610" max="4610" width="30" style="4" customWidth="1"/>
    <col min="4611" max="4620" width="8.6640625" style="4" customWidth="1"/>
    <col min="4621" max="4621" width="30.33203125" style="4" customWidth="1"/>
    <col min="4622" max="4622" width="3.109375" style="4" customWidth="1"/>
    <col min="4623" max="4623" width="9.5546875" style="4" bestFit="1" customWidth="1"/>
    <col min="4624" max="4625" width="10.109375" style="4" bestFit="1" customWidth="1"/>
    <col min="4626" max="4864" width="9.109375" style="4"/>
    <col min="4865" max="4865" width="3.88671875" style="4" customWidth="1"/>
    <col min="4866" max="4866" width="30" style="4" customWidth="1"/>
    <col min="4867" max="4876" width="8.6640625" style="4" customWidth="1"/>
    <col min="4877" max="4877" width="30.33203125" style="4" customWidth="1"/>
    <col min="4878" max="4878" width="3.109375" style="4" customWidth="1"/>
    <col min="4879" max="4879" width="9.5546875" style="4" bestFit="1" customWidth="1"/>
    <col min="4880" max="4881" width="10.109375" style="4" bestFit="1" customWidth="1"/>
    <col min="4882" max="5120" width="9.109375" style="4"/>
    <col min="5121" max="5121" width="3.88671875" style="4" customWidth="1"/>
    <col min="5122" max="5122" width="30" style="4" customWidth="1"/>
    <col min="5123" max="5132" width="8.6640625" style="4" customWidth="1"/>
    <col min="5133" max="5133" width="30.33203125" style="4" customWidth="1"/>
    <col min="5134" max="5134" width="3.109375" style="4" customWidth="1"/>
    <col min="5135" max="5135" width="9.5546875" style="4" bestFit="1" customWidth="1"/>
    <col min="5136" max="5137" width="10.109375" style="4" bestFit="1" customWidth="1"/>
    <col min="5138" max="5376" width="9.109375" style="4"/>
    <col min="5377" max="5377" width="3.88671875" style="4" customWidth="1"/>
    <col min="5378" max="5378" width="30" style="4" customWidth="1"/>
    <col min="5379" max="5388" width="8.6640625" style="4" customWidth="1"/>
    <col min="5389" max="5389" width="30.33203125" style="4" customWidth="1"/>
    <col min="5390" max="5390" width="3.109375" style="4" customWidth="1"/>
    <col min="5391" max="5391" width="9.5546875" style="4" bestFit="1" customWidth="1"/>
    <col min="5392" max="5393" width="10.109375" style="4" bestFit="1" customWidth="1"/>
    <col min="5394" max="5632" width="9.109375" style="4"/>
    <col min="5633" max="5633" width="3.88671875" style="4" customWidth="1"/>
    <col min="5634" max="5634" width="30" style="4" customWidth="1"/>
    <col min="5635" max="5644" width="8.6640625" style="4" customWidth="1"/>
    <col min="5645" max="5645" width="30.33203125" style="4" customWidth="1"/>
    <col min="5646" max="5646" width="3.109375" style="4" customWidth="1"/>
    <col min="5647" max="5647" width="9.5546875" style="4" bestFit="1" customWidth="1"/>
    <col min="5648" max="5649" width="10.109375" style="4" bestFit="1" customWidth="1"/>
    <col min="5650" max="5888" width="9.109375" style="4"/>
    <col min="5889" max="5889" width="3.88671875" style="4" customWidth="1"/>
    <col min="5890" max="5890" width="30" style="4" customWidth="1"/>
    <col min="5891" max="5900" width="8.6640625" style="4" customWidth="1"/>
    <col min="5901" max="5901" width="30.33203125" style="4" customWidth="1"/>
    <col min="5902" max="5902" width="3.109375" style="4" customWidth="1"/>
    <col min="5903" max="5903" width="9.5546875" style="4" bestFit="1" customWidth="1"/>
    <col min="5904" max="5905" width="10.109375" style="4" bestFit="1" customWidth="1"/>
    <col min="5906" max="6144" width="9.109375" style="4"/>
    <col min="6145" max="6145" width="3.88671875" style="4" customWidth="1"/>
    <col min="6146" max="6146" width="30" style="4" customWidth="1"/>
    <col min="6147" max="6156" width="8.6640625" style="4" customWidth="1"/>
    <col min="6157" max="6157" width="30.33203125" style="4" customWidth="1"/>
    <col min="6158" max="6158" width="3.109375" style="4" customWidth="1"/>
    <col min="6159" max="6159" width="9.5546875" style="4" bestFit="1" customWidth="1"/>
    <col min="6160" max="6161" width="10.109375" style="4" bestFit="1" customWidth="1"/>
    <col min="6162" max="6400" width="9.109375" style="4"/>
    <col min="6401" max="6401" width="3.88671875" style="4" customWidth="1"/>
    <col min="6402" max="6402" width="30" style="4" customWidth="1"/>
    <col min="6403" max="6412" width="8.6640625" style="4" customWidth="1"/>
    <col min="6413" max="6413" width="30.33203125" style="4" customWidth="1"/>
    <col min="6414" max="6414" width="3.109375" style="4" customWidth="1"/>
    <col min="6415" max="6415" width="9.5546875" style="4" bestFit="1" customWidth="1"/>
    <col min="6416" max="6417" width="10.109375" style="4" bestFit="1" customWidth="1"/>
    <col min="6418" max="6656" width="9.109375" style="4"/>
    <col min="6657" max="6657" width="3.88671875" style="4" customWidth="1"/>
    <col min="6658" max="6658" width="30" style="4" customWidth="1"/>
    <col min="6659" max="6668" width="8.6640625" style="4" customWidth="1"/>
    <col min="6669" max="6669" width="30.33203125" style="4" customWidth="1"/>
    <col min="6670" max="6670" width="3.109375" style="4" customWidth="1"/>
    <col min="6671" max="6671" width="9.5546875" style="4" bestFit="1" customWidth="1"/>
    <col min="6672" max="6673" width="10.109375" style="4" bestFit="1" customWidth="1"/>
    <col min="6674" max="6912" width="9.109375" style="4"/>
    <col min="6913" max="6913" width="3.88671875" style="4" customWidth="1"/>
    <col min="6914" max="6914" width="30" style="4" customWidth="1"/>
    <col min="6915" max="6924" width="8.6640625" style="4" customWidth="1"/>
    <col min="6925" max="6925" width="30.33203125" style="4" customWidth="1"/>
    <col min="6926" max="6926" width="3.109375" style="4" customWidth="1"/>
    <col min="6927" max="6927" width="9.5546875" style="4" bestFit="1" customWidth="1"/>
    <col min="6928" max="6929" width="10.109375" style="4" bestFit="1" customWidth="1"/>
    <col min="6930" max="7168" width="9.109375" style="4"/>
    <col min="7169" max="7169" width="3.88671875" style="4" customWidth="1"/>
    <col min="7170" max="7170" width="30" style="4" customWidth="1"/>
    <col min="7171" max="7180" width="8.6640625" style="4" customWidth="1"/>
    <col min="7181" max="7181" width="30.33203125" style="4" customWidth="1"/>
    <col min="7182" max="7182" width="3.109375" style="4" customWidth="1"/>
    <col min="7183" max="7183" width="9.5546875" style="4" bestFit="1" customWidth="1"/>
    <col min="7184" max="7185" width="10.109375" style="4" bestFit="1" customWidth="1"/>
    <col min="7186" max="7424" width="9.109375" style="4"/>
    <col min="7425" max="7425" width="3.88671875" style="4" customWidth="1"/>
    <col min="7426" max="7426" width="30" style="4" customWidth="1"/>
    <col min="7427" max="7436" width="8.6640625" style="4" customWidth="1"/>
    <col min="7437" max="7437" width="30.33203125" style="4" customWidth="1"/>
    <col min="7438" max="7438" width="3.109375" style="4" customWidth="1"/>
    <col min="7439" max="7439" width="9.5546875" style="4" bestFit="1" customWidth="1"/>
    <col min="7440" max="7441" width="10.109375" style="4" bestFit="1" customWidth="1"/>
    <col min="7442" max="7680" width="9.109375" style="4"/>
    <col min="7681" max="7681" width="3.88671875" style="4" customWidth="1"/>
    <col min="7682" max="7682" width="30" style="4" customWidth="1"/>
    <col min="7683" max="7692" width="8.6640625" style="4" customWidth="1"/>
    <col min="7693" max="7693" width="30.33203125" style="4" customWidth="1"/>
    <col min="7694" max="7694" width="3.109375" style="4" customWidth="1"/>
    <col min="7695" max="7695" width="9.5546875" style="4" bestFit="1" customWidth="1"/>
    <col min="7696" max="7697" width="10.109375" style="4" bestFit="1" customWidth="1"/>
    <col min="7698" max="7936" width="9.109375" style="4"/>
    <col min="7937" max="7937" width="3.88671875" style="4" customWidth="1"/>
    <col min="7938" max="7938" width="30" style="4" customWidth="1"/>
    <col min="7939" max="7948" width="8.6640625" style="4" customWidth="1"/>
    <col min="7949" max="7949" width="30.33203125" style="4" customWidth="1"/>
    <col min="7950" max="7950" width="3.109375" style="4" customWidth="1"/>
    <col min="7951" max="7951" width="9.5546875" style="4" bestFit="1" customWidth="1"/>
    <col min="7952" max="7953" width="10.109375" style="4" bestFit="1" customWidth="1"/>
    <col min="7954" max="8192" width="9.109375" style="4"/>
    <col min="8193" max="8193" width="3.88671875" style="4" customWidth="1"/>
    <col min="8194" max="8194" width="30" style="4" customWidth="1"/>
    <col min="8195" max="8204" width="8.6640625" style="4" customWidth="1"/>
    <col min="8205" max="8205" width="30.33203125" style="4" customWidth="1"/>
    <col min="8206" max="8206" width="3.109375" style="4" customWidth="1"/>
    <col min="8207" max="8207" width="9.5546875" style="4" bestFit="1" customWidth="1"/>
    <col min="8208" max="8209" width="10.109375" style="4" bestFit="1" customWidth="1"/>
    <col min="8210" max="8448" width="9.109375" style="4"/>
    <col min="8449" max="8449" width="3.88671875" style="4" customWidth="1"/>
    <col min="8450" max="8450" width="30" style="4" customWidth="1"/>
    <col min="8451" max="8460" width="8.6640625" style="4" customWidth="1"/>
    <col min="8461" max="8461" width="30.33203125" style="4" customWidth="1"/>
    <col min="8462" max="8462" width="3.109375" style="4" customWidth="1"/>
    <col min="8463" max="8463" width="9.5546875" style="4" bestFit="1" customWidth="1"/>
    <col min="8464" max="8465" width="10.109375" style="4" bestFit="1" customWidth="1"/>
    <col min="8466" max="8704" width="9.109375" style="4"/>
    <col min="8705" max="8705" width="3.88671875" style="4" customWidth="1"/>
    <col min="8706" max="8706" width="30" style="4" customWidth="1"/>
    <col min="8707" max="8716" width="8.6640625" style="4" customWidth="1"/>
    <col min="8717" max="8717" width="30.33203125" style="4" customWidth="1"/>
    <col min="8718" max="8718" width="3.109375" style="4" customWidth="1"/>
    <col min="8719" max="8719" width="9.5546875" style="4" bestFit="1" customWidth="1"/>
    <col min="8720" max="8721" width="10.109375" style="4" bestFit="1" customWidth="1"/>
    <col min="8722" max="8960" width="9.109375" style="4"/>
    <col min="8961" max="8961" width="3.88671875" style="4" customWidth="1"/>
    <col min="8962" max="8962" width="30" style="4" customWidth="1"/>
    <col min="8963" max="8972" width="8.6640625" style="4" customWidth="1"/>
    <col min="8973" max="8973" width="30.33203125" style="4" customWidth="1"/>
    <col min="8974" max="8974" width="3.109375" style="4" customWidth="1"/>
    <col min="8975" max="8975" width="9.5546875" style="4" bestFit="1" customWidth="1"/>
    <col min="8976" max="8977" width="10.109375" style="4" bestFit="1" customWidth="1"/>
    <col min="8978" max="9216" width="9.109375" style="4"/>
    <col min="9217" max="9217" width="3.88671875" style="4" customWidth="1"/>
    <col min="9218" max="9218" width="30" style="4" customWidth="1"/>
    <col min="9219" max="9228" width="8.6640625" style="4" customWidth="1"/>
    <col min="9229" max="9229" width="30.33203125" style="4" customWidth="1"/>
    <col min="9230" max="9230" width="3.109375" style="4" customWidth="1"/>
    <col min="9231" max="9231" width="9.5546875" style="4" bestFit="1" customWidth="1"/>
    <col min="9232" max="9233" width="10.109375" style="4" bestFit="1" customWidth="1"/>
    <col min="9234" max="9472" width="9.109375" style="4"/>
    <col min="9473" max="9473" width="3.88671875" style="4" customWidth="1"/>
    <col min="9474" max="9474" width="30" style="4" customWidth="1"/>
    <col min="9475" max="9484" width="8.6640625" style="4" customWidth="1"/>
    <col min="9485" max="9485" width="30.33203125" style="4" customWidth="1"/>
    <col min="9486" max="9486" width="3.109375" style="4" customWidth="1"/>
    <col min="9487" max="9487" width="9.5546875" style="4" bestFit="1" customWidth="1"/>
    <col min="9488" max="9489" width="10.109375" style="4" bestFit="1" customWidth="1"/>
    <col min="9490" max="9728" width="9.109375" style="4"/>
    <col min="9729" max="9729" width="3.88671875" style="4" customWidth="1"/>
    <col min="9730" max="9730" width="30" style="4" customWidth="1"/>
    <col min="9731" max="9740" width="8.6640625" style="4" customWidth="1"/>
    <col min="9741" max="9741" width="30.33203125" style="4" customWidth="1"/>
    <col min="9742" max="9742" width="3.109375" style="4" customWidth="1"/>
    <col min="9743" max="9743" width="9.5546875" style="4" bestFit="1" customWidth="1"/>
    <col min="9744" max="9745" width="10.109375" style="4" bestFit="1" customWidth="1"/>
    <col min="9746" max="9984" width="9.109375" style="4"/>
    <col min="9985" max="9985" width="3.88671875" style="4" customWidth="1"/>
    <col min="9986" max="9986" width="30" style="4" customWidth="1"/>
    <col min="9987" max="9996" width="8.6640625" style="4" customWidth="1"/>
    <col min="9997" max="9997" width="30.33203125" style="4" customWidth="1"/>
    <col min="9998" max="9998" width="3.109375" style="4" customWidth="1"/>
    <col min="9999" max="9999" width="9.5546875" style="4" bestFit="1" customWidth="1"/>
    <col min="10000" max="10001" width="10.109375" style="4" bestFit="1" customWidth="1"/>
    <col min="10002" max="10240" width="9.109375" style="4"/>
    <col min="10241" max="10241" width="3.88671875" style="4" customWidth="1"/>
    <col min="10242" max="10242" width="30" style="4" customWidth="1"/>
    <col min="10243" max="10252" width="8.6640625" style="4" customWidth="1"/>
    <col min="10253" max="10253" width="30.33203125" style="4" customWidth="1"/>
    <col min="10254" max="10254" width="3.109375" style="4" customWidth="1"/>
    <col min="10255" max="10255" width="9.5546875" style="4" bestFit="1" customWidth="1"/>
    <col min="10256" max="10257" width="10.109375" style="4" bestFit="1" customWidth="1"/>
    <col min="10258" max="10496" width="9.109375" style="4"/>
    <col min="10497" max="10497" width="3.88671875" style="4" customWidth="1"/>
    <col min="10498" max="10498" width="30" style="4" customWidth="1"/>
    <col min="10499" max="10508" width="8.6640625" style="4" customWidth="1"/>
    <col min="10509" max="10509" width="30.33203125" style="4" customWidth="1"/>
    <col min="10510" max="10510" width="3.109375" style="4" customWidth="1"/>
    <col min="10511" max="10511" width="9.5546875" style="4" bestFit="1" customWidth="1"/>
    <col min="10512" max="10513" width="10.109375" style="4" bestFit="1" customWidth="1"/>
    <col min="10514" max="10752" width="9.109375" style="4"/>
    <col min="10753" max="10753" width="3.88671875" style="4" customWidth="1"/>
    <col min="10754" max="10754" width="30" style="4" customWidth="1"/>
    <col min="10755" max="10764" width="8.6640625" style="4" customWidth="1"/>
    <col min="10765" max="10765" width="30.33203125" style="4" customWidth="1"/>
    <col min="10766" max="10766" width="3.109375" style="4" customWidth="1"/>
    <col min="10767" max="10767" width="9.5546875" style="4" bestFit="1" customWidth="1"/>
    <col min="10768" max="10769" width="10.109375" style="4" bestFit="1" customWidth="1"/>
    <col min="10770" max="11008" width="9.109375" style="4"/>
    <col min="11009" max="11009" width="3.88671875" style="4" customWidth="1"/>
    <col min="11010" max="11010" width="30" style="4" customWidth="1"/>
    <col min="11011" max="11020" width="8.6640625" style="4" customWidth="1"/>
    <col min="11021" max="11021" width="30.33203125" style="4" customWidth="1"/>
    <col min="11022" max="11022" width="3.109375" style="4" customWidth="1"/>
    <col min="11023" max="11023" width="9.5546875" style="4" bestFit="1" customWidth="1"/>
    <col min="11024" max="11025" width="10.109375" style="4" bestFit="1" customWidth="1"/>
    <col min="11026" max="11264" width="9.109375" style="4"/>
    <col min="11265" max="11265" width="3.88671875" style="4" customWidth="1"/>
    <col min="11266" max="11266" width="30" style="4" customWidth="1"/>
    <col min="11267" max="11276" width="8.6640625" style="4" customWidth="1"/>
    <col min="11277" max="11277" width="30.33203125" style="4" customWidth="1"/>
    <col min="11278" max="11278" width="3.109375" style="4" customWidth="1"/>
    <col min="11279" max="11279" width="9.5546875" style="4" bestFit="1" customWidth="1"/>
    <col min="11280" max="11281" width="10.109375" style="4" bestFit="1" customWidth="1"/>
    <col min="11282" max="11520" width="9.109375" style="4"/>
    <col min="11521" max="11521" width="3.88671875" style="4" customWidth="1"/>
    <col min="11522" max="11522" width="30" style="4" customWidth="1"/>
    <col min="11523" max="11532" width="8.6640625" style="4" customWidth="1"/>
    <col min="11533" max="11533" width="30.33203125" style="4" customWidth="1"/>
    <col min="11534" max="11534" width="3.109375" style="4" customWidth="1"/>
    <col min="11535" max="11535" width="9.5546875" style="4" bestFit="1" customWidth="1"/>
    <col min="11536" max="11537" width="10.109375" style="4" bestFit="1" customWidth="1"/>
    <col min="11538" max="11776" width="9.109375" style="4"/>
    <col min="11777" max="11777" width="3.88671875" style="4" customWidth="1"/>
    <col min="11778" max="11778" width="30" style="4" customWidth="1"/>
    <col min="11779" max="11788" width="8.6640625" style="4" customWidth="1"/>
    <col min="11789" max="11789" width="30.33203125" style="4" customWidth="1"/>
    <col min="11790" max="11790" width="3.109375" style="4" customWidth="1"/>
    <col min="11791" max="11791" width="9.5546875" style="4" bestFit="1" customWidth="1"/>
    <col min="11792" max="11793" width="10.109375" style="4" bestFit="1" customWidth="1"/>
    <col min="11794" max="12032" width="9.109375" style="4"/>
    <col min="12033" max="12033" width="3.88671875" style="4" customWidth="1"/>
    <col min="12034" max="12034" width="30" style="4" customWidth="1"/>
    <col min="12035" max="12044" width="8.6640625" style="4" customWidth="1"/>
    <col min="12045" max="12045" width="30.33203125" style="4" customWidth="1"/>
    <col min="12046" max="12046" width="3.109375" style="4" customWidth="1"/>
    <col min="12047" max="12047" width="9.5546875" style="4" bestFit="1" customWidth="1"/>
    <col min="12048" max="12049" width="10.109375" style="4" bestFit="1" customWidth="1"/>
    <col min="12050" max="12288" width="9.109375" style="4"/>
    <col min="12289" max="12289" width="3.88671875" style="4" customWidth="1"/>
    <col min="12290" max="12290" width="30" style="4" customWidth="1"/>
    <col min="12291" max="12300" width="8.6640625" style="4" customWidth="1"/>
    <col min="12301" max="12301" width="30.33203125" style="4" customWidth="1"/>
    <col min="12302" max="12302" width="3.109375" style="4" customWidth="1"/>
    <col min="12303" max="12303" width="9.5546875" style="4" bestFit="1" customWidth="1"/>
    <col min="12304" max="12305" width="10.109375" style="4" bestFit="1" customWidth="1"/>
    <col min="12306" max="12544" width="9.109375" style="4"/>
    <col min="12545" max="12545" width="3.88671875" style="4" customWidth="1"/>
    <col min="12546" max="12546" width="30" style="4" customWidth="1"/>
    <col min="12547" max="12556" width="8.6640625" style="4" customWidth="1"/>
    <col min="12557" max="12557" width="30.33203125" style="4" customWidth="1"/>
    <col min="12558" max="12558" width="3.109375" style="4" customWidth="1"/>
    <col min="12559" max="12559" width="9.5546875" style="4" bestFit="1" customWidth="1"/>
    <col min="12560" max="12561" width="10.109375" style="4" bestFit="1" customWidth="1"/>
    <col min="12562" max="12800" width="9.109375" style="4"/>
    <col min="12801" max="12801" width="3.88671875" style="4" customWidth="1"/>
    <col min="12802" max="12802" width="30" style="4" customWidth="1"/>
    <col min="12803" max="12812" width="8.6640625" style="4" customWidth="1"/>
    <col min="12813" max="12813" width="30.33203125" style="4" customWidth="1"/>
    <col min="12814" max="12814" width="3.109375" style="4" customWidth="1"/>
    <col min="12815" max="12815" width="9.5546875" style="4" bestFit="1" customWidth="1"/>
    <col min="12816" max="12817" width="10.109375" style="4" bestFit="1" customWidth="1"/>
    <col min="12818" max="13056" width="9.109375" style="4"/>
    <col min="13057" max="13057" width="3.88671875" style="4" customWidth="1"/>
    <col min="13058" max="13058" width="30" style="4" customWidth="1"/>
    <col min="13059" max="13068" width="8.6640625" style="4" customWidth="1"/>
    <col min="13069" max="13069" width="30.33203125" style="4" customWidth="1"/>
    <col min="13070" max="13070" width="3.109375" style="4" customWidth="1"/>
    <col min="13071" max="13071" width="9.5546875" style="4" bestFit="1" customWidth="1"/>
    <col min="13072" max="13073" width="10.109375" style="4" bestFit="1" customWidth="1"/>
    <col min="13074" max="13312" width="9.109375" style="4"/>
    <col min="13313" max="13313" width="3.88671875" style="4" customWidth="1"/>
    <col min="13314" max="13314" width="30" style="4" customWidth="1"/>
    <col min="13315" max="13324" width="8.6640625" style="4" customWidth="1"/>
    <col min="13325" max="13325" width="30.33203125" style="4" customWidth="1"/>
    <col min="13326" max="13326" width="3.109375" style="4" customWidth="1"/>
    <col min="13327" max="13327" width="9.5546875" style="4" bestFit="1" customWidth="1"/>
    <col min="13328" max="13329" width="10.109375" style="4" bestFit="1" customWidth="1"/>
    <col min="13330" max="13568" width="9.109375" style="4"/>
    <col min="13569" max="13569" width="3.88671875" style="4" customWidth="1"/>
    <col min="13570" max="13570" width="30" style="4" customWidth="1"/>
    <col min="13571" max="13580" width="8.6640625" style="4" customWidth="1"/>
    <col min="13581" max="13581" width="30.33203125" style="4" customWidth="1"/>
    <col min="13582" max="13582" width="3.109375" style="4" customWidth="1"/>
    <col min="13583" max="13583" width="9.5546875" style="4" bestFit="1" customWidth="1"/>
    <col min="13584" max="13585" width="10.109375" style="4" bestFit="1" customWidth="1"/>
    <col min="13586" max="13824" width="9.109375" style="4"/>
    <col min="13825" max="13825" width="3.88671875" style="4" customWidth="1"/>
    <col min="13826" max="13826" width="30" style="4" customWidth="1"/>
    <col min="13827" max="13836" width="8.6640625" style="4" customWidth="1"/>
    <col min="13837" max="13837" width="30.33203125" style="4" customWidth="1"/>
    <col min="13838" max="13838" width="3.109375" style="4" customWidth="1"/>
    <col min="13839" max="13839" width="9.5546875" style="4" bestFit="1" customWidth="1"/>
    <col min="13840" max="13841" width="10.109375" style="4" bestFit="1" customWidth="1"/>
    <col min="13842" max="14080" width="9.109375" style="4"/>
    <col min="14081" max="14081" width="3.88671875" style="4" customWidth="1"/>
    <col min="14082" max="14082" width="30" style="4" customWidth="1"/>
    <col min="14083" max="14092" width="8.6640625" style="4" customWidth="1"/>
    <col min="14093" max="14093" width="30.33203125" style="4" customWidth="1"/>
    <col min="14094" max="14094" width="3.109375" style="4" customWidth="1"/>
    <col min="14095" max="14095" width="9.5546875" style="4" bestFit="1" customWidth="1"/>
    <col min="14096" max="14097" width="10.109375" style="4" bestFit="1" customWidth="1"/>
    <col min="14098" max="14336" width="9.109375" style="4"/>
    <col min="14337" max="14337" width="3.88671875" style="4" customWidth="1"/>
    <col min="14338" max="14338" width="30" style="4" customWidth="1"/>
    <col min="14339" max="14348" width="8.6640625" style="4" customWidth="1"/>
    <col min="14349" max="14349" width="30.33203125" style="4" customWidth="1"/>
    <col min="14350" max="14350" width="3.109375" style="4" customWidth="1"/>
    <col min="14351" max="14351" width="9.5546875" style="4" bestFit="1" customWidth="1"/>
    <col min="14352" max="14353" width="10.109375" style="4" bestFit="1" customWidth="1"/>
    <col min="14354" max="14592" width="9.109375" style="4"/>
    <col min="14593" max="14593" width="3.88671875" style="4" customWidth="1"/>
    <col min="14594" max="14594" width="30" style="4" customWidth="1"/>
    <col min="14595" max="14604" width="8.6640625" style="4" customWidth="1"/>
    <col min="14605" max="14605" width="30.33203125" style="4" customWidth="1"/>
    <col min="14606" max="14606" width="3.109375" style="4" customWidth="1"/>
    <col min="14607" max="14607" width="9.5546875" style="4" bestFit="1" customWidth="1"/>
    <col min="14608" max="14609" width="10.109375" style="4" bestFit="1" customWidth="1"/>
    <col min="14610" max="14848" width="9.109375" style="4"/>
    <col min="14849" max="14849" width="3.88671875" style="4" customWidth="1"/>
    <col min="14850" max="14850" width="30" style="4" customWidth="1"/>
    <col min="14851" max="14860" width="8.6640625" style="4" customWidth="1"/>
    <col min="14861" max="14861" width="30.33203125" style="4" customWidth="1"/>
    <col min="14862" max="14862" width="3.109375" style="4" customWidth="1"/>
    <col min="14863" max="14863" width="9.5546875" style="4" bestFit="1" customWidth="1"/>
    <col min="14864" max="14865" width="10.109375" style="4" bestFit="1" customWidth="1"/>
    <col min="14866" max="15104" width="9.109375" style="4"/>
    <col min="15105" max="15105" width="3.88671875" style="4" customWidth="1"/>
    <col min="15106" max="15106" width="30" style="4" customWidth="1"/>
    <col min="15107" max="15116" width="8.6640625" style="4" customWidth="1"/>
    <col min="15117" max="15117" width="30.33203125" style="4" customWidth="1"/>
    <col min="15118" max="15118" width="3.109375" style="4" customWidth="1"/>
    <col min="15119" max="15119" width="9.5546875" style="4" bestFit="1" customWidth="1"/>
    <col min="15120" max="15121" width="10.109375" style="4" bestFit="1" customWidth="1"/>
    <col min="15122" max="15360" width="9.109375" style="4"/>
    <col min="15361" max="15361" width="3.88671875" style="4" customWidth="1"/>
    <col min="15362" max="15362" width="30" style="4" customWidth="1"/>
    <col min="15363" max="15372" width="8.6640625" style="4" customWidth="1"/>
    <col min="15373" max="15373" width="30.33203125" style="4" customWidth="1"/>
    <col min="15374" max="15374" width="3.109375" style="4" customWidth="1"/>
    <col min="15375" max="15375" width="9.5546875" style="4" bestFit="1" customWidth="1"/>
    <col min="15376" max="15377" width="10.109375" style="4" bestFit="1" customWidth="1"/>
    <col min="15378" max="15616" width="9.109375" style="4"/>
    <col min="15617" max="15617" width="3.88671875" style="4" customWidth="1"/>
    <col min="15618" max="15618" width="30" style="4" customWidth="1"/>
    <col min="15619" max="15628" width="8.6640625" style="4" customWidth="1"/>
    <col min="15629" max="15629" width="30.33203125" style="4" customWidth="1"/>
    <col min="15630" max="15630" width="3.109375" style="4" customWidth="1"/>
    <col min="15631" max="15631" width="9.5546875" style="4" bestFit="1" customWidth="1"/>
    <col min="15632" max="15633" width="10.109375" style="4" bestFit="1" customWidth="1"/>
    <col min="15634" max="15872" width="9.109375" style="4"/>
    <col min="15873" max="15873" width="3.88671875" style="4" customWidth="1"/>
    <col min="15874" max="15874" width="30" style="4" customWidth="1"/>
    <col min="15875" max="15884" width="8.6640625" style="4" customWidth="1"/>
    <col min="15885" max="15885" width="30.33203125" style="4" customWidth="1"/>
    <col min="15886" max="15886" width="3.109375" style="4" customWidth="1"/>
    <col min="15887" max="15887" width="9.5546875" style="4" bestFit="1" customWidth="1"/>
    <col min="15888" max="15889" width="10.109375" style="4" bestFit="1" customWidth="1"/>
    <col min="15890" max="16128" width="9.109375" style="4"/>
    <col min="16129" max="16129" width="3.88671875" style="4" customWidth="1"/>
    <col min="16130" max="16130" width="30" style="4" customWidth="1"/>
    <col min="16131" max="16140" width="8.6640625" style="4" customWidth="1"/>
    <col min="16141" max="16141" width="30.33203125" style="4" customWidth="1"/>
    <col min="16142" max="16142" width="3.109375" style="4" customWidth="1"/>
    <col min="16143" max="16143" width="9.5546875" style="4" bestFit="1" customWidth="1"/>
    <col min="16144" max="16145" width="10.109375" style="4" bestFit="1" customWidth="1"/>
    <col min="16146" max="16384" width="9.109375" style="4"/>
  </cols>
  <sheetData>
    <row r="1" spans="1:16" s="1" customFormat="1" ht="21" x14ac:dyDescent="0.25">
      <c r="A1" s="424" t="s">
        <v>528</v>
      </c>
      <c r="B1" s="424"/>
      <c r="C1" s="424"/>
      <c r="D1" s="424"/>
      <c r="E1" s="424"/>
      <c r="F1" s="424"/>
      <c r="G1" s="424"/>
      <c r="H1" s="424"/>
      <c r="I1" s="424"/>
      <c r="J1" s="424"/>
      <c r="K1" s="424"/>
      <c r="L1" s="424"/>
      <c r="M1" s="424"/>
      <c r="N1" s="424"/>
    </row>
    <row r="2" spans="1:16" s="62" customFormat="1" ht="21" x14ac:dyDescent="0.25">
      <c r="A2" s="406">
        <v>2020</v>
      </c>
      <c r="B2" s="406"/>
      <c r="C2" s="406"/>
      <c r="D2" s="406"/>
      <c r="E2" s="406"/>
      <c r="F2" s="406"/>
      <c r="G2" s="406"/>
      <c r="H2" s="406"/>
      <c r="I2" s="406"/>
      <c r="J2" s="406"/>
      <c r="K2" s="406"/>
      <c r="L2" s="406"/>
      <c r="M2" s="406"/>
      <c r="N2" s="406"/>
    </row>
    <row r="3" spans="1:16" s="7" customFormat="1" ht="15.6" x14ac:dyDescent="0.25">
      <c r="A3" s="423" t="s">
        <v>529</v>
      </c>
      <c r="B3" s="423"/>
      <c r="C3" s="423"/>
      <c r="D3" s="423"/>
      <c r="E3" s="423"/>
      <c r="F3" s="423"/>
      <c r="G3" s="423"/>
      <c r="H3" s="423"/>
      <c r="I3" s="423"/>
      <c r="J3" s="423"/>
      <c r="K3" s="423"/>
      <c r="L3" s="423"/>
      <c r="M3" s="423"/>
      <c r="N3" s="423"/>
    </row>
    <row r="4" spans="1:16" s="63" customFormat="1" ht="21.9" customHeight="1" x14ac:dyDescent="0.25">
      <c r="A4" s="409" t="s">
        <v>565</v>
      </c>
      <c r="B4" s="409"/>
      <c r="C4" s="75"/>
      <c r="D4" s="410">
        <v>2020</v>
      </c>
      <c r="E4" s="410"/>
      <c r="F4" s="410"/>
      <c r="G4" s="410"/>
      <c r="H4" s="410"/>
      <c r="I4" s="410"/>
      <c r="J4" s="410"/>
      <c r="K4" s="410"/>
      <c r="L4" s="75"/>
      <c r="M4" s="411" t="s">
        <v>536</v>
      </c>
      <c r="N4" s="411"/>
    </row>
    <row r="5" spans="1:16" s="65" customFormat="1" ht="191.25" customHeight="1" x14ac:dyDescent="0.25">
      <c r="A5" s="401" t="s">
        <v>566</v>
      </c>
      <c r="B5" s="401"/>
      <c r="C5" s="33" t="s">
        <v>281</v>
      </c>
      <c r="D5" s="33" t="s">
        <v>274</v>
      </c>
      <c r="E5" s="33" t="s">
        <v>275</v>
      </c>
      <c r="F5" s="33" t="s">
        <v>276</v>
      </c>
      <c r="G5" s="33" t="s">
        <v>277</v>
      </c>
      <c r="H5" s="58" t="s">
        <v>429</v>
      </c>
      <c r="I5" s="33" t="s">
        <v>278</v>
      </c>
      <c r="J5" s="33" t="s">
        <v>428</v>
      </c>
      <c r="K5" s="33" t="s">
        <v>284</v>
      </c>
      <c r="L5" s="64" t="s">
        <v>279</v>
      </c>
      <c r="M5" s="402" t="s">
        <v>254</v>
      </c>
      <c r="N5" s="402"/>
    </row>
    <row r="6" spans="1:16" ht="26.25" customHeight="1" thickBot="1" x14ac:dyDescent="0.3">
      <c r="A6" s="61" t="s">
        <v>0</v>
      </c>
      <c r="B6" s="76" t="s">
        <v>1</v>
      </c>
      <c r="C6" s="395">
        <v>10.894705576</v>
      </c>
      <c r="D6" s="395">
        <v>7.3103386910000037</v>
      </c>
      <c r="E6" s="395">
        <v>36.989162259999972</v>
      </c>
      <c r="F6" s="395">
        <v>0.21670612</v>
      </c>
      <c r="G6" s="395">
        <v>10.755188849999996</v>
      </c>
      <c r="H6" s="395">
        <v>2.8556043500000001</v>
      </c>
      <c r="I6" s="395">
        <v>0.31196788999999997</v>
      </c>
      <c r="J6" s="395">
        <v>0.180309471</v>
      </c>
      <c r="K6" s="395">
        <v>0.29164237999999998</v>
      </c>
      <c r="L6" s="395">
        <f>SUM(C6:K6)</f>
        <v>69.80562558799997</v>
      </c>
      <c r="M6" s="77" t="s">
        <v>2</v>
      </c>
      <c r="N6" s="78" t="s">
        <v>0</v>
      </c>
      <c r="O6" s="209"/>
      <c r="P6" s="243"/>
    </row>
    <row r="7" spans="1:16" ht="26.25" customHeight="1" thickTop="1" thickBot="1" x14ac:dyDescent="0.3">
      <c r="A7" s="91" t="s">
        <v>3</v>
      </c>
      <c r="B7" s="97" t="s">
        <v>4</v>
      </c>
      <c r="C7" s="396">
        <v>0.36819126999999996</v>
      </c>
      <c r="D7" s="396">
        <v>0.31237118000000003</v>
      </c>
      <c r="E7" s="396">
        <v>0.76184603799999995</v>
      </c>
      <c r="F7" s="396">
        <v>0.75440917000000007</v>
      </c>
      <c r="G7" s="396">
        <v>0.14020105999999999</v>
      </c>
      <c r="H7" s="396">
        <v>0</v>
      </c>
      <c r="I7" s="396">
        <v>0</v>
      </c>
      <c r="J7" s="396">
        <v>1.2705950000000002E-2</v>
      </c>
      <c r="K7" s="396">
        <v>3.6501999999999997E-3</v>
      </c>
      <c r="L7" s="396">
        <f t="shared" ref="L7:L14" si="0">SUM(C7:K7)</f>
        <v>2.353374868</v>
      </c>
      <c r="M7" s="98" t="s">
        <v>5</v>
      </c>
      <c r="N7" s="99" t="s">
        <v>3</v>
      </c>
      <c r="O7" s="209"/>
      <c r="P7" s="243"/>
    </row>
    <row r="8" spans="1:16" ht="30" customHeight="1" thickTop="1" thickBot="1" x14ac:dyDescent="0.3">
      <c r="A8" s="90" t="s">
        <v>6</v>
      </c>
      <c r="B8" s="94" t="s">
        <v>504</v>
      </c>
      <c r="C8" s="397">
        <v>7.5216108099999985</v>
      </c>
      <c r="D8" s="397">
        <v>1.7640874169999998</v>
      </c>
      <c r="E8" s="397">
        <v>2.4243386799999995</v>
      </c>
      <c r="F8" s="397">
        <v>7.38065997</v>
      </c>
      <c r="G8" s="397">
        <v>83.796390150000022</v>
      </c>
      <c r="H8" s="397">
        <v>0.24624184599999999</v>
      </c>
      <c r="I8" s="397">
        <v>6.7870650000000001E-3</v>
      </c>
      <c r="J8" s="397">
        <v>1.3761920000000002E-2</v>
      </c>
      <c r="K8" s="397">
        <v>4.6789509999999998E-3</v>
      </c>
      <c r="L8" s="397">
        <f t="shared" si="0"/>
        <v>103.15855680900002</v>
      </c>
      <c r="M8" s="95" t="s">
        <v>8</v>
      </c>
      <c r="N8" s="96" t="s">
        <v>6</v>
      </c>
      <c r="O8" s="209"/>
      <c r="P8" s="243"/>
    </row>
    <row r="9" spans="1:16" ht="30" customHeight="1" thickTop="1" thickBot="1" x14ac:dyDescent="0.3">
      <c r="A9" s="91" t="s">
        <v>9</v>
      </c>
      <c r="B9" s="97" t="s">
        <v>505</v>
      </c>
      <c r="C9" s="396">
        <v>0.76074683999999992</v>
      </c>
      <c r="D9" s="396">
        <v>2.1239099999999997E-2</v>
      </c>
      <c r="E9" s="396">
        <v>0.14055763000000002</v>
      </c>
      <c r="F9" s="396">
        <v>0.88933867</v>
      </c>
      <c r="G9" s="396">
        <v>3.1900328800000008</v>
      </c>
      <c r="H9" s="396">
        <v>6.9135359999999996E-3</v>
      </c>
      <c r="I9" s="396">
        <v>1.172167E-2</v>
      </c>
      <c r="J9" s="396">
        <v>0</v>
      </c>
      <c r="K9" s="396">
        <v>1.2999800000000001E-3</v>
      </c>
      <c r="L9" s="396">
        <f t="shared" si="0"/>
        <v>5.0218503060000002</v>
      </c>
      <c r="M9" s="98" t="s">
        <v>10</v>
      </c>
      <c r="N9" s="99" t="s">
        <v>9</v>
      </c>
      <c r="O9" s="209"/>
      <c r="P9" s="243"/>
    </row>
    <row r="10" spans="1:16" ht="30" customHeight="1" thickTop="1" thickBot="1" x14ac:dyDescent="0.3">
      <c r="A10" s="90" t="s">
        <v>11</v>
      </c>
      <c r="B10" s="94" t="s">
        <v>506</v>
      </c>
      <c r="C10" s="397">
        <v>1.1972700000000001E-3</v>
      </c>
      <c r="D10" s="397">
        <v>0.29886062000000002</v>
      </c>
      <c r="E10" s="397">
        <v>14.444758979999998</v>
      </c>
      <c r="F10" s="397">
        <v>0</v>
      </c>
      <c r="G10" s="397">
        <v>2.9506763899999999</v>
      </c>
      <c r="H10" s="397">
        <v>0</v>
      </c>
      <c r="I10" s="397">
        <v>0</v>
      </c>
      <c r="J10" s="397">
        <v>3.6501999999999997E-4</v>
      </c>
      <c r="K10" s="397">
        <v>6.41E-5</v>
      </c>
      <c r="L10" s="397">
        <f t="shared" si="0"/>
        <v>17.695922379999999</v>
      </c>
      <c r="M10" s="95" t="s">
        <v>13</v>
      </c>
      <c r="N10" s="96" t="s">
        <v>11</v>
      </c>
      <c r="O10" s="209"/>
      <c r="P10" s="243"/>
    </row>
    <row r="11" spans="1:16" ht="26.25" customHeight="1" thickTop="1" thickBot="1" x14ac:dyDescent="0.3">
      <c r="A11" s="91" t="s">
        <v>14</v>
      </c>
      <c r="B11" s="97" t="s">
        <v>522</v>
      </c>
      <c r="C11" s="396">
        <v>31.484613016999997</v>
      </c>
      <c r="D11" s="396">
        <v>1.7691709199999999</v>
      </c>
      <c r="E11" s="396">
        <v>222.87652249999996</v>
      </c>
      <c r="F11" s="396">
        <v>1.651773554</v>
      </c>
      <c r="G11" s="396">
        <v>24.609141847000004</v>
      </c>
      <c r="H11" s="396">
        <v>2.8114497590000003</v>
      </c>
      <c r="I11" s="396">
        <v>0.14449186500000002</v>
      </c>
      <c r="J11" s="396">
        <v>0.68308576800000009</v>
      </c>
      <c r="K11" s="396">
        <v>2.4815013060000002</v>
      </c>
      <c r="L11" s="396">
        <f t="shared" si="0"/>
        <v>288.51175053599997</v>
      </c>
      <c r="M11" s="98" t="s">
        <v>16</v>
      </c>
      <c r="N11" s="99" t="s">
        <v>14</v>
      </c>
      <c r="O11" s="209"/>
      <c r="P11" s="243"/>
    </row>
    <row r="12" spans="1:16" ht="30" customHeight="1" thickTop="1" thickBot="1" x14ac:dyDescent="0.3">
      <c r="A12" s="90" t="s">
        <v>17</v>
      </c>
      <c r="B12" s="94" t="s">
        <v>523</v>
      </c>
      <c r="C12" s="397">
        <v>101.30692270799999</v>
      </c>
      <c r="D12" s="397">
        <v>11.259377812999995</v>
      </c>
      <c r="E12" s="397">
        <v>42.067727684000005</v>
      </c>
      <c r="F12" s="397">
        <v>21.844410176</v>
      </c>
      <c r="G12" s="397">
        <v>46.257261194000087</v>
      </c>
      <c r="H12" s="397">
        <v>14.843746492999999</v>
      </c>
      <c r="I12" s="397">
        <v>7.5210837960000001</v>
      </c>
      <c r="J12" s="397">
        <v>1.6560930359999999</v>
      </c>
      <c r="K12" s="397">
        <v>4.6680582410000007</v>
      </c>
      <c r="L12" s="397">
        <f t="shared" si="0"/>
        <v>251.42468114100006</v>
      </c>
      <c r="M12" s="95" t="s">
        <v>19</v>
      </c>
      <c r="N12" s="96" t="s">
        <v>17</v>
      </c>
      <c r="O12" s="209"/>
      <c r="P12" s="243"/>
    </row>
    <row r="13" spans="1:16" ht="26.25" customHeight="1" thickTop="1" thickBot="1" x14ac:dyDescent="0.3">
      <c r="A13" s="91" t="s">
        <v>20</v>
      </c>
      <c r="B13" s="97" t="s">
        <v>524</v>
      </c>
      <c r="C13" s="396">
        <v>2416.2040215820007</v>
      </c>
      <c r="D13" s="396">
        <v>419.0151622460001</v>
      </c>
      <c r="E13" s="396">
        <v>1086.4174606849995</v>
      </c>
      <c r="F13" s="396">
        <v>157.290248292</v>
      </c>
      <c r="G13" s="396">
        <v>1596.7992348280002</v>
      </c>
      <c r="H13" s="396">
        <v>877.66469310899993</v>
      </c>
      <c r="I13" s="396">
        <v>55.795316874000008</v>
      </c>
      <c r="J13" s="396">
        <v>13.906763205000001</v>
      </c>
      <c r="K13" s="396">
        <v>45.598083861999967</v>
      </c>
      <c r="L13" s="396">
        <f t="shared" si="0"/>
        <v>6668.6909846830004</v>
      </c>
      <c r="M13" s="98" t="s">
        <v>21</v>
      </c>
      <c r="N13" s="99" t="s">
        <v>20</v>
      </c>
      <c r="O13" s="209"/>
      <c r="P13" s="243"/>
    </row>
    <row r="14" spans="1:16" ht="26.25" customHeight="1" thickTop="1" thickBot="1" x14ac:dyDescent="0.3">
      <c r="A14" s="90" t="s">
        <v>22</v>
      </c>
      <c r="B14" s="94" t="s">
        <v>23</v>
      </c>
      <c r="C14" s="397">
        <v>931.15960479699993</v>
      </c>
      <c r="D14" s="397">
        <v>77.289557948999999</v>
      </c>
      <c r="E14" s="397">
        <v>693.91861345000041</v>
      </c>
      <c r="F14" s="397">
        <v>150.98532868799998</v>
      </c>
      <c r="G14" s="397">
        <v>271.74420770199993</v>
      </c>
      <c r="H14" s="397">
        <v>600.97711469000001</v>
      </c>
      <c r="I14" s="397">
        <v>35.780915696000001</v>
      </c>
      <c r="J14" s="397">
        <v>4.266599922000001</v>
      </c>
      <c r="K14" s="397">
        <v>0.87322509299999973</v>
      </c>
      <c r="L14" s="397">
        <f t="shared" si="0"/>
        <v>2766.9951679870005</v>
      </c>
      <c r="M14" s="95" t="s">
        <v>24</v>
      </c>
      <c r="N14" s="96" t="s">
        <v>22</v>
      </c>
      <c r="O14" s="209"/>
      <c r="P14" s="243"/>
    </row>
    <row r="15" spans="1:16" ht="30" customHeight="1" thickTop="1" x14ac:dyDescent="0.25">
      <c r="A15" s="43" t="s">
        <v>25</v>
      </c>
      <c r="B15" s="44" t="s">
        <v>525</v>
      </c>
      <c r="C15" s="398">
        <v>8.4891578499999945</v>
      </c>
      <c r="D15" s="398">
        <v>17.967586749999995</v>
      </c>
      <c r="E15" s="398">
        <v>11.172715129999998</v>
      </c>
      <c r="F15" s="398">
        <v>8.7898844700000005</v>
      </c>
      <c r="G15" s="398">
        <v>185.40180329000003</v>
      </c>
      <c r="H15" s="398">
        <v>3.6652881879999999</v>
      </c>
      <c r="I15" s="398">
        <v>2.52147554</v>
      </c>
      <c r="J15" s="398">
        <v>1.9356815000000003</v>
      </c>
      <c r="K15" s="398">
        <v>6.4062727500000012</v>
      </c>
      <c r="L15" s="398">
        <f>SUM(C15:K15)</f>
        <v>246.34986546800002</v>
      </c>
      <c r="M15" s="45" t="s">
        <v>27</v>
      </c>
      <c r="N15" s="46" t="s">
        <v>25</v>
      </c>
      <c r="O15" s="209"/>
      <c r="P15" s="243"/>
    </row>
    <row r="16" spans="1:16" ht="29.25" customHeight="1" x14ac:dyDescent="0.25">
      <c r="A16" s="403" t="s">
        <v>252</v>
      </c>
      <c r="B16" s="403"/>
      <c r="C16" s="312">
        <f>SUM(C6:C15)</f>
        <v>3508.1907717200011</v>
      </c>
      <c r="D16" s="312">
        <f t="shared" ref="D16:J16" si="1">SUM(D6:D15)</f>
        <v>537.00775268600012</v>
      </c>
      <c r="E16" s="312">
        <f>SUM(E6:E15)</f>
        <v>2111.213703037</v>
      </c>
      <c r="F16" s="312">
        <f t="shared" si="1"/>
        <v>349.80275910999995</v>
      </c>
      <c r="G16" s="312">
        <f t="shared" si="1"/>
        <v>2225.6441381909999</v>
      </c>
      <c r="H16" s="312">
        <f t="shared" si="1"/>
        <v>1503.0710519709999</v>
      </c>
      <c r="I16" s="312">
        <f t="shared" si="1"/>
        <v>102.09376039600001</v>
      </c>
      <c r="J16" s="312">
        <f t="shared" si="1"/>
        <v>22.655365792000001</v>
      </c>
      <c r="K16" s="312">
        <f>SUM(K6:K15)</f>
        <v>60.32847686299997</v>
      </c>
      <c r="L16" s="312">
        <f>SUM(C16:K16)</f>
        <v>10420.007779766</v>
      </c>
      <c r="M16" s="404" t="s">
        <v>28</v>
      </c>
      <c r="N16" s="404"/>
      <c r="O16" s="209"/>
      <c r="P16" s="243"/>
    </row>
    <row r="17" spans="2:14" x14ac:dyDescent="0.25">
      <c r="B17" s="8" t="s">
        <v>283</v>
      </c>
      <c r="G17" s="2"/>
      <c r="N17" s="4" t="s">
        <v>485</v>
      </c>
    </row>
    <row r="18" spans="2:14" x14ac:dyDescent="0.25">
      <c r="C18" s="191"/>
      <c r="D18" s="191"/>
      <c r="E18" s="191"/>
      <c r="F18" s="191"/>
      <c r="G18" s="191"/>
      <c r="H18" s="191"/>
      <c r="I18" s="191"/>
      <c r="J18" s="191"/>
      <c r="K18" s="191"/>
      <c r="L18" s="191"/>
    </row>
    <row r="19" spans="2:14" x14ac:dyDescent="0.25">
      <c r="C19" s="191"/>
      <c r="D19" s="191"/>
      <c r="E19" s="191"/>
      <c r="F19" s="191"/>
      <c r="G19" s="191"/>
      <c r="H19" s="191"/>
      <c r="I19" s="191"/>
      <c r="J19" s="191"/>
      <c r="K19" s="191"/>
      <c r="L19" s="191"/>
    </row>
    <row r="20" spans="2:14" x14ac:dyDescent="0.25">
      <c r="C20" s="191"/>
      <c r="D20" s="191"/>
      <c r="E20" s="191"/>
      <c r="F20" s="191"/>
      <c r="G20" s="191"/>
      <c r="H20" s="191"/>
      <c r="I20" s="191"/>
      <c r="J20" s="191"/>
      <c r="K20" s="191"/>
      <c r="L20" s="191"/>
    </row>
    <row r="21" spans="2:14" x14ac:dyDescent="0.25">
      <c r="C21" s="295"/>
      <c r="D21" s="295"/>
      <c r="E21" s="295"/>
      <c r="F21" s="295"/>
    </row>
  </sheetData>
  <customSheetViews>
    <customSheetView guid="{0FAC0244-EA19-11D4-BED2-0000C068ECF6}" showPageBreaks="1" showRuler="0" topLeftCell="L1">
      <selection activeCell="Y1" sqref="Y1"/>
      <pageMargins left="0.2" right="0.2" top="0.5" bottom="0.5" header="0.5" footer="0.5"/>
      <printOptions horizontalCentered="1"/>
      <pageSetup paperSize="9" orientation="landscape" r:id="rId1"/>
      <headerFooter alignWithMargins="0"/>
    </customSheetView>
  </customSheetViews>
  <mergeCells count="10">
    <mergeCell ref="A1:N1"/>
    <mergeCell ref="D4:K4"/>
    <mergeCell ref="M4:N4"/>
    <mergeCell ref="A16:B16"/>
    <mergeCell ref="M16:N16"/>
    <mergeCell ref="A2:N2"/>
    <mergeCell ref="A5:B5"/>
    <mergeCell ref="M5:N5"/>
    <mergeCell ref="A4:B4"/>
    <mergeCell ref="A3:N3"/>
  </mergeCells>
  <phoneticPr fontId="12" type="noConversion"/>
  <printOptions horizontalCentered="1" verticalCentered="1"/>
  <pageMargins left="0" right="0" top="0" bottom="0" header="0.51181102362204722" footer="0.51181102362204722"/>
  <pageSetup paperSize="9" scale="85" orientation="landscape"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5"/>
  <sheetViews>
    <sheetView rightToLeft="1" view="pageBreakPreview" zoomScale="90" zoomScaleNormal="100" zoomScaleSheetLayoutView="90" workbookViewId="0">
      <selection activeCell="L82" sqref="L82"/>
    </sheetView>
  </sheetViews>
  <sheetFormatPr defaultColWidth="9.109375" defaultRowHeight="13.8" x14ac:dyDescent="0.25"/>
  <cols>
    <col min="1" max="1" width="3.6640625" style="10" customWidth="1"/>
    <col min="2" max="2" width="30.6640625" style="8" customWidth="1"/>
    <col min="3" max="3" width="11.33203125" style="65" bestFit="1" customWidth="1"/>
    <col min="4" max="4" width="10.109375" style="65" bestFit="1" customWidth="1"/>
    <col min="5" max="5" width="11.33203125" style="65" bestFit="1" customWidth="1"/>
    <col min="6" max="6" width="8.44140625" style="65" bestFit="1" customWidth="1"/>
    <col min="7" max="7" width="12.33203125" style="65" bestFit="1" customWidth="1"/>
    <col min="8" max="8" width="9.33203125" style="65" customWidth="1"/>
    <col min="9" max="9" width="10.5546875" style="65" customWidth="1"/>
    <col min="10" max="10" width="10.33203125" style="65" customWidth="1"/>
    <col min="11" max="11" width="11.6640625" style="65" customWidth="1"/>
    <col min="12" max="12" width="13.33203125" style="65" bestFit="1" customWidth="1"/>
    <col min="13" max="13" width="30.6640625" style="4" customWidth="1"/>
    <col min="14" max="14" width="3.6640625" style="66" customWidth="1"/>
    <col min="15" max="16" width="9.109375" style="4"/>
    <col min="17" max="17" width="12.6640625" style="4" bestFit="1" customWidth="1"/>
    <col min="18" max="16384" width="9.109375" style="4"/>
  </cols>
  <sheetData>
    <row r="1" spans="1:17" s="1" customFormat="1" ht="24.75" customHeight="1" x14ac:dyDescent="0.25">
      <c r="A1" s="424" t="s">
        <v>530</v>
      </c>
      <c r="B1" s="424"/>
      <c r="C1" s="424"/>
      <c r="D1" s="424"/>
      <c r="E1" s="424"/>
      <c r="F1" s="424"/>
      <c r="G1" s="424"/>
      <c r="H1" s="424"/>
      <c r="I1" s="424"/>
      <c r="J1" s="424"/>
      <c r="K1" s="424"/>
      <c r="L1" s="424"/>
      <c r="M1" s="424"/>
      <c r="N1" s="424"/>
    </row>
    <row r="2" spans="1:17" s="62" customFormat="1" ht="21" x14ac:dyDescent="0.25">
      <c r="A2" s="406">
        <v>2020</v>
      </c>
      <c r="B2" s="406"/>
      <c r="C2" s="406"/>
      <c r="D2" s="406"/>
      <c r="E2" s="406"/>
      <c r="F2" s="406"/>
      <c r="G2" s="406"/>
      <c r="H2" s="406"/>
      <c r="I2" s="406"/>
      <c r="J2" s="406"/>
      <c r="K2" s="406"/>
      <c r="L2" s="406"/>
      <c r="M2" s="406"/>
      <c r="N2" s="406"/>
    </row>
    <row r="3" spans="1:17" s="7" customFormat="1" ht="15.6" x14ac:dyDescent="0.25">
      <c r="A3" s="423" t="s">
        <v>531</v>
      </c>
      <c r="B3" s="423"/>
      <c r="C3" s="423"/>
      <c r="D3" s="423"/>
      <c r="E3" s="423"/>
      <c r="F3" s="423"/>
      <c r="G3" s="423"/>
      <c r="H3" s="423"/>
      <c r="I3" s="423"/>
      <c r="J3" s="423"/>
      <c r="K3" s="423"/>
      <c r="L3" s="423"/>
      <c r="M3" s="423"/>
      <c r="N3" s="423"/>
    </row>
    <row r="4" spans="1:17" s="63" customFormat="1" ht="21.9" customHeight="1" x14ac:dyDescent="0.25">
      <c r="A4" s="112" t="s">
        <v>563</v>
      </c>
      <c r="B4" s="112"/>
      <c r="C4" s="20"/>
      <c r="D4" s="410">
        <v>2020</v>
      </c>
      <c r="E4" s="410"/>
      <c r="F4" s="410"/>
      <c r="G4" s="410"/>
      <c r="H4" s="410"/>
      <c r="I4" s="410"/>
      <c r="J4" s="410"/>
      <c r="K4" s="410"/>
      <c r="L4" s="20"/>
      <c r="N4" s="111" t="s">
        <v>564</v>
      </c>
    </row>
    <row r="5" spans="1:17" s="65" customFormat="1" ht="191.25" customHeight="1" x14ac:dyDescent="0.25">
      <c r="A5" s="401" t="s">
        <v>293</v>
      </c>
      <c r="B5" s="401"/>
      <c r="C5" s="33" t="s">
        <v>281</v>
      </c>
      <c r="D5" s="33" t="s">
        <v>274</v>
      </c>
      <c r="E5" s="33" t="s">
        <v>275</v>
      </c>
      <c r="F5" s="33" t="s">
        <v>276</v>
      </c>
      <c r="G5" s="33" t="s">
        <v>277</v>
      </c>
      <c r="H5" s="58" t="s">
        <v>430</v>
      </c>
      <c r="I5" s="33" t="s">
        <v>278</v>
      </c>
      <c r="J5" s="33" t="s">
        <v>428</v>
      </c>
      <c r="K5" s="33" t="s">
        <v>284</v>
      </c>
      <c r="L5" s="64" t="s">
        <v>279</v>
      </c>
      <c r="M5" s="402" t="s">
        <v>254</v>
      </c>
      <c r="N5" s="402"/>
    </row>
    <row r="6" spans="1:17" ht="30.6" customHeight="1" thickBot="1" x14ac:dyDescent="0.3">
      <c r="A6" s="61" t="s">
        <v>31</v>
      </c>
      <c r="B6" s="76" t="s">
        <v>1</v>
      </c>
      <c r="C6" s="367">
        <v>0.21040673999999998</v>
      </c>
      <c r="D6" s="367">
        <v>10.28218785</v>
      </c>
      <c r="E6" s="367">
        <v>1.6378143820000004</v>
      </c>
      <c r="F6" s="367">
        <v>4.4533376990000004</v>
      </c>
      <c r="G6" s="367">
        <v>5.4752999999999989E-3</v>
      </c>
      <c r="H6" s="367">
        <v>1.1999999999999999E-3</v>
      </c>
      <c r="I6" s="367">
        <v>0.84207014000000002</v>
      </c>
      <c r="J6" s="367">
        <v>7.4999999999999997E-3</v>
      </c>
      <c r="K6" s="367">
        <v>8.9089168999999996E-2</v>
      </c>
      <c r="L6" s="368">
        <f>SUM(C6:K6)</f>
        <v>17.529081280000003</v>
      </c>
      <c r="M6" s="77" t="s">
        <v>2</v>
      </c>
      <c r="N6" s="78" t="s">
        <v>31</v>
      </c>
      <c r="Q6" s="60"/>
    </row>
    <row r="7" spans="1:17" ht="30.6" customHeight="1" thickTop="1" thickBot="1" x14ac:dyDescent="0.3">
      <c r="A7" s="91" t="s">
        <v>32</v>
      </c>
      <c r="B7" s="97" t="s">
        <v>33</v>
      </c>
      <c r="C7" s="369">
        <v>1.0950599999999999E-3</v>
      </c>
      <c r="D7" s="369">
        <v>5.2863119000000003</v>
      </c>
      <c r="E7" s="369">
        <v>1.5897229500000005</v>
      </c>
      <c r="F7" s="369">
        <v>3.15065163</v>
      </c>
      <c r="G7" s="369">
        <v>5.4752999999999989E-3</v>
      </c>
      <c r="H7" s="369">
        <v>0</v>
      </c>
      <c r="I7" s="369">
        <v>0.15304338000000001</v>
      </c>
      <c r="J7" s="369">
        <v>0</v>
      </c>
      <c r="K7" s="369">
        <v>7.4490278999999993E-2</v>
      </c>
      <c r="L7" s="370">
        <f>SUM(C7:K7)</f>
        <v>10.260790499000002</v>
      </c>
      <c r="M7" s="98" t="s">
        <v>34</v>
      </c>
      <c r="N7" s="99" t="s">
        <v>32</v>
      </c>
      <c r="Q7" s="60"/>
    </row>
    <row r="8" spans="1:17" ht="30.6" customHeight="1" thickTop="1" thickBot="1" x14ac:dyDescent="0.3">
      <c r="A8" s="90" t="s">
        <v>35</v>
      </c>
      <c r="B8" s="94" t="s">
        <v>36</v>
      </c>
      <c r="C8" s="371">
        <v>0</v>
      </c>
      <c r="D8" s="371">
        <v>0</v>
      </c>
      <c r="E8" s="371">
        <v>0</v>
      </c>
      <c r="F8" s="371">
        <v>0.15882093899999999</v>
      </c>
      <c r="G8" s="371">
        <v>0</v>
      </c>
      <c r="H8" s="371">
        <v>0</v>
      </c>
      <c r="I8" s="371">
        <v>0</v>
      </c>
      <c r="J8" s="371">
        <v>0</v>
      </c>
      <c r="K8" s="371">
        <v>0</v>
      </c>
      <c r="L8" s="372">
        <f>SUM(C8:K8)</f>
        <v>0.15882093899999999</v>
      </c>
      <c r="M8" s="95" t="s">
        <v>37</v>
      </c>
      <c r="N8" s="96" t="s">
        <v>35</v>
      </c>
      <c r="Q8" s="60"/>
    </row>
    <row r="9" spans="1:17" ht="30.6" customHeight="1" thickTop="1" thickBot="1" x14ac:dyDescent="0.3">
      <c r="A9" s="91" t="s">
        <v>38</v>
      </c>
      <c r="B9" s="97" t="s">
        <v>39</v>
      </c>
      <c r="C9" s="369">
        <v>0.20211167999999999</v>
      </c>
      <c r="D9" s="369">
        <v>0</v>
      </c>
      <c r="E9" s="369">
        <v>1.49658E-3</v>
      </c>
      <c r="F9" s="369">
        <v>0.38562298</v>
      </c>
      <c r="G9" s="369">
        <v>0</v>
      </c>
      <c r="H9" s="369">
        <v>0</v>
      </c>
      <c r="I9" s="369">
        <v>7.1921880000000007E-2</v>
      </c>
      <c r="J9" s="369">
        <v>0</v>
      </c>
      <c r="K9" s="369">
        <v>0</v>
      </c>
      <c r="L9" s="370">
        <f t="shared" ref="L9:L72" si="0">SUM(C9:K9)</f>
        <v>0.66115311999999993</v>
      </c>
      <c r="M9" s="98" t="s">
        <v>40</v>
      </c>
      <c r="N9" s="99" t="s">
        <v>38</v>
      </c>
      <c r="Q9" s="60"/>
    </row>
    <row r="10" spans="1:17" ht="30.6" customHeight="1" thickTop="1" thickBot="1" x14ac:dyDescent="0.3">
      <c r="A10" s="90" t="s">
        <v>41</v>
      </c>
      <c r="B10" s="94" t="s">
        <v>42</v>
      </c>
      <c r="C10" s="371">
        <v>0</v>
      </c>
      <c r="D10" s="371">
        <v>0</v>
      </c>
      <c r="E10" s="371">
        <v>0</v>
      </c>
      <c r="F10" s="371">
        <v>0</v>
      </c>
      <c r="G10" s="371">
        <v>0</v>
      </c>
      <c r="H10" s="371">
        <v>0</v>
      </c>
      <c r="I10" s="371">
        <v>0</v>
      </c>
      <c r="J10" s="371">
        <v>0</v>
      </c>
      <c r="K10" s="371">
        <v>0</v>
      </c>
      <c r="L10" s="372">
        <f t="shared" si="0"/>
        <v>0</v>
      </c>
      <c r="M10" s="95" t="s">
        <v>43</v>
      </c>
      <c r="N10" s="96" t="s">
        <v>41</v>
      </c>
      <c r="Q10" s="60"/>
    </row>
    <row r="11" spans="1:17" ht="30.6" customHeight="1" thickTop="1" thickBot="1" x14ac:dyDescent="0.3">
      <c r="A11" s="91" t="s">
        <v>44</v>
      </c>
      <c r="B11" s="97" t="s">
        <v>45</v>
      </c>
      <c r="C11" s="369">
        <v>0</v>
      </c>
      <c r="D11" s="369">
        <v>0.17170541</v>
      </c>
      <c r="E11" s="369">
        <v>7.5955E-4</v>
      </c>
      <c r="F11" s="369">
        <v>0.18231343</v>
      </c>
      <c r="G11" s="369">
        <v>0</v>
      </c>
      <c r="H11" s="369">
        <v>0</v>
      </c>
      <c r="I11" s="369">
        <v>0</v>
      </c>
      <c r="J11" s="369">
        <v>0</v>
      </c>
      <c r="K11" s="369">
        <v>0</v>
      </c>
      <c r="L11" s="370">
        <f>SUM(C11:K11)</f>
        <v>0.35477839</v>
      </c>
      <c r="M11" s="98" t="s">
        <v>46</v>
      </c>
      <c r="N11" s="99" t="s">
        <v>44</v>
      </c>
      <c r="Q11" s="60"/>
    </row>
    <row r="12" spans="1:17" ht="30.6" customHeight="1" thickTop="1" thickBot="1" x14ac:dyDescent="0.3">
      <c r="A12" s="90" t="s">
        <v>47</v>
      </c>
      <c r="B12" s="94" t="s">
        <v>48</v>
      </c>
      <c r="C12" s="371">
        <v>0</v>
      </c>
      <c r="D12" s="371">
        <v>4.1797489600000004</v>
      </c>
      <c r="E12" s="371">
        <v>4.4086020000000002E-3</v>
      </c>
      <c r="F12" s="371">
        <v>0.57341576999999999</v>
      </c>
      <c r="G12" s="371">
        <v>0</v>
      </c>
      <c r="H12" s="371">
        <v>1E-3</v>
      </c>
      <c r="I12" s="371">
        <v>0.60145488000000003</v>
      </c>
      <c r="J12" s="371">
        <v>6.0000000000000001E-3</v>
      </c>
      <c r="K12" s="371">
        <v>1.169889E-2</v>
      </c>
      <c r="L12" s="372">
        <f t="shared" si="0"/>
        <v>5.3777271020000006</v>
      </c>
      <c r="M12" s="95" t="s">
        <v>49</v>
      </c>
      <c r="N12" s="96" t="s">
        <v>47</v>
      </c>
      <c r="Q12" s="60"/>
    </row>
    <row r="13" spans="1:17" ht="30.6" customHeight="1" thickTop="1" thickBot="1" x14ac:dyDescent="0.3">
      <c r="A13" s="91" t="s">
        <v>50</v>
      </c>
      <c r="B13" s="97" t="s">
        <v>51</v>
      </c>
      <c r="C13" s="369">
        <v>0</v>
      </c>
      <c r="D13" s="369">
        <v>0</v>
      </c>
      <c r="E13" s="369">
        <v>0</v>
      </c>
      <c r="F13" s="369">
        <v>0</v>
      </c>
      <c r="G13" s="369">
        <v>0</v>
      </c>
      <c r="H13" s="369">
        <v>0</v>
      </c>
      <c r="I13" s="369">
        <v>0</v>
      </c>
      <c r="J13" s="369">
        <v>0</v>
      </c>
      <c r="K13" s="369">
        <v>0</v>
      </c>
      <c r="L13" s="370">
        <f t="shared" si="0"/>
        <v>0</v>
      </c>
      <c r="M13" s="98" t="s">
        <v>292</v>
      </c>
      <c r="N13" s="99" t="s">
        <v>50</v>
      </c>
      <c r="Q13" s="60"/>
    </row>
    <row r="14" spans="1:17" ht="30.6" customHeight="1" thickTop="1" thickBot="1" x14ac:dyDescent="0.3">
      <c r="A14" s="90" t="s">
        <v>53</v>
      </c>
      <c r="B14" s="94" t="s">
        <v>54</v>
      </c>
      <c r="C14" s="371">
        <v>0</v>
      </c>
      <c r="D14" s="371">
        <v>0</v>
      </c>
      <c r="E14" s="371">
        <v>5.5537000000000008E-3</v>
      </c>
      <c r="F14" s="371">
        <v>1.0129500000000001E-3</v>
      </c>
      <c r="G14" s="371">
        <v>0</v>
      </c>
      <c r="H14" s="371">
        <v>0</v>
      </c>
      <c r="I14" s="371">
        <v>0</v>
      </c>
      <c r="J14" s="371">
        <v>0</v>
      </c>
      <c r="K14" s="371">
        <v>0</v>
      </c>
      <c r="L14" s="372">
        <f>SUM(C15:K15)</f>
        <v>0.61342157999999991</v>
      </c>
      <c r="M14" s="95" t="s">
        <v>291</v>
      </c>
      <c r="N14" s="96" t="s">
        <v>53</v>
      </c>
      <c r="Q14" s="60"/>
    </row>
    <row r="15" spans="1:17" ht="30.6" customHeight="1" thickTop="1" thickBot="1" x14ac:dyDescent="0.3">
      <c r="A15" s="91" t="s">
        <v>56</v>
      </c>
      <c r="B15" s="97" t="s">
        <v>237</v>
      </c>
      <c r="C15" s="369">
        <v>0</v>
      </c>
      <c r="D15" s="369">
        <v>0.61342157999999991</v>
      </c>
      <c r="E15" s="369">
        <v>0</v>
      </c>
      <c r="F15" s="369">
        <v>0</v>
      </c>
      <c r="G15" s="369">
        <v>0</v>
      </c>
      <c r="H15" s="369">
        <v>0</v>
      </c>
      <c r="I15" s="369">
        <v>0</v>
      </c>
      <c r="J15" s="369">
        <v>0</v>
      </c>
      <c r="K15" s="369">
        <v>0</v>
      </c>
      <c r="L15" s="370">
        <f>SUM(C16:K16)</f>
        <v>9.5823000000000005E-2</v>
      </c>
      <c r="M15" s="98" t="s">
        <v>57</v>
      </c>
      <c r="N15" s="99" t="s">
        <v>56</v>
      </c>
      <c r="Q15" s="60"/>
    </row>
    <row r="16" spans="1:17" ht="30.6" customHeight="1" thickTop="1" x14ac:dyDescent="0.25">
      <c r="A16" s="383" t="s">
        <v>58</v>
      </c>
      <c r="B16" s="384" t="s">
        <v>59</v>
      </c>
      <c r="C16" s="385">
        <v>7.1999999999999998E-3</v>
      </c>
      <c r="D16" s="385">
        <v>3.1E-2</v>
      </c>
      <c r="E16" s="385">
        <v>3.5873000000000002E-2</v>
      </c>
      <c r="F16" s="385">
        <v>1.5E-3</v>
      </c>
      <c r="G16" s="385">
        <v>0</v>
      </c>
      <c r="H16" s="385">
        <v>2.0000000000000001E-4</v>
      </c>
      <c r="I16" s="385">
        <v>1.5650000000000001E-2</v>
      </c>
      <c r="J16" s="385">
        <v>1.5E-3</v>
      </c>
      <c r="K16" s="385">
        <v>2.8999999999999998E-3</v>
      </c>
      <c r="L16" s="386">
        <f>SUM(C16:K16)</f>
        <v>9.5823000000000005E-2</v>
      </c>
      <c r="M16" s="387" t="s">
        <v>238</v>
      </c>
      <c r="N16" s="388" t="s">
        <v>58</v>
      </c>
      <c r="Q16" s="60"/>
    </row>
    <row r="17" spans="1:17" ht="31.95" customHeight="1" thickBot="1" x14ac:dyDescent="0.3">
      <c r="A17" s="93" t="s">
        <v>60</v>
      </c>
      <c r="B17" s="100" t="s">
        <v>4</v>
      </c>
      <c r="C17" s="373">
        <v>0</v>
      </c>
      <c r="D17" s="373">
        <v>3.687E-6</v>
      </c>
      <c r="E17" s="373">
        <v>3.9899599999999999E-3</v>
      </c>
      <c r="F17" s="373">
        <v>0.49401590000000001</v>
      </c>
      <c r="G17" s="373">
        <v>0</v>
      </c>
      <c r="H17" s="373">
        <v>0</v>
      </c>
      <c r="I17" s="373">
        <v>0</v>
      </c>
      <c r="J17" s="373">
        <v>0</v>
      </c>
      <c r="K17" s="373">
        <v>0</v>
      </c>
      <c r="L17" s="377">
        <f>SUM(C17:K17)</f>
        <v>0.498009547</v>
      </c>
      <c r="M17" s="101" t="s">
        <v>61</v>
      </c>
      <c r="N17" s="102" t="s">
        <v>60</v>
      </c>
      <c r="Q17" s="60"/>
    </row>
    <row r="18" spans="1:17" ht="31.95" customHeight="1" thickTop="1" thickBot="1" x14ac:dyDescent="0.3">
      <c r="A18" s="91" t="s">
        <v>62</v>
      </c>
      <c r="B18" s="97" t="s">
        <v>63</v>
      </c>
      <c r="C18" s="108">
        <v>0</v>
      </c>
      <c r="D18" s="108">
        <v>3.687E-6</v>
      </c>
      <c r="E18" s="108">
        <v>3.9899599999999999E-3</v>
      </c>
      <c r="F18" s="108">
        <v>0.49401590000000001</v>
      </c>
      <c r="G18" s="108">
        <v>0</v>
      </c>
      <c r="H18" s="108">
        <v>0</v>
      </c>
      <c r="I18" s="108">
        <v>0</v>
      </c>
      <c r="J18" s="108">
        <v>0</v>
      </c>
      <c r="K18" s="108">
        <v>0</v>
      </c>
      <c r="L18" s="180">
        <f t="shared" si="0"/>
        <v>0.498009547</v>
      </c>
      <c r="M18" s="98" t="s">
        <v>64</v>
      </c>
      <c r="N18" s="99" t="s">
        <v>62</v>
      </c>
      <c r="Q18" s="60"/>
    </row>
    <row r="19" spans="1:17" ht="31.95" customHeight="1" thickTop="1" thickBot="1" x14ac:dyDescent="0.3">
      <c r="A19" s="90" t="s">
        <v>65</v>
      </c>
      <c r="B19" s="94" t="s">
        <v>66</v>
      </c>
      <c r="C19" s="109">
        <v>0</v>
      </c>
      <c r="D19" s="109">
        <v>0</v>
      </c>
      <c r="E19" s="109">
        <v>0</v>
      </c>
      <c r="F19" s="109">
        <v>0</v>
      </c>
      <c r="G19" s="109">
        <v>0</v>
      </c>
      <c r="H19" s="109">
        <v>0</v>
      </c>
      <c r="I19" s="109">
        <v>0</v>
      </c>
      <c r="J19" s="109">
        <v>0</v>
      </c>
      <c r="K19" s="109">
        <v>0</v>
      </c>
      <c r="L19" s="181">
        <f t="shared" si="0"/>
        <v>0</v>
      </c>
      <c r="M19" s="95" t="s">
        <v>67</v>
      </c>
      <c r="N19" s="96" t="s">
        <v>65</v>
      </c>
      <c r="Q19" s="60"/>
    </row>
    <row r="20" spans="1:17" ht="31.95" customHeight="1" thickTop="1" thickBot="1" x14ac:dyDescent="0.3">
      <c r="A20" s="91" t="s">
        <v>68</v>
      </c>
      <c r="B20" s="97" t="s">
        <v>504</v>
      </c>
      <c r="C20" s="374">
        <v>11.05257364</v>
      </c>
      <c r="D20" s="374">
        <v>99.351683530000017</v>
      </c>
      <c r="E20" s="374">
        <v>9.5280585200000001</v>
      </c>
      <c r="F20" s="374">
        <v>42.719701219999997</v>
      </c>
      <c r="G20" s="374">
        <v>0</v>
      </c>
      <c r="H20" s="374">
        <v>1.0132650000000001</v>
      </c>
      <c r="I20" s="374">
        <v>21.480324</v>
      </c>
      <c r="J20" s="374">
        <v>11.984531</v>
      </c>
      <c r="K20" s="374">
        <v>3.6129699999999996E-3</v>
      </c>
      <c r="L20" s="375">
        <f>SUM(C20:K20)</f>
        <v>197.13374988000001</v>
      </c>
      <c r="M20" s="98" t="s">
        <v>69</v>
      </c>
      <c r="N20" s="99" t="s">
        <v>68</v>
      </c>
      <c r="Q20" s="60"/>
    </row>
    <row r="21" spans="1:17" ht="31.95" customHeight="1" thickTop="1" thickBot="1" x14ac:dyDescent="0.3">
      <c r="A21" s="90" t="s">
        <v>70</v>
      </c>
      <c r="B21" s="94" t="s">
        <v>71</v>
      </c>
      <c r="C21" s="371">
        <v>6.6360639999999999E-2</v>
      </c>
      <c r="D21" s="371">
        <v>4.2528542599999994</v>
      </c>
      <c r="E21" s="371">
        <v>0</v>
      </c>
      <c r="F21" s="371">
        <v>0</v>
      </c>
      <c r="G21" s="371">
        <v>0</v>
      </c>
      <c r="H21" s="371">
        <v>0</v>
      </c>
      <c r="I21" s="371">
        <v>0</v>
      </c>
      <c r="J21" s="371">
        <v>0</v>
      </c>
      <c r="K21" s="371">
        <v>0</v>
      </c>
      <c r="L21" s="372">
        <f t="shared" si="0"/>
        <v>4.3192148999999995</v>
      </c>
      <c r="M21" s="95" t="s">
        <v>72</v>
      </c>
      <c r="N21" s="96" t="s">
        <v>70</v>
      </c>
      <c r="Q21" s="60"/>
    </row>
    <row r="22" spans="1:17" ht="31.95" customHeight="1" thickTop="1" thickBot="1" x14ac:dyDescent="0.3">
      <c r="A22" s="91" t="s">
        <v>73</v>
      </c>
      <c r="B22" s="97" t="s">
        <v>74</v>
      </c>
      <c r="C22" s="369">
        <v>0</v>
      </c>
      <c r="D22" s="369">
        <v>0</v>
      </c>
      <c r="E22" s="369">
        <v>0</v>
      </c>
      <c r="F22" s="369">
        <v>0</v>
      </c>
      <c r="G22" s="369">
        <v>0</v>
      </c>
      <c r="H22" s="369">
        <v>0</v>
      </c>
      <c r="I22" s="369">
        <v>0</v>
      </c>
      <c r="J22" s="369">
        <v>0</v>
      </c>
      <c r="K22" s="369">
        <v>0</v>
      </c>
      <c r="L22" s="370">
        <f t="shared" si="0"/>
        <v>0</v>
      </c>
      <c r="M22" s="98" t="s">
        <v>239</v>
      </c>
      <c r="N22" s="99" t="s">
        <v>73</v>
      </c>
      <c r="Q22" s="60"/>
    </row>
    <row r="23" spans="1:17" ht="31.95" customHeight="1" thickTop="1" thickBot="1" x14ac:dyDescent="0.3">
      <c r="A23" s="90" t="s">
        <v>75</v>
      </c>
      <c r="B23" s="94" t="s">
        <v>240</v>
      </c>
      <c r="C23" s="371">
        <v>0</v>
      </c>
      <c r="D23" s="371">
        <v>3.8343069800000005</v>
      </c>
      <c r="E23" s="371">
        <v>4.8046680000000001E-2</v>
      </c>
      <c r="F23" s="371">
        <v>0</v>
      </c>
      <c r="G23" s="371">
        <v>0</v>
      </c>
      <c r="H23" s="371">
        <v>0</v>
      </c>
      <c r="I23" s="371">
        <v>0</v>
      </c>
      <c r="J23" s="371">
        <v>0</v>
      </c>
      <c r="K23" s="371">
        <v>0</v>
      </c>
      <c r="L23" s="372">
        <f t="shared" si="0"/>
        <v>3.8823536600000006</v>
      </c>
      <c r="M23" s="95" t="s">
        <v>76</v>
      </c>
      <c r="N23" s="96" t="s">
        <v>75</v>
      </c>
      <c r="Q23" s="60"/>
    </row>
    <row r="24" spans="1:17" ht="31.95" customHeight="1" thickTop="1" thickBot="1" x14ac:dyDescent="0.3">
      <c r="A24" s="91" t="s">
        <v>77</v>
      </c>
      <c r="B24" s="97" t="s">
        <v>78</v>
      </c>
      <c r="C24" s="108">
        <v>0</v>
      </c>
      <c r="D24" s="108">
        <v>0</v>
      </c>
      <c r="E24" s="108">
        <v>0</v>
      </c>
      <c r="F24" s="108">
        <v>5.0000000000000001E-4</v>
      </c>
      <c r="G24" s="108">
        <v>0</v>
      </c>
      <c r="H24" s="108">
        <v>0</v>
      </c>
      <c r="I24" s="108">
        <v>0</v>
      </c>
      <c r="J24" s="108">
        <v>0</v>
      </c>
      <c r="K24" s="108">
        <v>0</v>
      </c>
      <c r="L24" s="180">
        <f t="shared" si="0"/>
        <v>5.0000000000000001E-4</v>
      </c>
      <c r="M24" s="98" t="s">
        <v>79</v>
      </c>
      <c r="N24" s="99" t="s">
        <v>77</v>
      </c>
      <c r="Q24" s="60"/>
    </row>
    <row r="25" spans="1:17" ht="31.95" customHeight="1" thickTop="1" thickBot="1" x14ac:dyDescent="0.3">
      <c r="A25" s="90" t="s">
        <v>80</v>
      </c>
      <c r="B25" s="94" t="s">
        <v>81</v>
      </c>
      <c r="C25" s="371">
        <v>0</v>
      </c>
      <c r="D25" s="371">
        <v>0</v>
      </c>
      <c r="E25" s="371">
        <v>0</v>
      </c>
      <c r="F25" s="371">
        <v>3.6200000000000002E-4</v>
      </c>
      <c r="G25" s="371">
        <v>0</v>
      </c>
      <c r="H25" s="371">
        <v>0</v>
      </c>
      <c r="I25" s="371">
        <v>0</v>
      </c>
      <c r="J25" s="371">
        <v>0</v>
      </c>
      <c r="K25" s="371">
        <v>0</v>
      </c>
      <c r="L25" s="372">
        <f t="shared" si="0"/>
        <v>3.6200000000000002E-4</v>
      </c>
      <c r="M25" s="95" t="s">
        <v>82</v>
      </c>
      <c r="N25" s="96" t="s">
        <v>80</v>
      </c>
      <c r="Q25" s="60"/>
    </row>
    <row r="26" spans="1:17" ht="31.95" customHeight="1" thickTop="1" thickBot="1" x14ac:dyDescent="0.3">
      <c r="A26" s="91" t="s">
        <v>83</v>
      </c>
      <c r="B26" s="97" t="s">
        <v>84</v>
      </c>
      <c r="C26" s="369">
        <v>0</v>
      </c>
      <c r="D26" s="369">
        <v>0</v>
      </c>
      <c r="E26" s="369">
        <v>0</v>
      </c>
      <c r="F26" s="369">
        <v>0</v>
      </c>
      <c r="G26" s="369">
        <v>0</v>
      </c>
      <c r="H26" s="369">
        <v>0</v>
      </c>
      <c r="I26" s="369">
        <v>0</v>
      </c>
      <c r="J26" s="369">
        <v>0</v>
      </c>
      <c r="K26" s="369">
        <v>0</v>
      </c>
      <c r="L26" s="370">
        <f>SUM(C26:K26)</f>
        <v>0</v>
      </c>
      <c r="M26" s="98" t="s">
        <v>241</v>
      </c>
      <c r="N26" s="99" t="s">
        <v>83</v>
      </c>
      <c r="Q26" s="60"/>
    </row>
    <row r="27" spans="1:17" ht="31.95" customHeight="1" thickTop="1" thickBot="1" x14ac:dyDescent="0.3">
      <c r="A27" s="90" t="s">
        <v>85</v>
      </c>
      <c r="B27" s="94" t="s">
        <v>86</v>
      </c>
      <c r="C27" s="371">
        <v>10.436213</v>
      </c>
      <c r="D27" s="371">
        <v>39.858217000000003</v>
      </c>
      <c r="E27" s="371">
        <v>5.4188491399999998</v>
      </c>
      <c r="F27" s="371">
        <v>42.285134999999997</v>
      </c>
      <c r="G27" s="371">
        <v>0</v>
      </c>
      <c r="H27" s="371">
        <v>0</v>
      </c>
      <c r="I27" s="371">
        <v>21.480324</v>
      </c>
      <c r="J27" s="371">
        <v>11.984531</v>
      </c>
      <c r="K27" s="371">
        <v>3.6129699999999996E-3</v>
      </c>
      <c r="L27" s="372">
        <f t="shared" si="0"/>
        <v>131.46688211</v>
      </c>
      <c r="M27" s="95" t="s">
        <v>87</v>
      </c>
      <c r="N27" s="96" t="s">
        <v>85</v>
      </c>
      <c r="Q27" s="60"/>
    </row>
    <row r="28" spans="1:17" ht="31.95" customHeight="1" thickTop="1" thickBot="1" x14ac:dyDescent="0.3">
      <c r="A28" s="91" t="s">
        <v>88</v>
      </c>
      <c r="B28" s="97" t="s">
        <v>89</v>
      </c>
      <c r="C28" s="369">
        <v>0.55000000000000004</v>
      </c>
      <c r="D28" s="369">
        <v>44.660648120000005</v>
      </c>
      <c r="E28" s="369">
        <v>4.0371759999999997</v>
      </c>
      <c r="F28" s="369">
        <v>0.43087912000000006</v>
      </c>
      <c r="G28" s="369">
        <v>0</v>
      </c>
      <c r="H28" s="369">
        <v>1.0132650000000001</v>
      </c>
      <c r="I28" s="369">
        <v>0</v>
      </c>
      <c r="J28" s="369">
        <v>0</v>
      </c>
      <c r="K28" s="369">
        <v>0</v>
      </c>
      <c r="L28" s="370">
        <f t="shared" si="0"/>
        <v>50.691968240000001</v>
      </c>
      <c r="M28" s="98" t="s">
        <v>90</v>
      </c>
      <c r="N28" s="99" t="s">
        <v>88</v>
      </c>
      <c r="Q28" s="60"/>
    </row>
    <row r="29" spans="1:17" ht="31.95" customHeight="1" thickTop="1" x14ac:dyDescent="0.25">
      <c r="A29" s="383" t="s">
        <v>91</v>
      </c>
      <c r="B29" s="384" t="s">
        <v>92</v>
      </c>
      <c r="C29" s="385">
        <v>0</v>
      </c>
      <c r="D29" s="385">
        <v>6.7456571700000003</v>
      </c>
      <c r="E29" s="385">
        <v>2.3986699999999996E-2</v>
      </c>
      <c r="F29" s="385">
        <v>2.8251000000000001E-3</v>
      </c>
      <c r="G29" s="385">
        <v>0</v>
      </c>
      <c r="H29" s="385">
        <v>0</v>
      </c>
      <c r="I29" s="385">
        <v>0</v>
      </c>
      <c r="J29" s="385">
        <v>0</v>
      </c>
      <c r="K29" s="385">
        <v>0</v>
      </c>
      <c r="L29" s="386">
        <f t="shared" si="0"/>
        <v>6.7724689700000003</v>
      </c>
      <c r="M29" s="387" t="s">
        <v>231</v>
      </c>
      <c r="N29" s="388" t="s">
        <v>91</v>
      </c>
      <c r="Q29" s="60"/>
    </row>
    <row r="30" spans="1:17" ht="22.2" customHeight="1" thickBot="1" x14ac:dyDescent="0.3">
      <c r="A30" s="93" t="s">
        <v>93</v>
      </c>
      <c r="B30" s="326" t="s">
        <v>505</v>
      </c>
      <c r="C30" s="376">
        <v>1084.12778774</v>
      </c>
      <c r="D30" s="376">
        <v>133954.10530550501</v>
      </c>
      <c r="E30" s="376">
        <v>11947.262008453999</v>
      </c>
      <c r="F30" s="376">
        <v>5629.8076597399995</v>
      </c>
      <c r="G30" s="376">
        <v>107.12621300000001</v>
      </c>
      <c r="H30" s="376">
        <v>337.79512799999998</v>
      </c>
      <c r="I30" s="376">
        <v>73.745744930000001</v>
      </c>
      <c r="J30" s="376">
        <v>1.7958690000000003E-2</v>
      </c>
      <c r="K30" s="376">
        <v>243.64153678</v>
      </c>
      <c r="L30" s="377">
        <f>SUM(C30:K30)</f>
        <v>153377.62934283903</v>
      </c>
      <c r="M30" s="101" t="s">
        <v>94</v>
      </c>
      <c r="N30" s="102" t="s">
        <v>93</v>
      </c>
      <c r="Q30" s="60"/>
    </row>
    <row r="31" spans="1:17" ht="22.2" customHeight="1" thickTop="1" thickBot="1" x14ac:dyDescent="0.3">
      <c r="A31" s="91" t="s">
        <v>95</v>
      </c>
      <c r="B31" s="97" t="s">
        <v>96</v>
      </c>
      <c r="C31" s="369">
        <v>0</v>
      </c>
      <c r="D31" s="369">
        <v>0</v>
      </c>
      <c r="E31" s="369">
        <v>0</v>
      </c>
      <c r="F31" s="369">
        <v>0</v>
      </c>
      <c r="G31" s="369">
        <v>0</v>
      </c>
      <c r="H31" s="369">
        <v>0</v>
      </c>
      <c r="I31" s="369">
        <v>0</v>
      </c>
      <c r="J31" s="369">
        <v>0</v>
      </c>
      <c r="K31" s="369">
        <v>0</v>
      </c>
      <c r="L31" s="370">
        <f>SUM(C31:K31)</f>
        <v>0</v>
      </c>
      <c r="M31" s="98" t="s">
        <v>97</v>
      </c>
      <c r="N31" s="99" t="s">
        <v>95</v>
      </c>
      <c r="Q31" s="60"/>
    </row>
    <row r="32" spans="1:17" ht="22.2" customHeight="1" thickTop="1" thickBot="1" x14ac:dyDescent="0.3">
      <c r="A32" s="90" t="s">
        <v>98</v>
      </c>
      <c r="B32" s="94" t="s">
        <v>99</v>
      </c>
      <c r="C32" s="371">
        <v>1084.12778774</v>
      </c>
      <c r="D32" s="371">
        <v>35586.940536505004</v>
      </c>
      <c r="E32" s="371">
        <v>577.82406115399999</v>
      </c>
      <c r="F32" s="371">
        <v>478.18721674</v>
      </c>
      <c r="G32" s="371">
        <v>107.12621300000001</v>
      </c>
      <c r="H32" s="371">
        <v>112.55015</v>
      </c>
      <c r="I32" s="371">
        <v>41.583432930000001</v>
      </c>
      <c r="J32" s="371">
        <v>1.7958690000000003E-2</v>
      </c>
      <c r="K32" s="371">
        <v>243.64153678</v>
      </c>
      <c r="L32" s="372">
        <f>SUM(C32:K32)</f>
        <v>38231.998893539007</v>
      </c>
      <c r="M32" s="95" t="s">
        <v>100</v>
      </c>
      <c r="N32" s="96" t="s">
        <v>98</v>
      </c>
      <c r="Q32" s="60"/>
    </row>
    <row r="33" spans="1:17" ht="22.2" customHeight="1" thickTop="1" thickBot="1" x14ac:dyDescent="0.3">
      <c r="A33" s="91" t="s">
        <v>101</v>
      </c>
      <c r="B33" s="97" t="s">
        <v>102</v>
      </c>
      <c r="C33" s="369">
        <v>0</v>
      </c>
      <c r="D33" s="369">
        <v>98367.164768999995</v>
      </c>
      <c r="E33" s="369">
        <v>11369.437947299999</v>
      </c>
      <c r="F33" s="369">
        <v>5151.6204429999998</v>
      </c>
      <c r="G33" s="369">
        <v>0</v>
      </c>
      <c r="H33" s="369">
        <v>225.244978</v>
      </c>
      <c r="I33" s="369">
        <v>32.162312</v>
      </c>
      <c r="J33" s="369">
        <v>0</v>
      </c>
      <c r="K33" s="369">
        <v>0</v>
      </c>
      <c r="L33" s="370">
        <f>SUM(C33:K33)</f>
        <v>115145.63044929999</v>
      </c>
      <c r="M33" s="98" t="s">
        <v>103</v>
      </c>
      <c r="N33" s="99" t="s">
        <v>101</v>
      </c>
      <c r="Q33" s="60"/>
    </row>
    <row r="34" spans="1:17" ht="22.2" customHeight="1" thickTop="1" thickBot="1" x14ac:dyDescent="0.3">
      <c r="A34" s="90" t="s">
        <v>104</v>
      </c>
      <c r="B34" s="94" t="s">
        <v>506</v>
      </c>
      <c r="C34" s="378">
        <v>0</v>
      </c>
      <c r="D34" s="373">
        <v>0.21620683999999998</v>
      </c>
      <c r="E34" s="378">
        <v>2.9931599999999999E-4</v>
      </c>
      <c r="F34" s="373">
        <v>3.8577030199999998</v>
      </c>
      <c r="G34" s="378">
        <v>0</v>
      </c>
      <c r="H34" s="373">
        <v>0</v>
      </c>
      <c r="I34" s="373">
        <v>6.1291430000000001E-2</v>
      </c>
      <c r="J34" s="373">
        <v>0</v>
      </c>
      <c r="K34" s="373">
        <v>0</v>
      </c>
      <c r="L34" s="377">
        <f t="shared" si="0"/>
        <v>4.1355006059999999</v>
      </c>
      <c r="M34" s="95" t="s">
        <v>105</v>
      </c>
      <c r="N34" s="96" t="s">
        <v>104</v>
      </c>
      <c r="Q34" s="60"/>
    </row>
    <row r="35" spans="1:17" ht="22.2" customHeight="1" thickTop="1" thickBot="1" x14ac:dyDescent="0.3">
      <c r="A35" s="91" t="s">
        <v>106</v>
      </c>
      <c r="B35" s="97" t="s">
        <v>107</v>
      </c>
      <c r="C35" s="379">
        <v>0</v>
      </c>
      <c r="D35" s="379">
        <v>0</v>
      </c>
      <c r="E35" s="379">
        <v>0</v>
      </c>
      <c r="F35" s="379">
        <v>0</v>
      </c>
      <c r="G35" s="379">
        <v>0</v>
      </c>
      <c r="H35" s="379">
        <v>0</v>
      </c>
      <c r="I35" s="379">
        <v>0</v>
      </c>
      <c r="J35" s="379">
        <v>0</v>
      </c>
      <c r="K35" s="379">
        <v>0</v>
      </c>
      <c r="L35" s="379">
        <f t="shared" si="0"/>
        <v>0</v>
      </c>
      <c r="M35" s="98" t="s">
        <v>290</v>
      </c>
      <c r="N35" s="99" t="s">
        <v>106</v>
      </c>
      <c r="Q35" s="60"/>
    </row>
    <row r="36" spans="1:17" ht="22.2" customHeight="1" thickTop="1" thickBot="1" x14ac:dyDescent="0.3">
      <c r="A36" s="90" t="s">
        <v>109</v>
      </c>
      <c r="B36" s="94" t="s">
        <v>242</v>
      </c>
      <c r="C36" s="380">
        <v>0</v>
      </c>
      <c r="D36" s="380">
        <v>5.4750000000000003E-5</v>
      </c>
      <c r="E36" s="380">
        <v>2.9931599999999999E-4</v>
      </c>
      <c r="F36" s="380">
        <v>3.8577030199999998</v>
      </c>
      <c r="G36" s="380">
        <v>0</v>
      </c>
      <c r="H36" s="380">
        <v>0</v>
      </c>
      <c r="I36" s="380">
        <v>6.1291430000000001E-2</v>
      </c>
      <c r="J36" s="380">
        <v>0</v>
      </c>
      <c r="K36" s="380">
        <v>0</v>
      </c>
      <c r="L36" s="380">
        <f t="shared" si="0"/>
        <v>3.9193485159999994</v>
      </c>
      <c r="M36" s="95" t="s">
        <v>110</v>
      </c>
      <c r="N36" s="96" t="s">
        <v>109</v>
      </c>
      <c r="Q36" s="60"/>
    </row>
    <row r="37" spans="1:17" ht="37.950000000000003" customHeight="1" thickTop="1" thickBot="1" x14ac:dyDescent="0.3">
      <c r="A37" s="91" t="s">
        <v>111</v>
      </c>
      <c r="B37" s="97" t="s">
        <v>112</v>
      </c>
      <c r="C37" s="379">
        <v>0</v>
      </c>
      <c r="D37" s="379">
        <v>0.21615208999999999</v>
      </c>
      <c r="E37" s="379">
        <v>0</v>
      </c>
      <c r="F37" s="379">
        <v>0</v>
      </c>
      <c r="G37" s="379">
        <v>0</v>
      </c>
      <c r="H37" s="379">
        <v>0</v>
      </c>
      <c r="I37" s="379">
        <v>0</v>
      </c>
      <c r="J37" s="379">
        <v>0</v>
      </c>
      <c r="K37" s="379">
        <v>0</v>
      </c>
      <c r="L37" s="379">
        <f>SUM(C37:K37)</f>
        <v>0.21615208999999999</v>
      </c>
      <c r="M37" s="98" t="s">
        <v>113</v>
      </c>
      <c r="N37" s="99" t="s">
        <v>111</v>
      </c>
      <c r="Q37" s="60"/>
    </row>
    <row r="38" spans="1:17" ht="22.2" customHeight="1" thickTop="1" thickBot="1" x14ac:dyDescent="0.3">
      <c r="A38" s="90" t="s">
        <v>114</v>
      </c>
      <c r="B38" s="94" t="s">
        <v>522</v>
      </c>
      <c r="C38" s="377">
        <v>751.45890687999997</v>
      </c>
      <c r="D38" s="377">
        <v>9794.8168669849983</v>
      </c>
      <c r="E38" s="377">
        <v>2278.276580062</v>
      </c>
      <c r="F38" s="377">
        <v>405.18638589100004</v>
      </c>
      <c r="G38" s="377">
        <v>586.09717339999997</v>
      </c>
      <c r="H38" s="377">
        <v>1084.7320668599998</v>
      </c>
      <c r="I38" s="377">
        <v>576.58374007500004</v>
      </c>
      <c r="J38" s="377">
        <v>429.20695254200001</v>
      </c>
      <c r="K38" s="377">
        <v>2048.7965313130003</v>
      </c>
      <c r="L38" s="377">
        <f>SUM(C38:K38)</f>
        <v>17955.155204007999</v>
      </c>
      <c r="M38" s="95" t="s">
        <v>232</v>
      </c>
      <c r="N38" s="96" t="s">
        <v>114</v>
      </c>
      <c r="Q38" s="60"/>
    </row>
    <row r="39" spans="1:17" ht="22.95" customHeight="1" thickTop="1" thickBot="1" x14ac:dyDescent="0.3">
      <c r="A39" s="91" t="s">
        <v>115</v>
      </c>
      <c r="B39" s="97" t="s">
        <v>116</v>
      </c>
      <c r="C39" s="370">
        <v>2.182331</v>
      </c>
      <c r="D39" s="370">
        <v>1997.32216528</v>
      </c>
      <c r="E39" s="370">
        <v>264.39713741500003</v>
      </c>
      <c r="F39" s="370">
        <v>93.574185920000005</v>
      </c>
      <c r="G39" s="370">
        <v>17.553525399999998</v>
      </c>
      <c r="H39" s="370">
        <v>0</v>
      </c>
      <c r="I39" s="370">
        <v>0</v>
      </c>
      <c r="J39" s="370">
        <v>6.6477919999999999</v>
      </c>
      <c r="K39" s="370">
        <v>17.098534999999998</v>
      </c>
      <c r="L39" s="370">
        <f>SUM(C39:K39)</f>
        <v>2398.7756720150005</v>
      </c>
      <c r="M39" s="98" t="s">
        <v>117</v>
      </c>
      <c r="N39" s="99" t="s">
        <v>115</v>
      </c>
      <c r="Q39" s="60"/>
    </row>
    <row r="40" spans="1:17" ht="22.95" customHeight="1" thickTop="1" thickBot="1" x14ac:dyDescent="0.3">
      <c r="A40" s="90" t="s">
        <v>118</v>
      </c>
      <c r="B40" s="94" t="s">
        <v>119</v>
      </c>
      <c r="C40" s="372">
        <v>35.37517296</v>
      </c>
      <c r="D40" s="372">
        <v>921.20454307</v>
      </c>
      <c r="E40" s="372">
        <v>682.95522223399985</v>
      </c>
      <c r="F40" s="372">
        <v>168.18012276999997</v>
      </c>
      <c r="G40" s="372">
        <v>102.885908</v>
      </c>
      <c r="H40" s="372">
        <v>5.7623229999999998E-2</v>
      </c>
      <c r="I40" s="372">
        <v>70.632032120000005</v>
      </c>
      <c r="J40" s="372">
        <v>130.27515199999999</v>
      </c>
      <c r="K40" s="372">
        <v>542.56620572000008</v>
      </c>
      <c r="L40" s="372">
        <f t="shared" ref="L40:L47" si="1">SUM(C40:K40)</f>
        <v>2654.1319821040001</v>
      </c>
      <c r="M40" s="95" t="s">
        <v>120</v>
      </c>
      <c r="N40" s="96" t="s">
        <v>118</v>
      </c>
      <c r="Q40" s="60"/>
    </row>
    <row r="41" spans="1:17" ht="22.95" customHeight="1" thickTop="1" thickBot="1" x14ac:dyDescent="0.3">
      <c r="A41" s="91" t="s">
        <v>121</v>
      </c>
      <c r="B41" s="97" t="s">
        <v>122</v>
      </c>
      <c r="C41" s="370">
        <v>1.1142493600000001</v>
      </c>
      <c r="D41" s="370">
        <v>17.33568764</v>
      </c>
      <c r="E41" s="370">
        <v>1.1096610000000001E-3</v>
      </c>
      <c r="F41" s="370">
        <v>4.9939929000000001E-2</v>
      </c>
      <c r="G41" s="370">
        <v>0</v>
      </c>
      <c r="H41" s="370">
        <v>0</v>
      </c>
      <c r="I41" s="370">
        <v>7.13224751</v>
      </c>
      <c r="J41" s="370">
        <v>0</v>
      </c>
      <c r="K41" s="370">
        <v>0</v>
      </c>
      <c r="L41" s="370">
        <f t="shared" si="1"/>
        <v>25.633234099999999</v>
      </c>
      <c r="M41" s="98" t="s">
        <v>243</v>
      </c>
      <c r="N41" s="99" t="s">
        <v>121</v>
      </c>
      <c r="Q41" s="60"/>
    </row>
    <row r="42" spans="1:17" ht="22.95" customHeight="1" thickTop="1" thickBot="1" x14ac:dyDescent="0.3">
      <c r="A42" s="90" t="s">
        <v>123</v>
      </c>
      <c r="B42" s="94" t="s">
        <v>124</v>
      </c>
      <c r="C42" s="372">
        <v>0</v>
      </c>
      <c r="D42" s="372">
        <v>1.2184732700000001</v>
      </c>
      <c r="E42" s="372">
        <v>7.9961900000000002E-3</v>
      </c>
      <c r="F42" s="372">
        <v>14.053913316999999</v>
      </c>
      <c r="G42" s="372">
        <v>0</v>
      </c>
      <c r="H42" s="372">
        <v>0</v>
      </c>
      <c r="I42" s="372">
        <v>4.2275456299999998</v>
      </c>
      <c r="J42" s="372">
        <v>3.1757200000000007E-4</v>
      </c>
      <c r="K42" s="372">
        <v>7.4879299999999998E-4</v>
      </c>
      <c r="L42" s="372">
        <f t="shared" si="1"/>
        <v>19.508994772000001</v>
      </c>
      <c r="M42" s="95" t="s">
        <v>125</v>
      </c>
      <c r="N42" s="96" t="s">
        <v>123</v>
      </c>
      <c r="Q42" s="60"/>
    </row>
    <row r="43" spans="1:17" ht="22.95" customHeight="1" thickTop="1" thickBot="1" x14ac:dyDescent="0.3">
      <c r="A43" s="91" t="s">
        <v>126</v>
      </c>
      <c r="B43" s="97" t="s">
        <v>127</v>
      </c>
      <c r="C43" s="370">
        <v>52.297086399999991</v>
      </c>
      <c r="D43" s="370">
        <v>3.2082447199999997</v>
      </c>
      <c r="E43" s="370">
        <v>8.1660220000000006E-2</v>
      </c>
      <c r="F43" s="370">
        <v>7.5342727809999994</v>
      </c>
      <c r="G43" s="370">
        <v>0</v>
      </c>
      <c r="H43" s="370">
        <v>3.4672170699999998</v>
      </c>
      <c r="I43" s="370">
        <v>41.014913584999995</v>
      </c>
      <c r="J43" s="370">
        <v>0</v>
      </c>
      <c r="K43" s="370">
        <v>1.50297532</v>
      </c>
      <c r="L43" s="370">
        <f t="shared" si="1"/>
        <v>109.10637009599999</v>
      </c>
      <c r="M43" s="98" t="s">
        <v>280</v>
      </c>
      <c r="N43" s="99" t="s">
        <v>126</v>
      </c>
      <c r="Q43" s="60"/>
    </row>
    <row r="44" spans="1:17" ht="22.95" customHeight="1" thickTop="1" thickBot="1" x14ac:dyDescent="0.3">
      <c r="A44" s="90" t="s">
        <v>128</v>
      </c>
      <c r="B44" s="94" t="s">
        <v>129</v>
      </c>
      <c r="C44" s="372">
        <v>245.591824</v>
      </c>
      <c r="D44" s="372">
        <v>1424.2114590000001</v>
      </c>
      <c r="E44" s="372">
        <v>0</v>
      </c>
      <c r="F44" s="372">
        <v>37.490664000000002</v>
      </c>
      <c r="G44" s="372">
        <v>387.20109100000002</v>
      </c>
      <c r="H44" s="372">
        <v>1007.339834</v>
      </c>
      <c r="I44" s="372">
        <v>0</v>
      </c>
      <c r="J44" s="372">
        <v>224.63902999999999</v>
      </c>
      <c r="K44" s="372">
        <v>1477.8179270000001</v>
      </c>
      <c r="L44" s="372">
        <f t="shared" si="1"/>
        <v>4804.2918289999998</v>
      </c>
      <c r="M44" s="95" t="s">
        <v>130</v>
      </c>
      <c r="N44" s="96" t="s">
        <v>128</v>
      </c>
      <c r="Q44" s="60"/>
    </row>
    <row r="45" spans="1:17" ht="22.95" customHeight="1" thickTop="1" thickBot="1" x14ac:dyDescent="0.3">
      <c r="A45" s="91" t="s">
        <v>131</v>
      </c>
      <c r="B45" s="97" t="s">
        <v>132</v>
      </c>
      <c r="C45" s="370">
        <v>410.51033701</v>
      </c>
      <c r="D45" s="370">
        <v>5091.7021522799996</v>
      </c>
      <c r="E45" s="370">
        <v>1295.3911510810001</v>
      </c>
      <c r="F45" s="370">
        <v>73.658256139999992</v>
      </c>
      <c r="G45" s="370">
        <v>78.456648999999999</v>
      </c>
      <c r="H45" s="370">
        <v>57.216737000000002</v>
      </c>
      <c r="I45" s="370">
        <v>377.08262486000001</v>
      </c>
      <c r="J45" s="370">
        <v>67.299935000000005</v>
      </c>
      <c r="K45" s="370">
        <v>4.825475</v>
      </c>
      <c r="L45" s="370">
        <f t="shared" si="1"/>
        <v>7456.1433173709984</v>
      </c>
      <c r="M45" s="98" t="s">
        <v>133</v>
      </c>
      <c r="N45" s="99" t="s">
        <v>131</v>
      </c>
      <c r="Q45" s="60"/>
    </row>
    <row r="46" spans="1:17" ht="22.95" customHeight="1" thickTop="1" x14ac:dyDescent="0.25">
      <c r="A46" s="383" t="s">
        <v>134</v>
      </c>
      <c r="B46" s="384" t="s">
        <v>135</v>
      </c>
      <c r="C46" s="386">
        <v>7.5964309999999993E-2</v>
      </c>
      <c r="D46" s="386">
        <v>0.33952732500000005</v>
      </c>
      <c r="E46" s="386">
        <v>1.69125868</v>
      </c>
      <c r="F46" s="386">
        <v>6.1313104840000001</v>
      </c>
      <c r="G46" s="386">
        <v>0</v>
      </c>
      <c r="H46" s="386">
        <v>0</v>
      </c>
      <c r="I46" s="386">
        <v>36.914629320000003</v>
      </c>
      <c r="J46" s="386">
        <v>0.26284921</v>
      </c>
      <c r="K46" s="386">
        <v>0</v>
      </c>
      <c r="L46" s="386">
        <f t="shared" si="1"/>
        <v>45.415539328999998</v>
      </c>
      <c r="M46" s="387" t="s">
        <v>136</v>
      </c>
      <c r="N46" s="388" t="s">
        <v>134</v>
      </c>
      <c r="Q46" s="60"/>
    </row>
    <row r="47" spans="1:17" ht="27" thickBot="1" x14ac:dyDescent="0.3">
      <c r="A47" s="93" t="s">
        <v>137</v>
      </c>
      <c r="B47" s="100" t="s">
        <v>138</v>
      </c>
      <c r="C47" s="372">
        <v>4.3119418400000011</v>
      </c>
      <c r="D47" s="372">
        <v>338.27461439999996</v>
      </c>
      <c r="E47" s="372">
        <v>33.751044581000002</v>
      </c>
      <c r="F47" s="372">
        <v>4.5137205499999995</v>
      </c>
      <c r="G47" s="372">
        <v>0</v>
      </c>
      <c r="H47" s="372">
        <v>16.650655559999997</v>
      </c>
      <c r="I47" s="372">
        <v>39.579747050000002</v>
      </c>
      <c r="J47" s="372">
        <v>8.1876759999999993E-2</v>
      </c>
      <c r="K47" s="372">
        <v>4.9846644799999993</v>
      </c>
      <c r="L47" s="372">
        <f t="shared" si="1"/>
        <v>442.14826522099992</v>
      </c>
      <c r="M47" s="101" t="s">
        <v>139</v>
      </c>
      <c r="N47" s="102" t="s">
        <v>137</v>
      </c>
      <c r="Q47" s="60"/>
    </row>
    <row r="48" spans="1:17" ht="21.6" thickTop="1" thickBot="1" x14ac:dyDescent="0.3">
      <c r="A48" s="91" t="s">
        <v>140</v>
      </c>
      <c r="B48" s="97" t="s">
        <v>523</v>
      </c>
      <c r="C48" s="375">
        <v>40.931498130000001</v>
      </c>
      <c r="D48" s="375">
        <v>3778.6685921059993</v>
      </c>
      <c r="E48" s="375">
        <v>135.875654457</v>
      </c>
      <c r="F48" s="375">
        <v>273.11267646500005</v>
      </c>
      <c r="G48" s="375">
        <v>200.01100688</v>
      </c>
      <c r="H48" s="375">
        <v>122.04076743</v>
      </c>
      <c r="I48" s="375">
        <v>113.73972407999999</v>
      </c>
      <c r="J48" s="375">
        <v>8.0154062400000008</v>
      </c>
      <c r="K48" s="375">
        <v>638.51494602000002</v>
      </c>
      <c r="L48" s="375">
        <f>SUM(C48:K48)</f>
        <v>5310.9102718080003</v>
      </c>
      <c r="M48" s="98" t="s">
        <v>141</v>
      </c>
      <c r="N48" s="99" t="s">
        <v>140</v>
      </c>
      <c r="Q48" s="60"/>
    </row>
    <row r="49" spans="1:17" ht="27.6" thickTop="1" thickBot="1" x14ac:dyDescent="0.3">
      <c r="A49" s="90" t="s">
        <v>142</v>
      </c>
      <c r="B49" s="94" t="s">
        <v>143</v>
      </c>
      <c r="C49" s="372">
        <v>0</v>
      </c>
      <c r="D49" s="372">
        <v>0</v>
      </c>
      <c r="E49" s="372">
        <v>0</v>
      </c>
      <c r="F49" s="372">
        <v>0</v>
      </c>
      <c r="G49" s="372">
        <v>0</v>
      </c>
      <c r="H49" s="372">
        <v>0</v>
      </c>
      <c r="I49" s="372">
        <v>0</v>
      </c>
      <c r="J49" s="372">
        <v>0</v>
      </c>
      <c r="K49" s="372">
        <v>0</v>
      </c>
      <c r="L49" s="372">
        <f t="shared" si="0"/>
        <v>0</v>
      </c>
      <c r="M49" s="95" t="s">
        <v>289</v>
      </c>
      <c r="N49" s="96" t="s">
        <v>142</v>
      </c>
      <c r="Q49" s="60"/>
    </row>
    <row r="50" spans="1:17" ht="25.2" customHeight="1" thickTop="1" thickBot="1" x14ac:dyDescent="0.3">
      <c r="A50" s="91" t="s">
        <v>145</v>
      </c>
      <c r="B50" s="97" t="s">
        <v>146</v>
      </c>
      <c r="C50" s="370">
        <v>0</v>
      </c>
      <c r="D50" s="370">
        <v>3.6136980000000006E-2</v>
      </c>
      <c r="E50" s="370">
        <v>1.0000000000000001E-5</v>
      </c>
      <c r="F50" s="370">
        <v>0</v>
      </c>
      <c r="G50" s="370">
        <v>0</v>
      </c>
      <c r="H50" s="370">
        <v>0</v>
      </c>
      <c r="I50" s="370">
        <v>0</v>
      </c>
      <c r="J50" s="370">
        <v>0</v>
      </c>
      <c r="K50" s="370">
        <v>0</v>
      </c>
      <c r="L50" s="370">
        <f t="shared" si="0"/>
        <v>3.6146980000000009E-2</v>
      </c>
      <c r="M50" s="98" t="s">
        <v>147</v>
      </c>
      <c r="N50" s="99" t="s">
        <v>145</v>
      </c>
      <c r="Q50" s="60"/>
    </row>
    <row r="51" spans="1:17" ht="25.2" customHeight="1" thickTop="1" thickBot="1" x14ac:dyDescent="0.3">
      <c r="A51" s="90" t="s">
        <v>148</v>
      </c>
      <c r="B51" s="94" t="s">
        <v>149</v>
      </c>
      <c r="C51" s="372">
        <v>1.849249E-2</v>
      </c>
      <c r="D51" s="372">
        <v>1.314072E-2</v>
      </c>
      <c r="E51" s="372">
        <v>0</v>
      </c>
      <c r="F51" s="372">
        <v>2.3060480000000001E-2</v>
      </c>
      <c r="G51" s="372">
        <v>0</v>
      </c>
      <c r="H51" s="372">
        <v>4.3802399999999997E-3</v>
      </c>
      <c r="I51" s="372">
        <v>6.6910479999999994E-2</v>
      </c>
      <c r="J51" s="372">
        <v>4.3802399999999997E-3</v>
      </c>
      <c r="K51" s="372">
        <v>4.3802399999999997E-3</v>
      </c>
      <c r="L51" s="372">
        <f t="shared" si="0"/>
        <v>0.13474489000000001</v>
      </c>
      <c r="M51" s="95" t="s">
        <v>150</v>
      </c>
      <c r="N51" s="96" t="s">
        <v>148</v>
      </c>
      <c r="Q51" s="60"/>
    </row>
    <row r="52" spans="1:17" ht="25.2" customHeight="1" thickTop="1" thickBot="1" x14ac:dyDescent="0.3">
      <c r="A52" s="91" t="s">
        <v>151</v>
      </c>
      <c r="B52" s="97" t="s">
        <v>152</v>
      </c>
      <c r="C52" s="370">
        <v>1.40762057</v>
      </c>
      <c r="D52" s="370">
        <v>36.315818342999997</v>
      </c>
      <c r="E52" s="370">
        <v>0.13717247899999999</v>
      </c>
      <c r="F52" s="370">
        <v>20.212009510000005</v>
      </c>
      <c r="G52" s="370">
        <v>0</v>
      </c>
      <c r="H52" s="370">
        <v>3.2675E-4</v>
      </c>
      <c r="I52" s="370">
        <v>11.472489419999999</v>
      </c>
      <c r="J52" s="370">
        <v>0</v>
      </c>
      <c r="K52" s="370">
        <v>0</v>
      </c>
      <c r="L52" s="370">
        <f t="shared" si="0"/>
        <v>69.545437071999999</v>
      </c>
      <c r="M52" s="98" t="s">
        <v>153</v>
      </c>
      <c r="N52" s="99" t="s">
        <v>151</v>
      </c>
      <c r="Q52" s="60"/>
    </row>
    <row r="53" spans="1:17" ht="27.6" thickTop="1" thickBot="1" x14ac:dyDescent="0.3">
      <c r="A53" s="90" t="s">
        <v>154</v>
      </c>
      <c r="B53" s="94" t="s">
        <v>155</v>
      </c>
      <c r="C53" s="372">
        <v>5.0000000000000001E-3</v>
      </c>
      <c r="D53" s="372">
        <v>2.9758749999999998E-3</v>
      </c>
      <c r="E53" s="372">
        <v>1.184117E-2</v>
      </c>
      <c r="F53" s="372">
        <v>3.6573830099999993</v>
      </c>
      <c r="G53" s="372">
        <v>0</v>
      </c>
      <c r="H53" s="372">
        <v>2.69863141</v>
      </c>
      <c r="I53" s="372">
        <v>0.286076</v>
      </c>
      <c r="J53" s="372">
        <v>0</v>
      </c>
      <c r="K53" s="372">
        <v>0</v>
      </c>
      <c r="L53" s="372">
        <f t="shared" si="0"/>
        <v>6.6619074649999988</v>
      </c>
      <c r="M53" s="95" t="s">
        <v>156</v>
      </c>
      <c r="N53" s="96" t="s">
        <v>154</v>
      </c>
      <c r="Q53" s="60"/>
    </row>
    <row r="54" spans="1:17" ht="27.6" thickTop="1" thickBot="1" x14ac:dyDescent="0.3">
      <c r="A54" s="91" t="s">
        <v>157</v>
      </c>
      <c r="B54" s="97" t="s">
        <v>158</v>
      </c>
      <c r="C54" s="370">
        <v>0</v>
      </c>
      <c r="D54" s="370">
        <v>0.19002534999999998</v>
      </c>
      <c r="E54" s="370">
        <v>1.9841618000000002E-2</v>
      </c>
      <c r="F54" s="370">
        <v>2.13972425</v>
      </c>
      <c r="G54" s="370">
        <v>0</v>
      </c>
      <c r="H54" s="370">
        <v>0</v>
      </c>
      <c r="I54" s="370">
        <v>1.8440000000000002E-2</v>
      </c>
      <c r="J54" s="370">
        <v>0</v>
      </c>
      <c r="K54" s="370">
        <v>2.1015509999999998E-2</v>
      </c>
      <c r="L54" s="370">
        <f t="shared" si="0"/>
        <v>2.3890467279999998</v>
      </c>
      <c r="M54" s="98" t="s">
        <v>288</v>
      </c>
      <c r="N54" s="99" t="s">
        <v>157</v>
      </c>
      <c r="Q54" s="60"/>
    </row>
    <row r="55" spans="1:17" ht="21" customHeight="1" thickTop="1" thickBot="1" x14ac:dyDescent="0.3">
      <c r="A55" s="90" t="s">
        <v>160</v>
      </c>
      <c r="B55" s="94" t="s">
        <v>161</v>
      </c>
      <c r="C55" s="372">
        <v>1.43827007</v>
      </c>
      <c r="D55" s="372">
        <v>564.43150801999991</v>
      </c>
      <c r="E55" s="372">
        <v>0.25213756999999998</v>
      </c>
      <c r="F55" s="372">
        <v>78.303821249999984</v>
      </c>
      <c r="G55" s="372">
        <v>0</v>
      </c>
      <c r="H55" s="372">
        <v>0.35363502999999996</v>
      </c>
      <c r="I55" s="372">
        <v>3.8734576799999996</v>
      </c>
      <c r="J55" s="372">
        <v>0</v>
      </c>
      <c r="K55" s="372">
        <v>0</v>
      </c>
      <c r="L55" s="372">
        <f t="shared" si="0"/>
        <v>648.65282961999981</v>
      </c>
      <c r="M55" s="95" t="s">
        <v>162</v>
      </c>
      <c r="N55" s="96" t="s">
        <v>160</v>
      </c>
      <c r="Q55" s="60"/>
    </row>
    <row r="56" spans="1:17" ht="21" customHeight="1" thickTop="1" thickBot="1" x14ac:dyDescent="0.3">
      <c r="A56" s="91" t="s">
        <v>163</v>
      </c>
      <c r="B56" s="97" t="s">
        <v>164</v>
      </c>
      <c r="C56" s="370">
        <v>38.059615000000001</v>
      </c>
      <c r="D56" s="370">
        <v>3177.59009573</v>
      </c>
      <c r="E56" s="370">
        <v>135.42581666999999</v>
      </c>
      <c r="F56" s="370">
        <v>166.30815491500002</v>
      </c>
      <c r="G56" s="370">
        <v>200.01100688</v>
      </c>
      <c r="H56" s="370">
        <v>118.982794</v>
      </c>
      <c r="I56" s="370">
        <v>97.419059149999995</v>
      </c>
      <c r="J56" s="370">
        <v>8.0100259999999999</v>
      </c>
      <c r="K56" s="370">
        <v>638.48716266999998</v>
      </c>
      <c r="L56" s="370">
        <f t="shared" si="0"/>
        <v>4580.293731015</v>
      </c>
      <c r="M56" s="98" t="s">
        <v>165</v>
      </c>
      <c r="N56" s="99" t="s">
        <v>163</v>
      </c>
      <c r="Q56" s="60"/>
    </row>
    <row r="57" spans="1:17" ht="21" customHeight="1" thickTop="1" thickBot="1" x14ac:dyDescent="0.3">
      <c r="A57" s="90" t="s">
        <v>166</v>
      </c>
      <c r="B57" s="94" t="s">
        <v>167</v>
      </c>
      <c r="C57" s="372">
        <v>2.5000000000000001E-3</v>
      </c>
      <c r="D57" s="372">
        <v>8.8891087999999993E-2</v>
      </c>
      <c r="E57" s="372">
        <v>2.8834950000000002E-2</v>
      </c>
      <c r="F57" s="372">
        <v>2.4685230499999999</v>
      </c>
      <c r="G57" s="372">
        <v>0</v>
      </c>
      <c r="H57" s="372">
        <v>1E-3</v>
      </c>
      <c r="I57" s="372">
        <v>0.60329135</v>
      </c>
      <c r="J57" s="372">
        <v>1E-3</v>
      </c>
      <c r="K57" s="372">
        <v>2.3875999999999997E-3</v>
      </c>
      <c r="L57" s="372">
        <f t="shared" si="0"/>
        <v>3.1964280380000001</v>
      </c>
      <c r="M57" s="95" t="s">
        <v>168</v>
      </c>
      <c r="N57" s="96" t="s">
        <v>166</v>
      </c>
      <c r="Q57" s="60"/>
    </row>
    <row r="58" spans="1:17" ht="21" customHeight="1" thickTop="1" thickBot="1" x14ac:dyDescent="0.3">
      <c r="A58" s="91" t="s">
        <v>169</v>
      </c>
      <c r="B58" s="97" t="s">
        <v>524</v>
      </c>
      <c r="C58" s="375">
        <v>0</v>
      </c>
      <c r="D58" s="375">
        <v>7.557717512</v>
      </c>
      <c r="E58" s="375">
        <v>10.262615765</v>
      </c>
      <c r="F58" s="375">
        <v>84.212275360000021</v>
      </c>
      <c r="G58" s="375">
        <v>0.13505900000000001</v>
      </c>
      <c r="H58" s="375">
        <v>0.59206649199999994</v>
      </c>
      <c r="I58" s="375">
        <v>35.803753359999995</v>
      </c>
      <c r="J58" s="375">
        <v>2E-3</v>
      </c>
      <c r="K58" s="375">
        <v>17.207772390000002</v>
      </c>
      <c r="L58" s="375">
        <f>SUM(C58:K58)</f>
        <v>155.77325987900002</v>
      </c>
      <c r="M58" s="98" t="s">
        <v>171</v>
      </c>
      <c r="N58" s="99" t="s">
        <v>169</v>
      </c>
      <c r="Q58" s="60"/>
    </row>
    <row r="59" spans="1:17" ht="21" customHeight="1" thickTop="1" thickBot="1" x14ac:dyDescent="0.3">
      <c r="A59" s="90" t="s">
        <v>172</v>
      </c>
      <c r="B59" s="94" t="s">
        <v>173</v>
      </c>
      <c r="C59" s="371">
        <v>0</v>
      </c>
      <c r="D59" s="371">
        <v>0</v>
      </c>
      <c r="E59" s="371">
        <v>0</v>
      </c>
      <c r="F59" s="371">
        <v>0.71176919999999999</v>
      </c>
      <c r="G59" s="371">
        <v>0</v>
      </c>
      <c r="H59" s="371">
        <v>0</v>
      </c>
      <c r="I59" s="371">
        <v>0</v>
      </c>
      <c r="J59" s="371">
        <v>0</v>
      </c>
      <c r="K59" s="371">
        <v>0</v>
      </c>
      <c r="L59" s="372">
        <f t="shared" si="0"/>
        <v>0.71176919999999999</v>
      </c>
      <c r="M59" s="95" t="s">
        <v>174</v>
      </c>
      <c r="N59" s="96" t="s">
        <v>172</v>
      </c>
      <c r="Q59" s="60"/>
    </row>
    <row r="60" spans="1:17" ht="21" customHeight="1" thickTop="1" thickBot="1" x14ac:dyDescent="0.3">
      <c r="A60" s="91" t="s">
        <v>175</v>
      </c>
      <c r="B60" s="97" t="s">
        <v>176</v>
      </c>
      <c r="C60" s="369">
        <v>0</v>
      </c>
      <c r="D60" s="369">
        <v>0.38495420000000002</v>
      </c>
      <c r="E60" s="369">
        <v>7.5018780899999999</v>
      </c>
      <c r="F60" s="369">
        <v>3.0000000000000001E-3</v>
      </c>
      <c r="G60" s="369">
        <v>0.13505900000000001</v>
      </c>
      <c r="H60" s="369">
        <v>0</v>
      </c>
      <c r="I60" s="369">
        <v>1E-3</v>
      </c>
      <c r="J60" s="369">
        <v>0</v>
      </c>
      <c r="K60" s="369">
        <v>0</v>
      </c>
      <c r="L60" s="370">
        <f t="shared" si="0"/>
        <v>8.0258912899999988</v>
      </c>
      <c r="M60" s="98" t="s">
        <v>177</v>
      </c>
      <c r="N60" s="99" t="s">
        <v>175</v>
      </c>
      <c r="Q60" s="60"/>
    </row>
    <row r="61" spans="1:17" ht="21" customHeight="1" thickTop="1" thickBot="1" x14ac:dyDescent="0.3">
      <c r="A61" s="90" t="s">
        <v>178</v>
      </c>
      <c r="B61" s="94" t="s">
        <v>179</v>
      </c>
      <c r="C61" s="371">
        <v>0</v>
      </c>
      <c r="D61" s="371">
        <v>0</v>
      </c>
      <c r="E61" s="371">
        <v>0</v>
      </c>
      <c r="F61" s="371">
        <v>0</v>
      </c>
      <c r="G61" s="371">
        <v>0</v>
      </c>
      <c r="H61" s="371">
        <v>0</v>
      </c>
      <c r="I61" s="371">
        <v>0</v>
      </c>
      <c r="J61" s="371">
        <v>0</v>
      </c>
      <c r="K61" s="371">
        <v>0</v>
      </c>
      <c r="L61" s="372">
        <f t="shared" si="0"/>
        <v>0</v>
      </c>
      <c r="M61" s="95" t="s">
        <v>180</v>
      </c>
      <c r="N61" s="96" t="s">
        <v>178</v>
      </c>
      <c r="Q61" s="60"/>
    </row>
    <row r="62" spans="1:17" ht="31.2" thickTop="1" x14ac:dyDescent="0.25">
      <c r="A62" s="389" t="s">
        <v>181</v>
      </c>
      <c r="B62" s="390" t="s">
        <v>182</v>
      </c>
      <c r="C62" s="391">
        <v>0</v>
      </c>
      <c r="D62" s="391">
        <v>6.1690230399999999</v>
      </c>
      <c r="E62" s="391">
        <v>1.0996070399999998</v>
      </c>
      <c r="F62" s="391">
        <v>82.485592110000013</v>
      </c>
      <c r="G62" s="391">
        <v>0</v>
      </c>
      <c r="H62" s="391">
        <v>0</v>
      </c>
      <c r="I62" s="391">
        <v>35.339238789999989</v>
      </c>
      <c r="J62" s="391">
        <v>0</v>
      </c>
      <c r="K62" s="391">
        <v>17.013670190000003</v>
      </c>
      <c r="L62" s="392">
        <f t="shared" si="0"/>
        <v>142.10713117</v>
      </c>
      <c r="M62" s="393" t="s">
        <v>183</v>
      </c>
      <c r="N62" s="394" t="s">
        <v>181</v>
      </c>
      <c r="Q62" s="60"/>
    </row>
    <row r="63" spans="1:17" ht="21" thickBot="1" x14ac:dyDescent="0.3">
      <c r="A63" s="93" t="s">
        <v>184</v>
      </c>
      <c r="B63" s="100" t="s">
        <v>185</v>
      </c>
      <c r="C63" s="371">
        <v>0</v>
      </c>
      <c r="D63" s="371">
        <v>5.5728119999999999E-3</v>
      </c>
      <c r="E63" s="371">
        <v>9.592726E-2</v>
      </c>
      <c r="F63" s="371">
        <v>0</v>
      </c>
      <c r="G63" s="371">
        <v>0</v>
      </c>
      <c r="H63" s="371">
        <v>5.5831019999999995E-3</v>
      </c>
      <c r="I63" s="371">
        <v>0</v>
      </c>
      <c r="J63" s="371">
        <v>0</v>
      </c>
      <c r="K63" s="371">
        <v>0</v>
      </c>
      <c r="L63" s="372">
        <f t="shared" si="0"/>
        <v>0.107083174</v>
      </c>
      <c r="M63" s="101" t="s">
        <v>287</v>
      </c>
      <c r="N63" s="102" t="s">
        <v>184</v>
      </c>
      <c r="Q63" s="60"/>
    </row>
    <row r="64" spans="1:17" ht="27.6" thickTop="1" thickBot="1" x14ac:dyDescent="0.3">
      <c r="A64" s="91" t="s">
        <v>186</v>
      </c>
      <c r="B64" s="97" t="s">
        <v>187</v>
      </c>
      <c r="C64" s="369">
        <v>0</v>
      </c>
      <c r="D64" s="369">
        <v>0</v>
      </c>
      <c r="E64" s="369">
        <v>1.4600799999999999E-2</v>
      </c>
      <c r="F64" s="369">
        <v>0</v>
      </c>
      <c r="G64" s="369">
        <v>0</v>
      </c>
      <c r="H64" s="369">
        <v>0</v>
      </c>
      <c r="I64" s="369">
        <v>0</v>
      </c>
      <c r="J64" s="369">
        <v>0</v>
      </c>
      <c r="K64" s="369">
        <v>0</v>
      </c>
      <c r="L64" s="370">
        <f t="shared" si="0"/>
        <v>1.4600799999999999E-2</v>
      </c>
      <c r="M64" s="98" t="s">
        <v>188</v>
      </c>
      <c r="N64" s="99" t="s">
        <v>186</v>
      </c>
      <c r="Q64" s="60"/>
    </row>
    <row r="65" spans="1:17" ht="27.6" thickTop="1" thickBot="1" x14ac:dyDescent="0.3">
      <c r="A65" s="90" t="s">
        <v>189</v>
      </c>
      <c r="B65" s="94" t="s">
        <v>190</v>
      </c>
      <c r="C65" s="371">
        <v>0</v>
      </c>
      <c r="D65" s="371">
        <v>0.99616746</v>
      </c>
      <c r="E65" s="371">
        <v>1.5506025749999999</v>
      </c>
      <c r="F65" s="371">
        <v>1.9314049999999999E-2</v>
      </c>
      <c r="G65" s="371">
        <v>0</v>
      </c>
      <c r="H65" s="371">
        <v>0.58648339000000005</v>
      </c>
      <c r="I65" s="371">
        <v>0.27579507999999997</v>
      </c>
      <c r="J65" s="371">
        <v>2E-3</v>
      </c>
      <c r="K65" s="371">
        <v>0</v>
      </c>
      <c r="L65" s="372">
        <f t="shared" si="0"/>
        <v>3.4303625549999999</v>
      </c>
      <c r="M65" s="95" t="s">
        <v>191</v>
      </c>
      <c r="N65" s="96" t="s">
        <v>189</v>
      </c>
      <c r="Q65" s="60"/>
    </row>
    <row r="66" spans="1:17" ht="21.6" thickTop="1" thickBot="1" x14ac:dyDescent="0.3">
      <c r="A66" s="91" t="s">
        <v>192</v>
      </c>
      <c r="B66" s="97" t="s">
        <v>193</v>
      </c>
      <c r="C66" s="369">
        <v>0</v>
      </c>
      <c r="D66" s="369">
        <v>0</v>
      </c>
      <c r="E66" s="369">
        <v>0</v>
      </c>
      <c r="F66" s="369">
        <v>3.5999999999999999E-3</v>
      </c>
      <c r="G66" s="369">
        <v>0</v>
      </c>
      <c r="H66" s="369">
        <v>0</v>
      </c>
      <c r="I66" s="369">
        <v>0.18771948999999999</v>
      </c>
      <c r="J66" s="369">
        <v>0</v>
      </c>
      <c r="K66" s="369">
        <v>0.13569899999999999</v>
      </c>
      <c r="L66" s="370">
        <f t="shared" si="0"/>
        <v>0.32701848999999994</v>
      </c>
      <c r="M66" s="98" t="s">
        <v>194</v>
      </c>
      <c r="N66" s="99" t="s">
        <v>192</v>
      </c>
      <c r="Q66" s="60"/>
    </row>
    <row r="67" spans="1:17" ht="15" thickTop="1" thickBot="1" x14ac:dyDescent="0.3">
      <c r="A67" s="90" t="s">
        <v>195</v>
      </c>
      <c r="B67" s="94" t="s">
        <v>196</v>
      </c>
      <c r="C67" s="371">
        <v>0</v>
      </c>
      <c r="D67" s="371">
        <v>2E-3</v>
      </c>
      <c r="E67" s="371">
        <v>0</v>
      </c>
      <c r="F67" s="371">
        <v>0.98899999999999999</v>
      </c>
      <c r="G67" s="371">
        <v>0</v>
      </c>
      <c r="H67" s="371">
        <v>0</v>
      </c>
      <c r="I67" s="371">
        <v>0</v>
      </c>
      <c r="J67" s="371">
        <v>0</v>
      </c>
      <c r="K67" s="371">
        <v>5.8403199999999995E-2</v>
      </c>
      <c r="L67" s="372">
        <f t="shared" si="0"/>
        <v>1.0494032</v>
      </c>
      <c r="M67" s="95" t="s">
        <v>197</v>
      </c>
      <c r="N67" s="96" t="s">
        <v>195</v>
      </c>
      <c r="Q67" s="60"/>
    </row>
    <row r="68" spans="1:17" ht="15" thickTop="1" thickBot="1" x14ac:dyDescent="0.3">
      <c r="A68" s="91" t="s">
        <v>198</v>
      </c>
      <c r="B68" s="97" t="s">
        <v>23</v>
      </c>
      <c r="C68" s="374">
        <v>0.15501828499999998</v>
      </c>
      <c r="D68" s="374">
        <v>1.0889498359999998</v>
      </c>
      <c r="E68" s="374">
        <v>12.264598999999999</v>
      </c>
      <c r="F68" s="374">
        <v>7.5636272259999995</v>
      </c>
      <c r="G68" s="374">
        <v>1.5747620000000002E-3</v>
      </c>
      <c r="H68" s="374">
        <v>1.1595753789999999</v>
      </c>
      <c r="I68" s="374">
        <v>10.35431011</v>
      </c>
      <c r="J68" s="374">
        <v>7.9516516000000009E-2</v>
      </c>
      <c r="K68" s="374">
        <v>3.6156454809999996</v>
      </c>
      <c r="L68" s="375">
        <f>SUM(C68:K68)</f>
        <v>36.282816595</v>
      </c>
      <c r="M68" s="98" t="s">
        <v>199</v>
      </c>
      <c r="N68" s="99" t="s">
        <v>198</v>
      </c>
      <c r="Q68" s="60"/>
    </row>
    <row r="69" spans="1:17" ht="27.6" thickTop="1" thickBot="1" x14ac:dyDescent="0.3">
      <c r="A69" s="90" t="s">
        <v>200</v>
      </c>
      <c r="B69" s="94" t="s">
        <v>201</v>
      </c>
      <c r="C69" s="371">
        <v>0</v>
      </c>
      <c r="D69" s="371">
        <v>0</v>
      </c>
      <c r="E69" s="371">
        <v>0</v>
      </c>
      <c r="F69" s="371">
        <v>0.16777829999999999</v>
      </c>
      <c r="G69" s="371">
        <v>0</v>
      </c>
      <c r="H69" s="371">
        <v>0</v>
      </c>
      <c r="I69" s="371">
        <v>0</v>
      </c>
      <c r="J69" s="371">
        <v>0</v>
      </c>
      <c r="K69" s="371">
        <v>0</v>
      </c>
      <c r="L69" s="372">
        <f t="shared" si="0"/>
        <v>0.16777829999999999</v>
      </c>
      <c r="M69" s="95" t="s">
        <v>202</v>
      </c>
      <c r="N69" s="96" t="s">
        <v>200</v>
      </c>
      <c r="Q69" s="60"/>
    </row>
    <row r="70" spans="1:17" ht="15" thickTop="1" thickBot="1" x14ac:dyDescent="0.3">
      <c r="A70" s="91" t="s">
        <v>203</v>
      </c>
      <c r="B70" s="97" t="s">
        <v>204</v>
      </c>
      <c r="C70" s="369">
        <v>0</v>
      </c>
      <c r="D70" s="369">
        <v>0</v>
      </c>
      <c r="E70" s="369">
        <v>6.3880000000000005E-5</v>
      </c>
      <c r="F70" s="369">
        <v>8.0780000000000001E-3</v>
      </c>
      <c r="G70" s="369">
        <v>0</v>
      </c>
      <c r="H70" s="369">
        <v>0</v>
      </c>
      <c r="I70" s="369">
        <v>0</v>
      </c>
      <c r="J70" s="369">
        <v>0</v>
      </c>
      <c r="K70" s="369">
        <v>0</v>
      </c>
      <c r="L70" s="370">
        <f t="shared" si="0"/>
        <v>8.1418800000000006E-3</v>
      </c>
      <c r="M70" s="98" t="s">
        <v>244</v>
      </c>
      <c r="N70" s="99" t="s">
        <v>203</v>
      </c>
      <c r="Q70" s="60"/>
    </row>
    <row r="71" spans="1:17" ht="27.6" thickTop="1" thickBot="1" x14ac:dyDescent="0.3">
      <c r="A71" s="90" t="s">
        <v>205</v>
      </c>
      <c r="B71" s="94" t="s">
        <v>245</v>
      </c>
      <c r="C71" s="371">
        <v>0</v>
      </c>
      <c r="D71" s="371">
        <v>0</v>
      </c>
      <c r="E71" s="371">
        <v>5.7735100000000004E-4</v>
      </c>
      <c r="F71" s="371">
        <v>0</v>
      </c>
      <c r="G71" s="371">
        <v>0</v>
      </c>
      <c r="H71" s="371">
        <v>0</v>
      </c>
      <c r="I71" s="371">
        <v>0</v>
      </c>
      <c r="J71" s="371">
        <v>0</v>
      </c>
      <c r="K71" s="371">
        <v>0</v>
      </c>
      <c r="L71" s="372">
        <f t="shared" si="0"/>
        <v>5.7735100000000004E-4</v>
      </c>
      <c r="M71" s="95" t="s">
        <v>206</v>
      </c>
      <c r="N71" s="96" t="s">
        <v>205</v>
      </c>
      <c r="Q71" s="60"/>
    </row>
    <row r="72" spans="1:17" ht="21.6" thickTop="1" thickBot="1" x14ac:dyDescent="0.3">
      <c r="A72" s="91" t="s">
        <v>207</v>
      </c>
      <c r="B72" s="97" t="s">
        <v>208</v>
      </c>
      <c r="C72" s="369">
        <v>0</v>
      </c>
      <c r="D72" s="369">
        <v>1.3815799999999999E-3</v>
      </c>
      <c r="E72" s="369">
        <v>0</v>
      </c>
      <c r="F72" s="369">
        <v>0.68960500000000002</v>
      </c>
      <c r="G72" s="369">
        <v>0</v>
      </c>
      <c r="H72" s="369">
        <v>0</v>
      </c>
      <c r="I72" s="369">
        <v>0</v>
      </c>
      <c r="J72" s="369">
        <v>0</v>
      </c>
      <c r="K72" s="369">
        <v>0</v>
      </c>
      <c r="L72" s="370">
        <f t="shared" si="0"/>
        <v>0.69098658000000002</v>
      </c>
      <c r="M72" s="98" t="s">
        <v>209</v>
      </c>
      <c r="N72" s="99" t="s">
        <v>207</v>
      </c>
      <c r="Q72" s="60"/>
    </row>
    <row r="73" spans="1:17" ht="15" thickTop="1" thickBot="1" x14ac:dyDescent="0.3">
      <c r="A73" s="90" t="s">
        <v>210</v>
      </c>
      <c r="B73" s="94" t="s">
        <v>211</v>
      </c>
      <c r="C73" s="371">
        <v>0</v>
      </c>
      <c r="D73" s="371">
        <v>0</v>
      </c>
      <c r="E73" s="371">
        <v>0</v>
      </c>
      <c r="F73" s="371">
        <v>0</v>
      </c>
      <c r="G73" s="371">
        <v>0</v>
      </c>
      <c r="H73" s="371">
        <v>0</v>
      </c>
      <c r="I73" s="371">
        <v>0</v>
      </c>
      <c r="J73" s="371">
        <v>0</v>
      </c>
      <c r="K73" s="371">
        <v>0</v>
      </c>
      <c r="L73" s="372">
        <f t="shared" ref="L73:L76" si="2">SUM(C73:K73)</f>
        <v>0</v>
      </c>
      <c r="M73" s="95" t="s">
        <v>212</v>
      </c>
      <c r="N73" s="96" t="s">
        <v>210</v>
      </c>
      <c r="Q73" s="60"/>
    </row>
    <row r="74" spans="1:17" ht="27.6" thickTop="1" thickBot="1" x14ac:dyDescent="0.3">
      <c r="A74" s="91">
        <v>87</v>
      </c>
      <c r="B74" s="97" t="s">
        <v>213</v>
      </c>
      <c r="C74" s="369">
        <v>0.12495442999999999</v>
      </c>
      <c r="D74" s="369">
        <v>1.0175630099999999</v>
      </c>
      <c r="E74" s="369">
        <v>0</v>
      </c>
      <c r="F74" s="369">
        <v>0.52039257000000005</v>
      </c>
      <c r="G74" s="369">
        <v>0</v>
      </c>
      <c r="H74" s="369">
        <v>0.26005434999999999</v>
      </c>
      <c r="I74" s="369">
        <v>0.24774172</v>
      </c>
      <c r="J74" s="369">
        <v>7.3003999999999999E-2</v>
      </c>
      <c r="K74" s="369">
        <v>0.128600192</v>
      </c>
      <c r="L74" s="370">
        <f t="shared" si="2"/>
        <v>2.372310272</v>
      </c>
      <c r="M74" s="98" t="s">
        <v>214</v>
      </c>
      <c r="N74" s="99" t="s">
        <v>215</v>
      </c>
      <c r="Q74" s="60"/>
    </row>
    <row r="75" spans="1:17" ht="31.8" thickTop="1" thickBot="1" x14ac:dyDescent="0.3">
      <c r="A75" s="90">
        <v>88</v>
      </c>
      <c r="B75" s="94" t="s">
        <v>216</v>
      </c>
      <c r="C75" s="371">
        <v>0</v>
      </c>
      <c r="D75" s="371">
        <v>2E-3</v>
      </c>
      <c r="E75" s="371">
        <v>0</v>
      </c>
      <c r="F75" s="371">
        <v>0</v>
      </c>
      <c r="G75" s="371">
        <v>0</v>
      </c>
      <c r="H75" s="371">
        <v>0</v>
      </c>
      <c r="I75" s="371">
        <v>0</v>
      </c>
      <c r="J75" s="371">
        <v>0</v>
      </c>
      <c r="K75" s="371">
        <v>0</v>
      </c>
      <c r="L75" s="372">
        <f t="shared" si="2"/>
        <v>2E-3</v>
      </c>
      <c r="M75" s="95" t="s">
        <v>286</v>
      </c>
      <c r="N75" s="96" t="s">
        <v>218</v>
      </c>
      <c r="Q75" s="60"/>
    </row>
    <row r="76" spans="1:17" ht="27.6" thickTop="1" thickBot="1" x14ac:dyDescent="0.3">
      <c r="A76" s="91">
        <v>89</v>
      </c>
      <c r="B76" s="97" t="s">
        <v>219</v>
      </c>
      <c r="C76" s="369">
        <v>3.0063854999999997E-2</v>
      </c>
      <c r="D76" s="369">
        <v>6.8005245999999991E-2</v>
      </c>
      <c r="E76" s="369">
        <v>12.263957768999997</v>
      </c>
      <c r="F76" s="369">
        <v>6.1777733559999994</v>
      </c>
      <c r="G76" s="369">
        <v>1.5747620000000002E-3</v>
      </c>
      <c r="H76" s="369">
        <v>0.89952102899999997</v>
      </c>
      <c r="I76" s="369">
        <v>10.106568389999998</v>
      </c>
      <c r="J76" s="369">
        <v>6.5125159999999994E-3</v>
      </c>
      <c r="K76" s="369">
        <v>3.4870452889999997</v>
      </c>
      <c r="L76" s="370">
        <f t="shared" si="2"/>
        <v>33.041022211999994</v>
      </c>
      <c r="M76" s="98" t="s">
        <v>246</v>
      </c>
      <c r="N76" s="99" t="s">
        <v>220</v>
      </c>
      <c r="Q76" s="60"/>
    </row>
    <row r="77" spans="1:17" ht="27" thickTop="1" x14ac:dyDescent="0.25">
      <c r="A77" s="37" t="s">
        <v>221</v>
      </c>
      <c r="B77" s="38" t="s">
        <v>525</v>
      </c>
      <c r="C77" s="381">
        <v>7.3733999999999996E-3</v>
      </c>
      <c r="D77" s="381">
        <v>0</v>
      </c>
      <c r="E77" s="381">
        <v>0</v>
      </c>
      <c r="F77" s="381">
        <v>2.3999999999999998E-3</v>
      </c>
      <c r="G77" s="381">
        <v>0</v>
      </c>
      <c r="H77" s="381">
        <v>0</v>
      </c>
      <c r="I77" s="381">
        <v>5.8403199999999995E-3</v>
      </c>
      <c r="J77" s="381">
        <v>4.7452599999999998E-2</v>
      </c>
      <c r="K77" s="381">
        <v>0</v>
      </c>
      <c r="L77" s="382">
        <v>9.0501319999999982E-2</v>
      </c>
      <c r="M77" s="39" t="s">
        <v>251</v>
      </c>
      <c r="N77" s="40" t="s">
        <v>221</v>
      </c>
      <c r="Q77" s="60"/>
    </row>
    <row r="78" spans="1:17" ht="24.75" customHeight="1" x14ac:dyDescent="0.25">
      <c r="A78" s="465" t="s">
        <v>29</v>
      </c>
      <c r="B78" s="465" t="s">
        <v>222</v>
      </c>
      <c r="C78" s="327">
        <f t="shared" ref="C78:J78" si="3">+C77+C68+C58+C48+C38+C34+C30+C20+C6+C17</f>
        <v>1887.9435648150002</v>
      </c>
      <c r="D78" s="327">
        <f t="shared" si="3"/>
        <v>147646.087513851</v>
      </c>
      <c r="E78" s="327">
        <f t="shared" si="3"/>
        <v>14395.111619915999</v>
      </c>
      <c r="F78" s="327">
        <f t="shared" si="3"/>
        <v>6451.4097825210001</v>
      </c>
      <c r="G78" s="327">
        <f t="shared" si="3"/>
        <v>893.37650234199987</v>
      </c>
      <c r="H78" s="327">
        <f t="shared" si="3"/>
        <v>1547.3340691609997</v>
      </c>
      <c r="I78" s="327">
        <f t="shared" si="3"/>
        <v>832.61679844499997</v>
      </c>
      <c r="J78" s="327">
        <f t="shared" si="3"/>
        <v>449.36131758800002</v>
      </c>
      <c r="K78" s="327">
        <f>+K77+K68+K58+K48+K38+K34+K30+K20+K6+K17</f>
        <v>2951.8691341230005</v>
      </c>
      <c r="L78" s="327">
        <f>SUM(C78:K78)</f>
        <v>177055.11030276198</v>
      </c>
      <c r="M78" s="466" t="s">
        <v>285</v>
      </c>
      <c r="N78" s="466"/>
      <c r="Q78" s="60"/>
    </row>
    <row r="79" spans="1:17" x14ac:dyDescent="0.25">
      <c r="A79" s="106" t="s">
        <v>283</v>
      </c>
      <c r="B79" s="106"/>
      <c r="G79" s="2"/>
      <c r="N79" s="4" t="s">
        <v>485</v>
      </c>
    </row>
    <row r="80" spans="1:17" x14ac:dyDescent="0.25">
      <c r="A80" s="463" t="s">
        <v>488</v>
      </c>
      <c r="B80" s="463"/>
      <c r="C80" s="195"/>
      <c r="D80" s="146"/>
      <c r="E80" s="150"/>
      <c r="F80" s="150"/>
      <c r="G80" s="150"/>
      <c r="H80" s="150"/>
      <c r="I80" s="150"/>
      <c r="J80" s="150"/>
      <c r="K80" s="150"/>
      <c r="L80" s="311"/>
      <c r="M80" s="464" t="s">
        <v>489</v>
      </c>
      <c r="N80" s="464"/>
    </row>
    <row r="81" spans="2:24" x14ac:dyDescent="0.25">
      <c r="C81" s="293"/>
      <c r="D81" s="293"/>
      <c r="E81" s="293"/>
      <c r="F81" s="293"/>
      <c r="G81" s="293"/>
      <c r="H81" s="293"/>
      <c r="I81" s="293"/>
      <c r="J81" s="293"/>
      <c r="K81" s="293"/>
      <c r="L81" s="294"/>
    </row>
    <row r="82" spans="2:24" x14ac:dyDescent="0.25">
      <c r="C82" s="219"/>
      <c r="D82" s="219"/>
      <c r="E82" s="219"/>
      <c r="F82" s="219"/>
      <c r="G82" s="219"/>
      <c r="H82" s="219"/>
      <c r="I82" s="219"/>
      <c r="J82" s="219"/>
      <c r="K82" s="219"/>
      <c r="L82" s="219"/>
    </row>
    <row r="83" spans="2:24" ht="21" x14ac:dyDescent="0.25">
      <c r="C83" s="293"/>
      <c r="D83" s="293"/>
      <c r="E83" s="293"/>
      <c r="F83" s="293"/>
      <c r="G83" s="293"/>
      <c r="H83" s="293"/>
      <c r="I83" s="293"/>
      <c r="J83" s="293"/>
      <c r="K83" s="293"/>
      <c r="L83" s="355"/>
      <c r="M83" s="190"/>
      <c r="N83" s="190"/>
      <c r="O83" s="190"/>
      <c r="P83" s="190"/>
      <c r="Q83" s="190"/>
      <c r="R83" s="190"/>
      <c r="S83" s="190"/>
      <c r="T83" s="190"/>
      <c r="U83" s="190"/>
      <c r="V83" s="190"/>
      <c r="W83" s="190"/>
      <c r="X83" s="190"/>
    </row>
    <row r="84" spans="2:24" x14ac:dyDescent="0.25">
      <c r="C84" s="68"/>
      <c r="D84" s="68"/>
      <c r="E84" s="68"/>
      <c r="F84" s="68"/>
      <c r="G84" s="68"/>
      <c r="H84" s="68"/>
      <c r="I84" s="68"/>
      <c r="J84" s="68"/>
      <c r="K84" s="68"/>
      <c r="L84" s="300"/>
    </row>
    <row r="85" spans="2:24" x14ac:dyDescent="0.25">
      <c r="B85" s="301"/>
      <c r="C85" s="293"/>
      <c r="D85" s="293"/>
      <c r="E85" s="293"/>
      <c r="F85" s="293"/>
      <c r="G85" s="293"/>
      <c r="H85" s="293"/>
      <c r="I85" s="293"/>
      <c r="J85" s="293"/>
      <c r="K85" s="293"/>
      <c r="L85" s="300"/>
    </row>
    <row r="86" spans="2:24" x14ac:dyDescent="0.25">
      <c r="C86" s="293"/>
      <c r="D86" s="293"/>
      <c r="E86" s="293"/>
      <c r="F86" s="293"/>
      <c r="G86" s="293"/>
      <c r="H86" s="293"/>
      <c r="I86" s="293"/>
      <c r="J86" s="293"/>
      <c r="K86" s="293"/>
      <c r="L86" s="294"/>
    </row>
    <row r="87" spans="2:24" x14ac:dyDescent="0.25">
      <c r="C87" s="293"/>
      <c r="D87" s="293"/>
      <c r="E87" s="293"/>
      <c r="F87" s="293"/>
      <c r="G87" s="293"/>
      <c r="H87" s="293"/>
      <c r="I87" s="293"/>
      <c r="J87" s="293"/>
      <c r="K87" s="293"/>
      <c r="L87" s="294"/>
    </row>
    <row r="88" spans="2:24" x14ac:dyDescent="0.25">
      <c r="C88" s="293"/>
      <c r="D88" s="293"/>
      <c r="E88" s="293"/>
      <c r="F88" s="293"/>
      <c r="G88" s="293"/>
      <c r="H88" s="293"/>
      <c r="I88" s="293"/>
      <c r="J88" s="293"/>
      <c r="K88" s="293"/>
      <c r="L88" s="294"/>
    </row>
    <row r="89" spans="2:24" x14ac:dyDescent="0.25">
      <c r="C89" s="293"/>
      <c r="D89" s="293"/>
      <c r="E89" s="293"/>
      <c r="F89" s="293"/>
      <c r="G89" s="293"/>
      <c r="H89" s="293"/>
      <c r="I89" s="293"/>
      <c r="J89" s="293"/>
      <c r="K89" s="293"/>
      <c r="L89" s="294"/>
    </row>
    <row r="90" spans="2:24" x14ac:dyDescent="0.25">
      <c r="C90" s="293"/>
      <c r="D90" s="293"/>
      <c r="E90" s="293"/>
      <c r="F90" s="293"/>
      <c r="G90" s="293"/>
      <c r="H90" s="293"/>
      <c r="I90" s="293"/>
      <c r="J90" s="293"/>
      <c r="K90" s="293"/>
      <c r="L90" s="294"/>
    </row>
    <row r="91" spans="2:24" x14ac:dyDescent="0.25">
      <c r="C91" s="295"/>
      <c r="D91" s="295"/>
      <c r="E91" s="295"/>
      <c r="F91" s="295"/>
      <c r="G91" s="295"/>
      <c r="H91" s="295"/>
      <c r="I91" s="295"/>
      <c r="J91" s="295"/>
      <c r="K91" s="295"/>
      <c r="L91" s="294"/>
    </row>
    <row r="92" spans="2:24" x14ac:dyDescent="0.25">
      <c r="K92" s="294"/>
    </row>
    <row r="93" spans="2:24" x14ac:dyDescent="0.25">
      <c r="K93" s="294"/>
      <c r="L93" s="296"/>
    </row>
    <row r="94" spans="2:24" x14ac:dyDescent="0.25">
      <c r="K94" s="294"/>
      <c r="L94" s="296"/>
    </row>
    <row r="95" spans="2:24" x14ac:dyDescent="0.25">
      <c r="K95" s="294"/>
      <c r="L95" s="296"/>
    </row>
    <row r="96" spans="2:24" x14ac:dyDescent="0.25">
      <c r="K96" s="294"/>
      <c r="L96" s="297"/>
    </row>
    <row r="97" spans="3:12" x14ac:dyDescent="0.25">
      <c r="K97" s="294"/>
      <c r="L97" s="298"/>
    </row>
    <row r="98" spans="3:12" x14ac:dyDescent="0.25">
      <c r="K98" s="294"/>
      <c r="L98" s="299"/>
    </row>
    <row r="99" spans="3:12" x14ac:dyDescent="0.25">
      <c r="K99" s="294"/>
      <c r="L99" s="299"/>
    </row>
    <row r="100" spans="3:12" x14ac:dyDescent="0.25">
      <c r="K100" s="294"/>
      <c r="L100" s="299"/>
    </row>
    <row r="101" spans="3:12" x14ac:dyDescent="0.25">
      <c r="K101" s="294"/>
      <c r="L101" s="299"/>
    </row>
    <row r="102" spans="3:12" x14ac:dyDescent="0.25">
      <c r="K102" s="294"/>
      <c r="L102" s="299"/>
    </row>
    <row r="103" spans="3:12" x14ac:dyDescent="0.25">
      <c r="C103" s="294"/>
      <c r="D103" s="294"/>
      <c r="E103" s="294"/>
      <c r="F103" s="294"/>
      <c r="G103" s="294"/>
      <c r="H103" s="294"/>
      <c r="I103" s="294"/>
      <c r="J103" s="294"/>
      <c r="K103" s="294"/>
      <c r="L103" s="294"/>
    </row>
    <row r="104" spans="3:12" x14ac:dyDescent="0.25">
      <c r="C104" s="68"/>
      <c r="D104" s="68"/>
      <c r="E104" s="68"/>
      <c r="F104" s="68"/>
      <c r="G104" s="68"/>
      <c r="H104" s="68"/>
      <c r="I104" s="68"/>
      <c r="J104" s="68"/>
      <c r="K104" s="68"/>
      <c r="L104" s="294"/>
    </row>
    <row r="105" spans="3:12" x14ac:dyDescent="0.25">
      <c r="C105" s="294"/>
      <c r="D105" s="294"/>
      <c r="E105" s="294"/>
      <c r="F105" s="294"/>
      <c r="G105" s="294"/>
      <c r="H105" s="294"/>
      <c r="I105" s="294"/>
      <c r="J105" s="294"/>
      <c r="K105" s="294"/>
      <c r="L105" s="294"/>
    </row>
  </sheetData>
  <mergeCells count="10">
    <mergeCell ref="A80:B80"/>
    <mergeCell ref="M80:N80"/>
    <mergeCell ref="A78:B78"/>
    <mergeCell ref="M78:N78"/>
    <mergeCell ref="A1:N1"/>
    <mergeCell ref="A2:N2"/>
    <mergeCell ref="A3:N3"/>
    <mergeCell ref="A5:B5"/>
    <mergeCell ref="M5:N5"/>
    <mergeCell ref="D4:K4"/>
  </mergeCells>
  <printOptions horizontalCentered="1" verticalCentered="1"/>
  <pageMargins left="0" right="0" top="0" bottom="0" header="0.51181102362204722" footer="0.51181102362204722"/>
  <pageSetup paperSize="9" scale="80" fitToHeight="0" orientation="landscape" r:id="rId1"/>
  <headerFooter alignWithMargins="0"/>
  <rowBreaks count="4" manualBreakCount="4">
    <brk id="16" max="13" man="1"/>
    <brk id="29" max="13" man="1"/>
    <brk id="46" max="13" man="1"/>
    <brk id="62" max="1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rightToLeft="1" view="pageBreakPreview" zoomScaleSheetLayoutView="100" workbookViewId="0">
      <selection activeCell="G8" sqref="G8:K8"/>
    </sheetView>
  </sheetViews>
  <sheetFormatPr defaultRowHeight="13.8" x14ac:dyDescent="0.25"/>
  <cols>
    <col min="1" max="1" width="23" style="4" customWidth="1"/>
    <col min="2" max="6" width="9.88671875" style="11" bestFit="1" customWidth="1"/>
    <col min="7" max="9" width="8.44140625" style="11" bestFit="1" customWidth="1"/>
    <col min="10" max="10" width="13.6640625" style="11" bestFit="1" customWidth="1"/>
    <col min="11" max="11" width="9.44140625" style="11" bestFit="1" customWidth="1"/>
    <col min="12" max="12" width="23" style="4" customWidth="1"/>
    <col min="13" max="16" width="16.5546875" style="4" bestFit="1" customWidth="1"/>
    <col min="17" max="17" width="17.6640625" style="4" bestFit="1" customWidth="1"/>
    <col min="18" max="256" width="9.109375" style="4"/>
    <col min="257" max="257" width="23" style="4" customWidth="1"/>
    <col min="258" max="267" width="8.6640625" style="4" customWidth="1"/>
    <col min="268" max="268" width="23" style="4" customWidth="1"/>
    <col min="269" max="512" width="9.109375" style="4"/>
    <col min="513" max="513" width="23" style="4" customWidth="1"/>
    <col min="514" max="523" width="8.6640625" style="4" customWidth="1"/>
    <col min="524" max="524" width="23" style="4" customWidth="1"/>
    <col min="525" max="768" width="9.109375" style="4"/>
    <col min="769" max="769" width="23" style="4" customWidth="1"/>
    <col min="770" max="779" width="8.6640625" style="4" customWidth="1"/>
    <col min="780" max="780" width="23" style="4" customWidth="1"/>
    <col min="781" max="1024" width="9.109375" style="4"/>
    <col min="1025" max="1025" width="23" style="4" customWidth="1"/>
    <col min="1026" max="1035" width="8.6640625" style="4" customWidth="1"/>
    <col min="1036" max="1036" width="23" style="4" customWidth="1"/>
    <col min="1037" max="1280" width="9.109375" style="4"/>
    <col min="1281" max="1281" width="23" style="4" customWidth="1"/>
    <col min="1282" max="1291" width="8.6640625" style="4" customWidth="1"/>
    <col min="1292" max="1292" width="23" style="4" customWidth="1"/>
    <col min="1293" max="1536" width="9.109375" style="4"/>
    <col min="1537" max="1537" width="23" style="4" customWidth="1"/>
    <col min="1538" max="1547" width="8.6640625" style="4" customWidth="1"/>
    <col min="1548" max="1548" width="23" style="4" customWidth="1"/>
    <col min="1549" max="1792" width="9.109375" style="4"/>
    <col min="1793" max="1793" width="23" style="4" customWidth="1"/>
    <col min="1794" max="1803" width="8.6640625" style="4" customWidth="1"/>
    <col min="1804" max="1804" width="23" style="4" customWidth="1"/>
    <col min="1805" max="2048" width="9.109375" style="4"/>
    <col min="2049" max="2049" width="23" style="4" customWidth="1"/>
    <col min="2050" max="2059" width="8.6640625" style="4" customWidth="1"/>
    <col min="2060" max="2060" width="23" style="4" customWidth="1"/>
    <col min="2061" max="2304" width="9.109375" style="4"/>
    <col min="2305" max="2305" width="23" style="4" customWidth="1"/>
    <col min="2306" max="2315" width="8.6640625" style="4" customWidth="1"/>
    <col min="2316" max="2316" width="23" style="4" customWidth="1"/>
    <col min="2317" max="2560" width="9.109375" style="4"/>
    <col min="2561" max="2561" width="23" style="4" customWidth="1"/>
    <col min="2562" max="2571" width="8.6640625" style="4" customWidth="1"/>
    <col min="2572" max="2572" width="23" style="4" customWidth="1"/>
    <col min="2573" max="2816" width="9.109375" style="4"/>
    <col min="2817" max="2817" width="23" style="4" customWidth="1"/>
    <col min="2818" max="2827" width="8.6640625" style="4" customWidth="1"/>
    <col min="2828" max="2828" width="23" style="4" customWidth="1"/>
    <col min="2829" max="3072" width="9.109375" style="4"/>
    <col min="3073" max="3073" width="23" style="4" customWidth="1"/>
    <col min="3074" max="3083" width="8.6640625" style="4" customWidth="1"/>
    <col min="3084" max="3084" width="23" style="4" customWidth="1"/>
    <col min="3085" max="3328" width="9.109375" style="4"/>
    <col min="3329" max="3329" width="23" style="4" customWidth="1"/>
    <col min="3330" max="3339" width="8.6640625" style="4" customWidth="1"/>
    <col min="3340" max="3340" width="23" style="4" customWidth="1"/>
    <col min="3341" max="3584" width="9.109375" style="4"/>
    <col min="3585" max="3585" width="23" style="4" customWidth="1"/>
    <col min="3586" max="3595" width="8.6640625" style="4" customWidth="1"/>
    <col min="3596" max="3596" width="23" style="4" customWidth="1"/>
    <col min="3597" max="3840" width="9.109375" style="4"/>
    <col min="3841" max="3841" width="23" style="4" customWidth="1"/>
    <col min="3842" max="3851" width="8.6640625" style="4" customWidth="1"/>
    <col min="3852" max="3852" width="23" style="4" customWidth="1"/>
    <col min="3853" max="4096" width="9.109375" style="4"/>
    <col min="4097" max="4097" width="23" style="4" customWidth="1"/>
    <col min="4098" max="4107" width="8.6640625" style="4" customWidth="1"/>
    <col min="4108" max="4108" width="23" style="4" customWidth="1"/>
    <col min="4109" max="4352" width="9.109375" style="4"/>
    <col min="4353" max="4353" width="23" style="4" customWidth="1"/>
    <col min="4354" max="4363" width="8.6640625" style="4" customWidth="1"/>
    <col min="4364" max="4364" width="23" style="4" customWidth="1"/>
    <col min="4365" max="4608" width="9.109375" style="4"/>
    <col min="4609" max="4609" width="23" style="4" customWidth="1"/>
    <col min="4610" max="4619" width="8.6640625" style="4" customWidth="1"/>
    <col min="4620" max="4620" width="23" style="4" customWidth="1"/>
    <col min="4621" max="4864" width="9.109375" style="4"/>
    <col min="4865" max="4865" width="23" style="4" customWidth="1"/>
    <col min="4866" max="4875" width="8.6640625" style="4" customWidth="1"/>
    <col min="4876" max="4876" width="23" style="4" customWidth="1"/>
    <col min="4877" max="5120" width="9.109375" style="4"/>
    <col min="5121" max="5121" width="23" style="4" customWidth="1"/>
    <col min="5122" max="5131" width="8.6640625" style="4" customWidth="1"/>
    <col min="5132" max="5132" width="23" style="4" customWidth="1"/>
    <col min="5133" max="5376" width="9.109375" style="4"/>
    <col min="5377" max="5377" width="23" style="4" customWidth="1"/>
    <col min="5378" max="5387" width="8.6640625" style="4" customWidth="1"/>
    <col min="5388" max="5388" width="23" style="4" customWidth="1"/>
    <col min="5389" max="5632" width="9.109375" style="4"/>
    <col min="5633" max="5633" width="23" style="4" customWidth="1"/>
    <col min="5634" max="5643" width="8.6640625" style="4" customWidth="1"/>
    <col min="5644" max="5644" width="23" style="4" customWidth="1"/>
    <col min="5645" max="5888" width="9.109375" style="4"/>
    <col min="5889" max="5889" width="23" style="4" customWidth="1"/>
    <col min="5890" max="5899" width="8.6640625" style="4" customWidth="1"/>
    <col min="5900" max="5900" width="23" style="4" customWidth="1"/>
    <col min="5901" max="6144" width="9.109375" style="4"/>
    <col min="6145" max="6145" width="23" style="4" customWidth="1"/>
    <col min="6146" max="6155" width="8.6640625" style="4" customWidth="1"/>
    <col min="6156" max="6156" width="23" style="4" customWidth="1"/>
    <col min="6157" max="6400" width="9.109375" style="4"/>
    <col min="6401" max="6401" width="23" style="4" customWidth="1"/>
    <col min="6402" max="6411" width="8.6640625" style="4" customWidth="1"/>
    <col min="6412" max="6412" width="23" style="4" customWidth="1"/>
    <col min="6413" max="6656" width="9.109375" style="4"/>
    <col min="6657" max="6657" width="23" style="4" customWidth="1"/>
    <col min="6658" max="6667" width="8.6640625" style="4" customWidth="1"/>
    <col min="6668" max="6668" width="23" style="4" customWidth="1"/>
    <col min="6669" max="6912" width="9.109375" style="4"/>
    <col min="6913" max="6913" width="23" style="4" customWidth="1"/>
    <col min="6914" max="6923" width="8.6640625" style="4" customWidth="1"/>
    <col min="6924" max="6924" width="23" style="4" customWidth="1"/>
    <col min="6925" max="7168" width="9.109375" style="4"/>
    <col min="7169" max="7169" width="23" style="4" customWidth="1"/>
    <col min="7170" max="7179" width="8.6640625" style="4" customWidth="1"/>
    <col min="7180" max="7180" width="23" style="4" customWidth="1"/>
    <col min="7181" max="7424" width="9.109375" style="4"/>
    <col min="7425" max="7425" width="23" style="4" customWidth="1"/>
    <col min="7426" max="7435" width="8.6640625" style="4" customWidth="1"/>
    <col min="7436" max="7436" width="23" style="4" customWidth="1"/>
    <col min="7437" max="7680" width="9.109375" style="4"/>
    <col min="7681" max="7681" width="23" style="4" customWidth="1"/>
    <col min="7682" max="7691" width="8.6640625" style="4" customWidth="1"/>
    <col min="7692" max="7692" width="23" style="4" customWidth="1"/>
    <col min="7693" max="7936" width="9.109375" style="4"/>
    <col min="7937" max="7937" width="23" style="4" customWidth="1"/>
    <col min="7938" max="7947" width="8.6640625" style="4" customWidth="1"/>
    <col min="7948" max="7948" width="23" style="4" customWidth="1"/>
    <col min="7949" max="8192" width="9.109375" style="4"/>
    <col min="8193" max="8193" width="23" style="4" customWidth="1"/>
    <col min="8194" max="8203" width="8.6640625" style="4" customWidth="1"/>
    <col min="8204" max="8204" width="23" style="4" customWidth="1"/>
    <col min="8205" max="8448" width="9.109375" style="4"/>
    <col min="8449" max="8449" width="23" style="4" customWidth="1"/>
    <col min="8450" max="8459" width="8.6640625" style="4" customWidth="1"/>
    <col min="8460" max="8460" width="23" style="4" customWidth="1"/>
    <col min="8461" max="8704" width="9.109375" style="4"/>
    <col min="8705" max="8705" width="23" style="4" customWidth="1"/>
    <col min="8706" max="8715" width="8.6640625" style="4" customWidth="1"/>
    <col min="8716" max="8716" width="23" style="4" customWidth="1"/>
    <col min="8717" max="8960" width="9.109375" style="4"/>
    <col min="8961" max="8961" width="23" style="4" customWidth="1"/>
    <col min="8962" max="8971" width="8.6640625" style="4" customWidth="1"/>
    <col min="8972" max="8972" width="23" style="4" customWidth="1"/>
    <col min="8973" max="9216" width="9.109375" style="4"/>
    <col min="9217" max="9217" width="23" style="4" customWidth="1"/>
    <col min="9218" max="9227" width="8.6640625" style="4" customWidth="1"/>
    <col min="9228" max="9228" width="23" style="4" customWidth="1"/>
    <col min="9229" max="9472" width="9.109375" style="4"/>
    <col min="9473" max="9473" width="23" style="4" customWidth="1"/>
    <col min="9474" max="9483" width="8.6640625" style="4" customWidth="1"/>
    <col min="9484" max="9484" width="23" style="4" customWidth="1"/>
    <col min="9485" max="9728" width="9.109375" style="4"/>
    <col min="9729" max="9729" width="23" style="4" customWidth="1"/>
    <col min="9730" max="9739" width="8.6640625" style="4" customWidth="1"/>
    <col min="9740" max="9740" width="23" style="4" customWidth="1"/>
    <col min="9741" max="9984" width="9.109375" style="4"/>
    <col min="9985" max="9985" width="23" style="4" customWidth="1"/>
    <col min="9986" max="9995" width="8.6640625" style="4" customWidth="1"/>
    <col min="9996" max="9996" width="23" style="4" customWidth="1"/>
    <col min="9997" max="10240" width="9.109375" style="4"/>
    <col min="10241" max="10241" width="23" style="4" customWidth="1"/>
    <col min="10242" max="10251" width="8.6640625" style="4" customWidth="1"/>
    <col min="10252" max="10252" width="23" style="4" customWidth="1"/>
    <col min="10253" max="10496" width="9.109375" style="4"/>
    <col min="10497" max="10497" width="23" style="4" customWidth="1"/>
    <col min="10498" max="10507" width="8.6640625" style="4" customWidth="1"/>
    <col min="10508" max="10508" width="23" style="4" customWidth="1"/>
    <col min="10509" max="10752" width="9.109375" style="4"/>
    <col min="10753" max="10753" width="23" style="4" customWidth="1"/>
    <col min="10754" max="10763" width="8.6640625" style="4" customWidth="1"/>
    <col min="10764" max="10764" width="23" style="4" customWidth="1"/>
    <col min="10765" max="11008" width="9.109375" style="4"/>
    <col min="11009" max="11009" width="23" style="4" customWidth="1"/>
    <col min="11010" max="11019" width="8.6640625" style="4" customWidth="1"/>
    <col min="11020" max="11020" width="23" style="4" customWidth="1"/>
    <col min="11021" max="11264" width="9.109375" style="4"/>
    <col min="11265" max="11265" width="23" style="4" customWidth="1"/>
    <col min="11266" max="11275" width="8.6640625" style="4" customWidth="1"/>
    <col min="11276" max="11276" width="23" style="4" customWidth="1"/>
    <col min="11277" max="11520" width="9.109375" style="4"/>
    <col min="11521" max="11521" width="23" style="4" customWidth="1"/>
    <col min="11522" max="11531" width="8.6640625" style="4" customWidth="1"/>
    <col min="11532" max="11532" width="23" style="4" customWidth="1"/>
    <col min="11533" max="11776" width="9.109375" style="4"/>
    <col min="11777" max="11777" width="23" style="4" customWidth="1"/>
    <col min="11778" max="11787" width="8.6640625" style="4" customWidth="1"/>
    <col min="11788" max="11788" width="23" style="4" customWidth="1"/>
    <col min="11789" max="12032" width="9.109375" style="4"/>
    <col min="12033" max="12033" width="23" style="4" customWidth="1"/>
    <col min="12034" max="12043" width="8.6640625" style="4" customWidth="1"/>
    <col min="12044" max="12044" width="23" style="4" customWidth="1"/>
    <col min="12045" max="12288" width="9.109375" style="4"/>
    <col min="12289" max="12289" width="23" style="4" customWidth="1"/>
    <col min="12290" max="12299" width="8.6640625" style="4" customWidth="1"/>
    <col min="12300" max="12300" width="23" style="4" customWidth="1"/>
    <col min="12301" max="12544" width="9.109375" style="4"/>
    <col min="12545" max="12545" width="23" style="4" customWidth="1"/>
    <col min="12546" max="12555" width="8.6640625" style="4" customWidth="1"/>
    <col min="12556" max="12556" width="23" style="4" customWidth="1"/>
    <col min="12557" max="12800" width="9.109375" style="4"/>
    <col min="12801" max="12801" width="23" style="4" customWidth="1"/>
    <col min="12802" max="12811" width="8.6640625" style="4" customWidth="1"/>
    <col min="12812" max="12812" width="23" style="4" customWidth="1"/>
    <col min="12813" max="13056" width="9.109375" style="4"/>
    <col min="13057" max="13057" width="23" style="4" customWidth="1"/>
    <col min="13058" max="13067" width="8.6640625" style="4" customWidth="1"/>
    <col min="13068" max="13068" width="23" style="4" customWidth="1"/>
    <col min="13069" max="13312" width="9.109375" style="4"/>
    <col min="13313" max="13313" width="23" style="4" customWidth="1"/>
    <col min="13314" max="13323" width="8.6640625" style="4" customWidth="1"/>
    <col min="13324" max="13324" width="23" style="4" customWidth="1"/>
    <col min="13325" max="13568" width="9.109375" style="4"/>
    <col min="13569" max="13569" width="23" style="4" customWidth="1"/>
    <col min="13570" max="13579" width="8.6640625" style="4" customWidth="1"/>
    <col min="13580" max="13580" width="23" style="4" customWidth="1"/>
    <col min="13581" max="13824" width="9.109375" style="4"/>
    <col min="13825" max="13825" width="23" style="4" customWidth="1"/>
    <col min="13826" max="13835" width="8.6640625" style="4" customWidth="1"/>
    <col min="13836" max="13836" width="23" style="4" customWidth="1"/>
    <col min="13837" max="14080" width="9.109375" style="4"/>
    <col min="14081" max="14081" width="23" style="4" customWidth="1"/>
    <col min="14082" max="14091" width="8.6640625" style="4" customWidth="1"/>
    <col min="14092" max="14092" width="23" style="4" customWidth="1"/>
    <col min="14093" max="14336" width="9.109375" style="4"/>
    <col min="14337" max="14337" width="23" style="4" customWidth="1"/>
    <col min="14338" max="14347" width="8.6640625" style="4" customWidth="1"/>
    <col min="14348" max="14348" width="23" style="4" customWidth="1"/>
    <col min="14349" max="14592" width="9.109375" style="4"/>
    <col min="14593" max="14593" width="23" style="4" customWidth="1"/>
    <col min="14594" max="14603" width="8.6640625" style="4" customWidth="1"/>
    <col min="14604" max="14604" width="23" style="4" customWidth="1"/>
    <col min="14605" max="14848" width="9.109375" style="4"/>
    <col min="14849" max="14849" width="23" style="4" customWidth="1"/>
    <col min="14850" max="14859" width="8.6640625" style="4" customWidth="1"/>
    <col min="14860" max="14860" width="23" style="4" customWidth="1"/>
    <col min="14861" max="15104" width="9.109375" style="4"/>
    <col min="15105" max="15105" width="23" style="4" customWidth="1"/>
    <col min="15106" max="15115" width="8.6640625" style="4" customWidth="1"/>
    <col min="15116" max="15116" width="23" style="4" customWidth="1"/>
    <col min="15117" max="15360" width="9.109375" style="4"/>
    <col min="15361" max="15361" width="23" style="4" customWidth="1"/>
    <col min="15362" max="15371" width="8.6640625" style="4" customWidth="1"/>
    <col min="15372" max="15372" width="23" style="4" customWidth="1"/>
    <col min="15373" max="15616" width="9.109375" style="4"/>
    <col min="15617" max="15617" width="23" style="4" customWidth="1"/>
    <col min="15618" max="15627" width="8.6640625" style="4" customWidth="1"/>
    <col min="15628" max="15628" width="23" style="4" customWidth="1"/>
    <col min="15629" max="15872" width="9.109375" style="4"/>
    <col min="15873" max="15873" width="23" style="4" customWidth="1"/>
    <col min="15874" max="15883" width="8.6640625" style="4" customWidth="1"/>
    <col min="15884" max="15884" width="23" style="4" customWidth="1"/>
    <col min="15885" max="16128" width="9.109375" style="4"/>
    <col min="16129" max="16129" width="23" style="4" customWidth="1"/>
    <col min="16130" max="16139" width="8.6640625" style="4" customWidth="1"/>
    <col min="16140" max="16140" width="23" style="4" customWidth="1"/>
    <col min="16141" max="16382" width="9.109375" style="4"/>
    <col min="16383" max="16384" width="9.109375" style="4" customWidth="1"/>
  </cols>
  <sheetData>
    <row r="1" spans="1:20" s="70" customFormat="1" ht="23.25" customHeight="1" x14ac:dyDescent="0.25">
      <c r="A1" s="471"/>
      <c r="B1" s="472"/>
      <c r="C1" s="472"/>
      <c r="D1" s="472"/>
      <c r="E1" s="472"/>
      <c r="F1" s="472"/>
      <c r="G1" s="472"/>
      <c r="H1" s="472"/>
      <c r="I1" s="472"/>
      <c r="J1" s="472"/>
      <c r="K1" s="472"/>
      <c r="L1" s="472"/>
      <c r="M1" s="72"/>
      <c r="N1" s="72"/>
    </row>
    <row r="2" spans="1:20" s="1" customFormat="1" ht="20.100000000000001" customHeight="1" x14ac:dyDescent="0.25">
      <c r="A2" s="424" t="s">
        <v>247</v>
      </c>
      <c r="B2" s="424"/>
      <c r="C2" s="424"/>
      <c r="D2" s="424"/>
      <c r="E2" s="424"/>
      <c r="F2" s="424"/>
      <c r="G2" s="424"/>
      <c r="H2" s="424"/>
      <c r="I2" s="424"/>
      <c r="J2" s="424"/>
      <c r="K2" s="424"/>
      <c r="L2" s="424"/>
      <c r="M2" s="80"/>
      <c r="N2" s="80"/>
    </row>
    <row r="3" spans="1:20" s="62" customFormat="1" ht="20.100000000000001" customHeight="1" x14ac:dyDescent="0.25">
      <c r="A3" s="406" t="s">
        <v>580</v>
      </c>
      <c r="B3" s="406"/>
      <c r="C3" s="406"/>
      <c r="D3" s="406"/>
      <c r="E3" s="406"/>
      <c r="F3" s="406"/>
      <c r="G3" s="406"/>
      <c r="H3" s="406"/>
      <c r="I3" s="406"/>
      <c r="J3" s="406"/>
      <c r="K3" s="406"/>
      <c r="L3" s="406"/>
      <c r="M3" s="81"/>
      <c r="N3" s="81"/>
    </row>
    <row r="4" spans="1:20" s="7" customFormat="1" ht="20.100000000000001" customHeight="1" x14ac:dyDescent="0.25">
      <c r="A4" s="473" t="s">
        <v>233</v>
      </c>
      <c r="B4" s="473"/>
      <c r="C4" s="473"/>
      <c r="D4" s="473"/>
      <c r="E4" s="473"/>
      <c r="F4" s="473"/>
      <c r="G4" s="473"/>
      <c r="H4" s="473"/>
      <c r="I4" s="473"/>
      <c r="J4" s="473"/>
      <c r="K4" s="473"/>
      <c r="L4" s="473"/>
      <c r="M4" s="217"/>
      <c r="N4" s="217"/>
    </row>
    <row r="5" spans="1:20" s="7" customFormat="1" ht="20.100000000000001" customHeight="1" x14ac:dyDescent="0.25">
      <c r="A5" s="473" t="s">
        <v>580</v>
      </c>
      <c r="B5" s="473"/>
      <c r="C5" s="473"/>
      <c r="D5" s="473"/>
      <c r="E5" s="473"/>
      <c r="F5" s="473"/>
      <c r="G5" s="473"/>
      <c r="H5" s="473"/>
      <c r="I5" s="473"/>
      <c r="J5" s="473"/>
      <c r="K5" s="473"/>
      <c r="L5" s="473"/>
      <c r="M5" s="82"/>
      <c r="N5" s="82"/>
    </row>
    <row r="6" spans="1:20" s="63" customFormat="1" ht="21.9" customHeight="1" x14ac:dyDescent="0.25">
      <c r="A6" s="83" t="s">
        <v>561</v>
      </c>
      <c r="B6" s="75"/>
      <c r="C6" s="75"/>
      <c r="D6" s="222"/>
      <c r="E6" s="75"/>
      <c r="F6" s="75"/>
      <c r="G6" s="411" t="s">
        <v>562</v>
      </c>
      <c r="H6" s="411"/>
      <c r="I6" s="411"/>
      <c r="J6" s="411"/>
      <c r="K6" s="411"/>
      <c r="L6" s="411"/>
      <c r="N6" s="12"/>
    </row>
    <row r="7" spans="1:20" ht="20.25" customHeight="1" thickBot="1" x14ac:dyDescent="0.3">
      <c r="A7" s="474" t="s">
        <v>234</v>
      </c>
      <c r="B7" s="468" t="s">
        <v>282</v>
      </c>
      <c r="C7" s="468"/>
      <c r="D7" s="468"/>
      <c r="E7" s="468"/>
      <c r="F7" s="468"/>
      <c r="G7" s="468" t="s">
        <v>477</v>
      </c>
      <c r="H7" s="468"/>
      <c r="I7" s="468"/>
      <c r="J7" s="468"/>
      <c r="K7" s="468"/>
      <c r="L7" s="469" t="s">
        <v>478</v>
      </c>
    </row>
    <row r="8" spans="1:20" ht="41.25" customHeight="1" thickTop="1" x14ac:dyDescent="0.25">
      <c r="A8" s="475"/>
      <c r="B8" s="104">
        <v>2016</v>
      </c>
      <c r="C8" s="104">
        <v>2017</v>
      </c>
      <c r="D8" s="104">
        <v>2018</v>
      </c>
      <c r="E8" s="104">
        <v>2019</v>
      </c>
      <c r="F8" s="104">
        <v>2020</v>
      </c>
      <c r="G8" s="104">
        <v>2016</v>
      </c>
      <c r="H8" s="104">
        <v>2017</v>
      </c>
      <c r="I8" s="104">
        <v>2018</v>
      </c>
      <c r="J8" s="104">
        <v>2019</v>
      </c>
      <c r="K8" s="104">
        <v>2020</v>
      </c>
      <c r="L8" s="470"/>
    </row>
    <row r="9" spans="1:20" ht="35.1" customHeight="1" thickBot="1" x14ac:dyDescent="0.3">
      <c r="A9" s="31" t="s">
        <v>224</v>
      </c>
      <c r="B9" s="328">
        <v>36388.95014519</v>
      </c>
      <c r="C9" s="328">
        <v>47275.424340530008</v>
      </c>
      <c r="D9" s="329">
        <v>54920.289056680034</v>
      </c>
      <c r="E9" s="329">
        <v>49437.247876533977</v>
      </c>
      <c r="F9" s="329">
        <v>29981.907444662986</v>
      </c>
      <c r="G9" s="203">
        <v>433.79132715300005</v>
      </c>
      <c r="H9" s="203">
        <v>389.72200124300036</v>
      </c>
      <c r="I9" s="203">
        <v>383.32814093200011</v>
      </c>
      <c r="J9" s="203">
        <v>623.6572853549992</v>
      </c>
      <c r="K9" s="203">
        <v>174.01433744800016</v>
      </c>
      <c r="L9" s="32" t="s">
        <v>470</v>
      </c>
    </row>
    <row r="10" spans="1:20" ht="35.1" customHeight="1" thickTop="1" thickBot="1" x14ac:dyDescent="0.3">
      <c r="A10" s="29" t="s">
        <v>225</v>
      </c>
      <c r="B10" s="330">
        <v>145950.29426213016</v>
      </c>
      <c r="C10" s="330">
        <v>164037.17481231992</v>
      </c>
      <c r="D10" s="330">
        <v>207997.3744308849</v>
      </c>
      <c r="E10" s="330">
        <v>179714.49577907997</v>
      </c>
      <c r="F10" s="330">
        <v>128839.34491260989</v>
      </c>
      <c r="G10" s="204">
        <v>77.180831660999871</v>
      </c>
      <c r="H10" s="204">
        <v>91.770084093999856</v>
      </c>
      <c r="I10" s="204">
        <v>86.084734488999999</v>
      </c>
      <c r="J10" s="204">
        <v>65.068271257000049</v>
      </c>
      <c r="K10" s="204">
        <v>217.36734925100004</v>
      </c>
      <c r="L10" s="30" t="s">
        <v>469</v>
      </c>
    </row>
    <row r="11" spans="1:20" ht="35.1" customHeight="1" thickTop="1" x14ac:dyDescent="0.25">
      <c r="A11" s="48" t="s">
        <v>226</v>
      </c>
      <c r="B11" s="331">
        <v>17710.021263040984</v>
      </c>
      <c r="C11" s="331">
        <v>24847.250590140025</v>
      </c>
      <c r="D11" s="332">
        <v>34021.068913317962</v>
      </c>
      <c r="E11" s="332">
        <v>27416.474494712023</v>
      </c>
      <c r="F11" s="332">
        <v>18233.857945489046</v>
      </c>
      <c r="G11" s="240">
        <v>8043.3971956402056</v>
      </c>
      <c r="H11" s="240">
        <v>9052.0091665291166</v>
      </c>
      <c r="I11" s="240">
        <v>9422.3665943372962</v>
      </c>
      <c r="J11" s="240">
        <v>8226.2727792011028</v>
      </c>
      <c r="K11" s="240">
        <v>10028.626093067152</v>
      </c>
      <c r="L11" s="49" t="s">
        <v>468</v>
      </c>
    </row>
    <row r="12" spans="1:20" ht="35.1" customHeight="1" x14ac:dyDescent="0.25">
      <c r="A12" s="50" t="s">
        <v>253</v>
      </c>
      <c r="B12" s="282">
        <f t="shared" ref="B12:E12" si="0">SUM(B9:B11)</f>
        <v>200049.26567036114</v>
      </c>
      <c r="C12" s="282">
        <f t="shared" si="0"/>
        <v>236159.84974298996</v>
      </c>
      <c r="D12" s="282">
        <f t="shared" si="0"/>
        <v>296938.73240088293</v>
      </c>
      <c r="E12" s="282">
        <f t="shared" si="0"/>
        <v>256568.21815032596</v>
      </c>
      <c r="F12" s="282">
        <f t="shared" ref="F12" si="1">SUM(F9:F11)</f>
        <v>177055.11030276192</v>
      </c>
      <c r="G12" s="241">
        <f>SUM(G9:G11)</f>
        <v>8554.3693544542057</v>
      </c>
      <c r="H12" s="241">
        <f t="shared" ref="H12:K12" si="2">SUM(H9:H11)</f>
        <v>9533.5012518661169</v>
      </c>
      <c r="I12" s="241">
        <f t="shared" si="2"/>
        <v>9891.7794697582958</v>
      </c>
      <c r="J12" s="241">
        <f t="shared" si="2"/>
        <v>8914.998335813103</v>
      </c>
      <c r="K12" s="241">
        <f t="shared" si="2"/>
        <v>10420.007779766152</v>
      </c>
      <c r="L12" s="324" t="s">
        <v>28</v>
      </c>
      <c r="Q12" s="209"/>
    </row>
    <row r="13" spans="1:20" x14ac:dyDescent="0.25">
      <c r="A13" s="467" t="s">
        <v>283</v>
      </c>
      <c r="B13" s="467"/>
      <c r="C13" s="467"/>
      <c r="G13" s="227"/>
      <c r="H13" s="227"/>
      <c r="I13" s="227"/>
      <c r="J13" s="244"/>
      <c r="K13" s="244"/>
      <c r="L13" s="66" t="s">
        <v>485</v>
      </c>
    </row>
    <row r="14" spans="1:20" x14ac:dyDescent="0.25">
      <c r="B14" s="227"/>
      <c r="C14" s="227"/>
      <c r="D14" s="227"/>
      <c r="E14" s="227"/>
      <c r="F14" s="227"/>
      <c r="G14" s="227"/>
      <c r="H14" s="227"/>
      <c r="I14" s="227"/>
      <c r="J14" s="227"/>
      <c r="K14" s="227"/>
    </row>
    <row r="15" spans="1:20" x14ac:dyDescent="0.25">
      <c r="B15" s="195"/>
      <c r="C15" s="195"/>
      <c r="D15" s="195"/>
      <c r="E15" s="195"/>
      <c r="F15" s="195"/>
      <c r="G15" s="195"/>
      <c r="H15" s="195"/>
      <c r="I15" s="195"/>
      <c r="J15" s="195"/>
      <c r="K15" s="195"/>
      <c r="O15" s="399"/>
      <c r="P15" s="399"/>
      <c r="Q15" s="399"/>
      <c r="R15" s="399"/>
      <c r="S15" s="399"/>
      <c r="T15" s="399"/>
    </row>
    <row r="16" spans="1:20" x14ac:dyDescent="0.25">
      <c r="B16" s="195"/>
      <c r="C16" s="195"/>
      <c r="D16" s="195"/>
      <c r="E16" s="195"/>
      <c r="F16" s="195"/>
      <c r="G16" s="227"/>
      <c r="H16" s="227"/>
      <c r="I16" s="227"/>
      <c r="J16" s="227"/>
      <c r="K16" s="227"/>
      <c r="L16" s="399"/>
      <c r="M16" s="399"/>
      <c r="N16" s="399"/>
      <c r="O16" s="400"/>
      <c r="P16" s="209"/>
      <c r="Q16" s="209"/>
      <c r="R16" s="209"/>
      <c r="S16" s="209"/>
      <c r="T16" s="209"/>
    </row>
    <row r="17" spans="2:20" x14ac:dyDescent="0.25">
      <c r="B17" s="195"/>
      <c r="C17" s="195"/>
      <c r="D17" s="195"/>
      <c r="E17" s="195"/>
      <c r="F17" s="195"/>
      <c r="G17" s="227"/>
      <c r="H17" s="227"/>
      <c r="I17" s="227"/>
      <c r="J17" s="227"/>
      <c r="K17" s="227"/>
      <c r="L17" s="400"/>
      <c r="M17" s="209"/>
      <c r="N17" s="209"/>
      <c r="O17" s="400"/>
      <c r="P17" s="209"/>
      <c r="Q17" s="209"/>
      <c r="R17" s="209"/>
      <c r="S17" s="209"/>
      <c r="T17" s="209"/>
    </row>
    <row r="18" spans="2:20" x14ac:dyDescent="0.25">
      <c r="L18" s="400"/>
      <c r="M18" s="209"/>
      <c r="N18" s="209"/>
      <c r="O18" s="400"/>
      <c r="P18" s="209"/>
      <c r="Q18" s="209"/>
      <c r="R18" s="209"/>
      <c r="S18" s="209"/>
      <c r="T18" s="209"/>
    </row>
    <row r="19" spans="2:20" x14ac:dyDescent="0.25">
      <c r="L19" s="400"/>
      <c r="M19" s="209"/>
      <c r="N19" s="209"/>
      <c r="O19" s="209"/>
      <c r="P19" s="209"/>
      <c r="Q19" s="209"/>
    </row>
  </sheetData>
  <mergeCells count="11">
    <mergeCell ref="A13:C13"/>
    <mergeCell ref="G7:K7"/>
    <mergeCell ref="L7:L8"/>
    <mergeCell ref="A1:L1"/>
    <mergeCell ref="A2:L2"/>
    <mergeCell ref="A3:L3"/>
    <mergeCell ref="A4:L4"/>
    <mergeCell ref="A5:L5"/>
    <mergeCell ref="A7:A8"/>
    <mergeCell ref="B7:F7"/>
    <mergeCell ref="G6:L6"/>
  </mergeCells>
  <printOptions horizontalCentered="1"/>
  <pageMargins left="0" right="0" top="1.4960629921259843" bottom="0.51181102362204722" header="0.51181102362204722" footer="0.51181102362204722"/>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rightToLeft="1" view="pageBreakPreview" zoomScaleSheetLayoutView="100" workbookViewId="0">
      <selection activeCell="K12" activeCellId="1" sqref="F12 K12"/>
    </sheetView>
  </sheetViews>
  <sheetFormatPr defaultRowHeight="13.8" x14ac:dyDescent="0.25"/>
  <cols>
    <col min="1" max="1" width="23" style="4" customWidth="1"/>
    <col min="2" max="6" width="9.88671875" style="11" bestFit="1" customWidth="1"/>
    <col min="7" max="8" width="8.44140625" style="11" bestFit="1" customWidth="1"/>
    <col min="9" max="11" width="9.88671875" style="11" bestFit="1" customWidth="1"/>
    <col min="12" max="12" width="23" style="4" customWidth="1"/>
    <col min="13" max="13" width="12.6640625" style="4" bestFit="1" customWidth="1"/>
    <col min="14" max="14" width="14.5546875" style="4" bestFit="1" customWidth="1"/>
    <col min="15" max="15" width="9.109375" style="4"/>
    <col min="16" max="17" width="16.5546875" style="4" bestFit="1" customWidth="1"/>
    <col min="18" max="18" width="16.33203125" style="4" bestFit="1" customWidth="1"/>
    <col min="19" max="20" width="16.5546875" style="4" bestFit="1" customWidth="1"/>
    <col min="21" max="256" width="9.109375" style="4"/>
    <col min="257" max="257" width="23" style="4" customWidth="1"/>
    <col min="258" max="267" width="8.6640625" style="4" customWidth="1"/>
    <col min="268" max="268" width="23" style="4" customWidth="1"/>
    <col min="269" max="512" width="9.109375" style="4"/>
    <col min="513" max="513" width="23" style="4" customWidth="1"/>
    <col min="514" max="523" width="8.6640625" style="4" customWidth="1"/>
    <col min="524" max="524" width="23" style="4" customWidth="1"/>
    <col min="525" max="768" width="9.109375" style="4"/>
    <col min="769" max="769" width="23" style="4" customWidth="1"/>
    <col min="770" max="779" width="8.6640625" style="4" customWidth="1"/>
    <col min="780" max="780" width="23" style="4" customWidth="1"/>
    <col min="781" max="1024" width="9.109375" style="4"/>
    <col min="1025" max="1025" width="23" style="4" customWidth="1"/>
    <col min="1026" max="1035" width="8.6640625" style="4" customWidth="1"/>
    <col min="1036" max="1036" width="23" style="4" customWidth="1"/>
    <col min="1037" max="1280" width="9.109375" style="4"/>
    <col min="1281" max="1281" width="23" style="4" customWidth="1"/>
    <col min="1282" max="1291" width="8.6640625" style="4" customWidth="1"/>
    <col min="1292" max="1292" width="23" style="4" customWidth="1"/>
    <col min="1293" max="1536" width="9.109375" style="4"/>
    <col min="1537" max="1537" width="23" style="4" customWidth="1"/>
    <col min="1538" max="1547" width="8.6640625" style="4" customWidth="1"/>
    <col min="1548" max="1548" width="23" style="4" customWidth="1"/>
    <col min="1549" max="1792" width="9.109375" style="4"/>
    <col min="1793" max="1793" width="23" style="4" customWidth="1"/>
    <col min="1794" max="1803" width="8.6640625" style="4" customWidth="1"/>
    <col min="1804" max="1804" width="23" style="4" customWidth="1"/>
    <col min="1805" max="2048" width="9.109375" style="4"/>
    <col min="2049" max="2049" width="23" style="4" customWidth="1"/>
    <col min="2050" max="2059" width="8.6640625" style="4" customWidth="1"/>
    <col min="2060" max="2060" width="23" style="4" customWidth="1"/>
    <col min="2061" max="2304" width="9.109375" style="4"/>
    <col min="2305" max="2305" width="23" style="4" customWidth="1"/>
    <col min="2306" max="2315" width="8.6640625" style="4" customWidth="1"/>
    <col min="2316" max="2316" width="23" style="4" customWidth="1"/>
    <col min="2317" max="2560" width="9.109375" style="4"/>
    <col min="2561" max="2561" width="23" style="4" customWidth="1"/>
    <col min="2562" max="2571" width="8.6640625" style="4" customWidth="1"/>
    <col min="2572" max="2572" width="23" style="4" customWidth="1"/>
    <col min="2573" max="2816" width="9.109375" style="4"/>
    <col min="2817" max="2817" width="23" style="4" customWidth="1"/>
    <col min="2818" max="2827" width="8.6640625" style="4" customWidth="1"/>
    <col min="2828" max="2828" width="23" style="4" customWidth="1"/>
    <col min="2829" max="3072" width="9.109375" style="4"/>
    <col min="3073" max="3073" width="23" style="4" customWidth="1"/>
    <col min="3074" max="3083" width="8.6640625" style="4" customWidth="1"/>
    <col min="3084" max="3084" width="23" style="4" customWidth="1"/>
    <col min="3085" max="3328" width="9.109375" style="4"/>
    <col min="3329" max="3329" width="23" style="4" customWidth="1"/>
    <col min="3330" max="3339" width="8.6640625" style="4" customWidth="1"/>
    <col min="3340" max="3340" width="23" style="4" customWidth="1"/>
    <col min="3341" max="3584" width="9.109375" style="4"/>
    <col min="3585" max="3585" width="23" style="4" customWidth="1"/>
    <col min="3586" max="3595" width="8.6640625" style="4" customWidth="1"/>
    <col min="3596" max="3596" width="23" style="4" customWidth="1"/>
    <col min="3597" max="3840" width="9.109375" style="4"/>
    <col min="3841" max="3841" width="23" style="4" customWidth="1"/>
    <col min="3842" max="3851" width="8.6640625" style="4" customWidth="1"/>
    <col min="3852" max="3852" width="23" style="4" customWidth="1"/>
    <col min="3853" max="4096" width="9.109375" style="4"/>
    <col min="4097" max="4097" width="23" style="4" customWidth="1"/>
    <col min="4098" max="4107" width="8.6640625" style="4" customWidth="1"/>
    <col min="4108" max="4108" width="23" style="4" customWidth="1"/>
    <col min="4109" max="4352" width="9.109375" style="4"/>
    <col min="4353" max="4353" width="23" style="4" customWidth="1"/>
    <col min="4354" max="4363" width="8.6640625" style="4" customWidth="1"/>
    <col min="4364" max="4364" width="23" style="4" customWidth="1"/>
    <col min="4365" max="4608" width="9.109375" style="4"/>
    <col min="4609" max="4609" width="23" style="4" customWidth="1"/>
    <col min="4610" max="4619" width="8.6640625" style="4" customWidth="1"/>
    <col min="4620" max="4620" width="23" style="4" customWidth="1"/>
    <col min="4621" max="4864" width="9.109375" style="4"/>
    <col min="4865" max="4865" width="23" style="4" customWidth="1"/>
    <col min="4866" max="4875" width="8.6640625" style="4" customWidth="1"/>
    <col min="4876" max="4876" width="23" style="4" customWidth="1"/>
    <col min="4877" max="5120" width="9.109375" style="4"/>
    <col min="5121" max="5121" width="23" style="4" customWidth="1"/>
    <col min="5122" max="5131" width="8.6640625" style="4" customWidth="1"/>
    <col min="5132" max="5132" width="23" style="4" customWidth="1"/>
    <col min="5133" max="5376" width="9.109375" style="4"/>
    <col min="5377" max="5377" width="23" style="4" customWidth="1"/>
    <col min="5378" max="5387" width="8.6640625" style="4" customWidth="1"/>
    <col min="5388" max="5388" width="23" style="4" customWidth="1"/>
    <col min="5389" max="5632" width="9.109375" style="4"/>
    <col min="5633" max="5633" width="23" style="4" customWidth="1"/>
    <col min="5634" max="5643" width="8.6640625" style="4" customWidth="1"/>
    <col min="5644" max="5644" width="23" style="4" customWidth="1"/>
    <col min="5645" max="5888" width="9.109375" style="4"/>
    <col min="5889" max="5889" width="23" style="4" customWidth="1"/>
    <col min="5890" max="5899" width="8.6640625" style="4" customWidth="1"/>
    <col min="5900" max="5900" width="23" style="4" customWidth="1"/>
    <col min="5901" max="6144" width="9.109375" style="4"/>
    <col min="6145" max="6145" width="23" style="4" customWidth="1"/>
    <col min="6146" max="6155" width="8.6640625" style="4" customWidth="1"/>
    <col min="6156" max="6156" width="23" style="4" customWidth="1"/>
    <col min="6157" max="6400" width="9.109375" style="4"/>
    <col min="6401" max="6401" width="23" style="4" customWidth="1"/>
    <col min="6402" max="6411" width="8.6640625" style="4" customWidth="1"/>
    <col min="6412" max="6412" width="23" style="4" customWidth="1"/>
    <col min="6413" max="6656" width="9.109375" style="4"/>
    <col min="6657" max="6657" width="23" style="4" customWidth="1"/>
    <col min="6658" max="6667" width="8.6640625" style="4" customWidth="1"/>
    <col min="6668" max="6668" width="23" style="4" customWidth="1"/>
    <col min="6669" max="6912" width="9.109375" style="4"/>
    <col min="6913" max="6913" width="23" style="4" customWidth="1"/>
    <col min="6914" max="6923" width="8.6640625" style="4" customWidth="1"/>
    <col min="6924" max="6924" width="23" style="4" customWidth="1"/>
    <col min="6925" max="7168" width="9.109375" style="4"/>
    <col min="7169" max="7169" width="23" style="4" customWidth="1"/>
    <col min="7170" max="7179" width="8.6640625" style="4" customWidth="1"/>
    <col min="7180" max="7180" width="23" style="4" customWidth="1"/>
    <col min="7181" max="7424" width="9.109375" style="4"/>
    <col min="7425" max="7425" width="23" style="4" customWidth="1"/>
    <col min="7426" max="7435" width="8.6640625" style="4" customWidth="1"/>
    <col min="7436" max="7436" width="23" style="4" customWidth="1"/>
    <col min="7437" max="7680" width="9.109375" style="4"/>
    <col min="7681" max="7681" width="23" style="4" customWidth="1"/>
    <col min="7682" max="7691" width="8.6640625" style="4" customWidth="1"/>
    <col min="7692" max="7692" width="23" style="4" customWidth="1"/>
    <col min="7693" max="7936" width="9.109375" style="4"/>
    <col min="7937" max="7937" width="23" style="4" customWidth="1"/>
    <col min="7938" max="7947" width="8.6640625" style="4" customWidth="1"/>
    <col min="7948" max="7948" width="23" style="4" customWidth="1"/>
    <col min="7949" max="8192" width="9.109375" style="4"/>
    <col min="8193" max="8193" width="23" style="4" customWidth="1"/>
    <col min="8194" max="8203" width="8.6640625" style="4" customWidth="1"/>
    <col min="8204" max="8204" width="23" style="4" customWidth="1"/>
    <col min="8205" max="8448" width="9.109375" style="4"/>
    <col min="8449" max="8449" width="23" style="4" customWidth="1"/>
    <col min="8450" max="8459" width="8.6640625" style="4" customWidth="1"/>
    <col min="8460" max="8460" width="23" style="4" customWidth="1"/>
    <col min="8461" max="8704" width="9.109375" style="4"/>
    <col min="8705" max="8705" width="23" style="4" customWidth="1"/>
    <col min="8706" max="8715" width="8.6640625" style="4" customWidth="1"/>
    <col min="8716" max="8716" width="23" style="4" customWidth="1"/>
    <col min="8717" max="8960" width="9.109375" style="4"/>
    <col min="8961" max="8961" width="23" style="4" customWidth="1"/>
    <col min="8962" max="8971" width="8.6640625" style="4" customWidth="1"/>
    <col min="8972" max="8972" width="23" style="4" customWidth="1"/>
    <col min="8973" max="9216" width="9.109375" style="4"/>
    <col min="9217" max="9217" width="23" style="4" customWidth="1"/>
    <col min="9218" max="9227" width="8.6640625" style="4" customWidth="1"/>
    <col min="9228" max="9228" width="23" style="4" customWidth="1"/>
    <col min="9229" max="9472" width="9.109375" style="4"/>
    <col min="9473" max="9473" width="23" style="4" customWidth="1"/>
    <col min="9474" max="9483" width="8.6640625" style="4" customWidth="1"/>
    <col min="9484" max="9484" width="23" style="4" customWidth="1"/>
    <col min="9485" max="9728" width="9.109375" style="4"/>
    <col min="9729" max="9729" width="23" style="4" customWidth="1"/>
    <col min="9730" max="9739" width="8.6640625" style="4" customWidth="1"/>
    <col min="9740" max="9740" width="23" style="4" customWidth="1"/>
    <col min="9741" max="9984" width="9.109375" style="4"/>
    <col min="9985" max="9985" width="23" style="4" customWidth="1"/>
    <col min="9986" max="9995" width="8.6640625" style="4" customWidth="1"/>
    <col min="9996" max="9996" width="23" style="4" customWidth="1"/>
    <col min="9997" max="10240" width="9.109375" style="4"/>
    <col min="10241" max="10241" width="23" style="4" customWidth="1"/>
    <col min="10242" max="10251" width="8.6640625" style="4" customWidth="1"/>
    <col min="10252" max="10252" width="23" style="4" customWidth="1"/>
    <col min="10253" max="10496" width="9.109375" style="4"/>
    <col min="10497" max="10497" width="23" style="4" customWidth="1"/>
    <col min="10498" max="10507" width="8.6640625" style="4" customWidth="1"/>
    <col min="10508" max="10508" width="23" style="4" customWidth="1"/>
    <col min="10509" max="10752" width="9.109375" style="4"/>
    <col min="10753" max="10753" width="23" style="4" customWidth="1"/>
    <col min="10754" max="10763" width="8.6640625" style="4" customWidth="1"/>
    <col min="10764" max="10764" width="23" style="4" customWidth="1"/>
    <col min="10765" max="11008" width="9.109375" style="4"/>
    <col min="11009" max="11009" width="23" style="4" customWidth="1"/>
    <col min="11010" max="11019" width="8.6640625" style="4" customWidth="1"/>
    <col min="11020" max="11020" width="23" style="4" customWidth="1"/>
    <col min="11021" max="11264" width="9.109375" style="4"/>
    <col min="11265" max="11265" width="23" style="4" customWidth="1"/>
    <col min="11266" max="11275" width="8.6640625" style="4" customWidth="1"/>
    <col min="11276" max="11276" width="23" style="4" customWidth="1"/>
    <col min="11277" max="11520" width="9.109375" style="4"/>
    <col min="11521" max="11521" width="23" style="4" customWidth="1"/>
    <col min="11522" max="11531" width="8.6640625" style="4" customWidth="1"/>
    <col min="11532" max="11532" width="23" style="4" customWidth="1"/>
    <col min="11533" max="11776" width="9.109375" style="4"/>
    <col min="11777" max="11777" width="23" style="4" customWidth="1"/>
    <col min="11778" max="11787" width="8.6640625" style="4" customWidth="1"/>
    <col min="11788" max="11788" width="23" style="4" customWidth="1"/>
    <col min="11789" max="12032" width="9.109375" style="4"/>
    <col min="12033" max="12033" width="23" style="4" customWidth="1"/>
    <col min="12034" max="12043" width="8.6640625" style="4" customWidth="1"/>
    <col min="12044" max="12044" width="23" style="4" customWidth="1"/>
    <col min="12045" max="12288" width="9.109375" style="4"/>
    <col min="12289" max="12289" width="23" style="4" customWidth="1"/>
    <col min="12290" max="12299" width="8.6640625" style="4" customWidth="1"/>
    <col min="12300" max="12300" width="23" style="4" customWidth="1"/>
    <col min="12301" max="12544" width="9.109375" style="4"/>
    <col min="12545" max="12545" width="23" style="4" customWidth="1"/>
    <col min="12546" max="12555" width="8.6640625" style="4" customWidth="1"/>
    <col min="12556" max="12556" width="23" style="4" customWidth="1"/>
    <col min="12557" max="12800" width="9.109375" style="4"/>
    <col min="12801" max="12801" width="23" style="4" customWidth="1"/>
    <col min="12802" max="12811" width="8.6640625" style="4" customWidth="1"/>
    <col min="12812" max="12812" width="23" style="4" customWidth="1"/>
    <col min="12813" max="13056" width="9.109375" style="4"/>
    <col min="13057" max="13057" width="23" style="4" customWidth="1"/>
    <col min="13058" max="13067" width="8.6640625" style="4" customWidth="1"/>
    <col min="13068" max="13068" width="23" style="4" customWidth="1"/>
    <col min="13069" max="13312" width="9.109375" style="4"/>
    <col min="13313" max="13313" width="23" style="4" customWidth="1"/>
    <col min="13314" max="13323" width="8.6640625" style="4" customWidth="1"/>
    <col min="13324" max="13324" width="23" style="4" customWidth="1"/>
    <col min="13325" max="13568" width="9.109375" style="4"/>
    <col min="13569" max="13569" width="23" style="4" customWidth="1"/>
    <col min="13570" max="13579" width="8.6640625" style="4" customWidth="1"/>
    <col min="13580" max="13580" width="23" style="4" customWidth="1"/>
    <col min="13581" max="13824" width="9.109375" style="4"/>
    <col min="13825" max="13825" width="23" style="4" customWidth="1"/>
    <col min="13826" max="13835" width="8.6640625" style="4" customWidth="1"/>
    <col min="13836" max="13836" width="23" style="4" customWidth="1"/>
    <col min="13837" max="14080" width="9.109375" style="4"/>
    <col min="14081" max="14081" width="23" style="4" customWidth="1"/>
    <col min="14082" max="14091" width="8.6640625" style="4" customWidth="1"/>
    <col min="14092" max="14092" width="23" style="4" customWidth="1"/>
    <col min="14093" max="14336" width="9.109375" style="4"/>
    <col min="14337" max="14337" width="23" style="4" customWidth="1"/>
    <col min="14338" max="14347" width="8.6640625" style="4" customWidth="1"/>
    <col min="14348" max="14348" width="23" style="4" customWidth="1"/>
    <col min="14349" max="14592" width="9.109375" style="4"/>
    <col min="14593" max="14593" width="23" style="4" customWidth="1"/>
    <col min="14594" max="14603" width="8.6640625" style="4" customWidth="1"/>
    <col min="14604" max="14604" width="23" style="4" customWidth="1"/>
    <col min="14605" max="14848" width="9.109375" style="4"/>
    <col min="14849" max="14849" width="23" style="4" customWidth="1"/>
    <col min="14850" max="14859" width="8.6640625" style="4" customWidth="1"/>
    <col min="14860" max="14860" width="23" style="4" customWidth="1"/>
    <col min="14861" max="15104" width="9.109375" style="4"/>
    <col min="15105" max="15105" width="23" style="4" customWidth="1"/>
    <col min="15106" max="15115" width="8.6640625" style="4" customWidth="1"/>
    <col min="15116" max="15116" width="23" style="4" customWidth="1"/>
    <col min="15117" max="15360" width="9.109375" style="4"/>
    <col min="15361" max="15361" width="23" style="4" customWidth="1"/>
    <col min="15362" max="15371" width="8.6640625" style="4" customWidth="1"/>
    <col min="15372" max="15372" width="23" style="4" customWidth="1"/>
    <col min="15373" max="15616" width="9.109375" style="4"/>
    <col min="15617" max="15617" width="23" style="4" customWidth="1"/>
    <col min="15618" max="15627" width="8.6640625" style="4" customWidth="1"/>
    <col min="15628" max="15628" width="23" style="4" customWidth="1"/>
    <col min="15629" max="15872" width="9.109375" style="4"/>
    <col min="15873" max="15873" width="23" style="4" customWidth="1"/>
    <col min="15874" max="15883" width="8.6640625" style="4" customWidth="1"/>
    <col min="15884" max="15884" width="23" style="4" customWidth="1"/>
    <col min="15885" max="16128" width="9.109375" style="4"/>
    <col min="16129" max="16129" width="23" style="4" customWidth="1"/>
    <col min="16130" max="16139" width="8.6640625" style="4" customWidth="1"/>
    <col min="16140" max="16140" width="23" style="4" customWidth="1"/>
    <col min="16141" max="16384" width="9.109375" style="4"/>
  </cols>
  <sheetData>
    <row r="1" spans="1:20" s="70" customFormat="1" ht="23.25" customHeight="1" x14ac:dyDescent="0.25">
      <c r="A1" s="477"/>
      <c r="B1" s="478"/>
      <c r="C1" s="478"/>
      <c r="D1" s="478"/>
      <c r="E1" s="478"/>
      <c r="F1" s="478"/>
      <c r="G1" s="478"/>
      <c r="H1" s="478"/>
      <c r="I1" s="478"/>
      <c r="J1" s="478"/>
      <c r="K1" s="478"/>
      <c r="L1" s="478"/>
      <c r="M1" s="72"/>
      <c r="N1" s="72"/>
    </row>
    <row r="2" spans="1:20" s="1" customFormat="1" ht="20.100000000000001" customHeight="1" x14ac:dyDescent="0.25">
      <c r="A2" s="424" t="s">
        <v>249</v>
      </c>
      <c r="B2" s="424"/>
      <c r="C2" s="424"/>
      <c r="D2" s="424"/>
      <c r="E2" s="424"/>
      <c r="F2" s="424"/>
      <c r="G2" s="424"/>
      <c r="H2" s="424"/>
      <c r="I2" s="424"/>
      <c r="J2" s="424"/>
      <c r="K2" s="424"/>
      <c r="L2" s="424"/>
      <c r="M2" s="80"/>
      <c r="N2" s="80"/>
    </row>
    <row r="3" spans="1:20" s="62" customFormat="1" ht="20.100000000000001" customHeight="1" x14ac:dyDescent="0.25">
      <c r="A3" s="406" t="s">
        <v>580</v>
      </c>
      <c r="B3" s="406"/>
      <c r="C3" s="406"/>
      <c r="D3" s="406"/>
      <c r="E3" s="406"/>
      <c r="F3" s="406"/>
      <c r="G3" s="406"/>
      <c r="H3" s="406"/>
      <c r="I3" s="406"/>
      <c r="J3" s="406"/>
      <c r="K3" s="406"/>
      <c r="L3" s="406"/>
      <c r="M3" s="81"/>
      <c r="N3" s="81"/>
    </row>
    <row r="4" spans="1:20" s="7" customFormat="1" ht="20.100000000000001" customHeight="1" x14ac:dyDescent="0.25">
      <c r="A4" s="473" t="s">
        <v>235</v>
      </c>
      <c r="B4" s="473"/>
      <c r="C4" s="473"/>
      <c r="D4" s="473"/>
      <c r="E4" s="473"/>
      <c r="F4" s="473"/>
      <c r="G4" s="473"/>
      <c r="H4" s="473"/>
      <c r="I4" s="473"/>
      <c r="J4" s="473"/>
      <c r="K4" s="473"/>
      <c r="L4" s="473"/>
      <c r="M4" s="217"/>
      <c r="N4" s="217"/>
    </row>
    <row r="5" spans="1:20" s="7" customFormat="1" ht="20.100000000000001" customHeight="1" x14ac:dyDescent="0.25">
      <c r="A5" s="473" t="s">
        <v>580</v>
      </c>
      <c r="B5" s="473"/>
      <c r="C5" s="473"/>
      <c r="D5" s="473"/>
      <c r="E5" s="473"/>
      <c r="F5" s="473"/>
      <c r="G5" s="473"/>
      <c r="H5" s="473"/>
      <c r="I5" s="473"/>
      <c r="J5" s="473"/>
      <c r="K5" s="473"/>
      <c r="L5" s="473"/>
      <c r="M5" s="82"/>
      <c r="N5" s="82"/>
    </row>
    <row r="6" spans="1:20" s="63" customFormat="1" ht="21.9" customHeight="1" x14ac:dyDescent="0.25">
      <c r="A6" s="323" t="s">
        <v>559</v>
      </c>
      <c r="B6" s="75"/>
      <c r="C6" s="75"/>
      <c r="D6" s="75"/>
      <c r="E6" s="75"/>
      <c r="F6" s="75"/>
      <c r="G6" s="411" t="s">
        <v>560</v>
      </c>
      <c r="H6" s="411"/>
      <c r="I6" s="411"/>
      <c r="J6" s="411"/>
      <c r="K6" s="411"/>
      <c r="L6" s="411"/>
      <c r="N6" s="12"/>
    </row>
    <row r="7" spans="1:20" ht="20.25" customHeight="1" thickBot="1" x14ac:dyDescent="0.3">
      <c r="A7" s="474" t="s">
        <v>248</v>
      </c>
      <c r="B7" s="468" t="s">
        <v>282</v>
      </c>
      <c r="C7" s="468"/>
      <c r="D7" s="468"/>
      <c r="E7" s="468"/>
      <c r="F7" s="468"/>
      <c r="G7" s="468" t="s">
        <v>477</v>
      </c>
      <c r="H7" s="468"/>
      <c r="I7" s="468"/>
      <c r="J7" s="468"/>
      <c r="K7" s="468"/>
      <c r="L7" s="469" t="s">
        <v>479</v>
      </c>
    </row>
    <row r="8" spans="1:20" ht="41.25" customHeight="1" thickTop="1" x14ac:dyDescent="0.25">
      <c r="A8" s="475" t="s">
        <v>248</v>
      </c>
      <c r="B8" s="104">
        <v>2016</v>
      </c>
      <c r="C8" s="104">
        <v>2017</v>
      </c>
      <c r="D8" s="104">
        <v>2018</v>
      </c>
      <c r="E8" s="104">
        <v>2019</v>
      </c>
      <c r="F8" s="104">
        <v>2020</v>
      </c>
      <c r="G8" s="104">
        <v>2016</v>
      </c>
      <c r="H8" s="104">
        <v>2017</v>
      </c>
      <c r="I8" s="104">
        <v>2018</v>
      </c>
      <c r="J8" s="104">
        <v>2019</v>
      </c>
      <c r="K8" s="104">
        <v>2020</v>
      </c>
      <c r="L8" s="470"/>
    </row>
    <row r="9" spans="1:20" ht="35.1" customHeight="1" thickBot="1" x14ac:dyDescent="0.3">
      <c r="A9" s="31" t="s">
        <v>228</v>
      </c>
      <c r="B9" s="328">
        <v>138132.67136697003</v>
      </c>
      <c r="C9" s="328">
        <v>164307.36249194</v>
      </c>
      <c r="D9" s="328">
        <v>213697.38376133918</v>
      </c>
      <c r="E9" s="328">
        <v>182729.9950331611</v>
      </c>
      <c r="F9" s="328">
        <v>127021.90057452799</v>
      </c>
      <c r="G9" s="328">
        <v>1400.142166826987</v>
      </c>
      <c r="H9" s="328">
        <v>1119.1376723669925</v>
      </c>
      <c r="I9" s="328">
        <v>1389.3824762089787</v>
      </c>
      <c r="J9" s="328">
        <v>1995.9151607639876</v>
      </c>
      <c r="K9" s="328">
        <v>2856.0281987019825</v>
      </c>
      <c r="L9" s="32" t="s">
        <v>474</v>
      </c>
    </row>
    <row r="10" spans="1:20" ht="35.1" customHeight="1" thickTop="1" thickBot="1" x14ac:dyDescent="0.3">
      <c r="A10" s="29" t="s">
        <v>229</v>
      </c>
      <c r="B10" s="333">
        <v>61389.435065676997</v>
      </c>
      <c r="C10" s="333">
        <v>71539.944261029959</v>
      </c>
      <c r="D10" s="333">
        <v>83101.425264311954</v>
      </c>
      <c r="E10" s="333">
        <v>73684.181892611101</v>
      </c>
      <c r="F10" s="333">
        <v>49877.456350973007</v>
      </c>
      <c r="G10" s="333">
        <v>1852.4817535319926</v>
      </c>
      <c r="H10" s="333">
        <v>3065.4453713799944</v>
      </c>
      <c r="I10" s="333">
        <v>2590.5211817980107</v>
      </c>
      <c r="J10" s="333">
        <v>2982.7360534790123</v>
      </c>
      <c r="K10" s="333">
        <v>2070.9127314079906</v>
      </c>
      <c r="L10" s="30" t="s">
        <v>480</v>
      </c>
    </row>
    <row r="11" spans="1:20" ht="35.1" customHeight="1" thickTop="1" x14ac:dyDescent="0.25">
      <c r="A11" s="48" t="s">
        <v>230</v>
      </c>
      <c r="B11" s="328">
        <v>527.15923771400014</v>
      </c>
      <c r="C11" s="328">
        <v>312.5429900200001</v>
      </c>
      <c r="D11" s="328">
        <v>139.92337523199996</v>
      </c>
      <c r="E11" s="328">
        <v>154.04122455400002</v>
      </c>
      <c r="F11" s="328">
        <v>155.75337726100014</v>
      </c>
      <c r="G11" s="328">
        <v>5301.745434095038</v>
      </c>
      <c r="H11" s="328">
        <v>5348.9182081189965</v>
      </c>
      <c r="I11" s="328">
        <v>5911.8758117510633</v>
      </c>
      <c r="J11" s="328">
        <v>3936.3471215700188</v>
      </c>
      <c r="K11" s="328">
        <v>5493.0668496560284</v>
      </c>
      <c r="L11" s="49" t="s">
        <v>472</v>
      </c>
    </row>
    <row r="12" spans="1:20" ht="35.1" customHeight="1" x14ac:dyDescent="0.25">
      <c r="A12" s="50" t="s">
        <v>252</v>
      </c>
      <c r="B12" s="224">
        <f>SUM(B9:B11)</f>
        <v>200049.26567036103</v>
      </c>
      <c r="C12" s="224">
        <f t="shared" ref="C12:J12" si="0">SUM(C9:C11)</f>
        <v>236159.84974298999</v>
      </c>
      <c r="D12" s="224">
        <f t="shared" si="0"/>
        <v>296938.73240088316</v>
      </c>
      <c r="E12" s="224">
        <f>SUM(E9:E11)</f>
        <v>256568.21815032623</v>
      </c>
      <c r="F12" s="224">
        <f t="shared" si="0"/>
        <v>177055.11030276198</v>
      </c>
      <c r="G12" s="224">
        <f>SUM(G9:G11)</f>
        <v>8554.3693544540183</v>
      </c>
      <c r="H12" s="224">
        <f t="shared" si="0"/>
        <v>9533.5012518659823</v>
      </c>
      <c r="I12" s="224">
        <f t="shared" si="0"/>
        <v>9891.7794697580539</v>
      </c>
      <c r="J12" s="224">
        <f t="shared" si="0"/>
        <v>8914.9983358130194</v>
      </c>
      <c r="K12" s="224">
        <f>SUM(K9:K11)</f>
        <v>10420.007779766001</v>
      </c>
      <c r="L12" s="324" t="s">
        <v>28</v>
      </c>
    </row>
    <row r="13" spans="1:20" x14ac:dyDescent="0.25">
      <c r="A13" s="476" t="s">
        <v>283</v>
      </c>
      <c r="B13" s="476"/>
      <c r="J13" s="304"/>
      <c r="K13" s="304"/>
      <c r="L13" s="304" t="s">
        <v>485</v>
      </c>
    </row>
    <row r="14" spans="1:20" x14ac:dyDescent="0.25">
      <c r="B14" s="313"/>
      <c r="C14" s="313"/>
      <c r="D14" s="313"/>
      <c r="E14" s="313"/>
      <c r="F14" s="313"/>
      <c r="G14" s="313"/>
      <c r="H14" s="313"/>
      <c r="I14" s="313"/>
      <c r="J14" s="313"/>
      <c r="K14" s="313"/>
      <c r="N14" s="209"/>
      <c r="P14" s="209"/>
    </row>
    <row r="15" spans="1:20" x14ac:dyDescent="0.25">
      <c r="B15" s="227"/>
      <c r="C15" s="227"/>
      <c r="D15" s="227"/>
      <c r="E15" s="227"/>
      <c r="F15" s="227"/>
      <c r="O15" s="399"/>
      <c r="P15" s="399"/>
      <c r="Q15" s="399"/>
      <c r="R15" s="399"/>
      <c r="S15" s="399"/>
      <c r="T15" s="399"/>
    </row>
    <row r="16" spans="1:20" x14ac:dyDescent="0.25">
      <c r="B16" s="195"/>
      <c r="C16" s="195"/>
      <c r="D16" s="195"/>
      <c r="E16" s="195"/>
      <c r="F16" s="195"/>
      <c r="G16" s="241"/>
      <c r="H16" s="241"/>
      <c r="I16" s="241"/>
      <c r="J16" s="241"/>
      <c r="K16" s="241"/>
      <c r="O16" s="400"/>
      <c r="P16" s="209"/>
      <c r="Q16" s="209"/>
      <c r="R16" s="209"/>
      <c r="S16" s="209"/>
      <c r="T16" s="209"/>
    </row>
    <row r="17" spans="2:20" x14ac:dyDescent="0.25">
      <c r="B17" s="192"/>
      <c r="C17" s="192"/>
      <c r="D17" s="192"/>
      <c r="E17" s="192"/>
      <c r="F17" s="192"/>
      <c r="G17" s="192"/>
      <c r="H17" s="192"/>
      <c r="I17" s="209"/>
      <c r="J17" s="209"/>
      <c r="K17" s="209"/>
      <c r="L17" s="209"/>
      <c r="M17" s="209"/>
      <c r="N17" s="209"/>
      <c r="O17" s="400"/>
      <c r="P17" s="209"/>
      <c r="Q17" s="209"/>
      <c r="R17" s="209"/>
      <c r="S17" s="209"/>
      <c r="T17" s="209"/>
    </row>
    <row r="18" spans="2:20" x14ac:dyDescent="0.25">
      <c r="B18" s="192"/>
      <c r="C18" s="192"/>
      <c r="D18" s="192"/>
      <c r="E18" s="192"/>
      <c r="F18" s="192"/>
      <c r="G18" s="192"/>
      <c r="H18" s="192"/>
      <c r="I18" s="195"/>
      <c r="J18" s="209"/>
      <c r="K18" s="209"/>
      <c r="L18" s="209"/>
      <c r="M18" s="209"/>
      <c r="N18" s="209"/>
      <c r="O18" s="400"/>
      <c r="P18" s="209"/>
      <c r="Q18" s="209"/>
      <c r="R18" s="209"/>
      <c r="S18" s="209"/>
      <c r="T18" s="209"/>
    </row>
    <row r="19" spans="2:20" x14ac:dyDescent="0.25">
      <c r="G19" s="84"/>
      <c r="H19" s="85"/>
      <c r="I19" s="195"/>
      <c r="J19" s="85"/>
      <c r="K19" s="85"/>
    </row>
  </sheetData>
  <mergeCells count="11">
    <mergeCell ref="G6:L6"/>
    <mergeCell ref="A1:L1"/>
    <mergeCell ref="A2:L2"/>
    <mergeCell ref="A3:L3"/>
    <mergeCell ref="A4:L4"/>
    <mergeCell ref="A5:L5"/>
    <mergeCell ref="A7:A8"/>
    <mergeCell ref="B7:F7"/>
    <mergeCell ref="G7:K7"/>
    <mergeCell ref="L7:L8"/>
    <mergeCell ref="A13:B13"/>
  </mergeCells>
  <printOptions horizontalCentered="1" verticalCentered="1"/>
  <pageMargins left="0" right="0" top="0" bottom="0" header="0.51181102362204722" footer="0.51181102362204722"/>
  <pageSetup paperSize="9" scale="9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rightToLeft="1" view="pageBreakPreview" zoomScaleSheetLayoutView="100" workbookViewId="0">
      <selection activeCell="C5" sqref="C5"/>
    </sheetView>
  </sheetViews>
  <sheetFormatPr defaultColWidth="9.109375" defaultRowHeight="13.2" x14ac:dyDescent="0.25"/>
  <cols>
    <col min="1" max="1" width="48" style="25" customWidth="1"/>
    <col min="2" max="2" width="2.6640625" style="25" customWidth="1"/>
    <col min="3" max="3" width="53.33203125" style="3" customWidth="1"/>
    <col min="4" max="4" width="11.5546875" style="25" bestFit="1" customWidth="1"/>
    <col min="5" max="5" width="10" style="25" bestFit="1" customWidth="1"/>
    <col min="6" max="6" width="9.109375" style="25"/>
    <col min="7" max="7" width="6" style="25" bestFit="1" customWidth="1"/>
    <col min="8" max="10" width="9.109375" style="25"/>
    <col min="11" max="11" width="6" style="25" bestFit="1" customWidth="1"/>
    <col min="12" max="12" width="10" style="25" bestFit="1" customWidth="1"/>
    <col min="13" max="16384" width="9.109375" style="25"/>
  </cols>
  <sheetData>
    <row r="1" spans="1:12" s="23" customFormat="1" ht="69" customHeight="1" x14ac:dyDescent="0.25">
      <c r="A1" s="22"/>
      <c r="B1" s="22"/>
      <c r="C1" s="22"/>
      <c r="D1" s="22"/>
      <c r="E1" s="22"/>
      <c r="F1" s="22"/>
      <c r="G1" s="22"/>
      <c r="H1" s="22"/>
      <c r="I1" s="22"/>
      <c r="J1" s="22"/>
      <c r="K1" s="22"/>
    </row>
    <row r="2" spans="1:12" s="13" customFormat="1" ht="53.4" customHeight="1" x14ac:dyDescent="0.25">
      <c r="A2" s="346" t="s">
        <v>533</v>
      </c>
      <c r="B2" s="88"/>
      <c r="C2" s="345" t="s">
        <v>532</v>
      </c>
    </row>
    <row r="3" spans="1:12" ht="16.2" x14ac:dyDescent="0.5">
      <c r="A3" s="314"/>
      <c r="B3" s="86"/>
      <c r="C3" s="87"/>
    </row>
    <row r="4" spans="1:12" s="26" customFormat="1" ht="69.75" customHeight="1" x14ac:dyDescent="0.25">
      <c r="A4" s="315" t="s">
        <v>574</v>
      </c>
      <c r="B4" s="89"/>
      <c r="C4" s="316" t="s">
        <v>577</v>
      </c>
    </row>
    <row r="5" spans="1:12" s="26" customFormat="1" ht="49.5" customHeight="1" x14ac:dyDescent="0.25">
      <c r="A5" s="315" t="s">
        <v>511</v>
      </c>
      <c r="B5" s="89"/>
      <c r="C5" s="316" t="s">
        <v>484</v>
      </c>
      <c r="D5" s="207"/>
      <c r="E5" s="207"/>
      <c r="L5" s="207"/>
    </row>
    <row r="6" spans="1:12" s="26" customFormat="1" ht="72" x14ac:dyDescent="0.25">
      <c r="A6" s="315" t="s">
        <v>512</v>
      </c>
      <c r="B6" s="89"/>
      <c r="C6" s="316" t="s">
        <v>483</v>
      </c>
      <c r="D6" s="207"/>
      <c r="E6" s="207"/>
      <c r="L6" s="207"/>
    </row>
    <row r="7" spans="1:12" s="26" customFormat="1" ht="67.5" customHeight="1" x14ac:dyDescent="0.25">
      <c r="A7" s="315" t="s">
        <v>513</v>
      </c>
      <c r="B7" s="89"/>
      <c r="C7" s="316" t="s">
        <v>515</v>
      </c>
      <c r="D7" s="207"/>
      <c r="E7" s="207"/>
      <c r="K7" s="27"/>
      <c r="L7" s="211"/>
    </row>
    <row r="8" spans="1:12" s="26" customFormat="1" ht="58.5" customHeight="1" x14ac:dyDescent="0.25">
      <c r="A8" s="315" t="s">
        <v>514</v>
      </c>
      <c r="B8" s="89"/>
      <c r="C8" s="316" t="s">
        <v>482</v>
      </c>
      <c r="D8" s="207"/>
      <c r="E8" s="207"/>
      <c r="K8" s="27"/>
      <c r="L8" s="211"/>
    </row>
    <row r="9" spans="1:12" s="26" customFormat="1" ht="18" x14ac:dyDescent="0.25">
      <c r="A9" s="315" t="s">
        <v>272</v>
      </c>
      <c r="B9" s="89"/>
      <c r="C9" s="325" t="s">
        <v>481</v>
      </c>
      <c r="D9" s="207"/>
      <c r="E9" s="207"/>
      <c r="K9" s="27"/>
      <c r="L9" s="211"/>
    </row>
    <row r="10" spans="1:12" s="26" customFormat="1" ht="36" x14ac:dyDescent="0.25">
      <c r="A10" s="315" t="s">
        <v>575</v>
      </c>
      <c r="B10" s="89"/>
      <c r="C10" s="316" t="s">
        <v>576</v>
      </c>
      <c r="D10" s="207"/>
      <c r="E10" s="207"/>
      <c r="K10" s="27"/>
      <c r="L10" s="211"/>
    </row>
    <row r="11" spans="1:12" s="28" customFormat="1" ht="15" x14ac:dyDescent="0.25">
      <c r="A11" s="57"/>
      <c r="C11" s="317"/>
      <c r="D11" s="208"/>
      <c r="E11" s="208"/>
      <c r="L11" s="208"/>
    </row>
    <row r="12" spans="1:12" s="28" customFormat="1" ht="15" x14ac:dyDescent="0.25">
      <c r="A12" s="57"/>
      <c r="C12" s="318"/>
      <c r="E12" s="208"/>
      <c r="G12" s="208"/>
      <c r="L12" s="208"/>
    </row>
    <row r="13" spans="1:12" s="28" customFormat="1" x14ac:dyDescent="0.25"/>
    <row r="14" spans="1:12" s="28" customFormat="1" x14ac:dyDescent="0.25"/>
    <row r="15" spans="1:12" s="28" customFormat="1" x14ac:dyDescent="0.25"/>
    <row r="16" spans="1:12" s="28" customFormat="1" x14ac:dyDescent="0.25"/>
    <row r="17" spans="1:3" s="28" customFormat="1" x14ac:dyDescent="0.25"/>
    <row r="18" spans="1:3" s="28" customFormat="1" ht="18" x14ac:dyDescent="0.25">
      <c r="A18" s="315"/>
    </row>
    <row r="19" spans="1:3" s="28" customFormat="1" x14ac:dyDescent="0.25"/>
    <row r="20" spans="1:3" s="28" customFormat="1" x14ac:dyDescent="0.25">
      <c r="C20" s="319"/>
    </row>
    <row r="21" spans="1:3" s="28" customFormat="1" x14ac:dyDescent="0.25">
      <c r="C21" s="319"/>
    </row>
    <row r="22" spans="1:3" s="28" customFormat="1" x14ac:dyDescent="0.25">
      <c r="C22" s="319"/>
    </row>
    <row r="23" spans="1:3" s="28" customFormat="1" x14ac:dyDescent="0.25">
      <c r="C23" s="319"/>
    </row>
    <row r="24" spans="1:3" s="28" customFormat="1" x14ac:dyDescent="0.25">
      <c r="C24" s="319"/>
    </row>
    <row r="25" spans="1:3" s="28" customFormat="1" x14ac:dyDescent="0.25">
      <c r="C25" s="319"/>
    </row>
    <row r="26" spans="1:3" s="28" customFormat="1" x14ac:dyDescent="0.25">
      <c r="C26" s="319"/>
    </row>
    <row r="27" spans="1:3" s="28" customFormat="1" x14ac:dyDescent="0.25">
      <c r="C27" s="319"/>
    </row>
    <row r="28" spans="1:3" s="28" customFormat="1" x14ac:dyDescent="0.25">
      <c r="C28" s="5"/>
    </row>
    <row r="29" spans="1:3" s="28" customFormat="1" x14ac:dyDescent="0.25">
      <c r="C29" s="5"/>
    </row>
    <row r="30" spans="1:3" s="28" customFormat="1" x14ac:dyDescent="0.25">
      <c r="C30" s="5"/>
    </row>
    <row r="31" spans="1:3" s="28" customFormat="1" x14ac:dyDescent="0.25">
      <c r="C31" s="5"/>
    </row>
    <row r="32" spans="1:3" s="28" customFormat="1" x14ac:dyDescent="0.25">
      <c r="C32" s="5"/>
    </row>
    <row r="33" spans="3:3" s="28" customFormat="1" x14ac:dyDescent="0.25">
      <c r="C33" s="5"/>
    </row>
    <row r="34" spans="3:3" s="28" customFormat="1" x14ac:dyDescent="0.25">
      <c r="C34" s="5"/>
    </row>
    <row r="35" spans="3:3" s="28" customFormat="1" x14ac:dyDescent="0.25">
      <c r="C35" s="5"/>
    </row>
  </sheetData>
  <customSheetViews>
    <customSheetView guid="{0FAC0244-EA19-11D4-BED2-0000C068ECF6}" showPageBreaks="1" showRuler="0" topLeftCell="A6">
      <selection activeCell="A8" sqref="A8"/>
      <pageMargins left="0.75" right="0.75" top="1" bottom="1" header="0.5" footer="0.5"/>
      <pageSetup paperSize="9" orientation="portrait" r:id="rId1"/>
      <headerFooter alignWithMargins="0"/>
    </customSheetView>
  </customSheetViews>
  <phoneticPr fontId="12" type="noConversion"/>
  <printOptions horizontalCentered="1"/>
  <pageMargins left="0" right="0" top="0.78740157480314965" bottom="0.98425196850393704" header="0.51181102362204722" footer="0.51181102362204722"/>
  <pageSetup paperSize="9" scale="97"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topLeftCell="A11" zoomScale="89" zoomScaleSheetLayoutView="89" workbookViewId="0">
      <selection activeCell="F17" sqref="F17"/>
    </sheetView>
  </sheetViews>
  <sheetFormatPr defaultColWidth="9.109375" defaultRowHeight="13.8" x14ac:dyDescent="0.25"/>
  <cols>
    <col min="1" max="1" width="4.44140625" style="10" customWidth="1"/>
    <col min="2" max="2" width="37.6640625" style="8" customWidth="1"/>
    <col min="3" max="7" width="13" style="11" bestFit="1" customWidth="1"/>
    <col min="8" max="8" width="35.44140625" style="4" customWidth="1"/>
    <col min="9" max="9" width="4.44140625" style="127" customWidth="1"/>
    <col min="10" max="16384" width="9.109375" style="4"/>
  </cols>
  <sheetData>
    <row r="1" spans="1:11" s="70" customFormat="1" ht="19.5" customHeight="1" x14ac:dyDescent="0.25">
      <c r="A1" s="340"/>
      <c r="B1" s="72"/>
      <c r="C1" s="72"/>
      <c r="D1" s="72"/>
      <c r="E1" s="72"/>
      <c r="F1" s="72"/>
      <c r="G1" s="72"/>
      <c r="H1" s="72"/>
      <c r="I1" s="72"/>
      <c r="J1" s="72"/>
      <c r="K1" s="72"/>
    </row>
    <row r="2" spans="1:11" s="1" customFormat="1" ht="18.75" customHeight="1" x14ac:dyDescent="0.25">
      <c r="A2" s="406" t="s">
        <v>516</v>
      </c>
      <c r="B2" s="406"/>
      <c r="C2" s="406"/>
      <c r="D2" s="406"/>
      <c r="E2" s="406"/>
      <c r="F2" s="406"/>
      <c r="G2" s="406"/>
      <c r="H2" s="406"/>
      <c r="I2" s="406"/>
    </row>
    <row r="3" spans="1:11" s="1" customFormat="1" ht="18.75" customHeight="1" x14ac:dyDescent="0.25">
      <c r="A3" s="406" t="s">
        <v>580</v>
      </c>
      <c r="B3" s="406"/>
      <c r="C3" s="406"/>
      <c r="D3" s="406"/>
      <c r="E3" s="406"/>
      <c r="F3" s="406"/>
      <c r="G3" s="406"/>
      <c r="H3" s="406"/>
      <c r="I3" s="406"/>
    </row>
    <row r="4" spans="1:11" s="7" customFormat="1" ht="42" customHeight="1" x14ac:dyDescent="0.25">
      <c r="A4" s="407" t="s">
        <v>578</v>
      </c>
      <c r="B4" s="408"/>
      <c r="C4" s="408"/>
      <c r="D4" s="408"/>
      <c r="E4" s="408"/>
      <c r="F4" s="408"/>
      <c r="G4" s="408"/>
      <c r="H4" s="408"/>
      <c r="I4" s="408"/>
    </row>
    <row r="5" spans="1:11" ht="20.25" customHeight="1" x14ac:dyDescent="0.25">
      <c r="A5" s="409" t="s">
        <v>500</v>
      </c>
      <c r="B5" s="409"/>
      <c r="C5" s="410"/>
      <c r="D5" s="410"/>
      <c r="E5" s="410"/>
      <c r="F5" s="410"/>
      <c r="G5" s="216"/>
      <c r="H5" s="411" t="s">
        <v>573</v>
      </c>
      <c r="I5" s="411"/>
    </row>
    <row r="6" spans="1:11" ht="54" customHeight="1" x14ac:dyDescent="0.25">
      <c r="A6" s="401" t="s">
        <v>294</v>
      </c>
      <c r="B6" s="401"/>
      <c r="C6" s="116">
        <v>2016</v>
      </c>
      <c r="D6" s="116">
        <v>2017</v>
      </c>
      <c r="E6" s="116">
        <v>2018</v>
      </c>
      <c r="F6" s="116">
        <v>2019</v>
      </c>
      <c r="G6" s="116">
        <v>2020</v>
      </c>
      <c r="H6" s="402" t="s">
        <v>437</v>
      </c>
      <c r="I6" s="402"/>
    </row>
    <row r="7" spans="1:11" ht="30" customHeight="1" thickBot="1" x14ac:dyDescent="0.3">
      <c r="A7" s="93" t="s">
        <v>0</v>
      </c>
      <c r="B7" s="31" t="s">
        <v>1</v>
      </c>
      <c r="C7" s="203">
        <v>10323.839435179003</v>
      </c>
      <c r="D7" s="203">
        <v>10771.30647522087</v>
      </c>
      <c r="E7" s="203">
        <v>11566.693521789974</v>
      </c>
      <c r="F7" s="203">
        <v>11178.70280761886</v>
      </c>
      <c r="G7" s="203">
        <v>10915.595037398003</v>
      </c>
      <c r="H7" s="32" t="s">
        <v>2</v>
      </c>
      <c r="I7" s="117" t="s">
        <v>0</v>
      </c>
    </row>
    <row r="8" spans="1:11" ht="30" customHeight="1" thickTop="1" thickBot="1" x14ac:dyDescent="0.3">
      <c r="A8" s="91" t="s">
        <v>3</v>
      </c>
      <c r="B8" s="29" t="s">
        <v>4</v>
      </c>
      <c r="C8" s="204">
        <v>922.5409930110003</v>
      </c>
      <c r="D8" s="204">
        <v>976.54793721000033</v>
      </c>
      <c r="E8" s="204">
        <v>773.58432558099958</v>
      </c>
      <c r="F8" s="204">
        <v>470.34790261500024</v>
      </c>
      <c r="G8" s="204">
        <v>452.12232725999962</v>
      </c>
      <c r="H8" s="30" t="s">
        <v>5</v>
      </c>
      <c r="I8" s="118" t="s">
        <v>3</v>
      </c>
    </row>
    <row r="9" spans="1:11" ht="30" customHeight="1" thickTop="1" thickBot="1" x14ac:dyDescent="0.3">
      <c r="A9" s="90" t="s">
        <v>6</v>
      </c>
      <c r="B9" s="119" t="s">
        <v>7</v>
      </c>
      <c r="C9" s="206">
        <v>5138.993237746995</v>
      </c>
      <c r="D9" s="206">
        <v>6142.3612762099965</v>
      </c>
      <c r="E9" s="206">
        <v>5569.8252549919598</v>
      </c>
      <c r="F9" s="206">
        <v>5450.7144943939902</v>
      </c>
      <c r="G9" s="206">
        <v>2688.4195313849996</v>
      </c>
      <c r="H9" s="120" t="s">
        <v>8</v>
      </c>
      <c r="I9" s="121" t="s">
        <v>6</v>
      </c>
    </row>
    <row r="10" spans="1:11" ht="30" customHeight="1" thickTop="1" thickBot="1" x14ac:dyDescent="0.3">
      <c r="A10" s="91" t="s">
        <v>9</v>
      </c>
      <c r="B10" s="29" t="s">
        <v>236</v>
      </c>
      <c r="C10" s="204">
        <v>1105.7307478470007</v>
      </c>
      <c r="D10" s="204">
        <v>1687.7748999800003</v>
      </c>
      <c r="E10" s="204">
        <v>1622.6786280469983</v>
      </c>
      <c r="F10" s="204">
        <v>1922.3717823200009</v>
      </c>
      <c r="G10" s="204">
        <v>789.17791838599919</v>
      </c>
      <c r="H10" s="30" t="s">
        <v>436</v>
      </c>
      <c r="I10" s="118" t="s">
        <v>9</v>
      </c>
    </row>
    <row r="11" spans="1:11" ht="30" customHeight="1" thickTop="1" thickBot="1" x14ac:dyDescent="0.3">
      <c r="A11" s="90" t="s">
        <v>11</v>
      </c>
      <c r="B11" s="119" t="s">
        <v>12</v>
      </c>
      <c r="C11" s="206">
        <v>367.3514003100002</v>
      </c>
      <c r="D11" s="206">
        <v>379.13943012199985</v>
      </c>
      <c r="E11" s="206">
        <v>336.59657223500062</v>
      </c>
      <c r="F11" s="206">
        <v>284.86749645300006</v>
      </c>
      <c r="G11" s="206">
        <v>297.13111782899949</v>
      </c>
      <c r="H11" s="120" t="s">
        <v>13</v>
      </c>
      <c r="I11" s="121" t="s">
        <v>11</v>
      </c>
    </row>
    <row r="12" spans="1:11" ht="30" customHeight="1" thickTop="1" thickBot="1" x14ac:dyDescent="0.3">
      <c r="A12" s="91" t="s">
        <v>14</v>
      </c>
      <c r="B12" s="29" t="s">
        <v>15</v>
      </c>
      <c r="C12" s="204">
        <v>9197.437309999952</v>
      </c>
      <c r="D12" s="204">
        <v>9509.1351183260358</v>
      </c>
      <c r="E12" s="204">
        <v>10129.762742398018</v>
      </c>
      <c r="F12" s="204">
        <v>9299.1506225200937</v>
      </c>
      <c r="G12" s="204">
        <v>9725.5235562370672</v>
      </c>
      <c r="H12" s="30" t="s">
        <v>16</v>
      </c>
      <c r="I12" s="118" t="s">
        <v>14</v>
      </c>
    </row>
    <row r="13" spans="1:11" ht="30" customHeight="1" thickTop="1" thickBot="1" x14ac:dyDescent="0.3">
      <c r="A13" s="90" t="s">
        <v>17</v>
      </c>
      <c r="B13" s="119" t="s">
        <v>18</v>
      </c>
      <c r="C13" s="206">
        <v>17895.888015024131</v>
      </c>
      <c r="D13" s="206">
        <v>14954.412584344087</v>
      </c>
      <c r="E13" s="206">
        <v>16749.130823771946</v>
      </c>
      <c r="F13" s="206">
        <v>15180.26461759801</v>
      </c>
      <c r="G13" s="206">
        <v>14284.306553597893</v>
      </c>
      <c r="H13" s="120" t="s">
        <v>19</v>
      </c>
      <c r="I13" s="121" t="s">
        <v>17</v>
      </c>
    </row>
    <row r="14" spans="1:11" ht="30" customHeight="1" thickTop="1" thickBot="1" x14ac:dyDescent="0.3">
      <c r="A14" s="91" t="s">
        <v>20</v>
      </c>
      <c r="B14" s="29" t="s">
        <v>170</v>
      </c>
      <c r="C14" s="204">
        <v>51867.017828131109</v>
      </c>
      <c r="D14" s="204">
        <v>47157.006862474795</v>
      </c>
      <c r="E14" s="204">
        <v>48780.558450583187</v>
      </c>
      <c r="F14" s="204">
        <v>42027.460285456851</v>
      </c>
      <c r="G14" s="204">
        <v>37816.413316520389</v>
      </c>
      <c r="H14" s="30" t="s">
        <v>21</v>
      </c>
      <c r="I14" s="118" t="s">
        <v>20</v>
      </c>
    </row>
    <row r="15" spans="1:11" ht="30" customHeight="1" thickTop="1" thickBot="1" x14ac:dyDescent="0.3">
      <c r="A15" s="90" t="s">
        <v>22</v>
      </c>
      <c r="B15" s="119" t="s">
        <v>23</v>
      </c>
      <c r="C15" s="206">
        <v>19242.005918042094</v>
      </c>
      <c r="D15" s="206">
        <v>16275.488947569111</v>
      </c>
      <c r="E15" s="206">
        <v>18454.926256731171</v>
      </c>
      <c r="F15" s="206">
        <v>19102.790034446054</v>
      </c>
      <c r="G15" s="206">
        <v>16244.189881579256</v>
      </c>
      <c r="H15" s="120" t="s">
        <v>24</v>
      </c>
      <c r="I15" s="121" t="s">
        <v>22</v>
      </c>
    </row>
    <row r="16" spans="1:11" ht="30" customHeight="1" thickTop="1" x14ac:dyDescent="0.25">
      <c r="A16" s="92" t="s">
        <v>25</v>
      </c>
      <c r="B16" s="122" t="s">
        <v>26</v>
      </c>
      <c r="C16" s="198">
        <v>637.93694266800003</v>
      </c>
      <c r="D16" s="198">
        <v>969.67564214500089</v>
      </c>
      <c r="E16" s="198">
        <v>1389.4774297820002</v>
      </c>
      <c r="F16" s="198">
        <v>1291.4757795780001</v>
      </c>
      <c r="G16" s="198">
        <v>826.09593327499931</v>
      </c>
      <c r="H16" s="123" t="s">
        <v>295</v>
      </c>
      <c r="I16" s="124" t="s">
        <v>25</v>
      </c>
    </row>
    <row r="17" spans="1:9" ht="31.5" customHeight="1" x14ac:dyDescent="0.25">
      <c r="A17" s="403" t="s">
        <v>253</v>
      </c>
      <c r="B17" s="403"/>
      <c r="C17" s="193">
        <f>SUM(C7:C16)</f>
        <v>116698.7418279593</v>
      </c>
      <c r="D17" s="193">
        <f>SUM(D7:D16)</f>
        <v>108822.84917360189</v>
      </c>
      <c r="E17" s="193">
        <f>SUM(E7:E16)</f>
        <v>115373.23400591125</v>
      </c>
      <c r="F17" s="350">
        <f>SUM(F7:F16)</f>
        <v>106208.14582299985</v>
      </c>
      <c r="G17" s="193">
        <f>SUM(G7:G16)</f>
        <v>94038.97517346761</v>
      </c>
      <c r="H17" s="404" t="s">
        <v>28</v>
      </c>
      <c r="I17" s="404"/>
    </row>
    <row r="18" spans="1:9" x14ac:dyDescent="0.25">
      <c r="A18" s="125" t="s">
        <v>283</v>
      </c>
      <c r="C18" s="195"/>
      <c r="D18" s="195"/>
      <c r="E18" s="195"/>
      <c r="F18" s="195"/>
      <c r="G18" s="195"/>
      <c r="I18" s="126" t="s">
        <v>485</v>
      </c>
    </row>
    <row r="19" spans="1:9" x14ac:dyDescent="0.25">
      <c r="A19" s="405"/>
      <c r="B19" s="405"/>
      <c r="C19" s="227"/>
      <c r="D19" s="227"/>
      <c r="E19" s="227"/>
      <c r="F19" s="227"/>
      <c r="G19" s="227"/>
      <c r="I19" s="105"/>
    </row>
    <row r="21" spans="1:9" x14ac:dyDescent="0.25">
      <c r="B21" s="220"/>
    </row>
  </sheetData>
  <mergeCells count="11">
    <mergeCell ref="A2:I2"/>
    <mergeCell ref="A3:I3"/>
    <mergeCell ref="A4:I4"/>
    <mergeCell ref="A5:B5"/>
    <mergeCell ref="C5:F5"/>
    <mergeCell ref="H5:I5"/>
    <mergeCell ref="A6:B6"/>
    <mergeCell ref="H6:I6"/>
    <mergeCell ref="A17:B17"/>
    <mergeCell ref="H17:I17"/>
    <mergeCell ref="A19:B19"/>
  </mergeCells>
  <printOptions horizontalCentered="1" verticalCentered="1"/>
  <pageMargins left="0" right="0" top="0.51181102362204722" bottom="0.51181102362204722" header="0.51181102362204722"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V70"/>
  <sheetViews>
    <sheetView rightToLeft="1" view="pageBreakPreview" zoomScaleNormal="100" zoomScaleSheetLayoutView="100" workbookViewId="0">
      <selection activeCell="A5" sqref="A5:N5"/>
    </sheetView>
  </sheetViews>
  <sheetFormatPr defaultRowHeight="13.8" x14ac:dyDescent="0.25"/>
  <cols>
    <col min="1" max="1" width="3.109375" style="10" customWidth="1"/>
    <col min="2" max="2" width="30.6640625" style="8" customWidth="1"/>
    <col min="3" max="3" width="11.88671875" style="4" bestFit="1" customWidth="1"/>
    <col min="4" max="4" width="5.5546875" style="128" bestFit="1" customWidth="1"/>
    <col min="5" max="5" width="11.88671875" style="4" bestFit="1" customWidth="1"/>
    <col min="6" max="6" width="5.5546875" style="128" bestFit="1" customWidth="1"/>
    <col min="7" max="7" width="10.5546875" style="9" customWidth="1"/>
    <col min="8" max="8" width="6.33203125" style="128" customWidth="1"/>
    <col min="9" max="9" width="10.109375" style="4" customWidth="1"/>
    <col min="10" max="10" width="6.6640625" style="128" customWidth="1"/>
    <col min="11" max="11" width="13.109375" style="128" bestFit="1" customWidth="1"/>
    <col min="12" max="12" width="6" style="128" bestFit="1" customWidth="1"/>
    <col min="13" max="13" width="30.6640625" style="4" customWidth="1"/>
    <col min="14" max="14" width="3.109375" style="127" customWidth="1"/>
    <col min="15" max="15" width="10.109375" style="4" bestFit="1" customWidth="1"/>
    <col min="16" max="16" width="13.33203125" style="4" bestFit="1" customWidth="1"/>
    <col min="17" max="17" width="9.109375" style="4"/>
    <col min="18" max="18" width="10.109375" style="4" bestFit="1" customWidth="1"/>
    <col min="19" max="21" width="9.109375" style="4"/>
    <col min="22" max="22" width="12.6640625" style="4" bestFit="1" customWidth="1"/>
    <col min="23" max="256" width="9.109375" style="4"/>
    <col min="257" max="257" width="3.109375" style="4" customWidth="1"/>
    <col min="258" max="258" width="30.6640625" style="4" customWidth="1"/>
    <col min="259" max="259" width="8.6640625" style="4" customWidth="1"/>
    <col min="260" max="260" width="6.6640625" style="4" customWidth="1"/>
    <col min="261" max="261" width="8.6640625" style="4" customWidth="1"/>
    <col min="262" max="262" width="6.6640625" style="4" customWidth="1"/>
    <col min="263" max="263" width="8.6640625" style="4" customWidth="1"/>
    <col min="264" max="264" width="6.6640625" style="4" customWidth="1"/>
    <col min="265" max="265" width="8.6640625" style="4" customWidth="1"/>
    <col min="266" max="266" width="6.6640625" style="4" customWidth="1"/>
    <col min="267" max="267" width="8.6640625" style="4" customWidth="1"/>
    <col min="268" max="268" width="6.6640625" style="4" customWidth="1"/>
    <col min="269" max="269" width="30.6640625" style="4" customWidth="1"/>
    <col min="270" max="270" width="3.109375" style="4" customWidth="1"/>
    <col min="271" max="271" width="10.109375" style="4" bestFit="1" customWidth="1"/>
    <col min="272" max="272" width="13.33203125" style="4" bestFit="1" customWidth="1"/>
    <col min="273" max="273" width="9.109375" style="4"/>
    <col min="274" max="274" width="10.109375" style="4" bestFit="1" customWidth="1"/>
    <col min="275" max="277" width="9.109375" style="4"/>
    <col min="278" max="278" width="12.6640625" style="4" bestFit="1" customWidth="1"/>
    <col min="279" max="512" width="9.109375" style="4"/>
    <col min="513" max="513" width="3.109375" style="4" customWidth="1"/>
    <col min="514" max="514" width="30.6640625" style="4" customWidth="1"/>
    <col min="515" max="515" width="8.6640625" style="4" customWidth="1"/>
    <col min="516" max="516" width="6.6640625" style="4" customWidth="1"/>
    <col min="517" max="517" width="8.6640625" style="4" customWidth="1"/>
    <col min="518" max="518" width="6.6640625" style="4" customWidth="1"/>
    <col min="519" max="519" width="8.6640625" style="4" customWidth="1"/>
    <col min="520" max="520" width="6.6640625" style="4" customWidth="1"/>
    <col min="521" max="521" width="8.6640625" style="4" customWidth="1"/>
    <col min="522" max="522" width="6.6640625" style="4" customWidth="1"/>
    <col min="523" max="523" width="8.6640625" style="4" customWidth="1"/>
    <col min="524" max="524" width="6.6640625" style="4" customWidth="1"/>
    <col min="525" max="525" width="30.6640625" style="4" customWidth="1"/>
    <col min="526" max="526" width="3.109375" style="4" customWidth="1"/>
    <col min="527" max="527" width="10.109375" style="4" bestFit="1" customWidth="1"/>
    <col min="528" max="528" width="13.33203125" style="4" bestFit="1" customWidth="1"/>
    <col min="529" max="529" width="9.109375" style="4"/>
    <col min="530" max="530" width="10.109375" style="4" bestFit="1" customWidth="1"/>
    <col min="531" max="533" width="9.109375" style="4"/>
    <col min="534" max="534" width="12.6640625" style="4" bestFit="1" customWidth="1"/>
    <col min="535" max="768" width="9.109375" style="4"/>
    <col min="769" max="769" width="3.109375" style="4" customWidth="1"/>
    <col min="770" max="770" width="30.6640625" style="4" customWidth="1"/>
    <col min="771" max="771" width="8.6640625" style="4" customWidth="1"/>
    <col min="772" max="772" width="6.6640625" style="4" customWidth="1"/>
    <col min="773" max="773" width="8.6640625" style="4" customWidth="1"/>
    <col min="774" max="774" width="6.6640625" style="4" customWidth="1"/>
    <col min="775" max="775" width="8.6640625" style="4" customWidth="1"/>
    <col min="776" max="776" width="6.6640625" style="4" customWidth="1"/>
    <col min="777" max="777" width="8.6640625" style="4" customWidth="1"/>
    <col min="778" max="778" width="6.6640625" style="4" customWidth="1"/>
    <col min="779" max="779" width="8.6640625" style="4" customWidth="1"/>
    <col min="780" max="780" width="6.6640625" style="4" customWidth="1"/>
    <col min="781" max="781" width="30.6640625" style="4" customWidth="1"/>
    <col min="782" max="782" width="3.109375" style="4" customWidth="1"/>
    <col min="783" max="783" width="10.109375" style="4" bestFit="1" customWidth="1"/>
    <col min="784" max="784" width="13.33203125" style="4" bestFit="1" customWidth="1"/>
    <col min="785" max="785" width="9.109375" style="4"/>
    <col min="786" max="786" width="10.109375" style="4" bestFit="1" customWidth="1"/>
    <col min="787" max="789" width="9.109375" style="4"/>
    <col min="790" max="790" width="12.6640625" style="4" bestFit="1" customWidth="1"/>
    <col min="791" max="1024" width="9.109375" style="4"/>
    <col min="1025" max="1025" width="3.109375" style="4" customWidth="1"/>
    <col min="1026" max="1026" width="30.6640625" style="4" customWidth="1"/>
    <col min="1027" max="1027" width="8.6640625" style="4" customWidth="1"/>
    <col min="1028" max="1028" width="6.6640625" style="4" customWidth="1"/>
    <col min="1029" max="1029" width="8.6640625" style="4" customWidth="1"/>
    <col min="1030" max="1030" width="6.6640625" style="4" customWidth="1"/>
    <col min="1031" max="1031" width="8.6640625" style="4" customWidth="1"/>
    <col min="1032" max="1032" width="6.6640625" style="4" customWidth="1"/>
    <col min="1033" max="1033" width="8.6640625" style="4" customWidth="1"/>
    <col min="1034" max="1034" width="6.6640625" style="4" customWidth="1"/>
    <col min="1035" max="1035" width="8.6640625" style="4" customWidth="1"/>
    <col min="1036" max="1036" width="6.6640625" style="4" customWidth="1"/>
    <col min="1037" max="1037" width="30.6640625" style="4" customWidth="1"/>
    <col min="1038" max="1038" width="3.109375" style="4" customWidth="1"/>
    <col min="1039" max="1039" width="10.109375" style="4" bestFit="1" customWidth="1"/>
    <col min="1040" max="1040" width="13.33203125" style="4" bestFit="1" customWidth="1"/>
    <col min="1041" max="1041" width="9.109375" style="4"/>
    <col min="1042" max="1042" width="10.109375" style="4" bestFit="1" customWidth="1"/>
    <col min="1043" max="1045" width="9.109375" style="4"/>
    <col min="1046" max="1046" width="12.6640625" style="4" bestFit="1" customWidth="1"/>
    <col min="1047" max="1280" width="9.109375" style="4"/>
    <col min="1281" max="1281" width="3.109375" style="4" customWidth="1"/>
    <col min="1282" max="1282" width="30.6640625" style="4" customWidth="1"/>
    <col min="1283" max="1283" width="8.6640625" style="4" customWidth="1"/>
    <col min="1284" max="1284" width="6.6640625" style="4" customWidth="1"/>
    <col min="1285" max="1285" width="8.6640625" style="4" customWidth="1"/>
    <col min="1286" max="1286" width="6.6640625" style="4" customWidth="1"/>
    <col min="1287" max="1287" width="8.6640625" style="4" customWidth="1"/>
    <col min="1288" max="1288" width="6.6640625" style="4" customWidth="1"/>
    <col min="1289" max="1289" width="8.6640625" style="4" customWidth="1"/>
    <col min="1290" max="1290" width="6.6640625" style="4" customWidth="1"/>
    <col min="1291" max="1291" width="8.6640625" style="4" customWidth="1"/>
    <col min="1292" max="1292" width="6.6640625" style="4" customWidth="1"/>
    <col min="1293" max="1293" width="30.6640625" style="4" customWidth="1"/>
    <col min="1294" max="1294" width="3.109375" style="4" customWidth="1"/>
    <col min="1295" max="1295" width="10.109375" style="4" bestFit="1" customWidth="1"/>
    <col min="1296" max="1296" width="13.33203125" style="4" bestFit="1" customWidth="1"/>
    <col min="1297" max="1297" width="9.109375" style="4"/>
    <col min="1298" max="1298" width="10.109375" style="4" bestFit="1" customWidth="1"/>
    <col min="1299" max="1301" width="9.109375" style="4"/>
    <col min="1302" max="1302" width="12.6640625" style="4" bestFit="1" customWidth="1"/>
    <col min="1303" max="1536" width="9.109375" style="4"/>
    <col min="1537" max="1537" width="3.109375" style="4" customWidth="1"/>
    <col min="1538" max="1538" width="30.6640625" style="4" customWidth="1"/>
    <col min="1539" max="1539" width="8.6640625" style="4" customWidth="1"/>
    <col min="1540" max="1540" width="6.6640625" style="4" customWidth="1"/>
    <col min="1541" max="1541" width="8.6640625" style="4" customWidth="1"/>
    <col min="1542" max="1542" width="6.6640625" style="4" customWidth="1"/>
    <col min="1543" max="1543" width="8.6640625" style="4" customWidth="1"/>
    <col min="1544" max="1544" width="6.6640625" style="4" customWidth="1"/>
    <col min="1545" max="1545" width="8.6640625" style="4" customWidth="1"/>
    <col min="1546" max="1546" width="6.6640625" style="4" customWidth="1"/>
    <col min="1547" max="1547" width="8.6640625" style="4" customWidth="1"/>
    <col min="1548" max="1548" width="6.6640625" style="4" customWidth="1"/>
    <col min="1549" max="1549" width="30.6640625" style="4" customWidth="1"/>
    <col min="1550" max="1550" width="3.109375" style="4" customWidth="1"/>
    <col min="1551" max="1551" width="10.109375" style="4" bestFit="1" customWidth="1"/>
    <col min="1552" max="1552" width="13.33203125" style="4" bestFit="1" customWidth="1"/>
    <col min="1553" max="1553" width="9.109375" style="4"/>
    <col min="1554" max="1554" width="10.109375" style="4" bestFit="1" customWidth="1"/>
    <col min="1555" max="1557" width="9.109375" style="4"/>
    <col min="1558" max="1558" width="12.6640625" style="4" bestFit="1" customWidth="1"/>
    <col min="1559" max="1792" width="9.109375" style="4"/>
    <col min="1793" max="1793" width="3.109375" style="4" customWidth="1"/>
    <col min="1794" max="1794" width="30.6640625" style="4" customWidth="1"/>
    <col min="1795" max="1795" width="8.6640625" style="4" customWidth="1"/>
    <col min="1796" max="1796" width="6.6640625" style="4" customWidth="1"/>
    <col min="1797" max="1797" width="8.6640625" style="4" customWidth="1"/>
    <col min="1798" max="1798" width="6.6640625" style="4" customWidth="1"/>
    <col min="1799" max="1799" width="8.6640625" style="4" customWidth="1"/>
    <col min="1800" max="1800" width="6.6640625" style="4" customWidth="1"/>
    <col min="1801" max="1801" width="8.6640625" style="4" customWidth="1"/>
    <col min="1802" max="1802" width="6.6640625" style="4" customWidth="1"/>
    <col min="1803" max="1803" width="8.6640625" style="4" customWidth="1"/>
    <col min="1804" max="1804" width="6.6640625" style="4" customWidth="1"/>
    <col min="1805" max="1805" width="30.6640625" style="4" customWidth="1"/>
    <col min="1806" max="1806" width="3.109375" style="4" customWidth="1"/>
    <col min="1807" max="1807" width="10.109375" style="4" bestFit="1" customWidth="1"/>
    <col min="1808" max="1808" width="13.33203125" style="4" bestFit="1" customWidth="1"/>
    <col min="1809" max="1809" width="9.109375" style="4"/>
    <col min="1810" max="1810" width="10.109375" style="4" bestFit="1" customWidth="1"/>
    <col min="1811" max="1813" width="9.109375" style="4"/>
    <col min="1814" max="1814" width="12.6640625" style="4" bestFit="1" customWidth="1"/>
    <col min="1815" max="2048" width="9.109375" style="4"/>
    <col min="2049" max="2049" width="3.109375" style="4" customWidth="1"/>
    <col min="2050" max="2050" width="30.6640625" style="4" customWidth="1"/>
    <col min="2051" max="2051" width="8.6640625" style="4" customWidth="1"/>
    <col min="2052" max="2052" width="6.6640625" style="4" customWidth="1"/>
    <col min="2053" max="2053" width="8.6640625" style="4" customWidth="1"/>
    <col min="2054" max="2054" width="6.6640625" style="4" customWidth="1"/>
    <col min="2055" max="2055" width="8.6640625" style="4" customWidth="1"/>
    <col min="2056" max="2056" width="6.6640625" style="4" customWidth="1"/>
    <col min="2057" max="2057" width="8.6640625" style="4" customWidth="1"/>
    <col min="2058" max="2058" width="6.6640625" style="4" customWidth="1"/>
    <col min="2059" max="2059" width="8.6640625" style="4" customWidth="1"/>
    <col min="2060" max="2060" width="6.6640625" style="4" customWidth="1"/>
    <col min="2061" max="2061" width="30.6640625" style="4" customWidth="1"/>
    <col min="2062" max="2062" width="3.109375" style="4" customWidth="1"/>
    <col min="2063" max="2063" width="10.109375" style="4" bestFit="1" customWidth="1"/>
    <col min="2064" max="2064" width="13.33203125" style="4" bestFit="1" customWidth="1"/>
    <col min="2065" max="2065" width="9.109375" style="4"/>
    <col min="2066" max="2066" width="10.109375" style="4" bestFit="1" customWidth="1"/>
    <col min="2067" max="2069" width="9.109375" style="4"/>
    <col min="2070" max="2070" width="12.6640625" style="4" bestFit="1" customWidth="1"/>
    <col min="2071" max="2304" width="9.109375" style="4"/>
    <col min="2305" max="2305" width="3.109375" style="4" customWidth="1"/>
    <col min="2306" max="2306" width="30.6640625" style="4" customWidth="1"/>
    <col min="2307" max="2307" width="8.6640625" style="4" customWidth="1"/>
    <col min="2308" max="2308" width="6.6640625" style="4" customWidth="1"/>
    <col min="2309" max="2309" width="8.6640625" style="4" customWidth="1"/>
    <col min="2310" max="2310" width="6.6640625" style="4" customWidth="1"/>
    <col min="2311" max="2311" width="8.6640625" style="4" customWidth="1"/>
    <col min="2312" max="2312" width="6.6640625" style="4" customWidth="1"/>
    <col min="2313" max="2313" width="8.6640625" style="4" customWidth="1"/>
    <col min="2314" max="2314" width="6.6640625" style="4" customWidth="1"/>
    <col min="2315" max="2315" width="8.6640625" style="4" customWidth="1"/>
    <col min="2316" max="2316" width="6.6640625" style="4" customWidth="1"/>
    <col min="2317" max="2317" width="30.6640625" style="4" customWidth="1"/>
    <col min="2318" max="2318" width="3.109375" style="4" customWidth="1"/>
    <col min="2319" max="2319" width="10.109375" style="4" bestFit="1" customWidth="1"/>
    <col min="2320" max="2320" width="13.33203125" style="4" bestFit="1" customWidth="1"/>
    <col min="2321" max="2321" width="9.109375" style="4"/>
    <col min="2322" max="2322" width="10.109375" style="4" bestFit="1" customWidth="1"/>
    <col min="2323" max="2325" width="9.109375" style="4"/>
    <col min="2326" max="2326" width="12.6640625" style="4" bestFit="1" customWidth="1"/>
    <col min="2327" max="2560" width="9.109375" style="4"/>
    <col min="2561" max="2561" width="3.109375" style="4" customWidth="1"/>
    <col min="2562" max="2562" width="30.6640625" style="4" customWidth="1"/>
    <col min="2563" max="2563" width="8.6640625" style="4" customWidth="1"/>
    <col min="2564" max="2564" width="6.6640625" style="4" customWidth="1"/>
    <col min="2565" max="2565" width="8.6640625" style="4" customWidth="1"/>
    <col min="2566" max="2566" width="6.6640625" style="4" customWidth="1"/>
    <col min="2567" max="2567" width="8.6640625" style="4" customWidth="1"/>
    <col min="2568" max="2568" width="6.6640625" style="4" customWidth="1"/>
    <col min="2569" max="2569" width="8.6640625" style="4" customWidth="1"/>
    <col min="2570" max="2570" width="6.6640625" style="4" customWidth="1"/>
    <col min="2571" max="2571" width="8.6640625" style="4" customWidth="1"/>
    <col min="2572" max="2572" width="6.6640625" style="4" customWidth="1"/>
    <col min="2573" max="2573" width="30.6640625" style="4" customWidth="1"/>
    <col min="2574" max="2574" width="3.109375" style="4" customWidth="1"/>
    <col min="2575" max="2575" width="10.109375" style="4" bestFit="1" customWidth="1"/>
    <col min="2576" max="2576" width="13.33203125" style="4" bestFit="1" customWidth="1"/>
    <col min="2577" max="2577" width="9.109375" style="4"/>
    <col min="2578" max="2578" width="10.109375" style="4" bestFit="1" customWidth="1"/>
    <col min="2579" max="2581" width="9.109375" style="4"/>
    <col min="2582" max="2582" width="12.6640625" style="4" bestFit="1" customWidth="1"/>
    <col min="2583" max="2816" width="9.109375" style="4"/>
    <col min="2817" max="2817" width="3.109375" style="4" customWidth="1"/>
    <col min="2818" max="2818" width="30.6640625" style="4" customWidth="1"/>
    <col min="2819" max="2819" width="8.6640625" style="4" customWidth="1"/>
    <col min="2820" max="2820" width="6.6640625" style="4" customWidth="1"/>
    <col min="2821" max="2821" width="8.6640625" style="4" customWidth="1"/>
    <col min="2822" max="2822" width="6.6640625" style="4" customWidth="1"/>
    <col min="2823" max="2823" width="8.6640625" style="4" customWidth="1"/>
    <col min="2824" max="2824" width="6.6640625" style="4" customWidth="1"/>
    <col min="2825" max="2825" width="8.6640625" style="4" customWidth="1"/>
    <col min="2826" max="2826" width="6.6640625" style="4" customWidth="1"/>
    <col min="2827" max="2827" width="8.6640625" style="4" customWidth="1"/>
    <col min="2828" max="2828" width="6.6640625" style="4" customWidth="1"/>
    <col min="2829" max="2829" width="30.6640625" style="4" customWidth="1"/>
    <col min="2830" max="2830" width="3.109375" style="4" customWidth="1"/>
    <col min="2831" max="2831" width="10.109375" style="4" bestFit="1" customWidth="1"/>
    <col min="2832" max="2832" width="13.33203125" style="4" bestFit="1" customWidth="1"/>
    <col min="2833" max="2833" width="9.109375" style="4"/>
    <col min="2834" max="2834" width="10.109375" style="4" bestFit="1" customWidth="1"/>
    <col min="2835" max="2837" width="9.109375" style="4"/>
    <col min="2838" max="2838" width="12.6640625" style="4" bestFit="1" customWidth="1"/>
    <col min="2839" max="3072" width="9.109375" style="4"/>
    <col min="3073" max="3073" width="3.109375" style="4" customWidth="1"/>
    <col min="3074" max="3074" width="30.6640625" style="4" customWidth="1"/>
    <col min="3075" max="3075" width="8.6640625" style="4" customWidth="1"/>
    <col min="3076" max="3076" width="6.6640625" style="4" customWidth="1"/>
    <col min="3077" max="3077" width="8.6640625" style="4" customWidth="1"/>
    <col min="3078" max="3078" width="6.6640625" style="4" customWidth="1"/>
    <col min="3079" max="3079" width="8.6640625" style="4" customWidth="1"/>
    <col min="3080" max="3080" width="6.6640625" style="4" customWidth="1"/>
    <col min="3081" max="3081" width="8.6640625" style="4" customWidth="1"/>
    <col min="3082" max="3082" width="6.6640625" style="4" customWidth="1"/>
    <col min="3083" max="3083" width="8.6640625" style="4" customWidth="1"/>
    <col min="3084" max="3084" width="6.6640625" style="4" customWidth="1"/>
    <col min="3085" max="3085" width="30.6640625" style="4" customWidth="1"/>
    <col min="3086" max="3086" width="3.109375" style="4" customWidth="1"/>
    <col min="3087" max="3087" width="10.109375" style="4" bestFit="1" customWidth="1"/>
    <col min="3088" max="3088" width="13.33203125" style="4" bestFit="1" customWidth="1"/>
    <col min="3089" max="3089" width="9.109375" style="4"/>
    <col min="3090" max="3090" width="10.109375" style="4" bestFit="1" customWidth="1"/>
    <col min="3091" max="3093" width="9.109375" style="4"/>
    <col min="3094" max="3094" width="12.6640625" style="4" bestFit="1" customWidth="1"/>
    <col min="3095" max="3328" width="9.109375" style="4"/>
    <col min="3329" max="3329" width="3.109375" style="4" customWidth="1"/>
    <col min="3330" max="3330" width="30.6640625" style="4" customWidth="1"/>
    <col min="3331" max="3331" width="8.6640625" style="4" customWidth="1"/>
    <col min="3332" max="3332" width="6.6640625" style="4" customWidth="1"/>
    <col min="3333" max="3333" width="8.6640625" style="4" customWidth="1"/>
    <col min="3334" max="3334" width="6.6640625" style="4" customWidth="1"/>
    <col min="3335" max="3335" width="8.6640625" style="4" customWidth="1"/>
    <col min="3336" max="3336" width="6.6640625" style="4" customWidth="1"/>
    <col min="3337" max="3337" width="8.6640625" style="4" customWidth="1"/>
    <col min="3338" max="3338" width="6.6640625" style="4" customWidth="1"/>
    <col min="3339" max="3339" width="8.6640625" style="4" customWidth="1"/>
    <col min="3340" max="3340" width="6.6640625" style="4" customWidth="1"/>
    <col min="3341" max="3341" width="30.6640625" style="4" customWidth="1"/>
    <col min="3342" max="3342" width="3.109375" style="4" customWidth="1"/>
    <col min="3343" max="3343" width="10.109375" style="4" bestFit="1" customWidth="1"/>
    <col min="3344" max="3344" width="13.33203125" style="4" bestFit="1" customWidth="1"/>
    <col min="3345" max="3345" width="9.109375" style="4"/>
    <col min="3346" max="3346" width="10.109375" style="4" bestFit="1" customWidth="1"/>
    <col min="3347" max="3349" width="9.109375" style="4"/>
    <col min="3350" max="3350" width="12.6640625" style="4" bestFit="1" customWidth="1"/>
    <col min="3351" max="3584" width="9.109375" style="4"/>
    <col min="3585" max="3585" width="3.109375" style="4" customWidth="1"/>
    <col min="3586" max="3586" width="30.6640625" style="4" customWidth="1"/>
    <col min="3587" max="3587" width="8.6640625" style="4" customWidth="1"/>
    <col min="3588" max="3588" width="6.6640625" style="4" customWidth="1"/>
    <col min="3589" max="3589" width="8.6640625" style="4" customWidth="1"/>
    <col min="3590" max="3590" width="6.6640625" style="4" customWidth="1"/>
    <col min="3591" max="3591" width="8.6640625" style="4" customWidth="1"/>
    <col min="3592" max="3592" width="6.6640625" style="4" customWidth="1"/>
    <col min="3593" max="3593" width="8.6640625" style="4" customWidth="1"/>
    <col min="3594" max="3594" width="6.6640625" style="4" customWidth="1"/>
    <col min="3595" max="3595" width="8.6640625" style="4" customWidth="1"/>
    <col min="3596" max="3596" width="6.6640625" style="4" customWidth="1"/>
    <col min="3597" max="3597" width="30.6640625" style="4" customWidth="1"/>
    <col min="3598" max="3598" width="3.109375" style="4" customWidth="1"/>
    <col min="3599" max="3599" width="10.109375" style="4" bestFit="1" customWidth="1"/>
    <col min="3600" max="3600" width="13.33203125" style="4" bestFit="1" customWidth="1"/>
    <col min="3601" max="3601" width="9.109375" style="4"/>
    <col min="3602" max="3602" width="10.109375" style="4" bestFit="1" customWidth="1"/>
    <col min="3603" max="3605" width="9.109375" style="4"/>
    <col min="3606" max="3606" width="12.6640625" style="4" bestFit="1" customWidth="1"/>
    <col min="3607" max="3840" width="9.109375" style="4"/>
    <col min="3841" max="3841" width="3.109375" style="4" customWidth="1"/>
    <col min="3842" max="3842" width="30.6640625" style="4" customWidth="1"/>
    <col min="3843" max="3843" width="8.6640625" style="4" customWidth="1"/>
    <col min="3844" max="3844" width="6.6640625" style="4" customWidth="1"/>
    <col min="3845" max="3845" width="8.6640625" style="4" customWidth="1"/>
    <col min="3846" max="3846" width="6.6640625" style="4" customWidth="1"/>
    <col min="3847" max="3847" width="8.6640625" style="4" customWidth="1"/>
    <col min="3848" max="3848" width="6.6640625" style="4" customWidth="1"/>
    <col min="3849" max="3849" width="8.6640625" style="4" customWidth="1"/>
    <col min="3850" max="3850" width="6.6640625" style="4" customWidth="1"/>
    <col min="3851" max="3851" width="8.6640625" style="4" customWidth="1"/>
    <col min="3852" max="3852" width="6.6640625" style="4" customWidth="1"/>
    <col min="3853" max="3853" width="30.6640625" style="4" customWidth="1"/>
    <col min="3854" max="3854" width="3.109375" style="4" customWidth="1"/>
    <col min="3855" max="3855" width="10.109375" style="4" bestFit="1" customWidth="1"/>
    <col min="3856" max="3856" width="13.33203125" style="4" bestFit="1" customWidth="1"/>
    <col min="3857" max="3857" width="9.109375" style="4"/>
    <col min="3858" max="3858" width="10.109375" style="4" bestFit="1" customWidth="1"/>
    <col min="3859" max="3861" width="9.109375" style="4"/>
    <col min="3862" max="3862" width="12.6640625" style="4" bestFit="1" customWidth="1"/>
    <col min="3863" max="4096" width="9.109375" style="4"/>
    <col min="4097" max="4097" width="3.109375" style="4" customWidth="1"/>
    <col min="4098" max="4098" width="30.6640625" style="4" customWidth="1"/>
    <col min="4099" max="4099" width="8.6640625" style="4" customWidth="1"/>
    <col min="4100" max="4100" width="6.6640625" style="4" customWidth="1"/>
    <col min="4101" max="4101" width="8.6640625" style="4" customWidth="1"/>
    <col min="4102" max="4102" width="6.6640625" style="4" customWidth="1"/>
    <col min="4103" max="4103" width="8.6640625" style="4" customWidth="1"/>
    <col min="4104" max="4104" width="6.6640625" style="4" customWidth="1"/>
    <col min="4105" max="4105" width="8.6640625" style="4" customWidth="1"/>
    <col min="4106" max="4106" width="6.6640625" style="4" customWidth="1"/>
    <col min="4107" max="4107" width="8.6640625" style="4" customWidth="1"/>
    <col min="4108" max="4108" width="6.6640625" style="4" customWidth="1"/>
    <col min="4109" max="4109" width="30.6640625" style="4" customWidth="1"/>
    <col min="4110" max="4110" width="3.109375" style="4" customWidth="1"/>
    <col min="4111" max="4111" width="10.109375" style="4" bestFit="1" customWidth="1"/>
    <col min="4112" max="4112" width="13.33203125" style="4" bestFit="1" customWidth="1"/>
    <col min="4113" max="4113" width="9.109375" style="4"/>
    <col min="4114" max="4114" width="10.109375" style="4" bestFit="1" customWidth="1"/>
    <col min="4115" max="4117" width="9.109375" style="4"/>
    <col min="4118" max="4118" width="12.6640625" style="4" bestFit="1" customWidth="1"/>
    <col min="4119" max="4352" width="9.109375" style="4"/>
    <col min="4353" max="4353" width="3.109375" style="4" customWidth="1"/>
    <col min="4354" max="4354" width="30.6640625" style="4" customWidth="1"/>
    <col min="4355" max="4355" width="8.6640625" style="4" customWidth="1"/>
    <col min="4356" max="4356" width="6.6640625" style="4" customWidth="1"/>
    <col min="4357" max="4357" width="8.6640625" style="4" customWidth="1"/>
    <col min="4358" max="4358" width="6.6640625" style="4" customWidth="1"/>
    <col min="4359" max="4359" width="8.6640625" style="4" customWidth="1"/>
    <col min="4360" max="4360" width="6.6640625" style="4" customWidth="1"/>
    <col min="4361" max="4361" width="8.6640625" style="4" customWidth="1"/>
    <col min="4362" max="4362" width="6.6640625" style="4" customWidth="1"/>
    <col min="4363" max="4363" width="8.6640625" style="4" customWidth="1"/>
    <col min="4364" max="4364" width="6.6640625" style="4" customWidth="1"/>
    <col min="4365" max="4365" width="30.6640625" style="4" customWidth="1"/>
    <col min="4366" max="4366" width="3.109375" style="4" customWidth="1"/>
    <col min="4367" max="4367" width="10.109375" style="4" bestFit="1" customWidth="1"/>
    <col min="4368" max="4368" width="13.33203125" style="4" bestFit="1" customWidth="1"/>
    <col min="4369" max="4369" width="9.109375" style="4"/>
    <col min="4370" max="4370" width="10.109375" style="4" bestFit="1" customWidth="1"/>
    <col min="4371" max="4373" width="9.109375" style="4"/>
    <col min="4374" max="4374" width="12.6640625" style="4" bestFit="1" customWidth="1"/>
    <col min="4375" max="4608" width="9.109375" style="4"/>
    <col min="4609" max="4609" width="3.109375" style="4" customWidth="1"/>
    <col min="4610" max="4610" width="30.6640625" style="4" customWidth="1"/>
    <col min="4611" max="4611" width="8.6640625" style="4" customWidth="1"/>
    <col min="4612" max="4612" width="6.6640625" style="4" customWidth="1"/>
    <col min="4613" max="4613" width="8.6640625" style="4" customWidth="1"/>
    <col min="4614" max="4614" width="6.6640625" style="4" customWidth="1"/>
    <col min="4615" max="4615" width="8.6640625" style="4" customWidth="1"/>
    <col min="4616" max="4616" width="6.6640625" style="4" customWidth="1"/>
    <col min="4617" max="4617" width="8.6640625" style="4" customWidth="1"/>
    <col min="4618" max="4618" width="6.6640625" style="4" customWidth="1"/>
    <col min="4619" max="4619" width="8.6640625" style="4" customWidth="1"/>
    <col min="4620" max="4620" width="6.6640625" style="4" customWidth="1"/>
    <col min="4621" max="4621" width="30.6640625" style="4" customWidth="1"/>
    <col min="4622" max="4622" width="3.109375" style="4" customWidth="1"/>
    <col min="4623" max="4623" width="10.109375" style="4" bestFit="1" customWidth="1"/>
    <col min="4624" max="4624" width="13.33203125" style="4" bestFit="1" customWidth="1"/>
    <col min="4625" max="4625" width="9.109375" style="4"/>
    <col min="4626" max="4626" width="10.109375" style="4" bestFit="1" customWidth="1"/>
    <col min="4627" max="4629" width="9.109375" style="4"/>
    <col min="4630" max="4630" width="12.6640625" style="4" bestFit="1" customWidth="1"/>
    <col min="4631" max="4864" width="9.109375" style="4"/>
    <col min="4865" max="4865" width="3.109375" style="4" customWidth="1"/>
    <col min="4866" max="4866" width="30.6640625" style="4" customWidth="1"/>
    <col min="4867" max="4867" width="8.6640625" style="4" customWidth="1"/>
    <col min="4868" max="4868" width="6.6640625" style="4" customWidth="1"/>
    <col min="4869" max="4869" width="8.6640625" style="4" customWidth="1"/>
    <col min="4870" max="4870" width="6.6640625" style="4" customWidth="1"/>
    <col min="4871" max="4871" width="8.6640625" style="4" customWidth="1"/>
    <col min="4872" max="4872" width="6.6640625" style="4" customWidth="1"/>
    <col min="4873" max="4873" width="8.6640625" style="4" customWidth="1"/>
    <col min="4874" max="4874" width="6.6640625" style="4" customWidth="1"/>
    <col min="4875" max="4875" width="8.6640625" style="4" customWidth="1"/>
    <col min="4876" max="4876" width="6.6640625" style="4" customWidth="1"/>
    <col min="4877" max="4877" width="30.6640625" style="4" customWidth="1"/>
    <col min="4878" max="4878" width="3.109375" style="4" customWidth="1"/>
    <col min="4879" max="4879" width="10.109375" style="4" bestFit="1" customWidth="1"/>
    <col min="4880" max="4880" width="13.33203125" style="4" bestFit="1" customWidth="1"/>
    <col min="4881" max="4881" width="9.109375" style="4"/>
    <col min="4882" max="4882" width="10.109375" style="4" bestFit="1" customWidth="1"/>
    <col min="4883" max="4885" width="9.109375" style="4"/>
    <col min="4886" max="4886" width="12.6640625" style="4" bestFit="1" customWidth="1"/>
    <col min="4887" max="5120" width="9.109375" style="4"/>
    <col min="5121" max="5121" width="3.109375" style="4" customWidth="1"/>
    <col min="5122" max="5122" width="30.6640625" style="4" customWidth="1"/>
    <col min="5123" max="5123" width="8.6640625" style="4" customWidth="1"/>
    <col min="5124" max="5124" width="6.6640625" style="4" customWidth="1"/>
    <col min="5125" max="5125" width="8.6640625" style="4" customWidth="1"/>
    <col min="5126" max="5126" width="6.6640625" style="4" customWidth="1"/>
    <col min="5127" max="5127" width="8.6640625" style="4" customWidth="1"/>
    <col min="5128" max="5128" width="6.6640625" style="4" customWidth="1"/>
    <col min="5129" max="5129" width="8.6640625" style="4" customWidth="1"/>
    <col min="5130" max="5130" width="6.6640625" style="4" customWidth="1"/>
    <col min="5131" max="5131" width="8.6640625" style="4" customWidth="1"/>
    <col min="5132" max="5132" width="6.6640625" style="4" customWidth="1"/>
    <col min="5133" max="5133" width="30.6640625" style="4" customWidth="1"/>
    <col min="5134" max="5134" width="3.109375" style="4" customWidth="1"/>
    <col min="5135" max="5135" width="10.109375" style="4" bestFit="1" customWidth="1"/>
    <col min="5136" max="5136" width="13.33203125" style="4" bestFit="1" customWidth="1"/>
    <col min="5137" max="5137" width="9.109375" style="4"/>
    <col min="5138" max="5138" width="10.109375" style="4" bestFit="1" customWidth="1"/>
    <col min="5139" max="5141" width="9.109375" style="4"/>
    <col min="5142" max="5142" width="12.6640625" style="4" bestFit="1" customWidth="1"/>
    <col min="5143" max="5376" width="9.109375" style="4"/>
    <col min="5377" max="5377" width="3.109375" style="4" customWidth="1"/>
    <col min="5378" max="5378" width="30.6640625" style="4" customWidth="1"/>
    <col min="5379" max="5379" width="8.6640625" style="4" customWidth="1"/>
    <col min="5380" max="5380" width="6.6640625" style="4" customWidth="1"/>
    <col min="5381" max="5381" width="8.6640625" style="4" customWidth="1"/>
    <col min="5382" max="5382" width="6.6640625" style="4" customWidth="1"/>
    <col min="5383" max="5383" width="8.6640625" style="4" customWidth="1"/>
    <col min="5384" max="5384" width="6.6640625" style="4" customWidth="1"/>
    <col min="5385" max="5385" width="8.6640625" style="4" customWidth="1"/>
    <col min="5386" max="5386" width="6.6640625" style="4" customWidth="1"/>
    <col min="5387" max="5387" width="8.6640625" style="4" customWidth="1"/>
    <col min="5388" max="5388" width="6.6640625" style="4" customWidth="1"/>
    <col min="5389" max="5389" width="30.6640625" style="4" customWidth="1"/>
    <col min="5390" max="5390" width="3.109375" style="4" customWidth="1"/>
    <col min="5391" max="5391" width="10.109375" style="4" bestFit="1" customWidth="1"/>
    <col min="5392" max="5392" width="13.33203125" style="4" bestFit="1" customWidth="1"/>
    <col min="5393" max="5393" width="9.109375" style="4"/>
    <col min="5394" max="5394" width="10.109375" style="4" bestFit="1" customWidth="1"/>
    <col min="5395" max="5397" width="9.109375" style="4"/>
    <col min="5398" max="5398" width="12.6640625" style="4" bestFit="1" customWidth="1"/>
    <col min="5399" max="5632" width="9.109375" style="4"/>
    <col min="5633" max="5633" width="3.109375" style="4" customWidth="1"/>
    <col min="5634" max="5634" width="30.6640625" style="4" customWidth="1"/>
    <col min="5635" max="5635" width="8.6640625" style="4" customWidth="1"/>
    <col min="5636" max="5636" width="6.6640625" style="4" customWidth="1"/>
    <col min="5637" max="5637" width="8.6640625" style="4" customWidth="1"/>
    <col min="5638" max="5638" width="6.6640625" style="4" customWidth="1"/>
    <col min="5639" max="5639" width="8.6640625" style="4" customWidth="1"/>
    <col min="5640" max="5640" width="6.6640625" style="4" customWidth="1"/>
    <col min="5641" max="5641" width="8.6640625" style="4" customWidth="1"/>
    <col min="5642" max="5642" width="6.6640625" style="4" customWidth="1"/>
    <col min="5643" max="5643" width="8.6640625" style="4" customWidth="1"/>
    <col min="5644" max="5644" width="6.6640625" style="4" customWidth="1"/>
    <col min="5645" max="5645" width="30.6640625" style="4" customWidth="1"/>
    <col min="5646" max="5646" width="3.109375" style="4" customWidth="1"/>
    <col min="5647" max="5647" width="10.109375" style="4" bestFit="1" customWidth="1"/>
    <col min="5648" max="5648" width="13.33203125" style="4" bestFit="1" customWidth="1"/>
    <col min="5649" max="5649" width="9.109375" style="4"/>
    <col min="5650" max="5650" width="10.109375" style="4" bestFit="1" customWidth="1"/>
    <col min="5651" max="5653" width="9.109375" style="4"/>
    <col min="5654" max="5654" width="12.6640625" style="4" bestFit="1" customWidth="1"/>
    <col min="5655" max="5888" width="9.109375" style="4"/>
    <col min="5889" max="5889" width="3.109375" style="4" customWidth="1"/>
    <col min="5890" max="5890" width="30.6640625" style="4" customWidth="1"/>
    <col min="5891" max="5891" width="8.6640625" style="4" customWidth="1"/>
    <col min="5892" max="5892" width="6.6640625" style="4" customWidth="1"/>
    <col min="5893" max="5893" width="8.6640625" style="4" customWidth="1"/>
    <col min="5894" max="5894" width="6.6640625" style="4" customWidth="1"/>
    <col min="5895" max="5895" width="8.6640625" style="4" customWidth="1"/>
    <col min="5896" max="5896" width="6.6640625" style="4" customWidth="1"/>
    <col min="5897" max="5897" width="8.6640625" style="4" customWidth="1"/>
    <col min="5898" max="5898" width="6.6640625" style="4" customWidth="1"/>
    <col min="5899" max="5899" width="8.6640625" style="4" customWidth="1"/>
    <col min="5900" max="5900" width="6.6640625" style="4" customWidth="1"/>
    <col min="5901" max="5901" width="30.6640625" style="4" customWidth="1"/>
    <col min="5902" max="5902" width="3.109375" style="4" customWidth="1"/>
    <col min="5903" max="5903" width="10.109375" style="4" bestFit="1" customWidth="1"/>
    <col min="5904" max="5904" width="13.33203125" style="4" bestFit="1" customWidth="1"/>
    <col min="5905" max="5905" width="9.109375" style="4"/>
    <col min="5906" max="5906" width="10.109375" style="4" bestFit="1" customWidth="1"/>
    <col min="5907" max="5909" width="9.109375" style="4"/>
    <col min="5910" max="5910" width="12.6640625" style="4" bestFit="1" customWidth="1"/>
    <col min="5911" max="6144" width="9.109375" style="4"/>
    <col min="6145" max="6145" width="3.109375" style="4" customWidth="1"/>
    <col min="6146" max="6146" width="30.6640625" style="4" customWidth="1"/>
    <col min="6147" max="6147" width="8.6640625" style="4" customWidth="1"/>
    <col min="6148" max="6148" width="6.6640625" style="4" customWidth="1"/>
    <col min="6149" max="6149" width="8.6640625" style="4" customWidth="1"/>
    <col min="6150" max="6150" width="6.6640625" style="4" customWidth="1"/>
    <col min="6151" max="6151" width="8.6640625" style="4" customWidth="1"/>
    <col min="6152" max="6152" width="6.6640625" style="4" customWidth="1"/>
    <col min="6153" max="6153" width="8.6640625" style="4" customWidth="1"/>
    <col min="6154" max="6154" width="6.6640625" style="4" customWidth="1"/>
    <col min="6155" max="6155" width="8.6640625" style="4" customWidth="1"/>
    <col min="6156" max="6156" width="6.6640625" style="4" customWidth="1"/>
    <col min="6157" max="6157" width="30.6640625" style="4" customWidth="1"/>
    <col min="6158" max="6158" width="3.109375" style="4" customWidth="1"/>
    <col min="6159" max="6159" width="10.109375" style="4" bestFit="1" customWidth="1"/>
    <col min="6160" max="6160" width="13.33203125" style="4" bestFit="1" customWidth="1"/>
    <col min="6161" max="6161" width="9.109375" style="4"/>
    <col min="6162" max="6162" width="10.109375" style="4" bestFit="1" customWidth="1"/>
    <col min="6163" max="6165" width="9.109375" style="4"/>
    <col min="6166" max="6166" width="12.6640625" style="4" bestFit="1" customWidth="1"/>
    <col min="6167" max="6400" width="9.109375" style="4"/>
    <col min="6401" max="6401" width="3.109375" style="4" customWidth="1"/>
    <col min="6402" max="6402" width="30.6640625" style="4" customWidth="1"/>
    <col min="6403" max="6403" width="8.6640625" style="4" customWidth="1"/>
    <col min="6404" max="6404" width="6.6640625" style="4" customWidth="1"/>
    <col min="6405" max="6405" width="8.6640625" style="4" customWidth="1"/>
    <col min="6406" max="6406" width="6.6640625" style="4" customWidth="1"/>
    <col min="6407" max="6407" width="8.6640625" style="4" customWidth="1"/>
    <col min="6408" max="6408" width="6.6640625" style="4" customWidth="1"/>
    <col min="6409" max="6409" width="8.6640625" style="4" customWidth="1"/>
    <col min="6410" max="6410" width="6.6640625" style="4" customWidth="1"/>
    <col min="6411" max="6411" width="8.6640625" style="4" customWidth="1"/>
    <col min="6412" max="6412" width="6.6640625" style="4" customWidth="1"/>
    <col min="6413" max="6413" width="30.6640625" style="4" customWidth="1"/>
    <col min="6414" max="6414" width="3.109375" style="4" customWidth="1"/>
    <col min="6415" max="6415" width="10.109375" style="4" bestFit="1" customWidth="1"/>
    <col min="6416" max="6416" width="13.33203125" style="4" bestFit="1" customWidth="1"/>
    <col min="6417" max="6417" width="9.109375" style="4"/>
    <col min="6418" max="6418" width="10.109375" style="4" bestFit="1" customWidth="1"/>
    <col min="6419" max="6421" width="9.109375" style="4"/>
    <col min="6422" max="6422" width="12.6640625" style="4" bestFit="1" customWidth="1"/>
    <col min="6423" max="6656" width="9.109375" style="4"/>
    <col min="6657" max="6657" width="3.109375" style="4" customWidth="1"/>
    <col min="6658" max="6658" width="30.6640625" style="4" customWidth="1"/>
    <col min="6659" max="6659" width="8.6640625" style="4" customWidth="1"/>
    <col min="6660" max="6660" width="6.6640625" style="4" customWidth="1"/>
    <col min="6661" max="6661" width="8.6640625" style="4" customWidth="1"/>
    <col min="6662" max="6662" width="6.6640625" style="4" customWidth="1"/>
    <col min="6663" max="6663" width="8.6640625" style="4" customWidth="1"/>
    <col min="6664" max="6664" width="6.6640625" style="4" customWidth="1"/>
    <col min="6665" max="6665" width="8.6640625" style="4" customWidth="1"/>
    <col min="6666" max="6666" width="6.6640625" style="4" customWidth="1"/>
    <col min="6667" max="6667" width="8.6640625" style="4" customWidth="1"/>
    <col min="6668" max="6668" width="6.6640625" style="4" customWidth="1"/>
    <col min="6669" max="6669" width="30.6640625" style="4" customWidth="1"/>
    <col min="6670" max="6670" width="3.109375" style="4" customWidth="1"/>
    <col min="6671" max="6671" width="10.109375" style="4" bestFit="1" customWidth="1"/>
    <col min="6672" max="6672" width="13.33203125" style="4" bestFit="1" customWidth="1"/>
    <col min="6673" max="6673" width="9.109375" style="4"/>
    <col min="6674" max="6674" width="10.109375" style="4" bestFit="1" customWidth="1"/>
    <col min="6675" max="6677" width="9.109375" style="4"/>
    <col min="6678" max="6678" width="12.6640625" style="4" bestFit="1" customWidth="1"/>
    <col min="6679" max="6912" width="9.109375" style="4"/>
    <col min="6913" max="6913" width="3.109375" style="4" customWidth="1"/>
    <col min="6914" max="6914" width="30.6640625" style="4" customWidth="1"/>
    <col min="6915" max="6915" width="8.6640625" style="4" customWidth="1"/>
    <col min="6916" max="6916" width="6.6640625" style="4" customWidth="1"/>
    <col min="6917" max="6917" width="8.6640625" style="4" customWidth="1"/>
    <col min="6918" max="6918" width="6.6640625" style="4" customWidth="1"/>
    <col min="6919" max="6919" width="8.6640625" style="4" customWidth="1"/>
    <col min="6920" max="6920" width="6.6640625" style="4" customWidth="1"/>
    <col min="6921" max="6921" width="8.6640625" style="4" customWidth="1"/>
    <col min="6922" max="6922" width="6.6640625" style="4" customWidth="1"/>
    <col min="6923" max="6923" width="8.6640625" style="4" customWidth="1"/>
    <col min="6924" max="6924" width="6.6640625" style="4" customWidth="1"/>
    <col min="6925" max="6925" width="30.6640625" style="4" customWidth="1"/>
    <col min="6926" max="6926" width="3.109375" style="4" customWidth="1"/>
    <col min="6927" max="6927" width="10.109375" style="4" bestFit="1" customWidth="1"/>
    <col min="6928" max="6928" width="13.33203125" style="4" bestFit="1" customWidth="1"/>
    <col min="6929" max="6929" width="9.109375" style="4"/>
    <col min="6930" max="6930" width="10.109375" style="4" bestFit="1" customWidth="1"/>
    <col min="6931" max="6933" width="9.109375" style="4"/>
    <col min="6934" max="6934" width="12.6640625" style="4" bestFit="1" customWidth="1"/>
    <col min="6935" max="7168" width="9.109375" style="4"/>
    <col min="7169" max="7169" width="3.109375" style="4" customWidth="1"/>
    <col min="7170" max="7170" width="30.6640625" style="4" customWidth="1"/>
    <col min="7171" max="7171" width="8.6640625" style="4" customWidth="1"/>
    <col min="7172" max="7172" width="6.6640625" style="4" customWidth="1"/>
    <col min="7173" max="7173" width="8.6640625" style="4" customWidth="1"/>
    <col min="7174" max="7174" width="6.6640625" style="4" customWidth="1"/>
    <col min="7175" max="7175" width="8.6640625" style="4" customWidth="1"/>
    <col min="7176" max="7176" width="6.6640625" style="4" customWidth="1"/>
    <col min="7177" max="7177" width="8.6640625" style="4" customWidth="1"/>
    <col min="7178" max="7178" width="6.6640625" style="4" customWidth="1"/>
    <col min="7179" max="7179" width="8.6640625" style="4" customWidth="1"/>
    <col min="7180" max="7180" width="6.6640625" style="4" customWidth="1"/>
    <col min="7181" max="7181" width="30.6640625" style="4" customWidth="1"/>
    <col min="7182" max="7182" width="3.109375" style="4" customWidth="1"/>
    <col min="7183" max="7183" width="10.109375" style="4" bestFit="1" customWidth="1"/>
    <col min="7184" max="7184" width="13.33203125" style="4" bestFit="1" customWidth="1"/>
    <col min="7185" max="7185" width="9.109375" style="4"/>
    <col min="7186" max="7186" width="10.109375" style="4" bestFit="1" customWidth="1"/>
    <col min="7187" max="7189" width="9.109375" style="4"/>
    <col min="7190" max="7190" width="12.6640625" style="4" bestFit="1" customWidth="1"/>
    <col min="7191" max="7424" width="9.109375" style="4"/>
    <col min="7425" max="7425" width="3.109375" style="4" customWidth="1"/>
    <col min="7426" max="7426" width="30.6640625" style="4" customWidth="1"/>
    <col min="7427" max="7427" width="8.6640625" style="4" customWidth="1"/>
    <col min="7428" max="7428" width="6.6640625" style="4" customWidth="1"/>
    <col min="7429" max="7429" width="8.6640625" style="4" customWidth="1"/>
    <col min="7430" max="7430" width="6.6640625" style="4" customWidth="1"/>
    <col min="7431" max="7431" width="8.6640625" style="4" customWidth="1"/>
    <col min="7432" max="7432" width="6.6640625" style="4" customWidth="1"/>
    <col min="7433" max="7433" width="8.6640625" style="4" customWidth="1"/>
    <col min="7434" max="7434" width="6.6640625" style="4" customWidth="1"/>
    <col min="7435" max="7435" width="8.6640625" style="4" customWidth="1"/>
    <col min="7436" max="7436" width="6.6640625" style="4" customWidth="1"/>
    <col min="7437" max="7437" width="30.6640625" style="4" customWidth="1"/>
    <col min="7438" max="7438" width="3.109375" style="4" customWidth="1"/>
    <col min="7439" max="7439" width="10.109375" style="4" bestFit="1" customWidth="1"/>
    <col min="7440" max="7440" width="13.33203125" style="4" bestFit="1" customWidth="1"/>
    <col min="7441" max="7441" width="9.109375" style="4"/>
    <col min="7442" max="7442" width="10.109375" style="4" bestFit="1" customWidth="1"/>
    <col min="7443" max="7445" width="9.109375" style="4"/>
    <col min="7446" max="7446" width="12.6640625" style="4" bestFit="1" customWidth="1"/>
    <col min="7447" max="7680" width="9.109375" style="4"/>
    <col min="7681" max="7681" width="3.109375" style="4" customWidth="1"/>
    <col min="7682" max="7682" width="30.6640625" style="4" customWidth="1"/>
    <col min="7683" max="7683" width="8.6640625" style="4" customWidth="1"/>
    <col min="7684" max="7684" width="6.6640625" style="4" customWidth="1"/>
    <col min="7685" max="7685" width="8.6640625" style="4" customWidth="1"/>
    <col min="7686" max="7686" width="6.6640625" style="4" customWidth="1"/>
    <col min="7687" max="7687" width="8.6640625" style="4" customWidth="1"/>
    <col min="7688" max="7688" width="6.6640625" style="4" customWidth="1"/>
    <col min="7689" max="7689" width="8.6640625" style="4" customWidth="1"/>
    <col min="7690" max="7690" width="6.6640625" style="4" customWidth="1"/>
    <col min="7691" max="7691" width="8.6640625" style="4" customWidth="1"/>
    <col min="7692" max="7692" width="6.6640625" style="4" customWidth="1"/>
    <col min="7693" max="7693" width="30.6640625" style="4" customWidth="1"/>
    <col min="7694" max="7694" width="3.109375" style="4" customWidth="1"/>
    <col min="7695" max="7695" width="10.109375" style="4" bestFit="1" customWidth="1"/>
    <col min="7696" max="7696" width="13.33203125" style="4" bestFit="1" customWidth="1"/>
    <col min="7697" max="7697" width="9.109375" style="4"/>
    <col min="7698" max="7698" width="10.109375" style="4" bestFit="1" customWidth="1"/>
    <col min="7699" max="7701" width="9.109375" style="4"/>
    <col min="7702" max="7702" width="12.6640625" style="4" bestFit="1" customWidth="1"/>
    <col min="7703" max="7936" width="9.109375" style="4"/>
    <col min="7937" max="7937" width="3.109375" style="4" customWidth="1"/>
    <col min="7938" max="7938" width="30.6640625" style="4" customWidth="1"/>
    <col min="7939" max="7939" width="8.6640625" style="4" customWidth="1"/>
    <col min="7940" max="7940" width="6.6640625" style="4" customWidth="1"/>
    <col min="7941" max="7941" width="8.6640625" style="4" customWidth="1"/>
    <col min="7942" max="7942" width="6.6640625" style="4" customWidth="1"/>
    <col min="7943" max="7943" width="8.6640625" style="4" customWidth="1"/>
    <col min="7944" max="7944" width="6.6640625" style="4" customWidth="1"/>
    <col min="7945" max="7945" width="8.6640625" style="4" customWidth="1"/>
    <col min="7946" max="7946" width="6.6640625" style="4" customWidth="1"/>
    <col min="7947" max="7947" width="8.6640625" style="4" customWidth="1"/>
    <col min="7948" max="7948" width="6.6640625" style="4" customWidth="1"/>
    <col min="7949" max="7949" width="30.6640625" style="4" customWidth="1"/>
    <col min="7950" max="7950" width="3.109375" style="4" customWidth="1"/>
    <col min="7951" max="7951" width="10.109375" style="4" bestFit="1" customWidth="1"/>
    <col min="7952" max="7952" width="13.33203125" style="4" bestFit="1" customWidth="1"/>
    <col min="7953" max="7953" width="9.109375" style="4"/>
    <col min="7954" max="7954" width="10.109375" style="4" bestFit="1" customWidth="1"/>
    <col min="7955" max="7957" width="9.109375" style="4"/>
    <col min="7958" max="7958" width="12.6640625" style="4" bestFit="1" customWidth="1"/>
    <col min="7959" max="8192" width="9.109375" style="4"/>
    <col min="8193" max="8193" width="3.109375" style="4" customWidth="1"/>
    <col min="8194" max="8194" width="30.6640625" style="4" customWidth="1"/>
    <col min="8195" max="8195" width="8.6640625" style="4" customWidth="1"/>
    <col min="8196" max="8196" width="6.6640625" style="4" customWidth="1"/>
    <col min="8197" max="8197" width="8.6640625" style="4" customWidth="1"/>
    <col min="8198" max="8198" width="6.6640625" style="4" customWidth="1"/>
    <col min="8199" max="8199" width="8.6640625" style="4" customWidth="1"/>
    <col min="8200" max="8200" width="6.6640625" style="4" customWidth="1"/>
    <col min="8201" max="8201" width="8.6640625" style="4" customWidth="1"/>
    <col min="8202" max="8202" width="6.6640625" style="4" customWidth="1"/>
    <col min="8203" max="8203" width="8.6640625" style="4" customWidth="1"/>
    <col min="8204" max="8204" width="6.6640625" style="4" customWidth="1"/>
    <col min="8205" max="8205" width="30.6640625" style="4" customWidth="1"/>
    <col min="8206" max="8206" width="3.109375" style="4" customWidth="1"/>
    <col min="8207" max="8207" width="10.109375" style="4" bestFit="1" customWidth="1"/>
    <col min="8208" max="8208" width="13.33203125" style="4" bestFit="1" customWidth="1"/>
    <col min="8209" max="8209" width="9.109375" style="4"/>
    <col min="8210" max="8210" width="10.109375" style="4" bestFit="1" customWidth="1"/>
    <col min="8211" max="8213" width="9.109375" style="4"/>
    <col min="8214" max="8214" width="12.6640625" style="4" bestFit="1" customWidth="1"/>
    <col min="8215" max="8448" width="9.109375" style="4"/>
    <col min="8449" max="8449" width="3.109375" style="4" customWidth="1"/>
    <col min="8450" max="8450" width="30.6640625" style="4" customWidth="1"/>
    <col min="8451" max="8451" width="8.6640625" style="4" customWidth="1"/>
    <col min="8452" max="8452" width="6.6640625" style="4" customWidth="1"/>
    <col min="8453" max="8453" width="8.6640625" style="4" customWidth="1"/>
    <col min="8454" max="8454" width="6.6640625" style="4" customWidth="1"/>
    <col min="8455" max="8455" width="8.6640625" style="4" customWidth="1"/>
    <col min="8456" max="8456" width="6.6640625" style="4" customWidth="1"/>
    <col min="8457" max="8457" width="8.6640625" style="4" customWidth="1"/>
    <col min="8458" max="8458" width="6.6640625" style="4" customWidth="1"/>
    <col min="8459" max="8459" width="8.6640625" style="4" customWidth="1"/>
    <col min="8460" max="8460" width="6.6640625" style="4" customWidth="1"/>
    <col min="8461" max="8461" width="30.6640625" style="4" customWidth="1"/>
    <col min="8462" max="8462" width="3.109375" style="4" customWidth="1"/>
    <col min="8463" max="8463" width="10.109375" style="4" bestFit="1" customWidth="1"/>
    <col min="8464" max="8464" width="13.33203125" style="4" bestFit="1" customWidth="1"/>
    <col min="8465" max="8465" width="9.109375" style="4"/>
    <col min="8466" max="8466" width="10.109375" style="4" bestFit="1" customWidth="1"/>
    <col min="8467" max="8469" width="9.109375" style="4"/>
    <col min="8470" max="8470" width="12.6640625" style="4" bestFit="1" customWidth="1"/>
    <col min="8471" max="8704" width="9.109375" style="4"/>
    <col min="8705" max="8705" width="3.109375" style="4" customWidth="1"/>
    <col min="8706" max="8706" width="30.6640625" style="4" customWidth="1"/>
    <col min="8707" max="8707" width="8.6640625" style="4" customWidth="1"/>
    <col min="8708" max="8708" width="6.6640625" style="4" customWidth="1"/>
    <col min="8709" max="8709" width="8.6640625" style="4" customWidth="1"/>
    <col min="8710" max="8710" width="6.6640625" style="4" customWidth="1"/>
    <col min="8711" max="8711" width="8.6640625" style="4" customWidth="1"/>
    <col min="8712" max="8712" width="6.6640625" style="4" customWidth="1"/>
    <col min="8713" max="8713" width="8.6640625" style="4" customWidth="1"/>
    <col min="8714" max="8714" width="6.6640625" style="4" customWidth="1"/>
    <col min="8715" max="8715" width="8.6640625" style="4" customWidth="1"/>
    <col min="8716" max="8716" width="6.6640625" style="4" customWidth="1"/>
    <col min="8717" max="8717" width="30.6640625" style="4" customWidth="1"/>
    <col min="8718" max="8718" width="3.109375" style="4" customWidth="1"/>
    <col min="8719" max="8719" width="10.109375" style="4" bestFit="1" customWidth="1"/>
    <col min="8720" max="8720" width="13.33203125" style="4" bestFit="1" customWidth="1"/>
    <col min="8721" max="8721" width="9.109375" style="4"/>
    <col min="8722" max="8722" width="10.109375" style="4" bestFit="1" customWidth="1"/>
    <col min="8723" max="8725" width="9.109375" style="4"/>
    <col min="8726" max="8726" width="12.6640625" style="4" bestFit="1" customWidth="1"/>
    <col min="8727" max="8960" width="9.109375" style="4"/>
    <col min="8961" max="8961" width="3.109375" style="4" customWidth="1"/>
    <col min="8962" max="8962" width="30.6640625" style="4" customWidth="1"/>
    <col min="8963" max="8963" width="8.6640625" style="4" customWidth="1"/>
    <col min="8964" max="8964" width="6.6640625" style="4" customWidth="1"/>
    <col min="8965" max="8965" width="8.6640625" style="4" customWidth="1"/>
    <col min="8966" max="8966" width="6.6640625" style="4" customWidth="1"/>
    <col min="8967" max="8967" width="8.6640625" style="4" customWidth="1"/>
    <col min="8968" max="8968" width="6.6640625" style="4" customWidth="1"/>
    <col min="8969" max="8969" width="8.6640625" style="4" customWidth="1"/>
    <col min="8970" max="8970" width="6.6640625" style="4" customWidth="1"/>
    <col min="8971" max="8971" width="8.6640625" style="4" customWidth="1"/>
    <col min="8972" max="8972" width="6.6640625" style="4" customWidth="1"/>
    <col min="8973" max="8973" width="30.6640625" style="4" customWidth="1"/>
    <col min="8974" max="8974" width="3.109375" style="4" customWidth="1"/>
    <col min="8975" max="8975" width="10.109375" style="4" bestFit="1" customWidth="1"/>
    <col min="8976" max="8976" width="13.33203125" style="4" bestFit="1" customWidth="1"/>
    <col min="8977" max="8977" width="9.109375" style="4"/>
    <col min="8978" max="8978" width="10.109375" style="4" bestFit="1" customWidth="1"/>
    <col min="8979" max="8981" width="9.109375" style="4"/>
    <col min="8982" max="8982" width="12.6640625" style="4" bestFit="1" customWidth="1"/>
    <col min="8983" max="9216" width="9.109375" style="4"/>
    <col min="9217" max="9217" width="3.109375" style="4" customWidth="1"/>
    <col min="9218" max="9218" width="30.6640625" style="4" customWidth="1"/>
    <col min="9219" max="9219" width="8.6640625" style="4" customWidth="1"/>
    <col min="9220" max="9220" width="6.6640625" style="4" customWidth="1"/>
    <col min="9221" max="9221" width="8.6640625" style="4" customWidth="1"/>
    <col min="9222" max="9222" width="6.6640625" style="4" customWidth="1"/>
    <col min="9223" max="9223" width="8.6640625" style="4" customWidth="1"/>
    <col min="9224" max="9224" width="6.6640625" style="4" customWidth="1"/>
    <col min="9225" max="9225" width="8.6640625" style="4" customWidth="1"/>
    <col min="9226" max="9226" width="6.6640625" style="4" customWidth="1"/>
    <col min="9227" max="9227" width="8.6640625" style="4" customWidth="1"/>
    <col min="9228" max="9228" width="6.6640625" style="4" customWidth="1"/>
    <col min="9229" max="9229" width="30.6640625" style="4" customWidth="1"/>
    <col min="9230" max="9230" width="3.109375" style="4" customWidth="1"/>
    <col min="9231" max="9231" width="10.109375" style="4" bestFit="1" customWidth="1"/>
    <col min="9232" max="9232" width="13.33203125" style="4" bestFit="1" customWidth="1"/>
    <col min="9233" max="9233" width="9.109375" style="4"/>
    <col min="9234" max="9234" width="10.109375" style="4" bestFit="1" customWidth="1"/>
    <col min="9235" max="9237" width="9.109375" style="4"/>
    <col min="9238" max="9238" width="12.6640625" style="4" bestFit="1" customWidth="1"/>
    <col min="9239" max="9472" width="9.109375" style="4"/>
    <col min="9473" max="9473" width="3.109375" style="4" customWidth="1"/>
    <col min="9474" max="9474" width="30.6640625" style="4" customWidth="1"/>
    <col min="9475" max="9475" width="8.6640625" style="4" customWidth="1"/>
    <col min="9476" max="9476" width="6.6640625" style="4" customWidth="1"/>
    <col min="9477" max="9477" width="8.6640625" style="4" customWidth="1"/>
    <col min="9478" max="9478" width="6.6640625" style="4" customWidth="1"/>
    <col min="9479" max="9479" width="8.6640625" style="4" customWidth="1"/>
    <col min="9480" max="9480" width="6.6640625" style="4" customWidth="1"/>
    <col min="9481" max="9481" width="8.6640625" style="4" customWidth="1"/>
    <col min="9482" max="9482" width="6.6640625" style="4" customWidth="1"/>
    <col min="9483" max="9483" width="8.6640625" style="4" customWidth="1"/>
    <col min="9484" max="9484" width="6.6640625" style="4" customWidth="1"/>
    <col min="9485" max="9485" width="30.6640625" style="4" customWidth="1"/>
    <col min="9486" max="9486" width="3.109375" style="4" customWidth="1"/>
    <col min="9487" max="9487" width="10.109375" style="4" bestFit="1" customWidth="1"/>
    <col min="9488" max="9488" width="13.33203125" style="4" bestFit="1" customWidth="1"/>
    <col min="9489" max="9489" width="9.109375" style="4"/>
    <col min="9490" max="9490" width="10.109375" style="4" bestFit="1" customWidth="1"/>
    <col min="9491" max="9493" width="9.109375" style="4"/>
    <col min="9494" max="9494" width="12.6640625" style="4" bestFit="1" customWidth="1"/>
    <col min="9495" max="9728" width="9.109375" style="4"/>
    <col min="9729" max="9729" width="3.109375" style="4" customWidth="1"/>
    <col min="9730" max="9730" width="30.6640625" style="4" customWidth="1"/>
    <col min="9731" max="9731" width="8.6640625" style="4" customWidth="1"/>
    <col min="9732" max="9732" width="6.6640625" style="4" customWidth="1"/>
    <col min="9733" max="9733" width="8.6640625" style="4" customWidth="1"/>
    <col min="9734" max="9734" width="6.6640625" style="4" customWidth="1"/>
    <col min="9735" max="9735" width="8.6640625" style="4" customWidth="1"/>
    <col min="9736" max="9736" width="6.6640625" style="4" customWidth="1"/>
    <col min="9737" max="9737" width="8.6640625" style="4" customWidth="1"/>
    <col min="9738" max="9738" width="6.6640625" style="4" customWidth="1"/>
    <col min="9739" max="9739" width="8.6640625" style="4" customWidth="1"/>
    <col min="9740" max="9740" width="6.6640625" style="4" customWidth="1"/>
    <col min="9741" max="9741" width="30.6640625" style="4" customWidth="1"/>
    <col min="9742" max="9742" width="3.109375" style="4" customWidth="1"/>
    <col min="9743" max="9743" width="10.109375" style="4" bestFit="1" customWidth="1"/>
    <col min="9744" max="9744" width="13.33203125" style="4" bestFit="1" customWidth="1"/>
    <col min="9745" max="9745" width="9.109375" style="4"/>
    <col min="9746" max="9746" width="10.109375" style="4" bestFit="1" customWidth="1"/>
    <col min="9747" max="9749" width="9.109375" style="4"/>
    <col min="9750" max="9750" width="12.6640625" style="4" bestFit="1" customWidth="1"/>
    <col min="9751" max="9984" width="9.109375" style="4"/>
    <col min="9985" max="9985" width="3.109375" style="4" customWidth="1"/>
    <col min="9986" max="9986" width="30.6640625" style="4" customWidth="1"/>
    <col min="9987" max="9987" width="8.6640625" style="4" customWidth="1"/>
    <col min="9988" max="9988" width="6.6640625" style="4" customWidth="1"/>
    <col min="9989" max="9989" width="8.6640625" style="4" customWidth="1"/>
    <col min="9990" max="9990" width="6.6640625" style="4" customWidth="1"/>
    <col min="9991" max="9991" width="8.6640625" style="4" customWidth="1"/>
    <col min="9992" max="9992" width="6.6640625" style="4" customWidth="1"/>
    <col min="9993" max="9993" width="8.6640625" style="4" customWidth="1"/>
    <col min="9994" max="9994" width="6.6640625" style="4" customWidth="1"/>
    <col min="9995" max="9995" width="8.6640625" style="4" customWidth="1"/>
    <col min="9996" max="9996" width="6.6640625" style="4" customWidth="1"/>
    <col min="9997" max="9997" width="30.6640625" style="4" customWidth="1"/>
    <col min="9998" max="9998" width="3.109375" style="4" customWidth="1"/>
    <col min="9999" max="9999" width="10.109375" style="4" bestFit="1" customWidth="1"/>
    <col min="10000" max="10000" width="13.33203125" style="4" bestFit="1" customWidth="1"/>
    <col min="10001" max="10001" width="9.109375" style="4"/>
    <col min="10002" max="10002" width="10.109375" style="4" bestFit="1" customWidth="1"/>
    <col min="10003" max="10005" width="9.109375" style="4"/>
    <col min="10006" max="10006" width="12.6640625" style="4" bestFit="1" customWidth="1"/>
    <col min="10007" max="10240" width="9.109375" style="4"/>
    <col min="10241" max="10241" width="3.109375" style="4" customWidth="1"/>
    <col min="10242" max="10242" width="30.6640625" style="4" customWidth="1"/>
    <col min="10243" max="10243" width="8.6640625" style="4" customWidth="1"/>
    <col min="10244" max="10244" width="6.6640625" style="4" customWidth="1"/>
    <col min="10245" max="10245" width="8.6640625" style="4" customWidth="1"/>
    <col min="10246" max="10246" width="6.6640625" style="4" customWidth="1"/>
    <col min="10247" max="10247" width="8.6640625" style="4" customWidth="1"/>
    <col min="10248" max="10248" width="6.6640625" style="4" customWidth="1"/>
    <col min="10249" max="10249" width="8.6640625" style="4" customWidth="1"/>
    <col min="10250" max="10250" width="6.6640625" style="4" customWidth="1"/>
    <col min="10251" max="10251" width="8.6640625" style="4" customWidth="1"/>
    <col min="10252" max="10252" width="6.6640625" style="4" customWidth="1"/>
    <col min="10253" max="10253" width="30.6640625" style="4" customWidth="1"/>
    <col min="10254" max="10254" width="3.109375" style="4" customWidth="1"/>
    <col min="10255" max="10255" width="10.109375" style="4" bestFit="1" customWidth="1"/>
    <col min="10256" max="10256" width="13.33203125" style="4" bestFit="1" customWidth="1"/>
    <col min="10257" max="10257" width="9.109375" style="4"/>
    <col min="10258" max="10258" width="10.109375" style="4" bestFit="1" customWidth="1"/>
    <col min="10259" max="10261" width="9.109375" style="4"/>
    <col min="10262" max="10262" width="12.6640625" style="4" bestFit="1" customWidth="1"/>
    <col min="10263" max="10496" width="9.109375" style="4"/>
    <col min="10497" max="10497" width="3.109375" style="4" customWidth="1"/>
    <col min="10498" max="10498" width="30.6640625" style="4" customWidth="1"/>
    <col min="10499" max="10499" width="8.6640625" style="4" customWidth="1"/>
    <col min="10500" max="10500" width="6.6640625" style="4" customWidth="1"/>
    <col min="10501" max="10501" width="8.6640625" style="4" customWidth="1"/>
    <col min="10502" max="10502" width="6.6640625" style="4" customWidth="1"/>
    <col min="10503" max="10503" width="8.6640625" style="4" customWidth="1"/>
    <col min="10504" max="10504" width="6.6640625" style="4" customWidth="1"/>
    <col min="10505" max="10505" width="8.6640625" style="4" customWidth="1"/>
    <col min="10506" max="10506" width="6.6640625" style="4" customWidth="1"/>
    <col min="10507" max="10507" width="8.6640625" style="4" customWidth="1"/>
    <col min="10508" max="10508" width="6.6640625" style="4" customWidth="1"/>
    <col min="10509" max="10509" width="30.6640625" style="4" customWidth="1"/>
    <col min="10510" max="10510" width="3.109375" style="4" customWidth="1"/>
    <col min="10511" max="10511" width="10.109375" style="4" bestFit="1" customWidth="1"/>
    <col min="10512" max="10512" width="13.33203125" style="4" bestFit="1" customWidth="1"/>
    <col min="10513" max="10513" width="9.109375" style="4"/>
    <col min="10514" max="10514" width="10.109375" style="4" bestFit="1" customWidth="1"/>
    <col min="10515" max="10517" width="9.109375" style="4"/>
    <col min="10518" max="10518" width="12.6640625" style="4" bestFit="1" customWidth="1"/>
    <col min="10519" max="10752" width="9.109375" style="4"/>
    <col min="10753" max="10753" width="3.109375" style="4" customWidth="1"/>
    <col min="10754" max="10754" width="30.6640625" style="4" customWidth="1"/>
    <col min="10755" max="10755" width="8.6640625" style="4" customWidth="1"/>
    <col min="10756" max="10756" width="6.6640625" style="4" customWidth="1"/>
    <col min="10757" max="10757" width="8.6640625" style="4" customWidth="1"/>
    <col min="10758" max="10758" width="6.6640625" style="4" customWidth="1"/>
    <col min="10759" max="10759" width="8.6640625" style="4" customWidth="1"/>
    <col min="10760" max="10760" width="6.6640625" style="4" customWidth="1"/>
    <col min="10761" max="10761" width="8.6640625" style="4" customWidth="1"/>
    <col min="10762" max="10762" width="6.6640625" style="4" customWidth="1"/>
    <col min="10763" max="10763" width="8.6640625" style="4" customWidth="1"/>
    <col min="10764" max="10764" width="6.6640625" style="4" customWidth="1"/>
    <col min="10765" max="10765" width="30.6640625" style="4" customWidth="1"/>
    <col min="10766" max="10766" width="3.109375" style="4" customWidth="1"/>
    <col min="10767" max="10767" width="10.109375" style="4" bestFit="1" customWidth="1"/>
    <col min="10768" max="10768" width="13.33203125" style="4" bestFit="1" customWidth="1"/>
    <col min="10769" max="10769" width="9.109375" style="4"/>
    <col min="10770" max="10770" width="10.109375" style="4" bestFit="1" customWidth="1"/>
    <col min="10771" max="10773" width="9.109375" style="4"/>
    <col min="10774" max="10774" width="12.6640625" style="4" bestFit="1" customWidth="1"/>
    <col min="10775" max="11008" width="9.109375" style="4"/>
    <col min="11009" max="11009" width="3.109375" style="4" customWidth="1"/>
    <col min="11010" max="11010" width="30.6640625" style="4" customWidth="1"/>
    <col min="11011" max="11011" width="8.6640625" style="4" customWidth="1"/>
    <col min="11012" max="11012" width="6.6640625" style="4" customWidth="1"/>
    <col min="11013" max="11013" width="8.6640625" style="4" customWidth="1"/>
    <col min="11014" max="11014" width="6.6640625" style="4" customWidth="1"/>
    <col min="11015" max="11015" width="8.6640625" style="4" customWidth="1"/>
    <col min="11016" max="11016" width="6.6640625" style="4" customWidth="1"/>
    <col min="11017" max="11017" width="8.6640625" style="4" customWidth="1"/>
    <col min="11018" max="11018" width="6.6640625" style="4" customWidth="1"/>
    <col min="11019" max="11019" width="8.6640625" style="4" customWidth="1"/>
    <col min="11020" max="11020" width="6.6640625" style="4" customWidth="1"/>
    <col min="11021" max="11021" width="30.6640625" style="4" customWidth="1"/>
    <col min="11022" max="11022" width="3.109375" style="4" customWidth="1"/>
    <col min="11023" max="11023" width="10.109375" style="4" bestFit="1" customWidth="1"/>
    <col min="11024" max="11024" width="13.33203125" style="4" bestFit="1" customWidth="1"/>
    <col min="11025" max="11025" width="9.109375" style="4"/>
    <col min="11026" max="11026" width="10.109375" style="4" bestFit="1" customWidth="1"/>
    <col min="11027" max="11029" width="9.109375" style="4"/>
    <col min="11030" max="11030" width="12.6640625" style="4" bestFit="1" customWidth="1"/>
    <col min="11031" max="11264" width="9.109375" style="4"/>
    <col min="11265" max="11265" width="3.109375" style="4" customWidth="1"/>
    <col min="11266" max="11266" width="30.6640625" style="4" customWidth="1"/>
    <col min="11267" max="11267" width="8.6640625" style="4" customWidth="1"/>
    <col min="11268" max="11268" width="6.6640625" style="4" customWidth="1"/>
    <col min="11269" max="11269" width="8.6640625" style="4" customWidth="1"/>
    <col min="11270" max="11270" width="6.6640625" style="4" customWidth="1"/>
    <col min="11271" max="11271" width="8.6640625" style="4" customWidth="1"/>
    <col min="11272" max="11272" width="6.6640625" style="4" customWidth="1"/>
    <col min="11273" max="11273" width="8.6640625" style="4" customWidth="1"/>
    <col min="11274" max="11274" width="6.6640625" style="4" customWidth="1"/>
    <col min="11275" max="11275" width="8.6640625" style="4" customWidth="1"/>
    <col min="11276" max="11276" width="6.6640625" style="4" customWidth="1"/>
    <col min="11277" max="11277" width="30.6640625" style="4" customWidth="1"/>
    <col min="11278" max="11278" width="3.109375" style="4" customWidth="1"/>
    <col min="11279" max="11279" width="10.109375" style="4" bestFit="1" customWidth="1"/>
    <col min="11280" max="11280" width="13.33203125" style="4" bestFit="1" customWidth="1"/>
    <col min="11281" max="11281" width="9.109375" style="4"/>
    <col min="11282" max="11282" width="10.109375" style="4" bestFit="1" customWidth="1"/>
    <col min="11283" max="11285" width="9.109375" style="4"/>
    <col min="11286" max="11286" width="12.6640625" style="4" bestFit="1" customWidth="1"/>
    <col min="11287" max="11520" width="9.109375" style="4"/>
    <col min="11521" max="11521" width="3.109375" style="4" customWidth="1"/>
    <col min="11522" max="11522" width="30.6640625" style="4" customWidth="1"/>
    <col min="11523" max="11523" width="8.6640625" style="4" customWidth="1"/>
    <col min="11524" max="11524" width="6.6640625" style="4" customWidth="1"/>
    <col min="11525" max="11525" width="8.6640625" style="4" customWidth="1"/>
    <col min="11526" max="11526" width="6.6640625" style="4" customWidth="1"/>
    <col min="11527" max="11527" width="8.6640625" style="4" customWidth="1"/>
    <col min="11528" max="11528" width="6.6640625" style="4" customWidth="1"/>
    <col min="11529" max="11529" width="8.6640625" style="4" customWidth="1"/>
    <col min="11530" max="11530" width="6.6640625" style="4" customWidth="1"/>
    <col min="11531" max="11531" width="8.6640625" style="4" customWidth="1"/>
    <col min="11532" max="11532" width="6.6640625" style="4" customWidth="1"/>
    <col min="11533" max="11533" width="30.6640625" style="4" customWidth="1"/>
    <col min="11534" max="11534" width="3.109375" style="4" customWidth="1"/>
    <col min="11535" max="11535" width="10.109375" style="4" bestFit="1" customWidth="1"/>
    <col min="11536" max="11536" width="13.33203125" style="4" bestFit="1" customWidth="1"/>
    <col min="11537" max="11537" width="9.109375" style="4"/>
    <col min="11538" max="11538" width="10.109375" style="4" bestFit="1" customWidth="1"/>
    <col min="11539" max="11541" width="9.109375" style="4"/>
    <col min="11542" max="11542" width="12.6640625" style="4" bestFit="1" customWidth="1"/>
    <col min="11543" max="11776" width="9.109375" style="4"/>
    <col min="11777" max="11777" width="3.109375" style="4" customWidth="1"/>
    <col min="11778" max="11778" width="30.6640625" style="4" customWidth="1"/>
    <col min="11779" max="11779" width="8.6640625" style="4" customWidth="1"/>
    <col min="11780" max="11780" width="6.6640625" style="4" customWidth="1"/>
    <col min="11781" max="11781" width="8.6640625" style="4" customWidth="1"/>
    <col min="11782" max="11782" width="6.6640625" style="4" customWidth="1"/>
    <col min="11783" max="11783" width="8.6640625" style="4" customWidth="1"/>
    <col min="11784" max="11784" width="6.6640625" style="4" customWidth="1"/>
    <col min="11785" max="11785" width="8.6640625" style="4" customWidth="1"/>
    <col min="11786" max="11786" width="6.6640625" style="4" customWidth="1"/>
    <col min="11787" max="11787" width="8.6640625" style="4" customWidth="1"/>
    <col min="11788" max="11788" width="6.6640625" style="4" customWidth="1"/>
    <col min="11789" max="11789" width="30.6640625" style="4" customWidth="1"/>
    <col min="11790" max="11790" width="3.109375" style="4" customWidth="1"/>
    <col min="11791" max="11791" width="10.109375" style="4" bestFit="1" customWidth="1"/>
    <col min="11792" max="11792" width="13.33203125" style="4" bestFit="1" customWidth="1"/>
    <col min="11793" max="11793" width="9.109375" style="4"/>
    <col min="11794" max="11794" width="10.109375" style="4" bestFit="1" customWidth="1"/>
    <col min="11795" max="11797" width="9.109375" style="4"/>
    <col min="11798" max="11798" width="12.6640625" style="4" bestFit="1" customWidth="1"/>
    <col min="11799" max="12032" width="9.109375" style="4"/>
    <col min="12033" max="12033" width="3.109375" style="4" customWidth="1"/>
    <col min="12034" max="12034" width="30.6640625" style="4" customWidth="1"/>
    <col min="12035" max="12035" width="8.6640625" style="4" customWidth="1"/>
    <col min="12036" max="12036" width="6.6640625" style="4" customWidth="1"/>
    <col min="12037" max="12037" width="8.6640625" style="4" customWidth="1"/>
    <col min="12038" max="12038" width="6.6640625" style="4" customWidth="1"/>
    <col min="12039" max="12039" width="8.6640625" style="4" customWidth="1"/>
    <col min="12040" max="12040" width="6.6640625" style="4" customWidth="1"/>
    <col min="12041" max="12041" width="8.6640625" style="4" customWidth="1"/>
    <col min="12042" max="12042" width="6.6640625" style="4" customWidth="1"/>
    <col min="12043" max="12043" width="8.6640625" style="4" customWidth="1"/>
    <col min="12044" max="12044" width="6.6640625" style="4" customWidth="1"/>
    <col min="12045" max="12045" width="30.6640625" style="4" customWidth="1"/>
    <col min="12046" max="12046" width="3.109375" style="4" customWidth="1"/>
    <col min="12047" max="12047" width="10.109375" style="4" bestFit="1" customWidth="1"/>
    <col min="12048" max="12048" width="13.33203125" style="4" bestFit="1" customWidth="1"/>
    <col min="12049" max="12049" width="9.109375" style="4"/>
    <col min="12050" max="12050" width="10.109375" style="4" bestFit="1" customWidth="1"/>
    <col min="12051" max="12053" width="9.109375" style="4"/>
    <col min="12054" max="12054" width="12.6640625" style="4" bestFit="1" customWidth="1"/>
    <col min="12055" max="12288" width="9.109375" style="4"/>
    <col min="12289" max="12289" width="3.109375" style="4" customWidth="1"/>
    <col min="12290" max="12290" width="30.6640625" style="4" customWidth="1"/>
    <col min="12291" max="12291" width="8.6640625" style="4" customWidth="1"/>
    <col min="12292" max="12292" width="6.6640625" style="4" customWidth="1"/>
    <col min="12293" max="12293" width="8.6640625" style="4" customWidth="1"/>
    <col min="12294" max="12294" width="6.6640625" style="4" customWidth="1"/>
    <col min="12295" max="12295" width="8.6640625" style="4" customWidth="1"/>
    <col min="12296" max="12296" width="6.6640625" style="4" customWidth="1"/>
    <col min="12297" max="12297" width="8.6640625" style="4" customWidth="1"/>
    <col min="12298" max="12298" width="6.6640625" style="4" customWidth="1"/>
    <col min="12299" max="12299" width="8.6640625" style="4" customWidth="1"/>
    <col min="12300" max="12300" width="6.6640625" style="4" customWidth="1"/>
    <col min="12301" max="12301" width="30.6640625" style="4" customWidth="1"/>
    <col min="12302" max="12302" width="3.109375" style="4" customWidth="1"/>
    <col min="12303" max="12303" width="10.109375" style="4" bestFit="1" customWidth="1"/>
    <col min="12304" max="12304" width="13.33203125" style="4" bestFit="1" customWidth="1"/>
    <col min="12305" max="12305" width="9.109375" style="4"/>
    <col min="12306" max="12306" width="10.109375" style="4" bestFit="1" customWidth="1"/>
    <col min="12307" max="12309" width="9.109375" style="4"/>
    <col min="12310" max="12310" width="12.6640625" style="4" bestFit="1" customWidth="1"/>
    <col min="12311" max="12544" width="9.109375" style="4"/>
    <col min="12545" max="12545" width="3.109375" style="4" customWidth="1"/>
    <col min="12546" max="12546" width="30.6640625" style="4" customWidth="1"/>
    <col min="12547" max="12547" width="8.6640625" style="4" customWidth="1"/>
    <col min="12548" max="12548" width="6.6640625" style="4" customWidth="1"/>
    <col min="12549" max="12549" width="8.6640625" style="4" customWidth="1"/>
    <col min="12550" max="12550" width="6.6640625" style="4" customWidth="1"/>
    <col min="12551" max="12551" width="8.6640625" style="4" customWidth="1"/>
    <col min="12552" max="12552" width="6.6640625" style="4" customWidth="1"/>
    <col min="12553" max="12553" width="8.6640625" style="4" customWidth="1"/>
    <col min="12554" max="12554" width="6.6640625" style="4" customWidth="1"/>
    <col min="12555" max="12555" width="8.6640625" style="4" customWidth="1"/>
    <col min="12556" max="12556" width="6.6640625" style="4" customWidth="1"/>
    <col min="12557" max="12557" width="30.6640625" style="4" customWidth="1"/>
    <col min="12558" max="12558" width="3.109375" style="4" customWidth="1"/>
    <col min="12559" max="12559" width="10.109375" style="4" bestFit="1" customWidth="1"/>
    <col min="12560" max="12560" width="13.33203125" style="4" bestFit="1" customWidth="1"/>
    <col min="12561" max="12561" width="9.109375" style="4"/>
    <col min="12562" max="12562" width="10.109375" style="4" bestFit="1" customWidth="1"/>
    <col min="12563" max="12565" width="9.109375" style="4"/>
    <col min="12566" max="12566" width="12.6640625" style="4" bestFit="1" customWidth="1"/>
    <col min="12567" max="12800" width="9.109375" style="4"/>
    <col min="12801" max="12801" width="3.109375" style="4" customWidth="1"/>
    <col min="12802" max="12802" width="30.6640625" style="4" customWidth="1"/>
    <col min="12803" max="12803" width="8.6640625" style="4" customWidth="1"/>
    <col min="12804" max="12804" width="6.6640625" style="4" customWidth="1"/>
    <col min="12805" max="12805" width="8.6640625" style="4" customWidth="1"/>
    <col min="12806" max="12806" width="6.6640625" style="4" customWidth="1"/>
    <col min="12807" max="12807" width="8.6640625" style="4" customWidth="1"/>
    <col min="12808" max="12808" width="6.6640625" style="4" customWidth="1"/>
    <col min="12809" max="12809" width="8.6640625" style="4" customWidth="1"/>
    <col min="12810" max="12810" width="6.6640625" style="4" customWidth="1"/>
    <col min="12811" max="12811" width="8.6640625" style="4" customWidth="1"/>
    <col min="12812" max="12812" width="6.6640625" style="4" customWidth="1"/>
    <col min="12813" max="12813" width="30.6640625" style="4" customWidth="1"/>
    <col min="12814" max="12814" width="3.109375" style="4" customWidth="1"/>
    <col min="12815" max="12815" width="10.109375" style="4" bestFit="1" customWidth="1"/>
    <col min="12816" max="12816" width="13.33203125" style="4" bestFit="1" customWidth="1"/>
    <col min="12817" max="12817" width="9.109375" style="4"/>
    <col min="12818" max="12818" width="10.109375" style="4" bestFit="1" customWidth="1"/>
    <col min="12819" max="12821" width="9.109375" style="4"/>
    <col min="12822" max="12822" width="12.6640625" style="4" bestFit="1" customWidth="1"/>
    <col min="12823" max="13056" width="9.109375" style="4"/>
    <col min="13057" max="13057" width="3.109375" style="4" customWidth="1"/>
    <col min="13058" max="13058" width="30.6640625" style="4" customWidth="1"/>
    <col min="13059" max="13059" width="8.6640625" style="4" customWidth="1"/>
    <col min="13060" max="13060" width="6.6640625" style="4" customWidth="1"/>
    <col min="13061" max="13061" width="8.6640625" style="4" customWidth="1"/>
    <col min="13062" max="13062" width="6.6640625" style="4" customWidth="1"/>
    <col min="13063" max="13063" width="8.6640625" style="4" customWidth="1"/>
    <col min="13064" max="13064" width="6.6640625" style="4" customWidth="1"/>
    <col min="13065" max="13065" width="8.6640625" style="4" customWidth="1"/>
    <col min="13066" max="13066" width="6.6640625" style="4" customWidth="1"/>
    <col min="13067" max="13067" width="8.6640625" style="4" customWidth="1"/>
    <col min="13068" max="13068" width="6.6640625" style="4" customWidth="1"/>
    <col min="13069" max="13069" width="30.6640625" style="4" customWidth="1"/>
    <col min="13070" max="13070" width="3.109375" style="4" customWidth="1"/>
    <col min="13071" max="13071" width="10.109375" style="4" bestFit="1" customWidth="1"/>
    <col min="13072" max="13072" width="13.33203125" style="4" bestFit="1" customWidth="1"/>
    <col min="13073" max="13073" width="9.109375" style="4"/>
    <col min="13074" max="13074" width="10.109375" style="4" bestFit="1" customWidth="1"/>
    <col min="13075" max="13077" width="9.109375" style="4"/>
    <col min="13078" max="13078" width="12.6640625" style="4" bestFit="1" customWidth="1"/>
    <col min="13079" max="13312" width="9.109375" style="4"/>
    <col min="13313" max="13313" width="3.109375" style="4" customWidth="1"/>
    <col min="13314" max="13314" width="30.6640625" style="4" customWidth="1"/>
    <col min="13315" max="13315" width="8.6640625" style="4" customWidth="1"/>
    <col min="13316" max="13316" width="6.6640625" style="4" customWidth="1"/>
    <col min="13317" max="13317" width="8.6640625" style="4" customWidth="1"/>
    <col min="13318" max="13318" width="6.6640625" style="4" customWidth="1"/>
    <col min="13319" max="13319" width="8.6640625" style="4" customWidth="1"/>
    <col min="13320" max="13320" width="6.6640625" style="4" customWidth="1"/>
    <col min="13321" max="13321" width="8.6640625" style="4" customWidth="1"/>
    <col min="13322" max="13322" width="6.6640625" style="4" customWidth="1"/>
    <col min="13323" max="13323" width="8.6640625" style="4" customWidth="1"/>
    <col min="13324" max="13324" width="6.6640625" style="4" customWidth="1"/>
    <col min="13325" max="13325" width="30.6640625" style="4" customWidth="1"/>
    <col min="13326" max="13326" width="3.109375" style="4" customWidth="1"/>
    <col min="13327" max="13327" width="10.109375" style="4" bestFit="1" customWidth="1"/>
    <col min="13328" max="13328" width="13.33203125" style="4" bestFit="1" customWidth="1"/>
    <col min="13329" max="13329" width="9.109375" style="4"/>
    <col min="13330" max="13330" width="10.109375" style="4" bestFit="1" customWidth="1"/>
    <col min="13331" max="13333" width="9.109375" style="4"/>
    <col min="13334" max="13334" width="12.6640625" style="4" bestFit="1" customWidth="1"/>
    <col min="13335" max="13568" width="9.109375" style="4"/>
    <col min="13569" max="13569" width="3.109375" style="4" customWidth="1"/>
    <col min="13570" max="13570" width="30.6640625" style="4" customWidth="1"/>
    <col min="13571" max="13571" width="8.6640625" style="4" customWidth="1"/>
    <col min="13572" max="13572" width="6.6640625" style="4" customWidth="1"/>
    <col min="13573" max="13573" width="8.6640625" style="4" customWidth="1"/>
    <col min="13574" max="13574" width="6.6640625" style="4" customWidth="1"/>
    <col min="13575" max="13575" width="8.6640625" style="4" customWidth="1"/>
    <col min="13576" max="13576" width="6.6640625" style="4" customWidth="1"/>
    <col min="13577" max="13577" width="8.6640625" style="4" customWidth="1"/>
    <col min="13578" max="13578" width="6.6640625" style="4" customWidth="1"/>
    <col min="13579" max="13579" width="8.6640625" style="4" customWidth="1"/>
    <col min="13580" max="13580" width="6.6640625" style="4" customWidth="1"/>
    <col min="13581" max="13581" width="30.6640625" style="4" customWidth="1"/>
    <col min="13582" max="13582" width="3.109375" style="4" customWidth="1"/>
    <col min="13583" max="13583" width="10.109375" style="4" bestFit="1" customWidth="1"/>
    <col min="13584" max="13584" width="13.33203125" style="4" bestFit="1" customWidth="1"/>
    <col min="13585" max="13585" width="9.109375" style="4"/>
    <col min="13586" max="13586" width="10.109375" style="4" bestFit="1" customWidth="1"/>
    <col min="13587" max="13589" width="9.109375" style="4"/>
    <col min="13590" max="13590" width="12.6640625" style="4" bestFit="1" customWidth="1"/>
    <col min="13591" max="13824" width="9.109375" style="4"/>
    <col min="13825" max="13825" width="3.109375" style="4" customWidth="1"/>
    <col min="13826" max="13826" width="30.6640625" style="4" customWidth="1"/>
    <col min="13827" max="13827" width="8.6640625" style="4" customWidth="1"/>
    <col min="13828" max="13828" width="6.6640625" style="4" customWidth="1"/>
    <col min="13829" max="13829" width="8.6640625" style="4" customWidth="1"/>
    <col min="13830" max="13830" width="6.6640625" style="4" customWidth="1"/>
    <col min="13831" max="13831" width="8.6640625" style="4" customWidth="1"/>
    <col min="13832" max="13832" width="6.6640625" style="4" customWidth="1"/>
    <col min="13833" max="13833" width="8.6640625" style="4" customWidth="1"/>
    <col min="13834" max="13834" width="6.6640625" style="4" customWidth="1"/>
    <col min="13835" max="13835" width="8.6640625" style="4" customWidth="1"/>
    <col min="13836" max="13836" width="6.6640625" style="4" customWidth="1"/>
    <col min="13837" max="13837" width="30.6640625" style="4" customWidth="1"/>
    <col min="13838" max="13838" width="3.109375" style="4" customWidth="1"/>
    <col min="13839" max="13839" width="10.109375" style="4" bestFit="1" customWidth="1"/>
    <col min="13840" max="13840" width="13.33203125" style="4" bestFit="1" customWidth="1"/>
    <col min="13841" max="13841" width="9.109375" style="4"/>
    <col min="13842" max="13842" width="10.109375" style="4" bestFit="1" customWidth="1"/>
    <col min="13843" max="13845" width="9.109375" style="4"/>
    <col min="13846" max="13846" width="12.6640625" style="4" bestFit="1" customWidth="1"/>
    <col min="13847" max="14080" width="9.109375" style="4"/>
    <col min="14081" max="14081" width="3.109375" style="4" customWidth="1"/>
    <col min="14082" max="14082" width="30.6640625" style="4" customWidth="1"/>
    <col min="14083" max="14083" width="8.6640625" style="4" customWidth="1"/>
    <col min="14084" max="14084" width="6.6640625" style="4" customWidth="1"/>
    <col min="14085" max="14085" width="8.6640625" style="4" customWidth="1"/>
    <col min="14086" max="14086" width="6.6640625" style="4" customWidth="1"/>
    <col min="14087" max="14087" width="8.6640625" style="4" customWidth="1"/>
    <col min="14088" max="14088" width="6.6640625" style="4" customWidth="1"/>
    <col min="14089" max="14089" width="8.6640625" style="4" customWidth="1"/>
    <col min="14090" max="14090" width="6.6640625" style="4" customWidth="1"/>
    <col min="14091" max="14091" width="8.6640625" style="4" customWidth="1"/>
    <col min="14092" max="14092" width="6.6640625" style="4" customWidth="1"/>
    <col min="14093" max="14093" width="30.6640625" style="4" customWidth="1"/>
    <col min="14094" max="14094" width="3.109375" style="4" customWidth="1"/>
    <col min="14095" max="14095" width="10.109375" style="4" bestFit="1" customWidth="1"/>
    <col min="14096" max="14096" width="13.33203125" style="4" bestFit="1" customWidth="1"/>
    <col min="14097" max="14097" width="9.109375" style="4"/>
    <col min="14098" max="14098" width="10.109375" style="4" bestFit="1" customWidth="1"/>
    <col min="14099" max="14101" width="9.109375" style="4"/>
    <col min="14102" max="14102" width="12.6640625" style="4" bestFit="1" customWidth="1"/>
    <col min="14103" max="14336" width="9.109375" style="4"/>
    <col min="14337" max="14337" width="3.109375" style="4" customWidth="1"/>
    <col min="14338" max="14338" width="30.6640625" style="4" customWidth="1"/>
    <col min="14339" max="14339" width="8.6640625" style="4" customWidth="1"/>
    <col min="14340" max="14340" width="6.6640625" style="4" customWidth="1"/>
    <col min="14341" max="14341" width="8.6640625" style="4" customWidth="1"/>
    <col min="14342" max="14342" width="6.6640625" style="4" customWidth="1"/>
    <col min="14343" max="14343" width="8.6640625" style="4" customWidth="1"/>
    <col min="14344" max="14344" width="6.6640625" style="4" customWidth="1"/>
    <col min="14345" max="14345" width="8.6640625" style="4" customWidth="1"/>
    <col min="14346" max="14346" width="6.6640625" style="4" customWidth="1"/>
    <col min="14347" max="14347" width="8.6640625" style="4" customWidth="1"/>
    <col min="14348" max="14348" width="6.6640625" style="4" customWidth="1"/>
    <col min="14349" max="14349" width="30.6640625" style="4" customWidth="1"/>
    <col min="14350" max="14350" width="3.109375" style="4" customWidth="1"/>
    <col min="14351" max="14351" width="10.109375" style="4" bestFit="1" customWidth="1"/>
    <col min="14352" max="14352" width="13.33203125" style="4" bestFit="1" customWidth="1"/>
    <col min="14353" max="14353" width="9.109375" style="4"/>
    <col min="14354" max="14354" width="10.109375" style="4" bestFit="1" customWidth="1"/>
    <col min="14355" max="14357" width="9.109375" style="4"/>
    <col min="14358" max="14358" width="12.6640625" style="4" bestFit="1" customWidth="1"/>
    <col min="14359" max="14592" width="9.109375" style="4"/>
    <col min="14593" max="14593" width="3.109375" style="4" customWidth="1"/>
    <col min="14594" max="14594" width="30.6640625" style="4" customWidth="1"/>
    <col min="14595" max="14595" width="8.6640625" style="4" customWidth="1"/>
    <col min="14596" max="14596" width="6.6640625" style="4" customWidth="1"/>
    <col min="14597" max="14597" width="8.6640625" style="4" customWidth="1"/>
    <col min="14598" max="14598" width="6.6640625" style="4" customWidth="1"/>
    <col min="14599" max="14599" width="8.6640625" style="4" customWidth="1"/>
    <col min="14600" max="14600" width="6.6640625" style="4" customWidth="1"/>
    <col min="14601" max="14601" width="8.6640625" style="4" customWidth="1"/>
    <col min="14602" max="14602" width="6.6640625" style="4" customWidth="1"/>
    <col min="14603" max="14603" width="8.6640625" style="4" customWidth="1"/>
    <col min="14604" max="14604" width="6.6640625" style="4" customWidth="1"/>
    <col min="14605" max="14605" width="30.6640625" style="4" customWidth="1"/>
    <col min="14606" max="14606" width="3.109375" style="4" customWidth="1"/>
    <col min="14607" max="14607" width="10.109375" style="4" bestFit="1" customWidth="1"/>
    <col min="14608" max="14608" width="13.33203125" style="4" bestFit="1" customWidth="1"/>
    <col min="14609" max="14609" width="9.109375" style="4"/>
    <col min="14610" max="14610" width="10.109375" style="4" bestFit="1" customWidth="1"/>
    <col min="14611" max="14613" width="9.109375" style="4"/>
    <col min="14614" max="14614" width="12.6640625" style="4" bestFit="1" customWidth="1"/>
    <col min="14615" max="14848" width="9.109375" style="4"/>
    <col min="14849" max="14849" width="3.109375" style="4" customWidth="1"/>
    <col min="14850" max="14850" width="30.6640625" style="4" customWidth="1"/>
    <col min="14851" max="14851" width="8.6640625" style="4" customWidth="1"/>
    <col min="14852" max="14852" width="6.6640625" style="4" customWidth="1"/>
    <col min="14853" max="14853" width="8.6640625" style="4" customWidth="1"/>
    <col min="14854" max="14854" width="6.6640625" style="4" customWidth="1"/>
    <col min="14855" max="14855" width="8.6640625" style="4" customWidth="1"/>
    <col min="14856" max="14856" width="6.6640625" style="4" customWidth="1"/>
    <col min="14857" max="14857" width="8.6640625" style="4" customWidth="1"/>
    <col min="14858" max="14858" width="6.6640625" style="4" customWidth="1"/>
    <col min="14859" max="14859" width="8.6640625" style="4" customWidth="1"/>
    <col min="14860" max="14860" width="6.6640625" style="4" customWidth="1"/>
    <col min="14861" max="14861" width="30.6640625" style="4" customWidth="1"/>
    <col min="14862" max="14862" width="3.109375" style="4" customWidth="1"/>
    <col min="14863" max="14863" width="10.109375" style="4" bestFit="1" customWidth="1"/>
    <col min="14864" max="14864" width="13.33203125" style="4" bestFit="1" customWidth="1"/>
    <col min="14865" max="14865" width="9.109375" style="4"/>
    <col min="14866" max="14866" width="10.109375" style="4" bestFit="1" customWidth="1"/>
    <col min="14867" max="14869" width="9.109375" style="4"/>
    <col min="14870" max="14870" width="12.6640625" style="4" bestFit="1" customWidth="1"/>
    <col min="14871" max="15104" width="9.109375" style="4"/>
    <col min="15105" max="15105" width="3.109375" style="4" customWidth="1"/>
    <col min="15106" max="15106" width="30.6640625" style="4" customWidth="1"/>
    <col min="15107" max="15107" width="8.6640625" style="4" customWidth="1"/>
    <col min="15108" max="15108" width="6.6640625" style="4" customWidth="1"/>
    <col min="15109" max="15109" width="8.6640625" style="4" customWidth="1"/>
    <col min="15110" max="15110" width="6.6640625" style="4" customWidth="1"/>
    <col min="15111" max="15111" width="8.6640625" style="4" customWidth="1"/>
    <col min="15112" max="15112" width="6.6640625" style="4" customWidth="1"/>
    <col min="15113" max="15113" width="8.6640625" style="4" customWidth="1"/>
    <col min="15114" max="15114" width="6.6640625" style="4" customWidth="1"/>
    <col min="15115" max="15115" width="8.6640625" style="4" customWidth="1"/>
    <col min="15116" max="15116" width="6.6640625" style="4" customWidth="1"/>
    <col min="15117" max="15117" width="30.6640625" style="4" customWidth="1"/>
    <col min="15118" max="15118" width="3.109375" style="4" customWidth="1"/>
    <col min="15119" max="15119" width="10.109375" style="4" bestFit="1" customWidth="1"/>
    <col min="15120" max="15120" width="13.33203125" style="4" bestFit="1" customWidth="1"/>
    <col min="15121" max="15121" width="9.109375" style="4"/>
    <col min="15122" max="15122" width="10.109375" style="4" bestFit="1" customWidth="1"/>
    <col min="15123" max="15125" width="9.109375" style="4"/>
    <col min="15126" max="15126" width="12.6640625" style="4" bestFit="1" customWidth="1"/>
    <col min="15127" max="15360" width="9.109375" style="4"/>
    <col min="15361" max="15361" width="3.109375" style="4" customWidth="1"/>
    <col min="15362" max="15362" width="30.6640625" style="4" customWidth="1"/>
    <col min="15363" max="15363" width="8.6640625" style="4" customWidth="1"/>
    <col min="15364" max="15364" width="6.6640625" style="4" customWidth="1"/>
    <col min="15365" max="15365" width="8.6640625" style="4" customWidth="1"/>
    <col min="15366" max="15366" width="6.6640625" style="4" customWidth="1"/>
    <col min="15367" max="15367" width="8.6640625" style="4" customWidth="1"/>
    <col min="15368" max="15368" width="6.6640625" style="4" customWidth="1"/>
    <col min="15369" max="15369" width="8.6640625" style="4" customWidth="1"/>
    <col min="15370" max="15370" width="6.6640625" style="4" customWidth="1"/>
    <col min="15371" max="15371" width="8.6640625" style="4" customWidth="1"/>
    <col min="15372" max="15372" width="6.6640625" style="4" customWidth="1"/>
    <col min="15373" max="15373" width="30.6640625" style="4" customWidth="1"/>
    <col min="15374" max="15374" width="3.109375" style="4" customWidth="1"/>
    <col min="15375" max="15375" width="10.109375" style="4" bestFit="1" customWidth="1"/>
    <col min="15376" max="15376" width="13.33203125" style="4" bestFit="1" customWidth="1"/>
    <col min="15377" max="15377" width="9.109375" style="4"/>
    <col min="15378" max="15378" width="10.109375" style="4" bestFit="1" customWidth="1"/>
    <col min="15379" max="15381" width="9.109375" style="4"/>
    <col min="15382" max="15382" width="12.6640625" style="4" bestFit="1" customWidth="1"/>
    <col min="15383" max="15616" width="9.109375" style="4"/>
    <col min="15617" max="15617" width="3.109375" style="4" customWidth="1"/>
    <col min="15618" max="15618" width="30.6640625" style="4" customWidth="1"/>
    <col min="15619" max="15619" width="8.6640625" style="4" customWidth="1"/>
    <col min="15620" max="15620" width="6.6640625" style="4" customWidth="1"/>
    <col min="15621" max="15621" width="8.6640625" style="4" customWidth="1"/>
    <col min="15622" max="15622" width="6.6640625" style="4" customWidth="1"/>
    <col min="15623" max="15623" width="8.6640625" style="4" customWidth="1"/>
    <col min="15624" max="15624" width="6.6640625" style="4" customWidth="1"/>
    <col min="15625" max="15625" width="8.6640625" style="4" customWidth="1"/>
    <col min="15626" max="15626" width="6.6640625" style="4" customWidth="1"/>
    <col min="15627" max="15627" width="8.6640625" style="4" customWidth="1"/>
    <col min="15628" max="15628" width="6.6640625" style="4" customWidth="1"/>
    <col min="15629" max="15629" width="30.6640625" style="4" customWidth="1"/>
    <col min="15630" max="15630" width="3.109375" style="4" customWidth="1"/>
    <col min="15631" max="15631" width="10.109375" style="4" bestFit="1" customWidth="1"/>
    <col min="15632" max="15632" width="13.33203125" style="4" bestFit="1" customWidth="1"/>
    <col min="15633" max="15633" width="9.109375" style="4"/>
    <col min="15634" max="15634" width="10.109375" style="4" bestFit="1" customWidth="1"/>
    <col min="15635" max="15637" width="9.109375" style="4"/>
    <col min="15638" max="15638" width="12.6640625" style="4" bestFit="1" customWidth="1"/>
    <col min="15639" max="15872" width="9.109375" style="4"/>
    <col min="15873" max="15873" width="3.109375" style="4" customWidth="1"/>
    <col min="15874" max="15874" width="30.6640625" style="4" customWidth="1"/>
    <col min="15875" max="15875" width="8.6640625" style="4" customWidth="1"/>
    <col min="15876" max="15876" width="6.6640625" style="4" customWidth="1"/>
    <col min="15877" max="15877" width="8.6640625" style="4" customWidth="1"/>
    <col min="15878" max="15878" width="6.6640625" style="4" customWidth="1"/>
    <col min="15879" max="15879" width="8.6640625" style="4" customWidth="1"/>
    <col min="15880" max="15880" width="6.6640625" style="4" customWidth="1"/>
    <col min="15881" max="15881" width="8.6640625" style="4" customWidth="1"/>
    <col min="15882" max="15882" width="6.6640625" style="4" customWidth="1"/>
    <col min="15883" max="15883" width="8.6640625" style="4" customWidth="1"/>
    <col min="15884" max="15884" width="6.6640625" style="4" customWidth="1"/>
    <col min="15885" max="15885" width="30.6640625" style="4" customWidth="1"/>
    <col min="15886" max="15886" width="3.109375" style="4" customWidth="1"/>
    <col min="15887" max="15887" width="10.109375" style="4" bestFit="1" customWidth="1"/>
    <col min="15888" max="15888" width="13.33203125" style="4" bestFit="1" customWidth="1"/>
    <col min="15889" max="15889" width="9.109375" style="4"/>
    <col min="15890" max="15890" width="10.109375" style="4" bestFit="1" customWidth="1"/>
    <col min="15891" max="15893" width="9.109375" style="4"/>
    <col min="15894" max="15894" width="12.6640625" style="4" bestFit="1" customWidth="1"/>
    <col min="15895" max="16128" width="9.109375" style="4"/>
    <col min="16129" max="16129" width="3.109375" style="4" customWidth="1"/>
    <col min="16130" max="16130" width="30.6640625" style="4" customWidth="1"/>
    <col min="16131" max="16131" width="8.6640625" style="4" customWidth="1"/>
    <col min="16132" max="16132" width="6.6640625" style="4" customWidth="1"/>
    <col min="16133" max="16133" width="8.6640625" style="4" customWidth="1"/>
    <col min="16134" max="16134" width="6.6640625" style="4" customWidth="1"/>
    <col min="16135" max="16135" width="8.6640625" style="4" customWidth="1"/>
    <col min="16136" max="16136" width="6.6640625" style="4" customWidth="1"/>
    <col min="16137" max="16137" width="8.6640625" style="4" customWidth="1"/>
    <col min="16138" max="16138" width="6.6640625" style="4" customWidth="1"/>
    <col min="16139" max="16139" width="8.6640625" style="4" customWidth="1"/>
    <col min="16140" max="16140" width="6.6640625" style="4" customWidth="1"/>
    <col min="16141" max="16141" width="30.6640625" style="4" customWidth="1"/>
    <col min="16142" max="16142" width="3.109375" style="4" customWidth="1"/>
    <col min="16143" max="16143" width="10.109375" style="4" bestFit="1" customWidth="1"/>
    <col min="16144" max="16144" width="13.33203125" style="4" bestFit="1" customWidth="1"/>
    <col min="16145" max="16145" width="9.109375" style="4"/>
    <col min="16146" max="16146" width="10.109375" style="4" bestFit="1" customWidth="1"/>
    <col min="16147" max="16149" width="9.109375" style="4"/>
    <col min="16150" max="16150" width="12.6640625" style="4" bestFit="1" customWidth="1"/>
    <col min="16151" max="16384" width="9.109375" style="4"/>
  </cols>
  <sheetData>
    <row r="1" spans="1:16" s="70" customFormat="1" ht="24.75" customHeight="1" x14ac:dyDescent="0.25">
      <c r="A1" s="340"/>
      <c r="B1" s="72"/>
      <c r="C1" s="72"/>
      <c r="D1" s="72"/>
      <c r="E1" s="72"/>
      <c r="F1" s="72"/>
      <c r="G1" s="72"/>
      <c r="H1" s="72"/>
      <c r="I1" s="72"/>
      <c r="J1" s="72"/>
      <c r="K1" s="72"/>
      <c r="L1" s="72"/>
      <c r="M1" s="72"/>
      <c r="N1" s="72"/>
    </row>
    <row r="2" spans="1:16" s="1" customFormat="1" ht="21" x14ac:dyDescent="0.25">
      <c r="A2" s="406" t="s">
        <v>431</v>
      </c>
      <c r="B2" s="406"/>
      <c r="C2" s="406"/>
      <c r="D2" s="406"/>
      <c r="E2" s="406"/>
      <c r="F2" s="406"/>
      <c r="G2" s="406"/>
      <c r="H2" s="406"/>
      <c r="I2" s="406"/>
      <c r="J2" s="406"/>
      <c r="K2" s="406"/>
      <c r="L2" s="406"/>
      <c r="M2" s="406"/>
      <c r="N2" s="406"/>
    </row>
    <row r="3" spans="1:16" s="1" customFormat="1" ht="21" x14ac:dyDescent="0.25">
      <c r="A3" s="406" t="s">
        <v>579</v>
      </c>
      <c r="B3" s="406"/>
      <c r="C3" s="406"/>
      <c r="D3" s="406"/>
      <c r="E3" s="406"/>
      <c r="F3" s="406"/>
      <c r="G3" s="406"/>
      <c r="H3" s="406"/>
      <c r="I3" s="406"/>
      <c r="J3" s="406"/>
      <c r="K3" s="406"/>
      <c r="L3" s="406"/>
      <c r="M3" s="406"/>
      <c r="N3" s="406"/>
    </row>
    <row r="4" spans="1:16" s="7" customFormat="1" ht="15.6" x14ac:dyDescent="0.25">
      <c r="A4" s="422" t="s">
        <v>432</v>
      </c>
      <c r="B4" s="422"/>
      <c r="C4" s="422"/>
      <c r="D4" s="422"/>
      <c r="E4" s="422"/>
      <c r="F4" s="422"/>
      <c r="G4" s="422"/>
      <c r="H4" s="422"/>
      <c r="I4" s="422"/>
      <c r="J4" s="422"/>
      <c r="K4" s="422"/>
      <c r="L4" s="422"/>
      <c r="M4" s="422"/>
      <c r="N4" s="422"/>
    </row>
    <row r="5" spans="1:16" s="7" customFormat="1" ht="15.6" x14ac:dyDescent="0.25">
      <c r="A5" s="423" t="s">
        <v>579</v>
      </c>
      <c r="B5" s="423"/>
      <c r="C5" s="423"/>
      <c r="D5" s="423"/>
      <c r="E5" s="423"/>
      <c r="F5" s="423"/>
      <c r="G5" s="423"/>
      <c r="H5" s="423"/>
      <c r="I5" s="423"/>
      <c r="J5" s="423"/>
      <c r="K5" s="423"/>
      <c r="L5" s="423"/>
      <c r="M5" s="423"/>
      <c r="N5" s="423"/>
    </row>
    <row r="6" spans="1:16" ht="20.25" customHeight="1" x14ac:dyDescent="0.25">
      <c r="A6" s="409" t="s">
        <v>501</v>
      </c>
      <c r="B6" s="409"/>
      <c r="C6" s="227"/>
      <c r="E6" s="227"/>
      <c r="G6" s="227"/>
      <c r="I6" s="227"/>
      <c r="K6" s="227"/>
      <c r="M6" s="411" t="s">
        <v>502</v>
      </c>
      <c r="N6" s="411"/>
    </row>
    <row r="7" spans="1:16" ht="20.25" customHeight="1" thickBot="1" x14ac:dyDescent="0.3">
      <c r="A7" s="420" t="s">
        <v>296</v>
      </c>
      <c r="B7" s="420"/>
      <c r="C7" s="356">
        <v>2016</v>
      </c>
      <c r="D7" s="357"/>
      <c r="E7" s="356">
        <v>2017</v>
      </c>
      <c r="F7" s="357"/>
      <c r="G7" s="356">
        <v>2018</v>
      </c>
      <c r="H7" s="357"/>
      <c r="I7" s="418">
        <v>2019</v>
      </c>
      <c r="J7" s="419"/>
      <c r="K7" s="418">
        <v>2020</v>
      </c>
      <c r="L7" s="419"/>
      <c r="M7" s="412" t="s">
        <v>297</v>
      </c>
      <c r="N7" s="412"/>
    </row>
    <row r="8" spans="1:16" ht="28.5" customHeight="1" thickTop="1" x14ac:dyDescent="0.25">
      <c r="A8" s="421"/>
      <c r="B8" s="421"/>
      <c r="C8" s="302" t="s">
        <v>435</v>
      </c>
      <c r="D8" s="303" t="s">
        <v>298</v>
      </c>
      <c r="E8" s="302" t="s">
        <v>435</v>
      </c>
      <c r="F8" s="303" t="s">
        <v>298</v>
      </c>
      <c r="G8" s="302" t="s">
        <v>435</v>
      </c>
      <c r="H8" s="303" t="s">
        <v>298</v>
      </c>
      <c r="I8" s="302" t="s">
        <v>435</v>
      </c>
      <c r="J8" s="303" t="s">
        <v>298</v>
      </c>
      <c r="K8" s="302" t="s">
        <v>435</v>
      </c>
      <c r="L8" s="303" t="s">
        <v>298</v>
      </c>
      <c r="M8" s="413"/>
      <c r="N8" s="413"/>
    </row>
    <row r="9" spans="1:16" ht="16.5" customHeight="1" thickBot="1" x14ac:dyDescent="0.3">
      <c r="A9" s="93" t="s">
        <v>299</v>
      </c>
      <c r="B9" s="100" t="s">
        <v>300</v>
      </c>
      <c r="C9" s="228">
        <v>21090.450956654044</v>
      </c>
      <c r="D9" s="168">
        <v>18.072560703136269</v>
      </c>
      <c r="E9" s="228">
        <v>15375.783564986004</v>
      </c>
      <c r="F9" s="168">
        <v>14.129186730313753</v>
      </c>
      <c r="G9" s="228">
        <v>7469.0494298179956</v>
      </c>
      <c r="H9" s="168">
        <v>6.4738147406318403</v>
      </c>
      <c r="I9" s="228">
        <v>6550.5248001540058</v>
      </c>
      <c r="J9" s="168">
        <v>6.1676293747478752</v>
      </c>
      <c r="K9" s="228">
        <v>4813.9248400359984</v>
      </c>
      <c r="L9" s="168">
        <v>5.1190741191683671</v>
      </c>
      <c r="M9" s="101" t="s">
        <v>301</v>
      </c>
      <c r="N9" s="102" t="s">
        <v>299</v>
      </c>
      <c r="O9" s="351"/>
      <c r="P9" s="6"/>
    </row>
    <row r="10" spans="1:16" ht="18" customHeight="1" thickTop="1" thickBot="1" x14ac:dyDescent="0.3">
      <c r="A10" s="29"/>
      <c r="B10" s="97" t="s">
        <v>302</v>
      </c>
      <c r="C10" s="229">
        <v>18794.902341982088</v>
      </c>
      <c r="D10" s="169">
        <v>16.105488411940414</v>
      </c>
      <c r="E10" s="229">
        <v>12710.224987700009</v>
      </c>
      <c r="F10" s="169">
        <v>11.679739213061477</v>
      </c>
      <c r="G10" s="229">
        <v>5061.2015182560008</v>
      </c>
      <c r="H10" s="169">
        <v>4.3868073577593609</v>
      </c>
      <c r="I10" s="229">
        <v>4792.0979155660016</v>
      </c>
      <c r="J10" s="169">
        <v>4.5119871723893121</v>
      </c>
      <c r="K10" s="229">
        <v>3102.0864988949984</v>
      </c>
      <c r="L10" s="169">
        <v>3.2987242716893448</v>
      </c>
      <c r="M10" s="98" t="s">
        <v>303</v>
      </c>
      <c r="N10" s="160"/>
      <c r="O10" s="351"/>
      <c r="P10" s="243"/>
    </row>
    <row r="11" spans="1:16" ht="14.1" customHeight="1" thickTop="1" thickBot="1" x14ac:dyDescent="0.3">
      <c r="A11" s="119"/>
      <c r="B11" s="119" t="s">
        <v>304</v>
      </c>
      <c r="C11" s="230">
        <v>10608.116941213077</v>
      </c>
      <c r="D11" s="130">
        <v>9.0901725031894181</v>
      </c>
      <c r="E11" s="230">
        <v>5916.3733929580148</v>
      </c>
      <c r="F11" s="130">
        <v>5.4367014261129674</v>
      </c>
      <c r="G11" s="230">
        <v>206.77968726100016</v>
      </c>
      <c r="H11" s="130">
        <v>0.17922674097045369</v>
      </c>
      <c r="I11" s="230">
        <v>53.999615849000001</v>
      </c>
      <c r="J11" s="130">
        <v>5.0843196094389739E-2</v>
      </c>
      <c r="K11" s="230">
        <v>1.5161492839999999</v>
      </c>
      <c r="L11" s="130">
        <v>1.6122562811890537E-3</v>
      </c>
      <c r="M11" s="163" t="s">
        <v>305</v>
      </c>
      <c r="N11" s="120"/>
      <c r="O11" s="351"/>
    </row>
    <row r="12" spans="1:16" ht="14.1" customHeight="1" thickTop="1" thickBot="1" x14ac:dyDescent="0.3">
      <c r="A12" s="29"/>
      <c r="B12" s="29" t="s">
        <v>312</v>
      </c>
      <c r="C12" s="231">
        <v>1348.9595778670011</v>
      </c>
      <c r="D12" s="131">
        <v>1.1559332660635606</v>
      </c>
      <c r="E12" s="231">
        <v>2736.1196699519987</v>
      </c>
      <c r="F12" s="131">
        <v>2.5142878455489894</v>
      </c>
      <c r="G12" s="231">
        <v>3575.2304604660039</v>
      </c>
      <c r="H12" s="131">
        <v>3.0988387308992249</v>
      </c>
      <c r="I12" s="231">
        <v>3667.9116561520036</v>
      </c>
      <c r="J12" s="131">
        <v>3.4535125603877366</v>
      </c>
      <c r="K12" s="231">
        <v>2239.3222054900016</v>
      </c>
      <c r="L12" s="131">
        <v>2.3812703204807764</v>
      </c>
      <c r="M12" s="160" t="s">
        <v>313</v>
      </c>
      <c r="N12" s="30"/>
      <c r="O12" s="351"/>
    </row>
    <row r="13" spans="1:16" ht="14.1" customHeight="1" thickTop="1" thickBot="1" x14ac:dyDescent="0.3">
      <c r="A13" s="119"/>
      <c r="B13" s="119" t="s">
        <v>306</v>
      </c>
      <c r="C13" s="230">
        <v>5039.4357123800046</v>
      </c>
      <c r="D13" s="130">
        <v>4.3183290868802429</v>
      </c>
      <c r="E13" s="230">
        <v>2232.1844347309989</v>
      </c>
      <c r="F13" s="130">
        <v>2.051209329366158</v>
      </c>
      <c r="G13" s="230">
        <v>54.37663762599999</v>
      </c>
      <c r="H13" s="130">
        <v>4.7131068219182039E-2</v>
      </c>
      <c r="I13" s="230">
        <v>0.19667860999999998</v>
      </c>
      <c r="J13" s="130">
        <v>1.8518222729147776E-4</v>
      </c>
      <c r="K13" s="230">
        <v>0</v>
      </c>
      <c r="L13" s="130">
        <v>0</v>
      </c>
      <c r="M13" s="163" t="s">
        <v>307</v>
      </c>
      <c r="N13" s="120"/>
      <c r="O13" s="351"/>
    </row>
    <row r="14" spans="1:16" ht="14.1" customHeight="1" thickTop="1" thickBot="1" x14ac:dyDescent="0.3">
      <c r="A14" s="29"/>
      <c r="B14" s="29" t="s">
        <v>308</v>
      </c>
      <c r="C14" s="231">
        <v>632.69662147299937</v>
      </c>
      <c r="D14" s="131">
        <v>0.54216233316871965</v>
      </c>
      <c r="E14" s="231">
        <v>927.50923417799822</v>
      </c>
      <c r="F14" s="131">
        <v>0.85231111041612606</v>
      </c>
      <c r="G14" s="231">
        <v>1189.5047731649952</v>
      </c>
      <c r="H14" s="131">
        <v>1.0310058337309902</v>
      </c>
      <c r="I14" s="231">
        <v>1069.9899649549982</v>
      </c>
      <c r="J14" s="131">
        <v>1.0074462336798944</v>
      </c>
      <c r="K14" s="231">
        <v>861.01020412099695</v>
      </c>
      <c r="L14" s="131">
        <v>0.91558867217850204</v>
      </c>
      <c r="M14" s="160" t="s">
        <v>309</v>
      </c>
      <c r="N14" s="30"/>
      <c r="O14" s="351"/>
    </row>
    <row r="15" spans="1:16" ht="14.1" customHeight="1" thickTop="1" thickBot="1" x14ac:dyDescent="0.3">
      <c r="A15" s="119"/>
      <c r="B15" s="119" t="s">
        <v>310</v>
      </c>
      <c r="C15" s="230">
        <v>1165.6934890490015</v>
      </c>
      <c r="D15" s="130">
        <v>0.99889122263846741</v>
      </c>
      <c r="E15" s="230">
        <v>898.03825588099858</v>
      </c>
      <c r="F15" s="130">
        <v>0.82522950161723752</v>
      </c>
      <c r="G15" s="230">
        <v>35.309959737999996</v>
      </c>
      <c r="H15" s="130">
        <v>3.0604983939509337E-2</v>
      </c>
      <c r="I15" s="230">
        <v>0</v>
      </c>
      <c r="J15" s="130">
        <v>0</v>
      </c>
      <c r="K15" s="230">
        <v>0.23794000000000001</v>
      </c>
      <c r="L15" s="130">
        <v>2.5302274887736154E-4</v>
      </c>
      <c r="M15" s="163" t="s">
        <v>311</v>
      </c>
      <c r="N15" s="120"/>
      <c r="O15" s="351"/>
    </row>
    <row r="16" spans="1:16" ht="18" customHeight="1" thickTop="1" thickBot="1" x14ac:dyDescent="0.3">
      <c r="A16" s="29"/>
      <c r="B16" s="97" t="s">
        <v>314</v>
      </c>
      <c r="C16" s="229">
        <v>2295.5486146719968</v>
      </c>
      <c r="D16" s="169">
        <v>1.9670722911958907</v>
      </c>
      <c r="E16" s="229">
        <v>2665.5585772860022</v>
      </c>
      <c r="F16" s="169">
        <v>2.4494475172522807</v>
      </c>
      <c r="G16" s="229">
        <v>2407.8479115620003</v>
      </c>
      <c r="H16" s="169">
        <v>2.0870073828724833</v>
      </c>
      <c r="I16" s="229">
        <v>1758.4268845879976</v>
      </c>
      <c r="J16" s="169">
        <v>1.6556422023585573</v>
      </c>
      <c r="K16" s="229">
        <v>1711.8383411409952</v>
      </c>
      <c r="L16" s="169">
        <v>1.8203498474790165</v>
      </c>
      <c r="M16" s="98" t="s">
        <v>315</v>
      </c>
      <c r="N16" s="160"/>
      <c r="O16" s="351"/>
    </row>
    <row r="17" spans="1:22" s="135" customFormat="1" ht="14.1" customHeight="1" thickTop="1" thickBot="1" x14ac:dyDescent="0.3">
      <c r="A17" s="132"/>
      <c r="B17" s="119" t="s">
        <v>316</v>
      </c>
      <c r="C17" s="232">
        <v>326.48094368100067</v>
      </c>
      <c r="D17" s="133">
        <v>0.27976389339510715</v>
      </c>
      <c r="E17" s="232">
        <v>443.5187361519998</v>
      </c>
      <c r="F17" s="133">
        <v>0.40756030513818342</v>
      </c>
      <c r="G17" s="232">
        <v>613.35454466600015</v>
      </c>
      <c r="H17" s="133">
        <v>0.53162637760037434</v>
      </c>
      <c r="I17" s="232">
        <v>579.38718679799865</v>
      </c>
      <c r="J17" s="133">
        <v>0.54552047991083974</v>
      </c>
      <c r="K17" s="232">
        <v>628.2077009749961</v>
      </c>
      <c r="L17" s="133">
        <v>0.66802908030016406</v>
      </c>
      <c r="M17" s="347" t="s">
        <v>317</v>
      </c>
      <c r="N17" s="134"/>
      <c r="O17" s="351"/>
    </row>
    <row r="18" spans="1:22" ht="14.1" customHeight="1" thickTop="1" thickBot="1" x14ac:dyDescent="0.3">
      <c r="A18" s="29"/>
      <c r="B18" s="29" t="s">
        <v>318</v>
      </c>
      <c r="C18" s="231">
        <v>489.57312216199972</v>
      </c>
      <c r="D18" s="131">
        <v>0.41951876643515734</v>
      </c>
      <c r="E18" s="231">
        <v>494.43919852600044</v>
      </c>
      <c r="F18" s="131">
        <v>0.45435237386335386</v>
      </c>
      <c r="G18" s="231">
        <v>690.98556468000015</v>
      </c>
      <c r="H18" s="131">
        <v>0.59891323202800195</v>
      </c>
      <c r="I18" s="231">
        <v>566.11901240999919</v>
      </c>
      <c r="J18" s="131">
        <v>0.53302786525761703</v>
      </c>
      <c r="K18" s="231">
        <v>467.62954485099942</v>
      </c>
      <c r="L18" s="131">
        <v>0.49727205553698117</v>
      </c>
      <c r="M18" s="160" t="s">
        <v>319</v>
      </c>
      <c r="N18" s="30"/>
      <c r="O18" s="351"/>
      <c r="V18" s="136"/>
    </row>
    <row r="19" spans="1:22" ht="14.1" customHeight="1" thickTop="1" thickBot="1" x14ac:dyDescent="0.3">
      <c r="A19" s="119"/>
      <c r="B19" s="132" t="s">
        <v>404</v>
      </c>
      <c r="C19" s="230">
        <v>97.418542134000162</v>
      </c>
      <c r="D19" s="130">
        <v>8.3478656760171632E-2</v>
      </c>
      <c r="E19" s="230">
        <v>165.26479386500003</v>
      </c>
      <c r="F19" s="130">
        <v>0.15186589500276446</v>
      </c>
      <c r="G19" s="230">
        <v>230.16589451399992</v>
      </c>
      <c r="H19" s="130">
        <v>0.19949678666562995</v>
      </c>
      <c r="I19" s="230">
        <v>206.37595431199998</v>
      </c>
      <c r="J19" s="130">
        <v>0.1943127362904406</v>
      </c>
      <c r="K19" s="230">
        <v>169.28246012799983</v>
      </c>
      <c r="L19" s="130">
        <v>0.18001308480418957</v>
      </c>
      <c r="M19" s="347" t="s">
        <v>543</v>
      </c>
      <c r="N19" s="120"/>
      <c r="O19" s="351"/>
    </row>
    <row r="20" spans="1:22" ht="14.1" customHeight="1" thickTop="1" thickBot="1" x14ac:dyDescent="0.3">
      <c r="A20" s="29"/>
      <c r="B20" s="29" t="s">
        <v>320</v>
      </c>
      <c r="C20" s="231">
        <v>1382.0760066949958</v>
      </c>
      <c r="D20" s="290">
        <v>1.1843109746054541</v>
      </c>
      <c r="E20" s="231">
        <v>1562.3358487430019</v>
      </c>
      <c r="F20" s="290">
        <v>1.4356689432479788</v>
      </c>
      <c r="G20" s="231">
        <v>873.34190770200019</v>
      </c>
      <c r="H20" s="290">
        <v>0.75697098657847717</v>
      </c>
      <c r="I20" s="231">
        <v>406.54473106799986</v>
      </c>
      <c r="J20" s="290">
        <v>0.38278112089965993</v>
      </c>
      <c r="K20" s="231">
        <v>446.71863518700002</v>
      </c>
      <c r="L20" s="290">
        <v>0.47503562683768163</v>
      </c>
      <c r="M20" s="160" t="s">
        <v>321</v>
      </c>
      <c r="N20" s="30"/>
      <c r="O20" s="351"/>
    </row>
    <row r="21" spans="1:22" ht="16.5" customHeight="1" thickTop="1" thickBot="1" x14ac:dyDescent="0.3">
      <c r="A21" s="90" t="s">
        <v>322</v>
      </c>
      <c r="B21" s="225" t="s">
        <v>323</v>
      </c>
      <c r="C21" s="233">
        <v>32965.120500162906</v>
      </c>
      <c r="D21" s="166">
        <v>28.248051336115797</v>
      </c>
      <c r="E21" s="233">
        <v>30429.245853512039</v>
      </c>
      <c r="F21" s="166">
        <v>27.962184490289321</v>
      </c>
      <c r="G21" s="233">
        <v>32641.48076777501</v>
      </c>
      <c r="H21" s="166">
        <v>28.29207402308246</v>
      </c>
      <c r="I21" s="233">
        <v>32530.163804075095</v>
      </c>
      <c r="J21" s="166">
        <v>30.628690061391207</v>
      </c>
      <c r="K21" s="233">
        <v>29029.478815275041</v>
      </c>
      <c r="L21" s="166">
        <v>30.869624814314626</v>
      </c>
      <c r="M21" s="95" t="s">
        <v>324</v>
      </c>
      <c r="N21" s="96" t="s">
        <v>322</v>
      </c>
      <c r="O21" s="351"/>
      <c r="P21" s="6"/>
    </row>
    <row r="22" spans="1:22" ht="14.1" customHeight="1" thickTop="1" thickBot="1" x14ac:dyDescent="0.3">
      <c r="A22" s="29"/>
      <c r="B22" s="29" t="s">
        <v>408</v>
      </c>
      <c r="C22" s="231">
        <v>10812.427623139922</v>
      </c>
      <c r="D22" s="131">
        <v>9.2652478113945822</v>
      </c>
      <c r="E22" s="231">
        <v>7555.2127656820176</v>
      </c>
      <c r="F22" s="131">
        <v>6.9426713443510017</v>
      </c>
      <c r="G22" s="231">
        <v>7103.3190739190159</v>
      </c>
      <c r="H22" s="131">
        <v>6.1568171639839857</v>
      </c>
      <c r="I22" s="231">
        <v>7739.0859816380607</v>
      </c>
      <c r="J22" s="131">
        <v>7.2867160250928595</v>
      </c>
      <c r="K22" s="231">
        <v>5906.0381279449921</v>
      </c>
      <c r="L22" s="131">
        <v>6.2804152395862314</v>
      </c>
      <c r="M22" s="160" t="s">
        <v>466</v>
      </c>
      <c r="N22" s="30"/>
      <c r="O22" s="351"/>
      <c r="P22" s="6"/>
    </row>
    <row r="23" spans="1:22" s="135" customFormat="1" ht="14.1" customHeight="1" thickTop="1" thickBot="1" x14ac:dyDescent="0.3">
      <c r="A23" s="132"/>
      <c r="B23" s="132" t="s">
        <v>326</v>
      </c>
      <c r="C23" s="232">
        <v>4786.7524005099795</v>
      </c>
      <c r="D23" s="133">
        <v>4.1018029205205915</v>
      </c>
      <c r="E23" s="232">
        <v>5063.1661357999819</v>
      </c>
      <c r="F23" s="133">
        <v>4.6526682348877211</v>
      </c>
      <c r="G23" s="232">
        <v>6587.8461963169893</v>
      </c>
      <c r="H23" s="133">
        <v>5.7100299329216755</v>
      </c>
      <c r="I23" s="232">
        <v>7223.9441841280113</v>
      </c>
      <c r="J23" s="133">
        <v>6.8016856222755608</v>
      </c>
      <c r="K23" s="232">
        <v>6772.7979845950094</v>
      </c>
      <c r="L23" s="133">
        <v>7.2021180282982407</v>
      </c>
      <c r="M23" s="347" t="s">
        <v>465</v>
      </c>
      <c r="N23" s="134"/>
      <c r="O23" s="351"/>
      <c r="P23" s="137"/>
    </row>
    <row r="24" spans="1:22" ht="14.1" customHeight="1" thickTop="1" thickBot="1" x14ac:dyDescent="0.3">
      <c r="A24" s="29"/>
      <c r="B24" s="29" t="s">
        <v>407</v>
      </c>
      <c r="C24" s="231">
        <v>4696.5893974410255</v>
      </c>
      <c r="D24" s="131">
        <v>4.0245415879161017</v>
      </c>
      <c r="E24" s="231">
        <v>4839.4363621530229</v>
      </c>
      <c r="F24" s="131">
        <v>4.4470774280434267</v>
      </c>
      <c r="G24" s="231">
        <v>4987.9874833210133</v>
      </c>
      <c r="H24" s="131">
        <v>4.3233489346980472</v>
      </c>
      <c r="I24" s="231">
        <v>4740.4980522450069</v>
      </c>
      <c r="J24" s="131">
        <v>4.4634034569679057</v>
      </c>
      <c r="K24" s="231">
        <v>4254.8283507779925</v>
      </c>
      <c r="L24" s="131">
        <v>4.524537132534161</v>
      </c>
      <c r="M24" s="160" t="s">
        <v>464</v>
      </c>
      <c r="N24" s="30"/>
      <c r="O24" s="351"/>
      <c r="P24" s="6"/>
    </row>
    <row r="25" spans="1:22" s="135" customFormat="1" ht="14.1" customHeight="1" thickTop="1" thickBot="1" x14ac:dyDescent="0.3">
      <c r="A25" s="132"/>
      <c r="B25" s="132" t="s">
        <v>328</v>
      </c>
      <c r="C25" s="232">
        <v>3753.2039897699829</v>
      </c>
      <c r="D25" s="133">
        <v>3.216147775871566</v>
      </c>
      <c r="E25" s="232">
        <v>3389.9212744900069</v>
      </c>
      <c r="F25" s="133">
        <v>3.1150822646465945</v>
      </c>
      <c r="G25" s="232">
        <v>3548.6545108309924</v>
      </c>
      <c r="H25" s="133">
        <v>3.0758039690985362</v>
      </c>
      <c r="I25" s="232">
        <v>3235.871511710021</v>
      </c>
      <c r="J25" s="133">
        <v>3.0467263001680909</v>
      </c>
      <c r="K25" s="232">
        <v>3192.127525265028</v>
      </c>
      <c r="L25" s="133">
        <v>3.394472897409627</v>
      </c>
      <c r="M25" s="347" t="s">
        <v>463</v>
      </c>
      <c r="N25" s="134"/>
      <c r="O25" s="351"/>
      <c r="P25" s="137"/>
    </row>
    <row r="26" spans="1:22" ht="14.1" customHeight="1" thickTop="1" thickBot="1" x14ac:dyDescent="0.3">
      <c r="A26" s="29"/>
      <c r="B26" s="29" t="s">
        <v>334</v>
      </c>
      <c r="C26" s="231">
        <v>1541.5058057410008</v>
      </c>
      <c r="D26" s="131">
        <v>1.3209275280907029</v>
      </c>
      <c r="E26" s="231">
        <v>1770.5693156830055</v>
      </c>
      <c r="F26" s="131">
        <v>1.6270198116743455</v>
      </c>
      <c r="G26" s="231">
        <v>1947.7145600710019</v>
      </c>
      <c r="H26" s="131">
        <v>1.6881858057054215</v>
      </c>
      <c r="I26" s="231">
        <v>1622.0233921330068</v>
      </c>
      <c r="J26" s="131">
        <v>1.527211853256784</v>
      </c>
      <c r="K26" s="231">
        <v>1547.0824042280078</v>
      </c>
      <c r="L26" s="131">
        <v>1.6451502171033368</v>
      </c>
      <c r="M26" s="160" t="s">
        <v>461</v>
      </c>
      <c r="N26" s="30"/>
      <c r="O26" s="351"/>
      <c r="P26" s="6"/>
    </row>
    <row r="27" spans="1:22" s="135" customFormat="1" ht="14.1" customHeight="1" thickTop="1" thickBot="1" x14ac:dyDescent="0.3">
      <c r="A27" s="132"/>
      <c r="B27" s="132" t="s">
        <v>330</v>
      </c>
      <c r="C27" s="232">
        <v>1138.5289668899954</v>
      </c>
      <c r="D27" s="133">
        <v>0.97561374617770746</v>
      </c>
      <c r="E27" s="232">
        <v>1369.7586147400004</v>
      </c>
      <c r="F27" s="133">
        <v>1.2587049733965854</v>
      </c>
      <c r="G27" s="232">
        <v>1491.1279981659943</v>
      </c>
      <c r="H27" s="133">
        <v>1.292438416079821</v>
      </c>
      <c r="I27" s="232">
        <v>1251.9796966479951</v>
      </c>
      <c r="J27" s="133">
        <v>1.1787981862846419</v>
      </c>
      <c r="K27" s="232">
        <v>1339.823445933001</v>
      </c>
      <c r="L27" s="133">
        <v>1.4247533466433002</v>
      </c>
      <c r="M27" s="347" t="s">
        <v>462</v>
      </c>
      <c r="N27" s="134"/>
      <c r="O27" s="351"/>
      <c r="P27" s="137"/>
    </row>
    <row r="28" spans="1:22" ht="14.1" customHeight="1" thickTop="1" thickBot="1" x14ac:dyDescent="0.3">
      <c r="A28" s="29"/>
      <c r="B28" s="29" t="s">
        <v>336</v>
      </c>
      <c r="C28" s="231">
        <v>914.75252591200001</v>
      </c>
      <c r="D28" s="131">
        <v>0.78385808757095476</v>
      </c>
      <c r="E28" s="231">
        <v>1162.6655870050001</v>
      </c>
      <c r="F28" s="131">
        <v>1.0684020826823111</v>
      </c>
      <c r="G28" s="231">
        <v>1206.2122953200023</v>
      </c>
      <c r="H28" s="131">
        <v>1.0454871146788327</v>
      </c>
      <c r="I28" s="231">
        <v>1075.2566788610011</v>
      </c>
      <c r="J28" s="131">
        <v>1.0124050942881762</v>
      </c>
      <c r="K28" s="231">
        <v>898.53992367500075</v>
      </c>
      <c r="L28" s="131">
        <v>0.95549735842776884</v>
      </c>
      <c r="M28" s="160" t="s">
        <v>460</v>
      </c>
      <c r="N28" s="30"/>
      <c r="O28" s="351"/>
      <c r="P28" s="6"/>
    </row>
    <row r="29" spans="1:22" s="135" customFormat="1" ht="14.1" customHeight="1" thickTop="1" thickBot="1" x14ac:dyDescent="0.3">
      <c r="A29" s="132"/>
      <c r="B29" s="132" t="s">
        <v>455</v>
      </c>
      <c r="C29" s="232">
        <v>484.20521443999968</v>
      </c>
      <c r="D29" s="133">
        <v>0.41491896729600847</v>
      </c>
      <c r="E29" s="232">
        <v>532.45702407800002</v>
      </c>
      <c r="F29" s="133">
        <v>0.48928789139547674</v>
      </c>
      <c r="G29" s="232">
        <v>720.42059400800099</v>
      </c>
      <c r="H29" s="133">
        <v>0.62442610733363313</v>
      </c>
      <c r="I29" s="232">
        <v>745.21195771599787</v>
      </c>
      <c r="J29" s="133">
        <v>0.70165235626838651</v>
      </c>
      <c r="K29" s="232">
        <v>726.99203455600048</v>
      </c>
      <c r="L29" s="133">
        <v>0.77307524163782904</v>
      </c>
      <c r="M29" s="347" t="s">
        <v>454</v>
      </c>
      <c r="N29" s="134"/>
      <c r="O29" s="351"/>
      <c r="P29" s="137"/>
    </row>
    <row r="30" spans="1:22" ht="14.1" customHeight="1" thickTop="1" thickBot="1" x14ac:dyDescent="0.3">
      <c r="A30" s="29"/>
      <c r="B30" s="29" t="s">
        <v>332</v>
      </c>
      <c r="C30" s="231">
        <v>866.72812721300079</v>
      </c>
      <c r="D30" s="131">
        <v>0.74270563130043343</v>
      </c>
      <c r="E30" s="231">
        <v>992.9388732240011</v>
      </c>
      <c r="F30" s="131">
        <v>0.91243601942454999</v>
      </c>
      <c r="G30" s="231">
        <v>1048.7817913929989</v>
      </c>
      <c r="H30" s="131">
        <v>0.90903388505111438</v>
      </c>
      <c r="I30" s="231">
        <v>731.48080736599934</v>
      </c>
      <c r="J30" s="131">
        <v>0.68872382781739283</v>
      </c>
      <c r="K30" s="231">
        <v>659.11580838200177</v>
      </c>
      <c r="L30" s="131">
        <v>0.70089641785886514</v>
      </c>
      <c r="M30" s="160" t="s">
        <v>545</v>
      </c>
      <c r="N30" s="30"/>
      <c r="O30" s="351"/>
      <c r="P30" s="6"/>
    </row>
    <row r="31" spans="1:22" s="135" customFormat="1" ht="14.1" customHeight="1" thickTop="1" thickBot="1" x14ac:dyDescent="0.3">
      <c r="A31" s="132"/>
      <c r="B31" s="132" t="s">
        <v>337</v>
      </c>
      <c r="C31" s="232">
        <v>872.50795848799794</v>
      </c>
      <c r="D31" s="133">
        <v>0.74765841072586881</v>
      </c>
      <c r="E31" s="232">
        <v>701.8601913559985</v>
      </c>
      <c r="F31" s="133">
        <v>0.6449566397920139</v>
      </c>
      <c r="G31" s="232">
        <v>695.12712506700211</v>
      </c>
      <c r="H31" s="133">
        <v>0.60250293844707481</v>
      </c>
      <c r="I31" s="232">
        <v>682.27546857499965</v>
      </c>
      <c r="J31" s="133">
        <v>0.64239467066121259</v>
      </c>
      <c r="K31" s="232">
        <v>575.26333332600143</v>
      </c>
      <c r="L31" s="133">
        <v>0.61172862875724454</v>
      </c>
      <c r="M31" s="347" t="s">
        <v>459</v>
      </c>
      <c r="N31" s="134"/>
      <c r="O31" s="351"/>
      <c r="P31" s="137"/>
    </row>
    <row r="32" spans="1:22" ht="14.1" customHeight="1" thickTop="1" thickBot="1" x14ac:dyDescent="0.3">
      <c r="A32" s="29"/>
      <c r="B32" s="29" t="s">
        <v>339</v>
      </c>
      <c r="C32" s="231">
        <v>641.36561572399978</v>
      </c>
      <c r="D32" s="131">
        <v>0.5495908573457674</v>
      </c>
      <c r="E32" s="231">
        <v>666.95780665600171</v>
      </c>
      <c r="F32" s="131">
        <v>0.6128839776948124</v>
      </c>
      <c r="G32" s="231">
        <v>615.54805070499856</v>
      </c>
      <c r="H32" s="131">
        <v>0.53352760370181662</v>
      </c>
      <c r="I32" s="231">
        <v>569.71019481400015</v>
      </c>
      <c r="J32" s="131">
        <v>0.5364091335927087</v>
      </c>
      <c r="K32" s="231">
        <v>575.01393320399939</v>
      </c>
      <c r="L32" s="131">
        <v>0.61146341944212601</v>
      </c>
      <c r="M32" s="160" t="s">
        <v>458</v>
      </c>
      <c r="N32" s="30"/>
      <c r="O32" s="351"/>
      <c r="P32" s="6"/>
    </row>
    <row r="33" spans="1:16" s="135" customFormat="1" ht="14.1" customHeight="1" thickTop="1" thickBot="1" x14ac:dyDescent="0.3">
      <c r="A33" s="132"/>
      <c r="B33" s="132" t="s">
        <v>457</v>
      </c>
      <c r="C33" s="232">
        <v>472.3664456669992</v>
      </c>
      <c r="D33" s="133">
        <v>0.4047742402941924</v>
      </c>
      <c r="E33" s="232">
        <v>475.68999615900026</v>
      </c>
      <c r="F33" s="133">
        <v>0.43712326939735152</v>
      </c>
      <c r="G33" s="232">
        <v>445.894302332</v>
      </c>
      <c r="H33" s="133">
        <v>0.38647985052510125</v>
      </c>
      <c r="I33" s="232">
        <v>413.60436082500024</v>
      </c>
      <c r="J33" s="133">
        <v>0.38942809670579626</v>
      </c>
      <c r="K33" s="232">
        <v>410.82321410500072</v>
      </c>
      <c r="L33" s="133">
        <v>0.4368648354016984</v>
      </c>
      <c r="M33" s="347" t="s">
        <v>456</v>
      </c>
      <c r="N33" s="134"/>
      <c r="O33" s="351"/>
      <c r="P33" s="137"/>
    </row>
    <row r="34" spans="1:16" ht="14.1" customHeight="1" thickTop="1" thickBot="1" x14ac:dyDescent="0.3">
      <c r="A34" s="29"/>
      <c r="B34" s="29" t="s">
        <v>452</v>
      </c>
      <c r="C34" s="231">
        <v>303.65869065500021</v>
      </c>
      <c r="D34" s="131">
        <v>0.26020733891258679</v>
      </c>
      <c r="E34" s="231">
        <v>316.69081573699987</v>
      </c>
      <c r="F34" s="131">
        <v>0.29101500111597917</v>
      </c>
      <c r="G34" s="231">
        <v>401.78762550500079</v>
      </c>
      <c r="H34" s="131">
        <v>0.34825029303108018</v>
      </c>
      <c r="I34" s="231">
        <v>410.70547849100006</v>
      </c>
      <c r="J34" s="131">
        <v>0.3866986616784383</v>
      </c>
      <c r="K34" s="231">
        <v>454.9063940019999</v>
      </c>
      <c r="L34" s="131">
        <v>0.48374239847135453</v>
      </c>
      <c r="M34" s="160" t="s">
        <v>451</v>
      </c>
      <c r="N34" s="30"/>
      <c r="O34" s="351"/>
      <c r="P34" s="6"/>
    </row>
    <row r="35" spans="1:16" s="135" customFormat="1" ht="14.1" customHeight="1" thickTop="1" thickBot="1" x14ac:dyDescent="0.3">
      <c r="A35" s="132"/>
      <c r="B35" s="132" t="s">
        <v>450</v>
      </c>
      <c r="C35" s="232">
        <v>353.55667066599989</v>
      </c>
      <c r="D35" s="133">
        <v>0.30296528062592692</v>
      </c>
      <c r="E35" s="232">
        <v>243.4543781809995</v>
      </c>
      <c r="F35" s="133">
        <v>0.22371623241790184</v>
      </c>
      <c r="G35" s="232">
        <v>275.51742646999861</v>
      </c>
      <c r="H35" s="133">
        <v>0.23880532503396346</v>
      </c>
      <c r="I35" s="232">
        <v>361.13915107099956</v>
      </c>
      <c r="J35" s="133">
        <v>0.3400296166292876</v>
      </c>
      <c r="K35" s="232">
        <v>311.26309108300006</v>
      </c>
      <c r="L35" s="133">
        <v>0.33099370820326646</v>
      </c>
      <c r="M35" s="347" t="s">
        <v>449</v>
      </c>
      <c r="N35" s="134"/>
      <c r="O35" s="351"/>
      <c r="P35" s="137"/>
    </row>
    <row r="36" spans="1:16" ht="14.1" customHeight="1" thickTop="1" thickBot="1" x14ac:dyDescent="0.3">
      <c r="A36" s="29"/>
      <c r="B36" s="29" t="s">
        <v>338</v>
      </c>
      <c r="C36" s="231">
        <v>309.69217453400006</v>
      </c>
      <c r="D36" s="131">
        <v>0.26537747509785486</v>
      </c>
      <c r="E36" s="231">
        <v>240.98048775300026</v>
      </c>
      <c r="F36" s="131">
        <v>0.22144291349013448</v>
      </c>
      <c r="G36" s="231">
        <v>307.7593617549997</v>
      </c>
      <c r="H36" s="131">
        <v>0.26675109214607434</v>
      </c>
      <c r="I36" s="231">
        <v>350.67664611899954</v>
      </c>
      <c r="J36" s="131">
        <v>0.33017867264478684</v>
      </c>
      <c r="K36" s="231">
        <v>287.56477418799915</v>
      </c>
      <c r="L36" s="131">
        <v>0.30579318166489566</v>
      </c>
      <c r="M36" s="160" t="s">
        <v>453</v>
      </c>
      <c r="N36" s="30"/>
      <c r="O36" s="351"/>
      <c r="P36" s="6"/>
    </row>
    <row r="37" spans="1:16" s="135" customFormat="1" ht="14.1" customHeight="1" thickTop="1" thickBot="1" x14ac:dyDescent="0.3">
      <c r="A37" s="132"/>
      <c r="B37" s="132" t="s">
        <v>544</v>
      </c>
      <c r="C37" s="232">
        <v>153.81799164299991</v>
      </c>
      <c r="D37" s="133">
        <v>0.13180775493686486</v>
      </c>
      <c r="E37" s="232">
        <v>264.16962513299995</v>
      </c>
      <c r="F37" s="133">
        <v>0.24275198374155435</v>
      </c>
      <c r="G37" s="232">
        <v>187.16282796299978</v>
      </c>
      <c r="H37" s="133">
        <v>0.16222378576422603</v>
      </c>
      <c r="I37" s="232">
        <v>315.60647012099986</v>
      </c>
      <c r="J37" s="133">
        <v>0.29715844079133968</v>
      </c>
      <c r="K37" s="232">
        <v>181.58554191500028</v>
      </c>
      <c r="L37" s="133">
        <v>0.19309604510262551</v>
      </c>
      <c r="M37" s="347" t="s">
        <v>546</v>
      </c>
      <c r="N37" s="134"/>
      <c r="O37" s="351"/>
      <c r="P37" s="137"/>
    </row>
    <row r="38" spans="1:16" ht="14.1" customHeight="1" thickTop="1" x14ac:dyDescent="0.25">
      <c r="A38" s="138"/>
      <c r="B38" s="138" t="s">
        <v>320</v>
      </c>
      <c r="C38" s="234">
        <v>863.46090172900006</v>
      </c>
      <c r="D38" s="139">
        <v>0.73990592203808558</v>
      </c>
      <c r="E38" s="234">
        <v>843.31659968200302</v>
      </c>
      <c r="F38" s="139">
        <v>0.7749444221375601</v>
      </c>
      <c r="G38" s="234">
        <v>1070.619544632</v>
      </c>
      <c r="H38" s="139">
        <v>0.92796180488205482</v>
      </c>
      <c r="I38" s="234">
        <v>1061.0937716139947</v>
      </c>
      <c r="J38" s="139">
        <v>0.99907004626783846</v>
      </c>
      <c r="K38" s="234">
        <v>935.71292809500881</v>
      </c>
      <c r="L38" s="139">
        <v>0.99502671777206042</v>
      </c>
      <c r="M38" s="348" t="s">
        <v>321</v>
      </c>
      <c r="N38" s="140"/>
      <c r="O38" s="351"/>
      <c r="P38" s="6"/>
    </row>
    <row r="39" spans="1:16" s="135" customFormat="1" ht="14.4" thickBot="1" x14ac:dyDescent="0.3">
      <c r="A39" s="141" t="s">
        <v>342</v>
      </c>
      <c r="B39" s="142" t="s">
        <v>343</v>
      </c>
      <c r="C39" s="235">
        <v>3857.3299094780032</v>
      </c>
      <c r="D39" s="170">
        <v>3.3053740332219044</v>
      </c>
      <c r="E39" s="235">
        <v>3412.0648035129939</v>
      </c>
      <c r="F39" s="170">
        <v>3.1354304995909508</v>
      </c>
      <c r="G39" s="235">
        <v>4716.4265547260056</v>
      </c>
      <c r="H39" s="170">
        <v>4.0879729127507849</v>
      </c>
      <c r="I39" s="235">
        <v>4109.7935903909938</v>
      </c>
      <c r="J39" s="170">
        <v>3.8695653318723551</v>
      </c>
      <c r="K39" s="235">
        <v>3893.9291380699988</v>
      </c>
      <c r="L39" s="170">
        <v>4.1407609248051021</v>
      </c>
      <c r="M39" s="143" t="s">
        <v>344</v>
      </c>
      <c r="N39" s="144" t="s">
        <v>342</v>
      </c>
      <c r="O39" s="351"/>
      <c r="P39" s="137"/>
    </row>
    <row r="40" spans="1:16" ht="14.1" customHeight="1" thickTop="1" thickBot="1" x14ac:dyDescent="0.3">
      <c r="A40" s="29"/>
      <c r="B40" s="29" t="s">
        <v>345</v>
      </c>
      <c r="C40" s="231">
        <v>3128.4939398630031</v>
      </c>
      <c r="D40" s="131">
        <v>2.6808291939215136</v>
      </c>
      <c r="E40" s="231">
        <v>2464.1151524089937</v>
      </c>
      <c r="F40" s="131">
        <v>2.264336185940186</v>
      </c>
      <c r="G40" s="231">
        <v>2952.8084560390057</v>
      </c>
      <c r="H40" s="131">
        <v>2.5593531129480653</v>
      </c>
      <c r="I40" s="231">
        <v>2721.5810496289955</v>
      </c>
      <c r="J40" s="131">
        <v>2.5624974699819938</v>
      </c>
      <c r="K40" s="231">
        <v>2072.7564393929983</v>
      </c>
      <c r="L40" s="131">
        <v>2.2041461378854694</v>
      </c>
      <c r="M40" s="160" t="s">
        <v>448</v>
      </c>
      <c r="N40" s="30"/>
      <c r="O40" s="351"/>
      <c r="P40" s="6"/>
    </row>
    <row r="41" spans="1:16" s="135" customFormat="1" ht="14.1" customHeight="1" thickTop="1" thickBot="1" x14ac:dyDescent="0.3">
      <c r="A41" s="132"/>
      <c r="B41" s="132" t="s">
        <v>409</v>
      </c>
      <c r="C41" s="232">
        <v>297.73478030400014</v>
      </c>
      <c r="D41" s="133">
        <v>0.25513109707980569</v>
      </c>
      <c r="E41" s="232">
        <v>253.32957113800003</v>
      </c>
      <c r="F41" s="133">
        <v>0.23279079077765114</v>
      </c>
      <c r="G41" s="232">
        <v>1028.1188160509998</v>
      </c>
      <c r="H41" s="133">
        <v>0.89112420650215274</v>
      </c>
      <c r="I41" s="232">
        <v>696.69649891999882</v>
      </c>
      <c r="J41" s="133">
        <v>0.655972753804697</v>
      </c>
      <c r="K41" s="232">
        <v>1045.9389913689993</v>
      </c>
      <c r="L41" s="133">
        <v>1.1122398871740737</v>
      </c>
      <c r="M41" s="347" t="s">
        <v>447</v>
      </c>
      <c r="N41" s="134"/>
      <c r="O41" s="351"/>
      <c r="P41" s="137"/>
    </row>
    <row r="42" spans="1:16" ht="14.1" customHeight="1" thickTop="1" thickBot="1" x14ac:dyDescent="0.3">
      <c r="A42" s="29"/>
      <c r="B42" s="29" t="s">
        <v>320</v>
      </c>
      <c r="C42" s="231">
        <v>431.10118931099964</v>
      </c>
      <c r="D42" s="131">
        <v>0.36941374222058471</v>
      </c>
      <c r="E42" s="231">
        <v>694.62007996600005</v>
      </c>
      <c r="F42" s="131">
        <v>0.63830352287311343</v>
      </c>
      <c r="G42" s="231">
        <v>735.49928263600009</v>
      </c>
      <c r="H42" s="131">
        <v>0.6374955933005666</v>
      </c>
      <c r="I42" s="231">
        <v>691.51604184199994</v>
      </c>
      <c r="J42" s="131">
        <v>0.65109510808566473</v>
      </c>
      <c r="K42" s="231">
        <v>775.23370730800116</v>
      </c>
      <c r="L42" s="131">
        <v>0.82437489974555922</v>
      </c>
      <c r="M42" s="160" t="s">
        <v>321</v>
      </c>
      <c r="N42" s="30"/>
      <c r="O42" s="351"/>
      <c r="P42" s="6"/>
    </row>
    <row r="43" spans="1:16" ht="14.1" customHeight="1" thickTop="1" thickBot="1" x14ac:dyDescent="0.3">
      <c r="A43" s="145" t="s">
        <v>347</v>
      </c>
      <c r="B43" s="119" t="s">
        <v>348</v>
      </c>
      <c r="C43" s="236">
        <v>16720.77959715691</v>
      </c>
      <c r="D43" s="166">
        <v>14.328157557865802</v>
      </c>
      <c r="E43" s="236">
        <v>17793.812133227042</v>
      </c>
      <c r="F43" s="166">
        <v>16.351172817430083</v>
      </c>
      <c r="G43" s="236">
        <v>22416.726217740077</v>
      </c>
      <c r="H43" s="166">
        <v>19.429745911944011</v>
      </c>
      <c r="I43" s="236">
        <v>20000.961205537988</v>
      </c>
      <c r="J43" s="166">
        <v>18.83185235045115</v>
      </c>
      <c r="K43" s="236">
        <v>14970.112208663146</v>
      </c>
      <c r="L43" s="166">
        <v>15.919050777668737</v>
      </c>
      <c r="M43" s="163" t="s">
        <v>349</v>
      </c>
      <c r="N43" s="96">
        <v>4</v>
      </c>
      <c r="O43" s="351"/>
      <c r="P43" s="6"/>
    </row>
    <row r="44" spans="1:16" s="135" customFormat="1" ht="15" thickTop="1" thickBot="1" x14ac:dyDescent="0.3">
      <c r="A44" s="91" t="s">
        <v>352</v>
      </c>
      <c r="B44" s="156" t="s">
        <v>390</v>
      </c>
      <c r="C44" s="254">
        <v>3632.1985698539957</v>
      </c>
      <c r="D44" s="255">
        <v>3.1124573521184309</v>
      </c>
      <c r="E44" s="254">
        <v>3161.6469480299947</v>
      </c>
      <c r="F44" s="255">
        <v>2.9053153561402278</v>
      </c>
      <c r="G44" s="254">
        <v>2887.7350347129955</v>
      </c>
      <c r="H44" s="255">
        <v>2.5029505843315243</v>
      </c>
      <c r="I44" s="254">
        <v>4007.0363428289938</v>
      </c>
      <c r="J44" s="255">
        <v>3.7728145160420374</v>
      </c>
      <c r="K44" s="254">
        <v>2623.7455160740001</v>
      </c>
      <c r="L44" s="255">
        <v>2.7900617921816218</v>
      </c>
      <c r="M44" s="159" t="s">
        <v>389</v>
      </c>
      <c r="N44" s="99">
        <v>5</v>
      </c>
      <c r="O44" s="351"/>
      <c r="P44" s="137"/>
    </row>
    <row r="45" spans="1:16" s="135" customFormat="1" ht="14.1" customHeight="1" thickTop="1" thickBot="1" x14ac:dyDescent="0.3">
      <c r="A45" s="132"/>
      <c r="B45" s="132" t="s">
        <v>350</v>
      </c>
      <c r="C45" s="232">
        <v>1434.2091075029955</v>
      </c>
      <c r="D45" s="133">
        <v>1.2289842075738575</v>
      </c>
      <c r="E45" s="232">
        <v>1633.7968183909998</v>
      </c>
      <c r="F45" s="133">
        <v>1.5013361906970855</v>
      </c>
      <c r="G45" s="232">
        <v>1165.1305083879977</v>
      </c>
      <c r="H45" s="133">
        <v>1.0098793870408074</v>
      </c>
      <c r="I45" s="232">
        <v>1696.6165921029992</v>
      </c>
      <c r="J45" s="133">
        <v>1.5974448842469957</v>
      </c>
      <c r="K45" s="232">
        <v>1033.4271804450002</v>
      </c>
      <c r="L45" s="133">
        <v>1.0989349666335002</v>
      </c>
      <c r="M45" s="347" t="s">
        <v>351</v>
      </c>
      <c r="N45" s="134"/>
      <c r="O45" s="351"/>
      <c r="P45" s="137"/>
    </row>
    <row r="46" spans="1:16" ht="14.1" customHeight="1" thickTop="1" thickBot="1" x14ac:dyDescent="0.3">
      <c r="A46" s="29"/>
      <c r="B46" s="29" t="s">
        <v>496</v>
      </c>
      <c r="C46" s="231">
        <v>1200.8297574410005</v>
      </c>
      <c r="D46" s="131">
        <v>1.028999746382278</v>
      </c>
      <c r="E46" s="231">
        <v>596.79738647599856</v>
      </c>
      <c r="F46" s="131">
        <v>0.54841183722725506</v>
      </c>
      <c r="G46" s="231">
        <v>617.86991927799943</v>
      </c>
      <c r="H46" s="131">
        <v>0.53554008830711253</v>
      </c>
      <c r="I46" s="231">
        <v>1038.6211005909952</v>
      </c>
      <c r="J46" s="131">
        <v>0.97791096204801564</v>
      </c>
      <c r="K46" s="231">
        <v>412.88911433499879</v>
      </c>
      <c r="L46" s="131">
        <v>0.43906169072278978</v>
      </c>
      <c r="M46" s="160" t="s">
        <v>495</v>
      </c>
      <c r="N46" s="30"/>
      <c r="O46" s="351"/>
      <c r="P46" s="6"/>
    </row>
    <row r="47" spans="1:16" s="135" customFormat="1" ht="14.1" customHeight="1" thickTop="1" thickBot="1" x14ac:dyDescent="0.3">
      <c r="A47" s="132"/>
      <c r="B47" s="132" t="s">
        <v>320</v>
      </c>
      <c r="C47" s="232">
        <v>997.15970490999985</v>
      </c>
      <c r="D47" s="133">
        <v>0.85447339816229573</v>
      </c>
      <c r="E47" s="232">
        <v>931.05274316299665</v>
      </c>
      <c r="F47" s="133">
        <v>0.85556732821588755</v>
      </c>
      <c r="G47" s="232">
        <v>1104.7346070469985</v>
      </c>
      <c r="H47" s="133">
        <v>0.95753110898360427</v>
      </c>
      <c r="I47" s="232">
        <v>1271.7986501349992</v>
      </c>
      <c r="J47" s="133">
        <v>1.1974586697470255</v>
      </c>
      <c r="K47" s="232">
        <v>1177.4292212940009</v>
      </c>
      <c r="L47" s="133">
        <v>1.2520651348253313</v>
      </c>
      <c r="M47" s="347" t="s">
        <v>321</v>
      </c>
      <c r="N47" s="134"/>
      <c r="O47" s="351"/>
      <c r="P47" s="137"/>
    </row>
    <row r="48" spans="1:16" ht="15" thickTop="1" thickBot="1" x14ac:dyDescent="0.3">
      <c r="A48" s="91" t="s">
        <v>369</v>
      </c>
      <c r="B48" s="97" t="s">
        <v>353</v>
      </c>
      <c r="C48" s="237">
        <v>35826.149733840975</v>
      </c>
      <c r="D48" s="171">
        <v>30.699688079462963</v>
      </c>
      <c r="E48" s="237">
        <v>35216.177575195921</v>
      </c>
      <c r="F48" s="171">
        <v>32.361014109285421</v>
      </c>
      <c r="G48" s="237">
        <v>41983.990738494103</v>
      </c>
      <c r="H48" s="171">
        <v>36.389714737774455</v>
      </c>
      <c r="I48" s="237">
        <v>35989.701359591956</v>
      </c>
      <c r="J48" s="171">
        <v>33.886008536080077</v>
      </c>
      <c r="K48" s="237">
        <v>36268.908043831914</v>
      </c>
      <c r="L48" s="171">
        <v>38.567953316090609</v>
      </c>
      <c r="M48" s="98" t="s">
        <v>354</v>
      </c>
      <c r="N48" s="99">
        <v>6</v>
      </c>
      <c r="O48" s="351"/>
      <c r="P48" s="6"/>
    </row>
    <row r="49" spans="1:16" s="135" customFormat="1" ht="14.1" customHeight="1" thickTop="1" thickBot="1" x14ac:dyDescent="0.3">
      <c r="A49" s="132"/>
      <c r="B49" s="119" t="s">
        <v>413</v>
      </c>
      <c r="C49" s="230">
        <v>12085.463950669973</v>
      </c>
      <c r="D49" s="130">
        <v>10.356121892459491</v>
      </c>
      <c r="E49" s="230">
        <v>12360.901899256973</v>
      </c>
      <c r="F49" s="130">
        <v>11.358737611747245</v>
      </c>
      <c r="G49" s="230">
        <v>14254.847038952044</v>
      </c>
      <c r="H49" s="130">
        <v>12.355419488563838</v>
      </c>
      <c r="I49" s="230">
        <v>12926.955425475984</v>
      </c>
      <c r="J49" s="130">
        <v>12.171340837660463</v>
      </c>
      <c r="K49" s="230">
        <v>14256.878495489927</v>
      </c>
      <c r="L49" s="130">
        <v>15.160605981925709</v>
      </c>
      <c r="M49" s="253" t="s">
        <v>446</v>
      </c>
      <c r="N49" s="120"/>
      <c r="O49" s="351"/>
      <c r="P49" s="137"/>
    </row>
    <row r="50" spans="1:16" ht="14.1" customHeight="1" thickTop="1" thickBot="1" x14ac:dyDescent="0.3">
      <c r="A50" s="29"/>
      <c r="B50" s="29" t="s">
        <v>359</v>
      </c>
      <c r="C50" s="231">
        <v>4356.0907114230067</v>
      </c>
      <c r="D50" s="131">
        <v>3.7327657892361166</v>
      </c>
      <c r="E50" s="231">
        <v>5753.0734857929792</v>
      </c>
      <c r="F50" s="131">
        <v>5.286641113958737</v>
      </c>
      <c r="G50" s="231">
        <v>7245.4020864420454</v>
      </c>
      <c r="H50" s="131">
        <v>6.2799679222575691</v>
      </c>
      <c r="I50" s="231">
        <v>5680.140122830011</v>
      </c>
      <c r="J50" s="131">
        <v>5.3481209739755107</v>
      </c>
      <c r="K50" s="231">
        <v>5074.8630255549861</v>
      </c>
      <c r="L50" s="131">
        <v>5.3965528826679261</v>
      </c>
      <c r="M50" s="159" t="s">
        <v>444</v>
      </c>
      <c r="N50" s="30"/>
      <c r="O50" s="351"/>
      <c r="P50" s="6"/>
    </row>
    <row r="51" spans="1:16" s="153" customFormat="1" ht="14.1" customHeight="1" thickTop="1" thickBot="1" x14ac:dyDescent="0.3">
      <c r="A51" s="119"/>
      <c r="B51" s="119" t="s">
        <v>363</v>
      </c>
      <c r="C51" s="230">
        <v>1965.2618470699988</v>
      </c>
      <c r="D51" s="130">
        <v>1.684047159623419</v>
      </c>
      <c r="E51" s="230">
        <v>2930.5142257899984</v>
      </c>
      <c r="F51" s="130">
        <v>2.6929217972551123</v>
      </c>
      <c r="G51" s="230">
        <v>4831.9155046100168</v>
      </c>
      <c r="H51" s="130">
        <v>4.1880732097382989</v>
      </c>
      <c r="I51" s="230">
        <v>4524.6518917709836</v>
      </c>
      <c r="J51" s="130">
        <v>4.2601740730054436</v>
      </c>
      <c r="K51" s="230">
        <v>4092.1977087469822</v>
      </c>
      <c r="L51" s="130">
        <v>4.3515975170917116</v>
      </c>
      <c r="M51" s="253" t="s">
        <v>442</v>
      </c>
      <c r="N51" s="120"/>
      <c r="O51" s="351"/>
      <c r="P51" s="154"/>
    </row>
    <row r="52" spans="1:16" ht="14.1" customHeight="1" thickTop="1" thickBot="1" x14ac:dyDescent="0.3">
      <c r="A52" s="29"/>
      <c r="B52" s="29" t="s">
        <v>355</v>
      </c>
      <c r="C52" s="231">
        <v>7789.675738888991</v>
      </c>
      <c r="D52" s="131">
        <v>6.6750297534251271</v>
      </c>
      <c r="E52" s="231">
        <v>5759.3614122039799</v>
      </c>
      <c r="F52" s="131">
        <v>5.2924192446167293</v>
      </c>
      <c r="G52" s="231">
        <v>5033.8471564090041</v>
      </c>
      <c r="H52" s="131">
        <v>4.3630979054910854</v>
      </c>
      <c r="I52" s="231">
        <v>3237.7326319559847</v>
      </c>
      <c r="J52" s="131">
        <v>3.0484786330344096</v>
      </c>
      <c r="K52" s="231">
        <v>3118.5210363550159</v>
      </c>
      <c r="L52" s="131">
        <v>3.3162005759873261</v>
      </c>
      <c r="M52" s="159" t="s">
        <v>445</v>
      </c>
      <c r="N52" s="30"/>
      <c r="O52" s="351"/>
      <c r="P52" s="6"/>
    </row>
    <row r="53" spans="1:16" s="153" customFormat="1" ht="14.1" customHeight="1" thickTop="1" thickBot="1" x14ac:dyDescent="0.3">
      <c r="A53" s="119"/>
      <c r="B53" s="132" t="s">
        <v>415</v>
      </c>
      <c r="C53" s="232">
        <v>905.17391469799611</v>
      </c>
      <c r="D53" s="133">
        <v>0.77565010600751605</v>
      </c>
      <c r="E53" s="232">
        <v>876.56313230900082</v>
      </c>
      <c r="F53" s="133">
        <v>0.80549548092665713</v>
      </c>
      <c r="G53" s="232">
        <v>1171.4680748499977</v>
      </c>
      <c r="H53" s="133">
        <v>1.0153724864729301</v>
      </c>
      <c r="I53" s="232">
        <v>1365.7492241229961</v>
      </c>
      <c r="J53" s="133">
        <v>1.2859175852661562</v>
      </c>
      <c r="K53" s="232">
        <v>1085.6854538860032</v>
      </c>
      <c r="L53" s="133">
        <v>1.1545058332285552</v>
      </c>
      <c r="M53" s="307" t="s">
        <v>440</v>
      </c>
      <c r="N53" s="120"/>
      <c r="O53" s="351"/>
      <c r="P53" s="154"/>
    </row>
    <row r="54" spans="1:16" ht="14.1" customHeight="1" thickTop="1" thickBot="1" x14ac:dyDescent="0.3">
      <c r="A54" s="29"/>
      <c r="B54" s="29" t="s">
        <v>357</v>
      </c>
      <c r="C54" s="231">
        <v>2458.6361950590035</v>
      </c>
      <c r="D54" s="131">
        <v>2.1068232240957814</v>
      </c>
      <c r="E54" s="231">
        <v>2107.0226770719923</v>
      </c>
      <c r="F54" s="131">
        <v>1.9361951033929534</v>
      </c>
      <c r="G54" s="231">
        <v>2139.8925123050021</v>
      </c>
      <c r="H54" s="131">
        <v>1.8547564612737335</v>
      </c>
      <c r="I54" s="231">
        <v>1354.7146565890012</v>
      </c>
      <c r="J54" s="131">
        <v>1.2755280172641075</v>
      </c>
      <c r="K54" s="231">
        <v>1149.7950867250017</v>
      </c>
      <c r="L54" s="131">
        <v>1.2226793035590662</v>
      </c>
      <c r="M54" s="159" t="s">
        <v>443</v>
      </c>
      <c r="N54" s="30"/>
      <c r="O54" s="351"/>
      <c r="P54" s="6"/>
    </row>
    <row r="55" spans="1:16" s="153" customFormat="1" ht="14.1" customHeight="1" thickTop="1" thickBot="1" x14ac:dyDescent="0.3">
      <c r="A55" s="119"/>
      <c r="B55" s="132" t="s">
        <v>361</v>
      </c>
      <c r="C55" s="232">
        <v>1557.4741030460098</v>
      </c>
      <c r="D55" s="133">
        <v>1.3346108781036361</v>
      </c>
      <c r="E55" s="232">
        <v>1462.8873911650039</v>
      </c>
      <c r="F55" s="133">
        <v>1.3442833028854937</v>
      </c>
      <c r="G55" s="232">
        <v>1337.3817293689988</v>
      </c>
      <c r="H55" s="133">
        <v>1.1591785052159846</v>
      </c>
      <c r="I55" s="232">
        <v>1240.4945049459982</v>
      </c>
      <c r="J55" s="133">
        <v>1.1679843342839318</v>
      </c>
      <c r="K55" s="232">
        <v>1067.848032876999</v>
      </c>
      <c r="L55" s="133">
        <v>1.135537718171898</v>
      </c>
      <c r="M55" s="307" t="s">
        <v>441</v>
      </c>
      <c r="N55" s="120"/>
      <c r="O55" s="351"/>
      <c r="P55" s="154"/>
    </row>
    <row r="56" spans="1:16" ht="14.1" customHeight="1" thickTop="1" thickBot="1" x14ac:dyDescent="0.3">
      <c r="A56" s="29"/>
      <c r="B56" s="29" t="s">
        <v>365</v>
      </c>
      <c r="C56" s="231">
        <v>1305.1740057579984</v>
      </c>
      <c r="D56" s="131">
        <v>1.1184130911043884</v>
      </c>
      <c r="E56" s="231">
        <v>519.51891637099914</v>
      </c>
      <c r="F56" s="131">
        <v>0.47739874513138564</v>
      </c>
      <c r="G56" s="231">
        <v>778.41806005000126</v>
      </c>
      <c r="H56" s="131">
        <v>0.67469553641025193</v>
      </c>
      <c r="I56" s="231">
        <v>1053.902719919002</v>
      </c>
      <c r="J56" s="131">
        <v>0.99229933048208596</v>
      </c>
      <c r="K56" s="231">
        <v>1139.3524010079977</v>
      </c>
      <c r="L56" s="131">
        <v>1.2115746677442445</v>
      </c>
      <c r="M56" s="159" t="s">
        <v>497</v>
      </c>
      <c r="N56" s="30"/>
      <c r="O56" s="351"/>
      <c r="P56" s="6"/>
    </row>
    <row r="57" spans="1:16" s="153" customFormat="1" ht="14.1" customHeight="1" thickTop="1" thickBot="1" x14ac:dyDescent="0.3">
      <c r="A57" s="119"/>
      <c r="B57" s="119" t="s">
        <v>439</v>
      </c>
      <c r="C57" s="230">
        <v>1010.1738902840004</v>
      </c>
      <c r="D57" s="130">
        <v>0.8656253481920454</v>
      </c>
      <c r="E57" s="230">
        <v>976.23149871200269</v>
      </c>
      <c r="F57" s="130">
        <v>0.89708320093204241</v>
      </c>
      <c r="G57" s="230">
        <v>938.25846024299233</v>
      </c>
      <c r="H57" s="130">
        <v>0.81323754883646948</v>
      </c>
      <c r="I57" s="230">
        <v>947.00523886299675</v>
      </c>
      <c r="J57" s="130">
        <v>0.89165028870881113</v>
      </c>
      <c r="K57" s="230">
        <v>1866.6753219230022</v>
      </c>
      <c r="L57" s="130">
        <v>1.9850017702550717</v>
      </c>
      <c r="M57" s="253" t="s">
        <v>438</v>
      </c>
      <c r="N57" s="120"/>
      <c r="O57" s="351"/>
      <c r="P57" s="154"/>
    </row>
    <row r="58" spans="1:16" ht="14.1" customHeight="1" thickTop="1" thickBot="1" x14ac:dyDescent="0.3">
      <c r="A58" s="29"/>
      <c r="B58" s="29" t="s">
        <v>547</v>
      </c>
      <c r="C58" s="231">
        <v>307.13346682699978</v>
      </c>
      <c r="D58" s="131">
        <v>0.26318489986789018</v>
      </c>
      <c r="E58" s="231">
        <v>298.44289823999998</v>
      </c>
      <c r="F58" s="131">
        <v>0.27424653968019247</v>
      </c>
      <c r="G58" s="231">
        <v>1544.0283093790038</v>
      </c>
      <c r="H58" s="131">
        <v>1.3382898751888737</v>
      </c>
      <c r="I58" s="231">
        <v>801.48226419200239</v>
      </c>
      <c r="J58" s="131">
        <v>0.75463351514275823</v>
      </c>
      <c r="K58" s="231">
        <v>553.52994828699946</v>
      </c>
      <c r="L58" s="131">
        <v>0.58861758889434457</v>
      </c>
      <c r="M58" s="159" t="s">
        <v>548</v>
      </c>
      <c r="N58" s="30"/>
      <c r="O58" s="351"/>
      <c r="P58" s="6"/>
    </row>
    <row r="59" spans="1:16" s="153" customFormat="1" ht="14.1" customHeight="1" thickTop="1" thickBot="1" x14ac:dyDescent="0.3">
      <c r="A59" s="119"/>
      <c r="B59" s="119" t="s">
        <v>320</v>
      </c>
      <c r="C59" s="230">
        <v>2085.8919101169931</v>
      </c>
      <c r="D59" s="130">
        <v>1.7874159373475453</v>
      </c>
      <c r="E59" s="230">
        <v>2171.6600382829934</v>
      </c>
      <c r="F59" s="130">
        <v>1.9955919687588717</v>
      </c>
      <c r="G59" s="230">
        <v>2708.5318058850021</v>
      </c>
      <c r="H59" s="130">
        <v>2.3476257983254212</v>
      </c>
      <c r="I59" s="230">
        <v>2856.8726789269945</v>
      </c>
      <c r="J59" s="130">
        <v>2.6898809472563978</v>
      </c>
      <c r="K59" s="230">
        <v>2863.5615329790003</v>
      </c>
      <c r="L59" s="130">
        <v>3.0450794765647555</v>
      </c>
      <c r="M59" s="253" t="s">
        <v>321</v>
      </c>
      <c r="N59" s="120"/>
      <c r="O59" s="351"/>
      <c r="P59" s="154"/>
    </row>
    <row r="60" spans="1:16" ht="15.75" customHeight="1" thickTop="1" thickBot="1" x14ac:dyDescent="0.3">
      <c r="A60" s="91" t="s">
        <v>378</v>
      </c>
      <c r="B60" s="97" t="s">
        <v>370</v>
      </c>
      <c r="C60" s="229">
        <v>2008.4026052610011</v>
      </c>
      <c r="D60" s="171">
        <v>1.7210147888499636</v>
      </c>
      <c r="E60" s="229">
        <v>2028.9833746349971</v>
      </c>
      <c r="F60" s="171">
        <v>1.8644828637028303</v>
      </c>
      <c r="G60" s="229">
        <v>2680.3913344840057</v>
      </c>
      <c r="H60" s="171">
        <v>2.3232349839017257</v>
      </c>
      <c r="I60" s="229">
        <v>2510.9662578990014</v>
      </c>
      <c r="J60" s="171">
        <v>2.3641936674836392</v>
      </c>
      <c r="K60" s="229">
        <v>1905.5553429769986</v>
      </c>
      <c r="L60" s="171">
        <v>2.0263463520970983</v>
      </c>
      <c r="M60" s="98" t="s">
        <v>371</v>
      </c>
      <c r="N60" s="99">
        <v>7</v>
      </c>
      <c r="O60" s="351"/>
      <c r="P60" s="6"/>
    </row>
    <row r="61" spans="1:16" s="153" customFormat="1" ht="14.1" customHeight="1" thickTop="1" thickBot="1" x14ac:dyDescent="0.3">
      <c r="A61" s="119"/>
      <c r="B61" s="119" t="s">
        <v>372</v>
      </c>
      <c r="C61" s="230">
        <v>1909.218406418001</v>
      </c>
      <c r="D61" s="130">
        <v>1.6360231280236444</v>
      </c>
      <c r="E61" s="230">
        <v>1912.0688087419971</v>
      </c>
      <c r="F61" s="130">
        <v>1.7570471856436307</v>
      </c>
      <c r="G61" s="230">
        <v>2560.4792057960062</v>
      </c>
      <c r="H61" s="130">
        <v>2.2193008871233855</v>
      </c>
      <c r="I61" s="230">
        <v>2376.8357995750016</v>
      </c>
      <c r="J61" s="130">
        <v>2.2379034876818542</v>
      </c>
      <c r="K61" s="230">
        <v>1784.0363979339988</v>
      </c>
      <c r="L61" s="130">
        <v>1.8971244578571351</v>
      </c>
      <c r="M61" s="163" t="s">
        <v>373</v>
      </c>
      <c r="N61" s="120"/>
      <c r="O61" s="351"/>
      <c r="P61" s="154"/>
    </row>
    <row r="62" spans="1:16" ht="14.1" customHeight="1" thickTop="1" thickBot="1" x14ac:dyDescent="0.3">
      <c r="A62" s="29"/>
      <c r="B62" s="29" t="s">
        <v>374</v>
      </c>
      <c r="C62" s="231">
        <v>97.833498074000033</v>
      </c>
      <c r="D62" s="131">
        <v>8.3834235520919204E-2</v>
      </c>
      <c r="E62" s="231">
        <v>114.83829672699997</v>
      </c>
      <c r="F62" s="131">
        <v>0.10552774311560351</v>
      </c>
      <c r="G62" s="231">
        <v>117.33605204099993</v>
      </c>
      <c r="H62" s="131">
        <v>0.10170127677533393</v>
      </c>
      <c r="I62" s="231">
        <v>131.00519969900012</v>
      </c>
      <c r="J62" s="131">
        <v>0.12334760077379883</v>
      </c>
      <c r="K62" s="231">
        <v>119.83479008899978</v>
      </c>
      <c r="L62" s="131">
        <v>0.1274309825983875</v>
      </c>
      <c r="M62" s="160" t="s">
        <v>375</v>
      </c>
      <c r="N62" s="30"/>
      <c r="O62" s="351"/>
      <c r="P62" s="6"/>
    </row>
    <row r="63" spans="1:16" s="153" customFormat="1" ht="14.1" customHeight="1" thickTop="1" thickBot="1" x14ac:dyDescent="0.3">
      <c r="A63" s="119"/>
      <c r="B63" s="119" t="s">
        <v>376</v>
      </c>
      <c r="C63" s="232">
        <v>1.3507007690001429</v>
      </c>
      <c r="D63" s="133">
        <v>1.1574253053999476E-3</v>
      </c>
      <c r="E63" s="232">
        <v>2.0762691659999191</v>
      </c>
      <c r="F63" s="133">
        <v>1.9079349435959859E-3</v>
      </c>
      <c r="G63" s="232">
        <v>2.5760766469997911</v>
      </c>
      <c r="H63" s="133">
        <v>2.232820003006872E-3</v>
      </c>
      <c r="I63" s="232">
        <v>3.1252586249997765</v>
      </c>
      <c r="J63" s="133">
        <v>2.942579027985605E-3</v>
      </c>
      <c r="K63" s="232">
        <v>1.6841549539999663</v>
      </c>
      <c r="L63" s="133">
        <v>1.7909116415755981E-3</v>
      </c>
      <c r="M63" s="163" t="s">
        <v>377</v>
      </c>
      <c r="N63" s="120"/>
      <c r="O63" s="351"/>
      <c r="P63" s="154"/>
    </row>
    <row r="64" spans="1:16" ht="21" thickTop="1" x14ac:dyDescent="0.25">
      <c r="A64" s="43" t="s">
        <v>380</v>
      </c>
      <c r="B64" s="44" t="s">
        <v>379</v>
      </c>
      <c r="C64" s="251">
        <v>598.30995555100048</v>
      </c>
      <c r="D64" s="252">
        <v>0.5126961492293135</v>
      </c>
      <c r="E64" s="251">
        <v>1405.1349205029985</v>
      </c>
      <c r="F64" s="252">
        <v>1.2912131332468784</v>
      </c>
      <c r="G64" s="251">
        <v>577.43392816100152</v>
      </c>
      <c r="H64" s="252">
        <v>0.50049210558789015</v>
      </c>
      <c r="I64" s="251">
        <v>508.99846252199961</v>
      </c>
      <c r="J64" s="252">
        <v>0.47924616193780128</v>
      </c>
      <c r="K64" s="251">
        <v>533.3212685399991</v>
      </c>
      <c r="L64" s="252">
        <v>0.56712790367635568</v>
      </c>
      <c r="M64" s="45" t="s">
        <v>412</v>
      </c>
      <c r="N64" s="46">
        <v>8</v>
      </c>
      <c r="O64" s="351"/>
      <c r="P64" s="6"/>
    </row>
    <row r="65" spans="1:16" s="135" customFormat="1" ht="13.95" hidden="1" customHeight="1" x14ac:dyDescent="0.25">
      <c r="A65" s="245"/>
      <c r="B65" s="246"/>
      <c r="C65" s="247"/>
      <c r="D65" s="248"/>
      <c r="E65" s="247"/>
      <c r="F65" s="248"/>
      <c r="G65" s="247"/>
      <c r="H65" s="248"/>
      <c r="I65" s="247"/>
      <c r="J65" s="248"/>
      <c r="K65" s="247"/>
      <c r="L65" s="248"/>
      <c r="M65" s="249"/>
      <c r="N65" s="250"/>
      <c r="P65" s="137"/>
    </row>
    <row r="66" spans="1:16" x14ac:dyDescent="0.25">
      <c r="A66" s="414" t="s">
        <v>253</v>
      </c>
      <c r="B66" s="415"/>
      <c r="C66" s="238">
        <f>C64+C60+C48+C44+C43+C39+C21+C9</f>
        <v>116698.74182795885</v>
      </c>
      <c r="D66" s="164">
        <v>100</v>
      </c>
      <c r="E66" s="238">
        <f>E64+E60+E48+E44+E43+E39+E21+E9</f>
        <v>108822.84917360199</v>
      </c>
      <c r="F66" s="164">
        <v>100</v>
      </c>
      <c r="G66" s="238">
        <f>G64+G60+G48+G44+G43+G39+G21+G16+G10</f>
        <v>115373.23400591119</v>
      </c>
      <c r="H66" s="164">
        <v>100</v>
      </c>
      <c r="I66" s="238">
        <f>I64+I60+I48+I44+I43+I39+I21+I16+I10</f>
        <v>106208.14582300003</v>
      </c>
      <c r="J66" s="164">
        <v>100</v>
      </c>
      <c r="K66" s="238">
        <f>K64+K60+K48+K44+K43+K39+K21+K16+K10</f>
        <v>94038.975173467101</v>
      </c>
      <c r="L66" s="238">
        <f>L64+L60+L48+L44+L43+L39+L21+L16+L10</f>
        <v>100.00000000000253</v>
      </c>
      <c r="M66" s="416" t="s">
        <v>28</v>
      </c>
      <c r="N66" s="417"/>
    </row>
    <row r="67" spans="1:16" x14ac:dyDescent="0.25">
      <c r="A67" s="321" t="s">
        <v>381</v>
      </c>
      <c r="C67" s="239"/>
      <c r="D67" s="11"/>
      <c r="E67" s="239"/>
      <c r="F67" s="11"/>
      <c r="G67" s="239"/>
      <c r="H67" s="11"/>
      <c r="I67" s="239"/>
      <c r="J67" s="4"/>
      <c r="K67" s="239"/>
      <c r="L67" s="4"/>
      <c r="N67" s="126" t="s">
        <v>485</v>
      </c>
    </row>
    <row r="68" spans="1:16" x14ac:dyDescent="0.25">
      <c r="A68" s="214"/>
      <c r="C68" s="301"/>
      <c r="D68" s="301"/>
      <c r="E68" s="301"/>
      <c r="F68" s="301"/>
      <c r="G68" s="301"/>
      <c r="H68" s="301"/>
      <c r="I68" s="301"/>
      <c r="J68" s="301"/>
      <c r="K68" s="301"/>
      <c r="L68" s="239"/>
      <c r="N68" s="105"/>
    </row>
    <row r="69" spans="1:16" x14ac:dyDescent="0.25">
      <c r="C69" s="209"/>
      <c r="E69" s="223"/>
      <c r="G69" s="209"/>
      <c r="I69" s="223"/>
      <c r="K69" s="195"/>
    </row>
    <row r="70" spans="1:16" x14ac:dyDescent="0.25">
      <c r="C70" s="223"/>
      <c r="D70" s="223"/>
      <c r="E70" s="223"/>
      <c r="F70" s="223"/>
      <c r="G70" s="223"/>
      <c r="H70" s="223"/>
      <c r="I70" s="223"/>
      <c r="J70" s="223"/>
      <c r="K70" s="223"/>
      <c r="L70" s="223"/>
    </row>
  </sheetData>
  <sortState ref="B50:M58">
    <sortCondition descending="1" ref="I50:I58"/>
  </sortState>
  <mergeCells count="12">
    <mergeCell ref="A6:B6"/>
    <mergeCell ref="M6:N6"/>
    <mergeCell ref="A2:N2"/>
    <mergeCell ref="A3:N3"/>
    <mergeCell ref="A4:N4"/>
    <mergeCell ref="A5:N5"/>
    <mergeCell ref="M7:N8"/>
    <mergeCell ref="A66:B66"/>
    <mergeCell ref="M66:N66"/>
    <mergeCell ref="I7:J7"/>
    <mergeCell ref="A7:B8"/>
    <mergeCell ref="K7:L7"/>
  </mergeCells>
  <printOptions horizontalCentered="1" verticalCentered="1"/>
  <pageMargins left="0" right="0" top="0" bottom="0" header="0.39370078740157483" footer="0.19685039370078741"/>
  <pageSetup paperSize="9" scale="90" orientation="landscape" r:id="rId1"/>
  <headerFooter alignWithMargins="0"/>
  <rowBreaks count="1" manualBreakCount="1">
    <brk id="38" max="1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rightToLeft="1" view="pageBreakPreview" zoomScaleNormal="100" zoomScaleSheetLayoutView="100" workbookViewId="0">
      <selection activeCell="L7" sqref="L7"/>
    </sheetView>
  </sheetViews>
  <sheetFormatPr defaultColWidth="9.109375" defaultRowHeight="13.8" x14ac:dyDescent="0.25"/>
  <cols>
    <col min="1" max="1" width="3.88671875" style="10" customWidth="1"/>
    <col min="2" max="2" width="30" style="8" customWidth="1"/>
    <col min="3" max="3" width="10.109375" style="65" bestFit="1" customWidth="1"/>
    <col min="4" max="4" width="9.109375" style="65" bestFit="1" customWidth="1"/>
    <col min="5" max="5" width="10.109375" style="65" bestFit="1" customWidth="1"/>
    <col min="6" max="6" width="9.109375" style="65" bestFit="1" customWidth="1"/>
    <col min="7" max="8" width="10.109375" style="65" bestFit="1" customWidth="1"/>
    <col min="9" max="10" width="9.109375" style="65" bestFit="1" customWidth="1"/>
    <col min="11" max="11" width="8.109375" style="65" customWidth="1"/>
    <col min="12" max="12" width="12.109375" style="65" bestFit="1" customWidth="1"/>
    <col min="13" max="13" width="30.33203125" style="4" customWidth="1"/>
    <col min="14" max="14" width="3.109375" style="4" customWidth="1"/>
    <col min="15" max="15" width="9.109375" style="4"/>
    <col min="16" max="16" width="10.5546875" style="4" bestFit="1" customWidth="1"/>
    <col min="17" max="16384" width="9.109375" style="4"/>
  </cols>
  <sheetData>
    <row r="1" spans="1:17" s="70" customFormat="1" ht="23.25" customHeight="1" x14ac:dyDescent="0.25">
      <c r="A1" s="340"/>
      <c r="B1" s="72"/>
      <c r="C1" s="72"/>
      <c r="D1" s="72"/>
      <c r="E1" s="72"/>
      <c r="F1" s="72"/>
      <c r="G1" s="72"/>
      <c r="H1" s="72"/>
      <c r="I1" s="72"/>
      <c r="J1" s="72"/>
      <c r="K1" s="72"/>
      <c r="L1" s="72"/>
      <c r="M1" s="72"/>
      <c r="N1" s="72"/>
    </row>
    <row r="2" spans="1:17" s="1" customFormat="1" ht="21" x14ac:dyDescent="0.25">
      <c r="A2" s="424" t="s">
        <v>517</v>
      </c>
      <c r="B2" s="424"/>
      <c r="C2" s="424"/>
      <c r="D2" s="424"/>
      <c r="E2" s="424"/>
      <c r="F2" s="424"/>
      <c r="G2" s="424"/>
      <c r="H2" s="424"/>
      <c r="I2" s="424"/>
      <c r="J2" s="424"/>
      <c r="K2" s="424"/>
      <c r="L2" s="424"/>
      <c r="M2" s="424"/>
      <c r="N2" s="424"/>
    </row>
    <row r="3" spans="1:17" s="62" customFormat="1" ht="21" x14ac:dyDescent="0.25">
      <c r="A3" s="406">
        <v>2020</v>
      </c>
      <c r="B3" s="406"/>
      <c r="C3" s="406"/>
      <c r="D3" s="406"/>
      <c r="E3" s="406"/>
      <c r="F3" s="406"/>
      <c r="G3" s="406"/>
      <c r="H3" s="406"/>
      <c r="I3" s="406"/>
      <c r="J3" s="406"/>
      <c r="K3" s="406"/>
      <c r="L3" s="406"/>
      <c r="M3" s="406"/>
      <c r="N3" s="406"/>
    </row>
    <row r="4" spans="1:17" s="7" customFormat="1" ht="15.6" x14ac:dyDescent="0.25">
      <c r="A4" s="423" t="s">
        <v>518</v>
      </c>
      <c r="B4" s="423"/>
      <c r="C4" s="423"/>
      <c r="D4" s="423"/>
      <c r="E4" s="423"/>
      <c r="F4" s="423"/>
      <c r="G4" s="423"/>
      <c r="H4" s="423"/>
      <c r="I4" s="423"/>
      <c r="J4" s="423"/>
      <c r="K4" s="423"/>
      <c r="L4" s="423"/>
      <c r="M4" s="423"/>
      <c r="N4" s="423"/>
    </row>
    <row r="5" spans="1:17" s="63" customFormat="1" ht="21.9" customHeight="1" x14ac:dyDescent="0.25">
      <c r="A5" s="323" t="s">
        <v>571</v>
      </c>
      <c r="B5" s="323"/>
      <c r="C5" s="71"/>
      <c r="D5" s="410">
        <v>2020</v>
      </c>
      <c r="E5" s="410"/>
      <c r="F5" s="410"/>
      <c r="G5" s="410"/>
      <c r="H5" s="410"/>
      <c r="I5" s="410"/>
      <c r="J5" s="410"/>
      <c r="K5" s="410"/>
      <c r="L5" s="20"/>
      <c r="M5" s="411" t="s">
        <v>572</v>
      </c>
      <c r="N5" s="411"/>
    </row>
    <row r="6" spans="1:17" s="65" customFormat="1" ht="191.25" customHeight="1" x14ac:dyDescent="0.25">
      <c r="A6" s="426" t="s">
        <v>498</v>
      </c>
      <c r="B6" s="427"/>
      <c r="C6" s="33" t="s">
        <v>281</v>
      </c>
      <c r="D6" s="33" t="s">
        <v>274</v>
      </c>
      <c r="E6" s="33" t="s">
        <v>275</v>
      </c>
      <c r="F6" s="33" t="s">
        <v>276</v>
      </c>
      <c r="G6" s="33" t="s">
        <v>277</v>
      </c>
      <c r="H6" s="58" t="s">
        <v>467</v>
      </c>
      <c r="I6" s="33" t="s">
        <v>278</v>
      </c>
      <c r="J6" s="33" t="s">
        <v>426</v>
      </c>
      <c r="K6" s="33" t="s">
        <v>284</v>
      </c>
      <c r="L6" s="64" t="s">
        <v>279</v>
      </c>
      <c r="M6" s="402" t="s">
        <v>254</v>
      </c>
      <c r="N6" s="402"/>
    </row>
    <row r="7" spans="1:17" ht="24" customHeight="1" thickBot="1" x14ac:dyDescent="0.3">
      <c r="A7" s="93" t="s">
        <v>0</v>
      </c>
      <c r="B7" s="100" t="s">
        <v>1</v>
      </c>
      <c r="C7" s="179">
        <v>591.18683564599917</v>
      </c>
      <c r="D7" s="179">
        <v>766.31775320100314</v>
      </c>
      <c r="E7" s="179">
        <v>2367.5171296599897</v>
      </c>
      <c r="F7" s="179">
        <v>424.10526911400007</v>
      </c>
      <c r="G7" s="179">
        <v>3728.5071003409894</v>
      </c>
      <c r="H7" s="179">
        <v>712.13037223199763</v>
      </c>
      <c r="I7" s="179">
        <v>895.72568531500065</v>
      </c>
      <c r="J7" s="179">
        <v>1129.862472238</v>
      </c>
      <c r="K7" s="179">
        <v>300.24241965099986</v>
      </c>
      <c r="L7" s="228">
        <f>SUM(C7:K7)</f>
        <v>10915.595037397979</v>
      </c>
      <c r="M7" s="101" t="s">
        <v>2</v>
      </c>
      <c r="N7" s="102" t="s">
        <v>0</v>
      </c>
      <c r="O7" s="243"/>
      <c r="P7" s="243"/>
      <c r="Q7" s="243"/>
    </row>
    <row r="8" spans="1:17" ht="24" customHeight="1" thickTop="1" thickBot="1" x14ac:dyDescent="0.3">
      <c r="A8" s="91" t="s">
        <v>3</v>
      </c>
      <c r="B8" s="97" t="s">
        <v>4</v>
      </c>
      <c r="C8" s="180">
        <v>33.694439413999994</v>
      </c>
      <c r="D8" s="180">
        <v>35.321942589999999</v>
      </c>
      <c r="E8" s="180">
        <v>202.12310379499957</v>
      </c>
      <c r="F8" s="180">
        <v>48.059088725000024</v>
      </c>
      <c r="G8" s="180">
        <v>107.35245850699988</v>
      </c>
      <c r="H8" s="180">
        <v>9.2905425150000003</v>
      </c>
      <c r="I8" s="180">
        <v>7.5950099010000018</v>
      </c>
      <c r="J8" s="180">
        <v>4.8522687070000012</v>
      </c>
      <c r="K8" s="180">
        <v>3.833473106</v>
      </c>
      <c r="L8" s="237">
        <f>SUM(C8:K8)</f>
        <v>452.12232725999951</v>
      </c>
      <c r="M8" s="98" t="s">
        <v>5</v>
      </c>
      <c r="N8" s="99" t="s">
        <v>3</v>
      </c>
      <c r="O8" s="243"/>
      <c r="P8" s="243"/>
      <c r="Q8" s="243"/>
    </row>
    <row r="9" spans="1:17" ht="30" customHeight="1" thickTop="1" thickBot="1" x14ac:dyDescent="0.3">
      <c r="A9" s="90" t="s">
        <v>6</v>
      </c>
      <c r="B9" s="94" t="s">
        <v>504</v>
      </c>
      <c r="C9" s="181">
        <v>710.20135132399946</v>
      </c>
      <c r="D9" s="181">
        <v>46.31361027099998</v>
      </c>
      <c r="E9" s="181">
        <v>611.47058012499974</v>
      </c>
      <c r="F9" s="181">
        <v>16.904024331999995</v>
      </c>
      <c r="G9" s="181">
        <v>469.29881373299986</v>
      </c>
      <c r="H9" s="181">
        <v>29.484018151999987</v>
      </c>
      <c r="I9" s="181">
        <v>161.13687552400015</v>
      </c>
      <c r="J9" s="181">
        <v>615.76862626800028</v>
      </c>
      <c r="K9" s="181">
        <v>27.841631655999972</v>
      </c>
      <c r="L9" s="228">
        <f t="shared" ref="L9:L16" si="0">SUM(C9:K9)</f>
        <v>2688.4195313849996</v>
      </c>
      <c r="M9" s="95" t="s">
        <v>8</v>
      </c>
      <c r="N9" s="96" t="s">
        <v>6</v>
      </c>
      <c r="O9" s="243"/>
      <c r="P9" s="243"/>
      <c r="Q9" s="243"/>
    </row>
    <row r="10" spans="1:17" ht="33" customHeight="1" thickTop="1" thickBot="1" x14ac:dyDescent="0.3">
      <c r="A10" s="91" t="s">
        <v>9</v>
      </c>
      <c r="B10" s="97" t="s">
        <v>505</v>
      </c>
      <c r="C10" s="180">
        <v>216.58937500500011</v>
      </c>
      <c r="D10" s="180">
        <v>63.727657884999985</v>
      </c>
      <c r="E10" s="180">
        <v>96.908186409000052</v>
      </c>
      <c r="F10" s="180">
        <v>11.647906048000001</v>
      </c>
      <c r="G10" s="180">
        <v>312.76213120199975</v>
      </c>
      <c r="H10" s="180">
        <v>85.705178207999992</v>
      </c>
      <c r="I10" s="180">
        <v>0.52773240399999999</v>
      </c>
      <c r="J10" s="180">
        <v>1.0853097920000001</v>
      </c>
      <c r="K10" s="180">
        <v>0.224441433</v>
      </c>
      <c r="L10" s="237">
        <f>SUM(C10:K10)</f>
        <v>789.17791838599987</v>
      </c>
      <c r="M10" s="98" t="s">
        <v>10</v>
      </c>
      <c r="N10" s="99" t="s">
        <v>9</v>
      </c>
      <c r="O10" s="243"/>
      <c r="P10" s="243"/>
      <c r="Q10" s="243"/>
    </row>
    <row r="11" spans="1:17" ht="30" customHeight="1" thickTop="1" thickBot="1" x14ac:dyDescent="0.3">
      <c r="A11" s="90" t="s">
        <v>11</v>
      </c>
      <c r="B11" s="94" t="s">
        <v>506</v>
      </c>
      <c r="C11" s="181">
        <v>18.975151578000006</v>
      </c>
      <c r="D11" s="181">
        <v>23.591420803999998</v>
      </c>
      <c r="E11" s="181">
        <v>40.703442164999991</v>
      </c>
      <c r="F11" s="181">
        <v>63.437874666999981</v>
      </c>
      <c r="G11" s="181">
        <v>125.67020126499999</v>
      </c>
      <c r="H11" s="181">
        <v>19.793152544999995</v>
      </c>
      <c r="I11" s="181">
        <v>3.830713669000001</v>
      </c>
      <c r="J11" s="181">
        <v>1.0596394760000001</v>
      </c>
      <c r="K11" s="181">
        <v>6.9521659999999999E-2</v>
      </c>
      <c r="L11" s="228">
        <f t="shared" si="0"/>
        <v>297.13111782899995</v>
      </c>
      <c r="M11" s="95" t="s">
        <v>13</v>
      </c>
      <c r="N11" s="96" t="s">
        <v>11</v>
      </c>
      <c r="O11" s="243"/>
      <c r="P11" s="243"/>
      <c r="Q11" s="243"/>
    </row>
    <row r="12" spans="1:17" ht="24" customHeight="1" thickTop="1" thickBot="1" x14ac:dyDescent="0.3">
      <c r="A12" s="91" t="s">
        <v>14</v>
      </c>
      <c r="B12" s="97" t="s">
        <v>522</v>
      </c>
      <c r="C12" s="180">
        <v>616.22942317399895</v>
      </c>
      <c r="D12" s="180">
        <v>207.50135488300009</v>
      </c>
      <c r="E12" s="180">
        <v>3993.1919839260031</v>
      </c>
      <c r="F12" s="180">
        <v>308.79935841400032</v>
      </c>
      <c r="G12" s="180">
        <v>2532.2399272630087</v>
      </c>
      <c r="H12" s="180">
        <v>1890.5772323550013</v>
      </c>
      <c r="I12" s="180">
        <v>108.47348621400006</v>
      </c>
      <c r="J12" s="180">
        <v>33.849186631999991</v>
      </c>
      <c r="K12" s="180">
        <v>34.661603376000024</v>
      </c>
      <c r="L12" s="237">
        <f t="shared" si="0"/>
        <v>9725.5235562370108</v>
      </c>
      <c r="M12" s="98" t="s">
        <v>16</v>
      </c>
      <c r="N12" s="99" t="s">
        <v>14</v>
      </c>
      <c r="O12" s="243"/>
      <c r="P12" s="243"/>
      <c r="Q12" s="243"/>
    </row>
    <row r="13" spans="1:17" ht="30" customHeight="1" thickTop="1" thickBot="1" x14ac:dyDescent="0.3">
      <c r="A13" s="90" t="s">
        <v>17</v>
      </c>
      <c r="B13" s="94" t="s">
        <v>523</v>
      </c>
      <c r="C13" s="181">
        <v>429.56791165999897</v>
      </c>
      <c r="D13" s="181">
        <v>244.02569888500068</v>
      </c>
      <c r="E13" s="181">
        <v>3849.3539716460327</v>
      </c>
      <c r="F13" s="181">
        <v>1172.1827263259968</v>
      </c>
      <c r="G13" s="181">
        <v>7610.4747446279625</v>
      </c>
      <c r="H13" s="181">
        <v>549.55774744900009</v>
      </c>
      <c r="I13" s="181">
        <v>384.51905694200019</v>
      </c>
      <c r="J13" s="181">
        <v>20.625685443000016</v>
      </c>
      <c r="K13" s="181">
        <v>23.999010618999996</v>
      </c>
      <c r="L13" s="228">
        <f>SUM(C13:K13)</f>
        <v>14284.306553597991</v>
      </c>
      <c r="M13" s="95" t="s">
        <v>19</v>
      </c>
      <c r="N13" s="96" t="s">
        <v>17</v>
      </c>
      <c r="O13" s="243"/>
      <c r="P13" s="243"/>
      <c r="Q13" s="243"/>
    </row>
    <row r="14" spans="1:17" ht="24" customHeight="1" thickTop="1" thickBot="1" x14ac:dyDescent="0.3">
      <c r="A14" s="91" t="s">
        <v>20</v>
      </c>
      <c r="B14" s="97" t="s">
        <v>524</v>
      </c>
      <c r="C14" s="180">
        <v>321.38972687199981</v>
      </c>
      <c r="D14" s="180">
        <v>122.71171180700013</v>
      </c>
      <c r="E14" s="180">
        <v>12949.108115872781</v>
      </c>
      <c r="F14" s="180">
        <v>320.78910607300043</v>
      </c>
      <c r="G14" s="180">
        <v>14363.725716207939</v>
      </c>
      <c r="H14" s="180">
        <v>8948.03440581002</v>
      </c>
      <c r="I14" s="180">
        <v>677.55284530799804</v>
      </c>
      <c r="J14" s="180">
        <v>69.749005459999964</v>
      </c>
      <c r="K14" s="180">
        <v>43.352683109000004</v>
      </c>
      <c r="L14" s="237">
        <f t="shared" si="0"/>
        <v>37816.413316519727</v>
      </c>
      <c r="M14" s="98" t="s">
        <v>21</v>
      </c>
      <c r="N14" s="99" t="s">
        <v>20</v>
      </c>
      <c r="O14" s="243"/>
      <c r="P14" s="243"/>
      <c r="Q14" s="243"/>
    </row>
    <row r="15" spans="1:17" ht="24" customHeight="1" thickTop="1" thickBot="1" x14ac:dyDescent="0.3">
      <c r="A15" s="90" t="s">
        <v>22</v>
      </c>
      <c r="B15" s="94" t="s">
        <v>23</v>
      </c>
      <c r="C15" s="181">
        <v>158.93250143100022</v>
      </c>
      <c r="D15" s="181">
        <v>201.7950683829998</v>
      </c>
      <c r="E15" s="181">
        <v>4896.260750429019</v>
      </c>
      <c r="F15" s="181">
        <v>985.0243480709986</v>
      </c>
      <c r="G15" s="181">
        <v>6811.2116461400128</v>
      </c>
      <c r="H15" s="181">
        <v>2679.6150372699876</v>
      </c>
      <c r="I15" s="181">
        <v>383.90292923199934</v>
      </c>
      <c r="J15" s="181">
        <v>28.524328003000004</v>
      </c>
      <c r="K15" s="181">
        <v>98.923272619999992</v>
      </c>
      <c r="L15" s="228">
        <f t="shared" si="0"/>
        <v>16244.189881579019</v>
      </c>
      <c r="M15" s="95" t="s">
        <v>24</v>
      </c>
      <c r="N15" s="96" t="s">
        <v>22</v>
      </c>
      <c r="O15" s="243"/>
      <c r="P15" s="243"/>
      <c r="Q15" s="243"/>
    </row>
    <row r="16" spans="1:17" ht="30" customHeight="1" thickTop="1" x14ac:dyDescent="0.25">
      <c r="A16" s="92" t="s">
        <v>25</v>
      </c>
      <c r="B16" s="34" t="s">
        <v>525</v>
      </c>
      <c r="C16" s="182">
        <v>5.3197827909999988</v>
      </c>
      <c r="D16" s="182">
        <v>0.53212243199999976</v>
      </c>
      <c r="E16" s="182">
        <v>22.841551247000016</v>
      </c>
      <c r="F16" s="182">
        <v>542.97943629999997</v>
      </c>
      <c r="G16" s="182">
        <v>207.665304545</v>
      </c>
      <c r="H16" s="182">
        <v>45.924522126999989</v>
      </c>
      <c r="I16" s="182">
        <v>0.4811815650000002</v>
      </c>
      <c r="J16" s="182">
        <v>0.17882095799999997</v>
      </c>
      <c r="K16" s="182">
        <v>0.17321130999999998</v>
      </c>
      <c r="L16" s="259">
        <f t="shared" si="0"/>
        <v>826.09593327499999</v>
      </c>
      <c r="M16" s="35" t="s">
        <v>30</v>
      </c>
      <c r="N16" s="36" t="s">
        <v>25</v>
      </c>
      <c r="O16" s="243"/>
      <c r="P16" s="243"/>
      <c r="Q16" s="243"/>
    </row>
    <row r="17" spans="1:17" ht="30" customHeight="1" x14ac:dyDescent="0.25">
      <c r="A17" s="403" t="s">
        <v>253</v>
      </c>
      <c r="B17" s="403"/>
      <c r="C17" s="183">
        <f>SUM(C7:C16)</f>
        <v>3102.0864988949966</v>
      </c>
      <c r="D17" s="183">
        <f t="shared" ref="D17:J17" si="1">SUM(D7:D16)</f>
        <v>1711.8383411410039</v>
      </c>
      <c r="E17" s="349">
        <f t="shared" si="1"/>
        <v>29029.478815274826</v>
      </c>
      <c r="F17" s="349">
        <f>SUM(F7:F16)</f>
        <v>3893.9291380699965</v>
      </c>
      <c r="G17" s="349">
        <f t="shared" si="1"/>
        <v>36268.908043831914</v>
      </c>
      <c r="H17" s="183">
        <f t="shared" si="1"/>
        <v>14970.112208663006</v>
      </c>
      <c r="I17" s="183">
        <f t="shared" si="1"/>
        <v>2623.7455160739983</v>
      </c>
      <c r="J17" s="183">
        <f t="shared" si="1"/>
        <v>1905.5553429770005</v>
      </c>
      <c r="K17" s="183">
        <f>SUM(K7:K16)</f>
        <v>533.32126853999989</v>
      </c>
      <c r="L17" s="183">
        <f>SUM(C17:K17)</f>
        <v>94038.975173466737</v>
      </c>
      <c r="M17" s="404" t="s">
        <v>28</v>
      </c>
      <c r="N17" s="404"/>
      <c r="O17" s="6"/>
      <c r="P17" s="243"/>
      <c r="Q17" s="243"/>
    </row>
    <row r="18" spans="1:17" x14ac:dyDescent="0.25">
      <c r="A18" s="425" t="s">
        <v>381</v>
      </c>
      <c r="B18" s="425"/>
      <c r="C18" s="425"/>
      <c r="D18" s="425"/>
      <c r="E18" s="191"/>
      <c r="F18" s="191"/>
      <c r="G18" s="191"/>
      <c r="H18" s="191"/>
      <c r="I18" s="191"/>
      <c r="J18" s="191"/>
      <c r="K18" s="191"/>
      <c r="L18" s="191"/>
      <c r="N18" s="4" t="s">
        <v>485</v>
      </c>
    </row>
    <row r="19" spans="1:17" x14ac:dyDescent="0.25">
      <c r="C19" s="69"/>
      <c r="D19" s="69"/>
      <c r="E19" s="69"/>
      <c r="F19" s="69"/>
      <c r="G19" s="69"/>
      <c r="H19" s="69"/>
      <c r="I19" s="69"/>
      <c r="J19" s="69"/>
      <c r="K19" s="69"/>
      <c r="L19" s="295"/>
    </row>
    <row r="20" spans="1:17" x14ac:dyDescent="0.25">
      <c r="C20" s="191"/>
      <c r="D20" s="191"/>
      <c r="E20" s="191"/>
      <c r="F20" s="191"/>
      <c r="G20" s="191"/>
      <c r="H20" s="191"/>
      <c r="I20" s="191"/>
      <c r="J20" s="191"/>
      <c r="K20" s="191"/>
      <c r="L20" s="191"/>
    </row>
    <row r="21" spans="1:17" x14ac:dyDescent="0.25">
      <c r="B21" s="220"/>
      <c r="C21" s="69"/>
      <c r="L21" s="191"/>
    </row>
  </sheetData>
  <mergeCells count="10">
    <mergeCell ref="A18:D18"/>
    <mergeCell ref="A6:B6"/>
    <mergeCell ref="M6:N6"/>
    <mergeCell ref="A17:B17"/>
    <mergeCell ref="M17:N17"/>
    <mergeCell ref="A2:N2"/>
    <mergeCell ref="A3:N3"/>
    <mergeCell ref="A4:N4"/>
    <mergeCell ref="D5:K5"/>
    <mergeCell ref="M5:N5"/>
  </mergeCells>
  <printOptions horizontalCentered="1" verticalCentered="1"/>
  <pageMargins left="0" right="0" top="0" bottom="0" header="0.51181102362204722" footer="0.51181102362204722"/>
  <pageSetup paperSize="9" scale="8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rightToLeft="1" view="pageBreakPreview" zoomScale="89" zoomScaleNormal="100" zoomScaleSheetLayoutView="89" workbookViewId="0">
      <selection activeCell="C8" sqref="C8"/>
    </sheetView>
  </sheetViews>
  <sheetFormatPr defaultRowHeight="13.2" x14ac:dyDescent="0.25"/>
  <cols>
    <col min="1" max="1" width="65.88671875" customWidth="1"/>
    <col min="2" max="2" width="78.33203125" style="15" customWidth="1"/>
    <col min="3" max="3" width="11.33203125" bestFit="1" customWidth="1"/>
  </cols>
  <sheetData>
    <row r="1" spans="1:11" s="23" customFormat="1" ht="36.75" customHeight="1" x14ac:dyDescent="0.25">
      <c r="A1" s="341"/>
      <c r="B1" s="342"/>
      <c r="C1" s="22"/>
      <c r="D1" s="22"/>
      <c r="E1" s="22"/>
      <c r="F1" s="22"/>
      <c r="G1" s="22"/>
      <c r="H1" s="22"/>
      <c r="I1" s="22"/>
      <c r="J1" s="22"/>
      <c r="K1" s="22"/>
    </row>
    <row r="2" spans="1:11" s="23" customFormat="1" ht="42.75" customHeight="1" x14ac:dyDescent="0.25">
      <c r="A2" s="428" t="s">
        <v>584</v>
      </c>
      <c r="B2" s="428"/>
      <c r="C2" s="22"/>
      <c r="D2" s="22"/>
      <c r="E2" s="22"/>
      <c r="F2" s="22"/>
      <c r="G2" s="22"/>
      <c r="H2" s="22"/>
      <c r="I2" s="22"/>
      <c r="J2" s="22"/>
      <c r="K2" s="22"/>
    </row>
    <row r="3" spans="1:11" s="23" customFormat="1" ht="34.5" customHeight="1" x14ac:dyDescent="0.25">
      <c r="A3" s="429" t="s">
        <v>585</v>
      </c>
      <c r="B3" s="429"/>
      <c r="C3" s="22"/>
      <c r="D3" s="22"/>
      <c r="E3" s="22"/>
      <c r="F3" s="22"/>
      <c r="G3" s="22"/>
      <c r="H3" s="22"/>
      <c r="I3" s="22"/>
      <c r="J3" s="22"/>
      <c r="K3" s="22"/>
    </row>
    <row r="4" spans="1:11" ht="15" customHeight="1" x14ac:dyDescent="0.25">
      <c r="A4" s="56"/>
      <c r="B4" s="55"/>
    </row>
    <row r="5" spans="1:11" ht="15" customHeight="1" x14ac:dyDescent="0.25">
      <c r="A5" s="56"/>
      <c r="B5" s="55"/>
    </row>
    <row r="6" spans="1:11" ht="15" customHeight="1" x14ac:dyDescent="0.25">
      <c r="A6" s="56"/>
      <c r="B6" s="55"/>
    </row>
    <row r="7" spans="1:11" ht="15" customHeight="1" x14ac:dyDescent="0.25">
      <c r="A7" s="56"/>
      <c r="B7" s="55"/>
    </row>
    <row r="8" spans="1:11" ht="15" customHeight="1" x14ac:dyDescent="0.25">
      <c r="A8" s="56"/>
      <c r="B8" s="55"/>
    </row>
    <row r="9" spans="1:11" ht="15" customHeight="1" x14ac:dyDescent="0.25">
      <c r="A9" s="56"/>
      <c r="B9" s="55"/>
    </row>
    <row r="10" spans="1:11" ht="15" customHeight="1" x14ac:dyDescent="0.25">
      <c r="A10" s="56"/>
      <c r="B10" s="55"/>
    </row>
    <row r="11" spans="1:11" ht="15" customHeight="1" x14ac:dyDescent="0.25">
      <c r="A11" s="56"/>
      <c r="B11" s="55"/>
    </row>
    <row r="12" spans="1:11" ht="15" customHeight="1" x14ac:dyDescent="0.25">
      <c r="A12" s="56"/>
      <c r="B12" s="55"/>
    </row>
    <row r="13" spans="1:11" ht="15" customHeight="1" x14ac:dyDescent="0.25">
      <c r="A13" s="56"/>
      <c r="B13" s="55"/>
    </row>
    <row r="14" spans="1:11" ht="15" customHeight="1" x14ac:dyDescent="0.25">
      <c r="A14" s="56"/>
      <c r="B14" s="55"/>
    </row>
    <row r="15" spans="1:11" ht="15" customHeight="1" x14ac:dyDescent="0.25">
      <c r="A15" s="56"/>
      <c r="B15" s="55"/>
    </row>
    <row r="16" spans="1:11" ht="15" customHeight="1" x14ac:dyDescent="0.25">
      <c r="A16" s="56"/>
      <c r="B16" s="55"/>
    </row>
    <row r="17" spans="1:3" ht="15" customHeight="1" x14ac:dyDescent="0.25">
      <c r="A17" s="56"/>
      <c r="B17" s="55"/>
    </row>
    <row r="18" spans="1:3" ht="15" customHeight="1" x14ac:dyDescent="0.25">
      <c r="A18" s="56"/>
      <c r="B18" s="55"/>
    </row>
    <row r="19" spans="1:3" ht="15" customHeight="1" x14ac:dyDescent="0.25">
      <c r="A19" s="56"/>
      <c r="B19" s="55"/>
    </row>
    <row r="20" spans="1:3" ht="15" customHeight="1" x14ac:dyDescent="0.25">
      <c r="A20" s="56"/>
      <c r="B20" s="55"/>
    </row>
    <row r="21" spans="1:3" ht="15" customHeight="1" x14ac:dyDescent="0.25">
      <c r="A21" s="56"/>
      <c r="B21" s="320"/>
    </row>
    <row r="22" spans="1:3" ht="15" customHeight="1" x14ac:dyDescent="0.25">
      <c r="A22" s="56"/>
      <c r="B22" s="55"/>
    </row>
    <row r="23" spans="1:3" ht="15" customHeight="1" x14ac:dyDescent="0.25">
      <c r="A23" s="56"/>
      <c r="B23" s="55"/>
    </row>
    <row r="24" spans="1:3" ht="15" customHeight="1" x14ac:dyDescent="0.25">
      <c r="A24" s="56"/>
      <c r="B24" s="55"/>
    </row>
    <row r="25" spans="1:3" ht="15" customHeight="1" x14ac:dyDescent="0.25">
      <c r="A25" s="56"/>
      <c r="B25" s="55"/>
    </row>
    <row r="26" spans="1:3" ht="15" customHeight="1" x14ac:dyDescent="0.25">
      <c r="A26" s="56"/>
      <c r="B26" s="55"/>
    </row>
    <row r="27" spans="1:3" x14ac:dyDescent="0.25">
      <c r="A27" s="56"/>
      <c r="B27" s="55"/>
    </row>
    <row r="28" spans="1:3" x14ac:dyDescent="0.25">
      <c r="A28" s="56"/>
      <c r="B28" s="55"/>
    </row>
    <row r="29" spans="1:3" ht="42" customHeight="1" x14ac:dyDescent="0.25">
      <c r="A29" s="56"/>
      <c r="B29" s="55"/>
    </row>
    <row r="30" spans="1:3" ht="36.6" customHeight="1" x14ac:dyDescent="0.25">
      <c r="A30" s="430" t="s">
        <v>570</v>
      </c>
      <c r="B30" s="430"/>
    </row>
    <row r="31" spans="1:3" ht="21.75" customHeight="1" x14ac:dyDescent="0.25">
      <c r="A31" s="16"/>
      <c r="B31" s="24" t="s">
        <v>267</v>
      </c>
    </row>
    <row r="32" spans="1:3" ht="26.4" x14ac:dyDescent="0.25">
      <c r="A32" s="14" t="s">
        <v>257</v>
      </c>
      <c r="B32" s="308">
        <f>SUM('58'!L7)</f>
        <v>10915.595037397979</v>
      </c>
      <c r="C32" s="194"/>
    </row>
    <row r="33" spans="1:3" ht="26.4" x14ac:dyDescent="0.25">
      <c r="A33" s="14" t="s">
        <v>258</v>
      </c>
      <c r="B33" s="308">
        <f>SUM('58'!L8)</f>
        <v>452.12232725999951</v>
      </c>
      <c r="C33" s="194"/>
    </row>
    <row r="34" spans="1:3" ht="52.8" x14ac:dyDescent="0.25">
      <c r="A34" s="14" t="s">
        <v>266</v>
      </c>
      <c r="B34" s="308">
        <f>SUM('58'!L9)</f>
        <v>2688.4195313849996</v>
      </c>
      <c r="C34" s="194"/>
    </row>
    <row r="35" spans="1:3" ht="52.8" x14ac:dyDescent="0.25">
      <c r="A35" s="14" t="s">
        <v>265</v>
      </c>
      <c r="B35" s="308">
        <f>SUM('58'!L10)</f>
        <v>789.17791838599987</v>
      </c>
      <c r="C35" s="194"/>
    </row>
    <row r="36" spans="1:3" ht="52.8" x14ac:dyDescent="0.25">
      <c r="A36" s="17" t="s">
        <v>264</v>
      </c>
      <c r="B36" s="308">
        <f>SUM('58'!L11)</f>
        <v>297.13111782899995</v>
      </c>
      <c r="C36" s="194"/>
    </row>
    <row r="37" spans="1:3" ht="26.4" x14ac:dyDescent="0.25">
      <c r="A37" s="14" t="s">
        <v>259</v>
      </c>
      <c r="B37" s="308">
        <f>SUM('58'!L12)</f>
        <v>9725.5235562370108</v>
      </c>
      <c r="C37" s="194"/>
    </row>
    <row r="38" spans="1:3" ht="52.8" x14ac:dyDescent="0.25">
      <c r="A38" s="14" t="s">
        <v>263</v>
      </c>
      <c r="B38" s="308">
        <f>SUM('58'!L13)</f>
        <v>14284.306553597991</v>
      </c>
      <c r="C38" s="194"/>
    </row>
    <row r="39" spans="1:3" ht="39.6" x14ac:dyDescent="0.25">
      <c r="A39" s="14" t="s">
        <v>262</v>
      </c>
      <c r="B39" s="308">
        <f>SUM('58'!L14)</f>
        <v>37816.413316519727</v>
      </c>
      <c r="C39" s="194"/>
    </row>
    <row r="40" spans="1:3" ht="39.6" x14ac:dyDescent="0.25">
      <c r="A40" s="14" t="s">
        <v>261</v>
      </c>
      <c r="B40" s="308">
        <f>SUM('58'!L15)</f>
        <v>16244.189881579019</v>
      </c>
      <c r="C40" s="194"/>
    </row>
    <row r="41" spans="1:3" ht="39.6" x14ac:dyDescent="0.25">
      <c r="A41" s="14" t="s">
        <v>260</v>
      </c>
      <c r="B41" s="308">
        <f>SUM('58'!L16)</f>
        <v>826.09593327499999</v>
      </c>
      <c r="C41" s="194"/>
    </row>
    <row r="42" spans="1:3" ht="15" x14ac:dyDescent="0.25">
      <c r="B42" s="308">
        <f>SUM(B32:B41)</f>
        <v>94038.975173466737</v>
      </c>
    </row>
  </sheetData>
  <mergeCells count="3">
    <mergeCell ref="A2:B2"/>
    <mergeCell ref="A3:B3"/>
    <mergeCell ref="A30:B30"/>
  </mergeCells>
  <printOptions horizontalCentered="1" verticalCentered="1"/>
  <pageMargins left="0" right="0" top="0.39" bottom="0" header="0.51181102362204722" footer="0.51181102362204722"/>
  <pageSetup scale="93" orientation="landscape" r:id="rId1"/>
  <headerFooter alignWithMargins="0"/>
  <colBreaks count="1" manualBreakCount="1">
    <brk id="2" min="29" max="4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rightToLeft="1" view="pageBreakPreview" zoomScale="90" zoomScaleNormal="100" zoomScaleSheetLayoutView="90" workbookViewId="0">
      <selection activeCell="C4" sqref="C4:L4"/>
    </sheetView>
  </sheetViews>
  <sheetFormatPr defaultColWidth="9.109375" defaultRowHeight="13.8" x14ac:dyDescent="0.25"/>
  <cols>
    <col min="1" max="1" width="3.88671875" style="10" customWidth="1"/>
    <col min="2" max="2" width="35.6640625" style="8" customWidth="1"/>
    <col min="3" max="10" width="9.33203125" style="65" customWidth="1"/>
    <col min="11" max="11" width="14" style="65" bestFit="1" customWidth="1"/>
    <col min="12" max="12" width="15" style="65" bestFit="1" customWidth="1"/>
    <col min="13" max="13" width="35.6640625" style="4" customWidth="1"/>
    <col min="14" max="14" width="3.109375" style="66" customWidth="1"/>
    <col min="15" max="16384" width="9.109375" style="4"/>
  </cols>
  <sheetData>
    <row r="1" spans="1:17" s="1" customFormat="1" ht="29.25" customHeight="1" x14ac:dyDescent="0.25">
      <c r="A1" s="424" t="s">
        <v>519</v>
      </c>
      <c r="B1" s="424"/>
      <c r="C1" s="424"/>
      <c r="D1" s="424"/>
      <c r="E1" s="424"/>
      <c r="F1" s="424"/>
      <c r="G1" s="424"/>
      <c r="H1" s="424"/>
      <c r="I1" s="424"/>
      <c r="J1" s="424"/>
      <c r="K1" s="424"/>
      <c r="L1" s="424"/>
      <c r="M1" s="424"/>
      <c r="N1" s="424"/>
    </row>
    <row r="2" spans="1:17" s="62" customFormat="1" ht="21" x14ac:dyDescent="0.25">
      <c r="A2" s="406">
        <v>2020</v>
      </c>
      <c r="B2" s="406"/>
      <c r="C2" s="406"/>
      <c r="D2" s="406"/>
      <c r="E2" s="406"/>
      <c r="F2" s="406"/>
      <c r="G2" s="406"/>
      <c r="H2" s="406"/>
      <c r="I2" s="406"/>
      <c r="J2" s="406"/>
      <c r="K2" s="406"/>
      <c r="L2" s="406"/>
      <c r="M2" s="406"/>
      <c r="N2" s="406"/>
    </row>
    <row r="3" spans="1:17" s="7" customFormat="1" ht="15.6" x14ac:dyDescent="0.25">
      <c r="A3" s="423" t="s">
        <v>520</v>
      </c>
      <c r="B3" s="423"/>
      <c r="C3" s="423"/>
      <c r="D3" s="423"/>
      <c r="E3" s="423"/>
      <c r="F3" s="423"/>
      <c r="G3" s="423"/>
      <c r="H3" s="423"/>
      <c r="I3" s="423"/>
      <c r="J3" s="423"/>
      <c r="K3" s="423"/>
      <c r="L3" s="423"/>
      <c r="M3" s="423"/>
      <c r="N3" s="423"/>
    </row>
    <row r="4" spans="1:17" s="63" customFormat="1" ht="21.9" customHeight="1" x14ac:dyDescent="0.25">
      <c r="A4" s="215" t="s">
        <v>569</v>
      </c>
      <c r="B4" s="215"/>
      <c r="C4" s="436">
        <v>2020</v>
      </c>
      <c r="D4" s="436"/>
      <c r="E4" s="436"/>
      <c r="F4" s="436"/>
      <c r="G4" s="436"/>
      <c r="H4" s="436"/>
      <c r="I4" s="436"/>
      <c r="J4" s="436"/>
      <c r="K4" s="436"/>
      <c r="L4" s="436"/>
      <c r="M4" s="411" t="s">
        <v>503</v>
      </c>
      <c r="N4" s="411"/>
    </row>
    <row r="5" spans="1:17" s="65" customFormat="1" ht="191.25" customHeight="1" x14ac:dyDescent="0.25">
      <c r="A5" s="401" t="s">
        <v>270</v>
      </c>
      <c r="B5" s="401"/>
      <c r="C5" s="33" t="s">
        <v>273</v>
      </c>
      <c r="D5" s="33" t="s">
        <v>274</v>
      </c>
      <c r="E5" s="33" t="s">
        <v>275</v>
      </c>
      <c r="F5" s="33" t="s">
        <v>276</v>
      </c>
      <c r="G5" s="33" t="s">
        <v>277</v>
      </c>
      <c r="H5" s="58" t="s">
        <v>427</v>
      </c>
      <c r="I5" s="33" t="s">
        <v>278</v>
      </c>
      <c r="J5" s="33" t="s">
        <v>426</v>
      </c>
      <c r="K5" s="33" t="s">
        <v>284</v>
      </c>
      <c r="L5" s="64" t="s">
        <v>279</v>
      </c>
      <c r="M5" s="402" t="s">
        <v>254</v>
      </c>
      <c r="N5" s="402"/>
    </row>
    <row r="6" spans="1:17" ht="24" customHeight="1" thickBot="1" x14ac:dyDescent="0.3">
      <c r="A6" s="93" t="s">
        <v>31</v>
      </c>
      <c r="B6" s="100" t="s">
        <v>1</v>
      </c>
      <c r="C6" s="113">
        <v>591.18683564599974</v>
      </c>
      <c r="D6" s="113">
        <v>766.31775320100019</v>
      </c>
      <c r="E6" s="113">
        <v>2367.5171296599974</v>
      </c>
      <c r="F6" s="113">
        <v>424.1052691139999</v>
      </c>
      <c r="G6" s="113">
        <v>3728.5071003410008</v>
      </c>
      <c r="H6" s="113">
        <v>712.13037223200001</v>
      </c>
      <c r="I6" s="113">
        <v>895.72568531499985</v>
      </c>
      <c r="J6" s="113">
        <v>1129.8624722379991</v>
      </c>
      <c r="K6" s="113">
        <v>300.24241965099998</v>
      </c>
      <c r="L6" s="113">
        <f>SUM(C6:K6)</f>
        <v>10915.595037397998</v>
      </c>
      <c r="M6" s="101" t="s">
        <v>2</v>
      </c>
      <c r="N6" s="102" t="s">
        <v>31</v>
      </c>
      <c r="O6" s="306"/>
      <c r="P6" s="306"/>
      <c r="Q6" s="306"/>
    </row>
    <row r="7" spans="1:17" ht="24" customHeight="1" thickTop="1" thickBot="1" x14ac:dyDescent="0.3">
      <c r="A7" s="91" t="s">
        <v>32</v>
      </c>
      <c r="B7" s="97" t="s">
        <v>33</v>
      </c>
      <c r="C7" s="184">
        <v>23.324227948000008</v>
      </c>
      <c r="D7" s="184">
        <v>160.01259715899997</v>
      </c>
      <c r="E7" s="184">
        <v>92.639697861999949</v>
      </c>
      <c r="F7" s="184">
        <v>0.54205742899999987</v>
      </c>
      <c r="G7" s="184">
        <v>211.55286893200011</v>
      </c>
      <c r="H7" s="184">
        <v>35.591741324999987</v>
      </c>
      <c r="I7" s="184">
        <v>11.933515507999999</v>
      </c>
      <c r="J7" s="184">
        <v>125.13536135299998</v>
      </c>
      <c r="K7" s="184">
        <v>2.4052836499999994</v>
      </c>
      <c r="L7" s="184">
        <f t="shared" ref="L7:L70" si="0">SUM(C7:K7)</f>
        <v>663.13735116600014</v>
      </c>
      <c r="M7" s="98" t="s">
        <v>34</v>
      </c>
      <c r="N7" s="99" t="s">
        <v>32</v>
      </c>
      <c r="O7" s="306"/>
      <c r="P7" s="306"/>
      <c r="Q7" s="306"/>
    </row>
    <row r="8" spans="1:17" ht="30" customHeight="1" thickTop="1" thickBot="1" x14ac:dyDescent="0.3">
      <c r="A8" s="90" t="s">
        <v>35</v>
      </c>
      <c r="B8" s="94" t="s">
        <v>36</v>
      </c>
      <c r="C8" s="185">
        <v>76.019423119999985</v>
      </c>
      <c r="D8" s="185">
        <v>68.007107433999934</v>
      </c>
      <c r="E8" s="185">
        <v>123.74308785800002</v>
      </c>
      <c r="F8" s="185">
        <v>6.8828702820000016</v>
      </c>
      <c r="G8" s="185">
        <v>294.89217768299977</v>
      </c>
      <c r="H8" s="185">
        <v>113.22090615800002</v>
      </c>
      <c r="I8" s="185">
        <v>579.94483374599997</v>
      </c>
      <c r="J8" s="185">
        <v>694.44871779199934</v>
      </c>
      <c r="K8" s="185">
        <v>55.763465267999983</v>
      </c>
      <c r="L8" s="185">
        <f t="shared" si="0"/>
        <v>2012.9225893409989</v>
      </c>
      <c r="M8" s="95" t="s">
        <v>37</v>
      </c>
      <c r="N8" s="96" t="s">
        <v>35</v>
      </c>
      <c r="O8" s="306"/>
      <c r="P8" s="306"/>
      <c r="Q8" s="306"/>
    </row>
    <row r="9" spans="1:17" ht="33" customHeight="1" thickTop="1" thickBot="1" x14ac:dyDescent="0.3">
      <c r="A9" s="91" t="s">
        <v>38</v>
      </c>
      <c r="B9" s="97" t="s">
        <v>39</v>
      </c>
      <c r="C9" s="184">
        <v>105.73471613599996</v>
      </c>
      <c r="D9" s="184">
        <v>60.85907698999997</v>
      </c>
      <c r="E9" s="184">
        <v>618.86864835699828</v>
      </c>
      <c r="F9" s="184">
        <v>25.502664895999988</v>
      </c>
      <c r="G9" s="184">
        <v>191.18311894300001</v>
      </c>
      <c r="H9" s="184">
        <v>57.238146014999977</v>
      </c>
      <c r="I9" s="184">
        <v>13.163778043999997</v>
      </c>
      <c r="J9" s="184">
        <v>52.445599745999992</v>
      </c>
      <c r="K9" s="184">
        <v>4.3770300999999991E-2</v>
      </c>
      <c r="L9" s="184">
        <f t="shared" si="0"/>
        <v>1125.0395194279981</v>
      </c>
      <c r="M9" s="98" t="s">
        <v>40</v>
      </c>
      <c r="N9" s="99" t="s">
        <v>38</v>
      </c>
      <c r="O9" s="306"/>
      <c r="P9" s="306"/>
      <c r="Q9" s="306"/>
    </row>
    <row r="10" spans="1:17" ht="30" customHeight="1" thickTop="1" thickBot="1" x14ac:dyDescent="0.3">
      <c r="A10" s="90" t="s">
        <v>41</v>
      </c>
      <c r="B10" s="94" t="s">
        <v>42</v>
      </c>
      <c r="C10" s="185">
        <v>23.056997558000017</v>
      </c>
      <c r="D10" s="185">
        <v>3.3437158550000015</v>
      </c>
      <c r="E10" s="185">
        <v>23.669364522999995</v>
      </c>
      <c r="F10" s="185">
        <v>44.782315924999999</v>
      </c>
      <c r="G10" s="185">
        <v>308.71130654799992</v>
      </c>
      <c r="H10" s="185">
        <v>2.9450615350000002</v>
      </c>
      <c r="I10" s="185">
        <v>3.0905153799999976</v>
      </c>
      <c r="J10" s="185">
        <v>1.0095207069999999</v>
      </c>
      <c r="K10" s="185">
        <v>2.1600719319999997</v>
      </c>
      <c r="L10" s="185">
        <f t="shared" si="0"/>
        <v>412.76886996299987</v>
      </c>
      <c r="M10" s="95" t="s">
        <v>43</v>
      </c>
      <c r="N10" s="96" t="s">
        <v>41</v>
      </c>
      <c r="O10" s="306"/>
      <c r="P10" s="306"/>
      <c r="Q10" s="306"/>
    </row>
    <row r="11" spans="1:17" ht="24" customHeight="1" thickTop="1" thickBot="1" x14ac:dyDescent="0.3">
      <c r="A11" s="91" t="s">
        <v>44</v>
      </c>
      <c r="B11" s="97" t="s">
        <v>45</v>
      </c>
      <c r="C11" s="184">
        <v>104.33455060199991</v>
      </c>
      <c r="D11" s="184">
        <v>35.309194150999957</v>
      </c>
      <c r="E11" s="184">
        <v>373.55993258499979</v>
      </c>
      <c r="F11" s="184">
        <v>150.71167945899998</v>
      </c>
      <c r="G11" s="184">
        <v>845.17839301599861</v>
      </c>
      <c r="H11" s="184">
        <v>70.369260986000015</v>
      </c>
      <c r="I11" s="184">
        <v>14.474460138000008</v>
      </c>
      <c r="J11" s="184">
        <v>113.81083597400016</v>
      </c>
      <c r="K11" s="184">
        <v>1.7998173260000008</v>
      </c>
      <c r="L11" s="184">
        <f t="shared" si="0"/>
        <v>1709.5481242369983</v>
      </c>
      <c r="M11" s="98" t="s">
        <v>46</v>
      </c>
      <c r="N11" s="99" t="s">
        <v>44</v>
      </c>
      <c r="O11" s="306"/>
      <c r="P11" s="306"/>
      <c r="Q11" s="306"/>
    </row>
    <row r="12" spans="1:17" ht="30" customHeight="1" thickTop="1" thickBot="1" x14ac:dyDescent="0.3">
      <c r="A12" s="90" t="s">
        <v>47</v>
      </c>
      <c r="B12" s="94" t="s">
        <v>48</v>
      </c>
      <c r="C12" s="185">
        <v>124.60809408500002</v>
      </c>
      <c r="D12" s="185">
        <v>300.95676755200037</v>
      </c>
      <c r="E12" s="185">
        <v>413.60654866299967</v>
      </c>
      <c r="F12" s="185">
        <v>12.413426356999997</v>
      </c>
      <c r="G12" s="185">
        <v>1175.7323173480029</v>
      </c>
      <c r="H12" s="185">
        <v>187.49371044500015</v>
      </c>
      <c r="I12" s="185">
        <v>136.96255588099973</v>
      </c>
      <c r="J12" s="185">
        <v>112.23840591199976</v>
      </c>
      <c r="K12" s="185">
        <v>149.31304694900001</v>
      </c>
      <c r="L12" s="185">
        <f t="shared" si="0"/>
        <v>2613.324873192003</v>
      </c>
      <c r="M12" s="95" t="s">
        <v>49</v>
      </c>
      <c r="N12" s="96" t="s">
        <v>47</v>
      </c>
      <c r="O12" s="306"/>
      <c r="P12" s="306"/>
      <c r="Q12" s="306"/>
    </row>
    <row r="13" spans="1:17" ht="24" customHeight="1" thickTop="1" thickBot="1" x14ac:dyDescent="0.3">
      <c r="A13" s="91" t="s">
        <v>50</v>
      </c>
      <c r="B13" s="97" t="s">
        <v>51</v>
      </c>
      <c r="C13" s="184">
        <v>7.1326742150000024</v>
      </c>
      <c r="D13" s="184">
        <v>10.742741841000001</v>
      </c>
      <c r="E13" s="184">
        <v>42.794968622999995</v>
      </c>
      <c r="F13" s="184">
        <v>13.424842626999999</v>
      </c>
      <c r="G13" s="184">
        <v>142.52157892800014</v>
      </c>
      <c r="H13" s="184">
        <v>8.066270844000007</v>
      </c>
      <c r="I13" s="184">
        <v>13.783786233000001</v>
      </c>
      <c r="J13" s="184">
        <v>15.237368645000002</v>
      </c>
      <c r="K13" s="184">
        <v>4.6667091280000008</v>
      </c>
      <c r="L13" s="184">
        <f>SUM(C13:K13)</f>
        <v>258.37094108400015</v>
      </c>
      <c r="M13" s="98" t="s">
        <v>52</v>
      </c>
      <c r="N13" s="99" t="s">
        <v>50</v>
      </c>
      <c r="O13" s="306"/>
      <c r="P13" s="306"/>
      <c r="Q13" s="306"/>
    </row>
    <row r="14" spans="1:17" ht="24" customHeight="1" thickTop="1" thickBot="1" x14ac:dyDescent="0.3">
      <c r="A14" s="90" t="s">
        <v>53</v>
      </c>
      <c r="B14" s="94" t="s">
        <v>54</v>
      </c>
      <c r="C14" s="185">
        <v>14.936360130999988</v>
      </c>
      <c r="D14" s="185">
        <v>51.535782529000016</v>
      </c>
      <c r="E14" s="185">
        <v>244.5994896109998</v>
      </c>
      <c r="F14" s="185">
        <v>120.93851121599994</v>
      </c>
      <c r="G14" s="185">
        <v>271.52388805499993</v>
      </c>
      <c r="H14" s="185">
        <v>19.666092997999989</v>
      </c>
      <c r="I14" s="185">
        <v>92.326280807000018</v>
      </c>
      <c r="J14" s="185">
        <v>5.9265527599999981</v>
      </c>
      <c r="K14" s="185">
        <v>20.259561835999996</v>
      </c>
      <c r="L14" s="185">
        <f t="shared" si="0"/>
        <v>841.71251994299962</v>
      </c>
      <c r="M14" s="95" t="s">
        <v>55</v>
      </c>
      <c r="N14" s="96" t="s">
        <v>53</v>
      </c>
      <c r="O14" s="306"/>
      <c r="P14" s="306"/>
      <c r="Q14" s="306"/>
    </row>
    <row r="15" spans="1:17" ht="24" customHeight="1" thickTop="1" thickBot="1" x14ac:dyDescent="0.3">
      <c r="A15" s="91" t="s">
        <v>56</v>
      </c>
      <c r="B15" s="97" t="s">
        <v>237</v>
      </c>
      <c r="C15" s="184">
        <v>42.550920540000007</v>
      </c>
      <c r="D15" s="184">
        <v>55.317911215999992</v>
      </c>
      <c r="E15" s="184">
        <v>138.29224500199999</v>
      </c>
      <c r="F15" s="184">
        <v>24.065430651</v>
      </c>
      <c r="G15" s="184">
        <v>93.280816299999941</v>
      </c>
      <c r="H15" s="184">
        <v>92.946507191999999</v>
      </c>
      <c r="I15" s="184">
        <v>23.729211595999995</v>
      </c>
      <c r="J15" s="184">
        <v>6.7970893770000007</v>
      </c>
      <c r="K15" s="184">
        <v>57.510074396999997</v>
      </c>
      <c r="L15" s="184">
        <f t="shared" si="0"/>
        <v>534.49020627099992</v>
      </c>
      <c r="M15" s="98" t="s">
        <v>57</v>
      </c>
      <c r="N15" s="99" t="s">
        <v>56</v>
      </c>
      <c r="O15" s="306"/>
      <c r="P15" s="306"/>
      <c r="Q15" s="306"/>
    </row>
    <row r="16" spans="1:17" ht="24" customHeight="1" thickTop="1" x14ac:dyDescent="0.25">
      <c r="A16" s="37" t="s">
        <v>58</v>
      </c>
      <c r="B16" s="38" t="s">
        <v>59</v>
      </c>
      <c r="C16" s="186">
        <v>69.488871310999969</v>
      </c>
      <c r="D16" s="186">
        <v>20.232858474000004</v>
      </c>
      <c r="E16" s="186">
        <v>295.74314657600002</v>
      </c>
      <c r="F16" s="186">
        <v>24.841470271999992</v>
      </c>
      <c r="G16" s="186">
        <v>193.93063458799983</v>
      </c>
      <c r="H16" s="186">
        <v>124.592674734</v>
      </c>
      <c r="I16" s="186">
        <v>6.3167479820000025</v>
      </c>
      <c r="J16" s="186">
        <v>2.8130199720000006</v>
      </c>
      <c r="K16" s="186">
        <v>6.3206188639999992</v>
      </c>
      <c r="L16" s="186">
        <f>SUM(C16:K16)</f>
        <v>744.28004277299988</v>
      </c>
      <c r="M16" s="39" t="s">
        <v>238</v>
      </c>
      <c r="N16" s="40" t="s">
        <v>58</v>
      </c>
      <c r="O16" s="306"/>
      <c r="P16" s="306"/>
      <c r="Q16" s="306"/>
    </row>
    <row r="17" spans="1:17" ht="24" customHeight="1" thickBot="1" x14ac:dyDescent="0.3">
      <c r="A17" s="93" t="s">
        <v>60</v>
      </c>
      <c r="B17" s="100" t="s">
        <v>4</v>
      </c>
      <c r="C17" s="113">
        <v>33.694439413999994</v>
      </c>
      <c r="D17" s="113">
        <v>35.321942589999999</v>
      </c>
      <c r="E17" s="113">
        <v>202.12310379499965</v>
      </c>
      <c r="F17" s="113">
        <v>48.059088725000016</v>
      </c>
      <c r="G17" s="113">
        <v>107.35245850699988</v>
      </c>
      <c r="H17" s="113">
        <v>9.2905425150000003</v>
      </c>
      <c r="I17" s="113">
        <v>7.595009901000001</v>
      </c>
      <c r="J17" s="113">
        <v>4.8522687070000012</v>
      </c>
      <c r="K17" s="113">
        <v>3.833473106</v>
      </c>
      <c r="L17" s="113">
        <f>SUM(C17:K17)</f>
        <v>452.12232725999962</v>
      </c>
      <c r="M17" s="101" t="s">
        <v>61</v>
      </c>
      <c r="N17" s="102" t="s">
        <v>60</v>
      </c>
      <c r="O17" s="306"/>
      <c r="P17" s="306"/>
      <c r="Q17" s="306"/>
    </row>
    <row r="18" spans="1:17" ht="24" customHeight="1" thickTop="1" thickBot="1" x14ac:dyDescent="0.3">
      <c r="A18" s="91" t="s">
        <v>62</v>
      </c>
      <c r="B18" s="97" t="s">
        <v>63</v>
      </c>
      <c r="C18" s="184">
        <v>30.822412285999999</v>
      </c>
      <c r="D18" s="184">
        <v>29.646684327999999</v>
      </c>
      <c r="E18" s="184">
        <v>198.02118510399964</v>
      </c>
      <c r="F18" s="184">
        <v>46.177774507000017</v>
      </c>
      <c r="G18" s="184">
        <v>101.73933446899987</v>
      </c>
      <c r="H18" s="184">
        <v>9.267489265</v>
      </c>
      <c r="I18" s="184">
        <v>7.0736038520000006</v>
      </c>
      <c r="J18" s="184">
        <v>4.8522687070000012</v>
      </c>
      <c r="K18" s="184">
        <v>3.833473106</v>
      </c>
      <c r="L18" s="184">
        <f>SUM(C18:K18)</f>
        <v>431.43422562399957</v>
      </c>
      <c r="M18" s="98" t="s">
        <v>64</v>
      </c>
      <c r="N18" s="99" t="s">
        <v>62</v>
      </c>
      <c r="O18" s="306"/>
      <c r="P18" s="306"/>
      <c r="Q18" s="306"/>
    </row>
    <row r="19" spans="1:17" ht="24" customHeight="1" thickTop="1" thickBot="1" x14ac:dyDescent="0.3">
      <c r="A19" s="90" t="s">
        <v>65</v>
      </c>
      <c r="B19" s="94" t="s">
        <v>66</v>
      </c>
      <c r="C19" s="185">
        <v>2.872027128</v>
      </c>
      <c r="D19" s="185">
        <v>5.6752582620000007</v>
      </c>
      <c r="E19" s="185">
        <v>4.1019186910000007</v>
      </c>
      <c r="F19" s="185">
        <v>1.8813142179999995</v>
      </c>
      <c r="G19" s="185">
        <v>5.6131240380000005</v>
      </c>
      <c r="H19" s="185">
        <v>2.3053249999999997E-2</v>
      </c>
      <c r="I19" s="185">
        <v>0.52140604899999998</v>
      </c>
      <c r="J19" s="185">
        <v>0</v>
      </c>
      <c r="K19" s="185">
        <v>0</v>
      </c>
      <c r="L19" s="185">
        <f>SUM(C19:K19)</f>
        <v>20.688101636000003</v>
      </c>
      <c r="M19" s="95" t="s">
        <v>67</v>
      </c>
      <c r="N19" s="96" t="s">
        <v>65</v>
      </c>
      <c r="O19" s="306"/>
      <c r="P19" s="306"/>
      <c r="Q19" s="306"/>
    </row>
    <row r="20" spans="1:17" ht="24" customHeight="1" thickTop="1" thickBot="1" x14ac:dyDescent="0.3">
      <c r="A20" s="91" t="s">
        <v>68</v>
      </c>
      <c r="B20" s="97" t="s">
        <v>504</v>
      </c>
      <c r="C20" s="115">
        <v>710.20135132399992</v>
      </c>
      <c r="D20" s="115">
        <v>46.313610270999995</v>
      </c>
      <c r="E20" s="115">
        <v>611.47058012499997</v>
      </c>
      <c r="F20" s="115">
        <v>16.904024332000002</v>
      </c>
      <c r="G20" s="115">
        <v>469.29881373300043</v>
      </c>
      <c r="H20" s="115">
        <v>29.484018152000001</v>
      </c>
      <c r="I20" s="115">
        <v>161.13687552400003</v>
      </c>
      <c r="J20" s="115">
        <v>615.76862626800028</v>
      </c>
      <c r="K20" s="115">
        <v>27.841631655999979</v>
      </c>
      <c r="L20" s="115">
        <f>SUM(C20:K20)</f>
        <v>2688.4195313850009</v>
      </c>
      <c r="M20" s="98" t="s">
        <v>69</v>
      </c>
      <c r="N20" s="99" t="s">
        <v>68</v>
      </c>
      <c r="O20" s="306"/>
      <c r="P20" s="306"/>
      <c r="Q20" s="306"/>
    </row>
    <row r="21" spans="1:17" ht="24" customHeight="1" thickTop="1" thickBot="1" x14ac:dyDescent="0.3">
      <c r="A21" s="90" t="s">
        <v>70</v>
      </c>
      <c r="B21" s="225" t="s">
        <v>71</v>
      </c>
      <c r="C21" s="185">
        <v>0</v>
      </c>
      <c r="D21" s="185">
        <v>0</v>
      </c>
      <c r="E21" s="185">
        <v>1.1537854E-2</v>
      </c>
      <c r="F21" s="185">
        <v>0</v>
      </c>
      <c r="G21" s="185">
        <v>3.7637306000000009E-2</v>
      </c>
      <c r="H21" s="185">
        <v>2.9492000000000002E-5</v>
      </c>
      <c r="I21" s="185">
        <v>0</v>
      </c>
      <c r="J21" s="185">
        <v>0</v>
      </c>
      <c r="K21" s="185">
        <v>2.3508000000000001E-3</v>
      </c>
      <c r="L21" s="185">
        <f t="shared" si="0"/>
        <v>5.1555452000000009E-2</v>
      </c>
      <c r="M21" s="95" t="s">
        <v>72</v>
      </c>
      <c r="N21" s="96" t="s">
        <v>70</v>
      </c>
      <c r="O21" s="306"/>
      <c r="P21" s="306"/>
      <c r="Q21" s="306"/>
    </row>
    <row r="22" spans="1:17" ht="15" thickTop="1" thickBot="1" x14ac:dyDescent="0.3">
      <c r="A22" s="91" t="s">
        <v>73</v>
      </c>
      <c r="B22" s="97" t="s">
        <v>74</v>
      </c>
      <c r="C22" s="184">
        <v>2.4051327989999995</v>
      </c>
      <c r="D22" s="184">
        <v>1.0305127860000001</v>
      </c>
      <c r="E22" s="184">
        <v>6.7384986899999975</v>
      </c>
      <c r="F22" s="184">
        <v>1.5032535E-2</v>
      </c>
      <c r="G22" s="184">
        <v>12.383544801999996</v>
      </c>
      <c r="H22" s="184">
        <v>0.19407520699999997</v>
      </c>
      <c r="I22" s="184">
        <v>0.9940783339999999</v>
      </c>
      <c r="J22" s="184">
        <v>1.1116988999999999E-2</v>
      </c>
      <c r="K22" s="184">
        <v>2.5769887999999991E-2</v>
      </c>
      <c r="L22" s="184">
        <f t="shared" si="0"/>
        <v>23.797762029999994</v>
      </c>
      <c r="M22" s="98" t="s">
        <v>239</v>
      </c>
      <c r="N22" s="99" t="s">
        <v>73</v>
      </c>
      <c r="O22" s="306"/>
      <c r="P22" s="306"/>
      <c r="Q22" s="306"/>
    </row>
    <row r="23" spans="1:17" ht="27.6" thickTop="1" thickBot="1" x14ac:dyDescent="0.3">
      <c r="A23" s="90" t="s">
        <v>75</v>
      </c>
      <c r="B23" s="94" t="s">
        <v>240</v>
      </c>
      <c r="C23" s="185">
        <v>0.22648069899999998</v>
      </c>
      <c r="D23" s="185">
        <v>2.4959679999999999E-3</v>
      </c>
      <c r="E23" s="185">
        <v>11.313470635999998</v>
      </c>
      <c r="F23" s="185">
        <v>0.81266389900000002</v>
      </c>
      <c r="G23" s="185">
        <v>10.238976310000002</v>
      </c>
      <c r="H23" s="185">
        <v>2.6872863339999991</v>
      </c>
      <c r="I23" s="185">
        <v>0.14984887299999999</v>
      </c>
      <c r="J23" s="185">
        <v>3.8144126E-2</v>
      </c>
      <c r="K23" s="185">
        <v>9.7933500000000001E-4</v>
      </c>
      <c r="L23" s="185">
        <f t="shared" si="0"/>
        <v>25.47034618</v>
      </c>
      <c r="M23" s="95" t="s">
        <v>76</v>
      </c>
      <c r="N23" s="96" t="s">
        <v>75</v>
      </c>
      <c r="O23" s="306"/>
      <c r="P23" s="306"/>
      <c r="Q23" s="306"/>
    </row>
    <row r="24" spans="1:17" ht="24" customHeight="1" thickTop="1" thickBot="1" x14ac:dyDescent="0.3">
      <c r="A24" s="91" t="s">
        <v>77</v>
      </c>
      <c r="B24" s="97" t="s">
        <v>78</v>
      </c>
      <c r="C24" s="184">
        <v>1.5153821610000002</v>
      </c>
      <c r="D24" s="184">
        <v>1.1401970580000003</v>
      </c>
      <c r="E24" s="184">
        <v>96.016970401999856</v>
      </c>
      <c r="F24" s="184">
        <v>13.708499912000002</v>
      </c>
      <c r="G24" s="184">
        <v>51.249987411000021</v>
      </c>
      <c r="H24" s="184">
        <v>9.3439030679999995</v>
      </c>
      <c r="I24" s="184">
        <v>20.311364872000002</v>
      </c>
      <c r="J24" s="184">
        <v>0.50808868399999996</v>
      </c>
      <c r="K24" s="184">
        <v>6.9856922249999975</v>
      </c>
      <c r="L24" s="184">
        <f t="shared" si="0"/>
        <v>200.78008579299993</v>
      </c>
      <c r="M24" s="98" t="s">
        <v>79</v>
      </c>
      <c r="N24" s="99" t="s">
        <v>77</v>
      </c>
      <c r="O24" s="306"/>
      <c r="P24" s="306"/>
      <c r="Q24" s="306"/>
    </row>
    <row r="25" spans="1:17" ht="24" customHeight="1" thickTop="1" thickBot="1" x14ac:dyDescent="0.3">
      <c r="A25" s="90" t="s">
        <v>80</v>
      </c>
      <c r="B25" s="94" t="s">
        <v>81</v>
      </c>
      <c r="C25" s="185">
        <v>0.18883362899999998</v>
      </c>
      <c r="D25" s="185">
        <v>7.7988113000000012E-2</v>
      </c>
      <c r="E25" s="185">
        <v>0.62675472300000001</v>
      </c>
      <c r="F25" s="185">
        <v>1.8250999999999999E-3</v>
      </c>
      <c r="G25" s="185">
        <v>0.30933417299999999</v>
      </c>
      <c r="H25" s="185">
        <v>0.32047890700000009</v>
      </c>
      <c r="I25" s="185">
        <v>0.25614123300000002</v>
      </c>
      <c r="J25" s="185">
        <v>3.6501999999999997E-4</v>
      </c>
      <c r="K25" s="185">
        <v>0</v>
      </c>
      <c r="L25" s="185">
        <f t="shared" si="0"/>
        <v>1.7817208980000003</v>
      </c>
      <c r="M25" s="95" t="s">
        <v>82</v>
      </c>
      <c r="N25" s="96" t="s">
        <v>80</v>
      </c>
      <c r="O25" s="306"/>
      <c r="P25" s="306"/>
      <c r="Q25" s="306"/>
    </row>
    <row r="26" spans="1:17" ht="27.6" thickTop="1" thickBot="1" x14ac:dyDescent="0.3">
      <c r="A26" s="91" t="s">
        <v>83</v>
      </c>
      <c r="B26" s="97" t="s">
        <v>84</v>
      </c>
      <c r="C26" s="184">
        <v>0.16136365100000002</v>
      </c>
      <c r="D26" s="184">
        <v>0.14365794100000001</v>
      </c>
      <c r="E26" s="184">
        <v>7.7830956929999999</v>
      </c>
      <c r="F26" s="184">
        <v>2.4657800000000001E-4</v>
      </c>
      <c r="G26" s="184">
        <v>13.851664886999997</v>
      </c>
      <c r="H26" s="184">
        <v>0.65246100399999996</v>
      </c>
      <c r="I26" s="184">
        <v>4.5383950000000006E-3</v>
      </c>
      <c r="J26" s="184">
        <v>0.20825117100000001</v>
      </c>
      <c r="K26" s="184">
        <v>3.5187699999999995E-4</v>
      </c>
      <c r="L26" s="184">
        <f t="shared" si="0"/>
        <v>22.805631196999997</v>
      </c>
      <c r="M26" s="98" t="s">
        <v>241</v>
      </c>
      <c r="N26" s="99" t="s">
        <v>83</v>
      </c>
      <c r="O26" s="306"/>
      <c r="P26" s="306"/>
      <c r="Q26" s="306"/>
    </row>
    <row r="27" spans="1:17" ht="27.6" thickTop="1" thickBot="1" x14ac:dyDescent="0.3">
      <c r="A27" s="90" t="s">
        <v>85</v>
      </c>
      <c r="B27" s="94" t="s">
        <v>86</v>
      </c>
      <c r="C27" s="185">
        <v>695.69347002299992</v>
      </c>
      <c r="D27" s="185">
        <v>25.567108593999997</v>
      </c>
      <c r="E27" s="185">
        <v>56.129590881999953</v>
      </c>
      <c r="F27" s="185">
        <v>2.3383376090000003</v>
      </c>
      <c r="G27" s="185">
        <v>316.9089967110005</v>
      </c>
      <c r="H27" s="185">
        <v>6.3653690629999993</v>
      </c>
      <c r="I27" s="185">
        <v>1.7853703110000003</v>
      </c>
      <c r="J27" s="185">
        <v>0.18726287400000002</v>
      </c>
      <c r="K27" s="185">
        <v>0.34452490799999985</v>
      </c>
      <c r="L27" s="185">
        <f t="shared" si="0"/>
        <v>1105.3200309750002</v>
      </c>
      <c r="M27" s="95" t="s">
        <v>87</v>
      </c>
      <c r="N27" s="96" t="s">
        <v>85</v>
      </c>
      <c r="O27" s="306"/>
      <c r="P27" s="306"/>
      <c r="Q27" s="306"/>
    </row>
    <row r="28" spans="1:17" ht="24" customHeight="1" thickTop="1" thickBot="1" x14ac:dyDescent="0.3">
      <c r="A28" s="91" t="s">
        <v>88</v>
      </c>
      <c r="B28" s="97" t="s">
        <v>89</v>
      </c>
      <c r="C28" s="184">
        <v>9.3724719999999997E-3</v>
      </c>
      <c r="D28" s="184">
        <v>5.2344475999999994E-2</v>
      </c>
      <c r="E28" s="184">
        <v>367.97808807700011</v>
      </c>
      <c r="F28" s="184">
        <v>3.2616139999999999E-3</v>
      </c>
      <c r="G28" s="184">
        <v>3.274965917999999</v>
      </c>
      <c r="H28" s="184">
        <v>3.2479524870000001</v>
      </c>
      <c r="I28" s="184">
        <v>108.463381406</v>
      </c>
      <c r="J28" s="184">
        <v>611.97181404600019</v>
      </c>
      <c r="K28" s="184">
        <v>1.4331600000000002E-3</v>
      </c>
      <c r="L28" s="184">
        <f t="shared" si="0"/>
        <v>1095.0026136560004</v>
      </c>
      <c r="M28" s="98" t="s">
        <v>90</v>
      </c>
      <c r="N28" s="99" t="s">
        <v>88</v>
      </c>
      <c r="O28" s="306"/>
      <c r="P28" s="306"/>
      <c r="Q28" s="306"/>
    </row>
    <row r="29" spans="1:17" ht="27.6" thickTop="1" thickBot="1" x14ac:dyDescent="0.3">
      <c r="A29" s="37" t="s">
        <v>91</v>
      </c>
      <c r="B29" s="38" t="s">
        <v>92</v>
      </c>
      <c r="C29" s="186">
        <v>10.001315890000001</v>
      </c>
      <c r="D29" s="186">
        <v>18.299305334999996</v>
      </c>
      <c r="E29" s="186">
        <v>64.872573168000045</v>
      </c>
      <c r="F29" s="186">
        <v>2.4157085000000002E-2</v>
      </c>
      <c r="G29" s="186">
        <v>61.043706214999958</v>
      </c>
      <c r="H29" s="186">
        <v>6.6724625900000047</v>
      </c>
      <c r="I29" s="186">
        <v>29.172152100000016</v>
      </c>
      <c r="J29" s="186">
        <v>2.8435833579999987</v>
      </c>
      <c r="K29" s="186">
        <v>20.480529462999986</v>
      </c>
      <c r="L29" s="186">
        <f t="shared" si="0"/>
        <v>213.409785204</v>
      </c>
      <c r="M29" s="39" t="s">
        <v>231</v>
      </c>
      <c r="N29" s="40" t="s">
        <v>91</v>
      </c>
      <c r="O29" s="306"/>
      <c r="P29" s="306"/>
      <c r="Q29" s="306"/>
    </row>
    <row r="30" spans="1:17" ht="15" thickTop="1" thickBot="1" x14ac:dyDescent="0.3">
      <c r="A30" s="93" t="s">
        <v>93</v>
      </c>
      <c r="B30" s="100" t="s">
        <v>505</v>
      </c>
      <c r="C30" s="113">
        <v>216.58937500500005</v>
      </c>
      <c r="D30" s="113">
        <v>63.727657884999992</v>
      </c>
      <c r="E30" s="113">
        <v>96.908186409000066</v>
      </c>
      <c r="F30" s="113">
        <v>11.647906048000001</v>
      </c>
      <c r="G30" s="113">
        <v>312.76213120199992</v>
      </c>
      <c r="H30" s="113">
        <v>85.705178207999978</v>
      </c>
      <c r="I30" s="113">
        <v>0.52773240399999999</v>
      </c>
      <c r="J30" s="113">
        <v>1.0853097920000003</v>
      </c>
      <c r="K30" s="113">
        <v>0.224441433</v>
      </c>
      <c r="L30" s="115">
        <f>SUM(C30:K30)</f>
        <v>789.17791838599999</v>
      </c>
      <c r="M30" s="101" t="s">
        <v>94</v>
      </c>
      <c r="N30" s="102" t="s">
        <v>93</v>
      </c>
      <c r="O30" s="306"/>
      <c r="P30" s="306"/>
      <c r="Q30" s="306"/>
    </row>
    <row r="31" spans="1:17" ht="15" thickTop="1" thickBot="1" x14ac:dyDescent="0.3">
      <c r="A31" s="91" t="s">
        <v>95</v>
      </c>
      <c r="B31" s="97" t="s">
        <v>96</v>
      </c>
      <c r="C31" s="184">
        <v>4.0152199999999997E-4</v>
      </c>
      <c r="D31" s="184">
        <v>0.34341166200000001</v>
      </c>
      <c r="E31" s="184">
        <v>14.572859291000006</v>
      </c>
      <c r="F31" s="184">
        <v>10.907318633999999</v>
      </c>
      <c r="G31" s="184">
        <v>3.9273510479999998</v>
      </c>
      <c r="H31" s="184">
        <v>3.3823E-3</v>
      </c>
      <c r="I31" s="184">
        <v>0</v>
      </c>
      <c r="J31" s="184">
        <v>1.9825272000000001E-2</v>
      </c>
      <c r="K31" s="184">
        <v>0.17518221099999998</v>
      </c>
      <c r="L31" s="184">
        <f t="shared" si="0"/>
        <v>29.949731939999999</v>
      </c>
      <c r="M31" s="98" t="s">
        <v>97</v>
      </c>
      <c r="N31" s="99" t="s">
        <v>95</v>
      </c>
      <c r="O31" s="306"/>
      <c r="P31" s="306"/>
      <c r="Q31" s="306"/>
    </row>
    <row r="32" spans="1:17" ht="21.6" thickTop="1" thickBot="1" x14ac:dyDescent="0.3">
      <c r="A32" s="90" t="s">
        <v>98</v>
      </c>
      <c r="B32" s="94" t="s">
        <v>99</v>
      </c>
      <c r="C32" s="185">
        <v>215.60713050300006</v>
      </c>
      <c r="D32" s="185">
        <v>63.384246222999991</v>
      </c>
      <c r="E32" s="185">
        <v>80.277368879000051</v>
      </c>
      <c r="F32" s="185">
        <v>0.73637864900000016</v>
      </c>
      <c r="G32" s="185">
        <v>308.2973047939999</v>
      </c>
      <c r="H32" s="185">
        <v>85.304313898999979</v>
      </c>
      <c r="I32" s="185">
        <v>0.52773240399999999</v>
      </c>
      <c r="J32" s="185">
        <v>1.0654845200000003</v>
      </c>
      <c r="K32" s="185">
        <v>4.9259222000000012E-2</v>
      </c>
      <c r="L32" s="185">
        <f t="shared" si="0"/>
        <v>755.24921909300008</v>
      </c>
      <c r="M32" s="95" t="s">
        <v>100</v>
      </c>
      <c r="N32" s="96" t="s">
        <v>98</v>
      </c>
      <c r="O32" s="306"/>
      <c r="P32" s="306"/>
      <c r="Q32" s="306"/>
    </row>
    <row r="33" spans="1:17" ht="15" thickTop="1" thickBot="1" x14ac:dyDescent="0.3">
      <c r="A33" s="91" t="s">
        <v>101</v>
      </c>
      <c r="B33" s="97" t="s">
        <v>102</v>
      </c>
      <c r="C33" s="184">
        <v>0.98184298000000003</v>
      </c>
      <c r="D33" s="184">
        <v>0</v>
      </c>
      <c r="E33" s="184">
        <v>2.057958239</v>
      </c>
      <c r="F33" s="184">
        <v>4.2087650000000006E-3</v>
      </c>
      <c r="G33" s="184">
        <v>0.53747535999999996</v>
      </c>
      <c r="H33" s="184">
        <v>0.39748200900000008</v>
      </c>
      <c r="I33" s="184">
        <v>0</v>
      </c>
      <c r="J33" s="184">
        <v>0</v>
      </c>
      <c r="K33" s="184">
        <v>0</v>
      </c>
      <c r="L33" s="184">
        <f t="shared" si="0"/>
        <v>3.9789673529999998</v>
      </c>
      <c r="M33" s="98" t="s">
        <v>103</v>
      </c>
      <c r="N33" s="99" t="s">
        <v>101</v>
      </c>
      <c r="O33" s="306"/>
      <c r="P33" s="306"/>
      <c r="Q33" s="306"/>
    </row>
    <row r="34" spans="1:17" ht="15" thickTop="1" thickBot="1" x14ac:dyDescent="0.3">
      <c r="A34" s="90" t="s">
        <v>104</v>
      </c>
      <c r="B34" s="94" t="s">
        <v>506</v>
      </c>
      <c r="C34" s="114">
        <v>18.975151578000002</v>
      </c>
      <c r="D34" s="114">
        <v>23.591420803999995</v>
      </c>
      <c r="E34" s="114">
        <v>40.703442165000006</v>
      </c>
      <c r="F34" s="114">
        <v>63.437874666999981</v>
      </c>
      <c r="G34" s="114">
        <v>125.67020126499996</v>
      </c>
      <c r="H34" s="114">
        <v>19.793152544999995</v>
      </c>
      <c r="I34" s="114">
        <v>3.830713669000001</v>
      </c>
      <c r="J34" s="114">
        <v>1.0596394760000001</v>
      </c>
      <c r="K34" s="114">
        <v>6.9521660000000013E-2</v>
      </c>
      <c r="L34" s="115">
        <f>SUM(C34:K34)</f>
        <v>297.13111782899989</v>
      </c>
      <c r="M34" s="95" t="s">
        <v>105</v>
      </c>
      <c r="N34" s="96" t="s">
        <v>104</v>
      </c>
      <c r="O34" s="306"/>
      <c r="P34" s="306"/>
      <c r="Q34" s="306"/>
    </row>
    <row r="35" spans="1:17" ht="15" thickTop="1" thickBot="1" x14ac:dyDescent="0.3">
      <c r="A35" s="91" t="s">
        <v>106</v>
      </c>
      <c r="B35" s="97" t="s">
        <v>107</v>
      </c>
      <c r="C35" s="184">
        <v>6.288E-4</v>
      </c>
      <c r="D35" s="184">
        <v>1.1835665E-2</v>
      </c>
      <c r="E35" s="184">
        <v>0.99212267799999998</v>
      </c>
      <c r="F35" s="184">
        <v>0</v>
      </c>
      <c r="G35" s="184">
        <v>4.4703618999999993E-2</v>
      </c>
      <c r="H35" s="184">
        <v>0.27344199999999996</v>
      </c>
      <c r="I35" s="184">
        <v>0</v>
      </c>
      <c r="J35" s="184">
        <v>8.1359699999999993E-3</v>
      </c>
      <c r="K35" s="184">
        <v>0</v>
      </c>
      <c r="L35" s="184">
        <f t="shared" si="0"/>
        <v>1.3308687320000001</v>
      </c>
      <c r="M35" s="98" t="s">
        <v>108</v>
      </c>
      <c r="N35" s="99" t="s">
        <v>106</v>
      </c>
      <c r="O35" s="306"/>
      <c r="P35" s="306"/>
      <c r="Q35" s="306"/>
    </row>
    <row r="36" spans="1:17" ht="15" thickTop="1" thickBot="1" x14ac:dyDescent="0.3">
      <c r="A36" s="90" t="s">
        <v>109</v>
      </c>
      <c r="B36" s="94" t="s">
        <v>242</v>
      </c>
      <c r="C36" s="185">
        <v>12.989344215999999</v>
      </c>
      <c r="D36" s="185">
        <v>23.468925562999992</v>
      </c>
      <c r="E36" s="185">
        <v>39.529745261999999</v>
      </c>
      <c r="F36" s="185">
        <v>63.437874666999981</v>
      </c>
      <c r="G36" s="185">
        <v>124.60338518499995</v>
      </c>
      <c r="H36" s="185">
        <v>19.363454006999994</v>
      </c>
      <c r="I36" s="185">
        <v>3.830713669000001</v>
      </c>
      <c r="J36" s="185">
        <v>0.9836753909999999</v>
      </c>
      <c r="K36" s="185">
        <v>6.8365511000000018E-2</v>
      </c>
      <c r="L36" s="185">
        <f t="shared" si="0"/>
        <v>288.27548347099992</v>
      </c>
      <c r="M36" s="95" t="s">
        <v>110</v>
      </c>
      <c r="N36" s="96" t="s">
        <v>109</v>
      </c>
      <c r="O36" s="306"/>
      <c r="P36" s="306"/>
      <c r="Q36" s="306"/>
    </row>
    <row r="37" spans="1:17" ht="27.6" thickTop="1" thickBot="1" x14ac:dyDescent="0.3">
      <c r="A37" s="91" t="s">
        <v>111</v>
      </c>
      <c r="B37" s="97" t="s">
        <v>112</v>
      </c>
      <c r="C37" s="184">
        <v>5.9851785619999998</v>
      </c>
      <c r="D37" s="184">
        <v>0.11065957599999998</v>
      </c>
      <c r="E37" s="184">
        <v>0.18157422500000003</v>
      </c>
      <c r="F37" s="184">
        <v>0</v>
      </c>
      <c r="G37" s="184">
        <v>1.0221124610000001</v>
      </c>
      <c r="H37" s="184">
        <v>0.156256538</v>
      </c>
      <c r="I37" s="184">
        <v>0</v>
      </c>
      <c r="J37" s="184">
        <v>6.7828115000000008E-2</v>
      </c>
      <c r="K37" s="184">
        <v>1.1561490000000002E-3</v>
      </c>
      <c r="L37" s="184">
        <f t="shared" si="0"/>
        <v>7.5247656259999998</v>
      </c>
      <c r="M37" s="98" t="s">
        <v>113</v>
      </c>
      <c r="N37" s="99" t="s">
        <v>111</v>
      </c>
      <c r="O37" s="306"/>
      <c r="P37" s="306"/>
      <c r="Q37" s="306"/>
    </row>
    <row r="38" spans="1:17" ht="15" thickTop="1" thickBot="1" x14ac:dyDescent="0.3">
      <c r="A38" s="90" t="s">
        <v>114</v>
      </c>
      <c r="B38" s="94" t="s">
        <v>507</v>
      </c>
      <c r="C38" s="114">
        <v>616.22942317399998</v>
      </c>
      <c r="D38" s="114">
        <v>207.50135488299986</v>
      </c>
      <c r="E38" s="114">
        <v>3993.1919839259954</v>
      </c>
      <c r="F38" s="114">
        <v>308.79935841399993</v>
      </c>
      <c r="G38" s="114">
        <v>2532.239927263</v>
      </c>
      <c r="H38" s="114">
        <v>1890.5772323550013</v>
      </c>
      <c r="I38" s="114">
        <v>108.47348621399998</v>
      </c>
      <c r="J38" s="114">
        <v>33.849186631999999</v>
      </c>
      <c r="K38" s="114">
        <v>34.661603375999995</v>
      </c>
      <c r="L38" s="115">
        <f>SUM(C38:K38)</f>
        <v>9725.5235562369962</v>
      </c>
      <c r="M38" s="95" t="s">
        <v>232</v>
      </c>
      <c r="N38" s="96" t="s">
        <v>114</v>
      </c>
      <c r="O38" s="306"/>
      <c r="P38" s="306"/>
      <c r="Q38" s="306"/>
    </row>
    <row r="39" spans="1:17" ht="15" thickTop="1" thickBot="1" x14ac:dyDescent="0.3">
      <c r="A39" s="91" t="s">
        <v>115</v>
      </c>
      <c r="B39" s="97" t="s">
        <v>116</v>
      </c>
      <c r="C39" s="184">
        <v>27.000161505999998</v>
      </c>
      <c r="D39" s="184">
        <v>1.5017719770000004</v>
      </c>
      <c r="E39" s="184">
        <v>86.34696788799998</v>
      </c>
      <c r="F39" s="184">
        <v>6.0020768300000018</v>
      </c>
      <c r="G39" s="184">
        <v>243.17828671599966</v>
      </c>
      <c r="H39" s="184">
        <v>38.83147959100004</v>
      </c>
      <c r="I39" s="184">
        <v>0.26916213699999997</v>
      </c>
      <c r="J39" s="184">
        <v>3.8214705000000002E-2</v>
      </c>
      <c r="K39" s="184">
        <v>1.4217483149999999</v>
      </c>
      <c r="L39" s="184">
        <f t="shared" si="0"/>
        <v>404.5898696649997</v>
      </c>
      <c r="M39" s="98" t="s">
        <v>117</v>
      </c>
      <c r="N39" s="99" t="s">
        <v>115</v>
      </c>
      <c r="O39" s="306"/>
      <c r="P39" s="306"/>
      <c r="Q39" s="306"/>
    </row>
    <row r="40" spans="1:17" ht="15" thickTop="1" thickBot="1" x14ac:dyDescent="0.3">
      <c r="A40" s="90" t="s">
        <v>118</v>
      </c>
      <c r="B40" s="94" t="s">
        <v>119</v>
      </c>
      <c r="C40" s="185">
        <v>10.361010596000007</v>
      </c>
      <c r="D40" s="185">
        <v>24.331864519</v>
      </c>
      <c r="E40" s="185">
        <v>59.163868544000017</v>
      </c>
      <c r="F40" s="185">
        <v>2.1087375260000001</v>
      </c>
      <c r="G40" s="185">
        <v>210.00794735700003</v>
      </c>
      <c r="H40" s="185">
        <v>14.051706254999992</v>
      </c>
      <c r="I40" s="185">
        <v>4.6922608729999995</v>
      </c>
      <c r="J40" s="185">
        <v>4.9629949999999996E-3</v>
      </c>
      <c r="K40" s="185">
        <v>0.54166843199999992</v>
      </c>
      <c r="L40" s="185">
        <f t="shared" si="0"/>
        <v>325.26402709700011</v>
      </c>
      <c r="M40" s="95" t="s">
        <v>120</v>
      </c>
      <c r="N40" s="96" t="s">
        <v>118</v>
      </c>
      <c r="O40" s="306"/>
      <c r="P40" s="306"/>
      <c r="Q40" s="306"/>
    </row>
    <row r="41" spans="1:17" ht="15" thickTop="1" thickBot="1" x14ac:dyDescent="0.3">
      <c r="A41" s="91" t="s">
        <v>121</v>
      </c>
      <c r="B41" s="97" t="s">
        <v>122</v>
      </c>
      <c r="C41" s="184">
        <v>165.03394088800007</v>
      </c>
      <c r="D41" s="184">
        <v>22.003653860999989</v>
      </c>
      <c r="E41" s="184">
        <v>144.30055528399998</v>
      </c>
      <c r="F41" s="184">
        <v>4.7909390580000002</v>
      </c>
      <c r="G41" s="184">
        <v>111.44327191699996</v>
      </c>
      <c r="H41" s="184">
        <v>39.007046487000004</v>
      </c>
      <c r="I41" s="184">
        <v>3.1141248280000009</v>
      </c>
      <c r="J41" s="184">
        <v>0.26690886500000005</v>
      </c>
      <c r="K41" s="184">
        <v>0.79339347299999996</v>
      </c>
      <c r="L41" s="184">
        <f t="shared" si="0"/>
        <v>490.75383466099998</v>
      </c>
      <c r="M41" s="98" t="s">
        <v>243</v>
      </c>
      <c r="N41" s="99" t="s">
        <v>121</v>
      </c>
      <c r="O41" s="306"/>
      <c r="P41" s="306"/>
      <c r="Q41" s="306"/>
    </row>
    <row r="42" spans="1:17" ht="15" thickTop="1" thickBot="1" x14ac:dyDescent="0.3">
      <c r="A42" s="90">
        <v>54</v>
      </c>
      <c r="B42" s="94" t="s">
        <v>124</v>
      </c>
      <c r="C42" s="185">
        <v>33.957336628000007</v>
      </c>
      <c r="D42" s="185">
        <v>57.978940234999968</v>
      </c>
      <c r="E42" s="185">
        <v>1580.7717968459938</v>
      </c>
      <c r="F42" s="185">
        <v>224.89684023899997</v>
      </c>
      <c r="G42" s="185">
        <v>197.46726650699992</v>
      </c>
      <c r="H42" s="185">
        <v>535.96460421100005</v>
      </c>
      <c r="I42" s="185">
        <v>70.188897034999968</v>
      </c>
      <c r="J42" s="185">
        <v>19.173558088</v>
      </c>
      <c r="K42" s="185">
        <v>1.9274980319999995</v>
      </c>
      <c r="L42" s="185">
        <f t="shared" si="0"/>
        <v>2722.3267378209939</v>
      </c>
      <c r="M42" s="95" t="s">
        <v>125</v>
      </c>
      <c r="N42" s="96" t="s">
        <v>123</v>
      </c>
      <c r="O42" s="306"/>
      <c r="P42" s="306"/>
      <c r="Q42" s="306"/>
    </row>
    <row r="43" spans="1:17" ht="27.6" thickTop="1" thickBot="1" x14ac:dyDescent="0.3">
      <c r="A43" s="91" t="s">
        <v>126</v>
      </c>
      <c r="B43" s="97" t="s">
        <v>127</v>
      </c>
      <c r="C43" s="184">
        <v>232.73533343899979</v>
      </c>
      <c r="D43" s="184">
        <v>59.623861656999921</v>
      </c>
      <c r="E43" s="184">
        <v>846.24900488500191</v>
      </c>
      <c r="F43" s="184">
        <v>33.950450869000001</v>
      </c>
      <c r="G43" s="184">
        <v>675.22983689399871</v>
      </c>
      <c r="H43" s="184">
        <v>173.74192296700011</v>
      </c>
      <c r="I43" s="184">
        <v>18.745780397000008</v>
      </c>
      <c r="J43" s="184">
        <v>5.3648624939999987</v>
      </c>
      <c r="K43" s="184">
        <v>22.865920069999994</v>
      </c>
      <c r="L43" s="184">
        <f t="shared" si="0"/>
        <v>2068.5069736720006</v>
      </c>
      <c r="M43" s="98" t="s">
        <v>280</v>
      </c>
      <c r="N43" s="99" t="s">
        <v>126</v>
      </c>
      <c r="O43" s="306"/>
      <c r="P43" s="306"/>
      <c r="Q43" s="306"/>
    </row>
    <row r="44" spans="1:17" ht="15" thickTop="1" thickBot="1" x14ac:dyDescent="0.3">
      <c r="A44" s="90" t="s">
        <v>128</v>
      </c>
      <c r="B44" s="94" t="s">
        <v>129</v>
      </c>
      <c r="C44" s="185">
        <v>0.45311512900000001</v>
      </c>
      <c r="D44" s="185">
        <v>7.4167771699999987</v>
      </c>
      <c r="E44" s="185">
        <v>11.544151982000001</v>
      </c>
      <c r="F44" s="185">
        <v>1.4852837650000001</v>
      </c>
      <c r="G44" s="185">
        <v>4.1848769900000011</v>
      </c>
      <c r="H44" s="185">
        <v>1.2120413019999996</v>
      </c>
      <c r="I44" s="185">
        <v>5.3020778000000005E-2</v>
      </c>
      <c r="J44" s="185">
        <v>2.9417654429999995</v>
      </c>
      <c r="K44" s="185">
        <v>0</v>
      </c>
      <c r="L44" s="185">
        <f t="shared" si="0"/>
        <v>29.291032559000001</v>
      </c>
      <c r="M44" s="95" t="s">
        <v>130</v>
      </c>
      <c r="N44" s="96" t="s">
        <v>128</v>
      </c>
      <c r="O44" s="306"/>
      <c r="P44" s="306"/>
      <c r="Q44" s="306"/>
    </row>
    <row r="45" spans="1:17" ht="15" thickTop="1" thickBot="1" x14ac:dyDescent="0.3">
      <c r="A45" s="91" t="s">
        <v>131</v>
      </c>
      <c r="B45" s="97" t="s">
        <v>132</v>
      </c>
      <c r="C45" s="184">
        <v>79.30159003499999</v>
      </c>
      <c r="D45" s="184">
        <v>7.2926834059999974</v>
      </c>
      <c r="E45" s="184">
        <v>122.47471021000003</v>
      </c>
      <c r="F45" s="184">
        <v>11.241679602999998</v>
      </c>
      <c r="G45" s="184">
        <v>420.81232098700031</v>
      </c>
      <c r="H45" s="184">
        <v>78.076555940999981</v>
      </c>
      <c r="I45" s="184">
        <v>2.2765705000000005</v>
      </c>
      <c r="J45" s="184">
        <v>0.32013818099999991</v>
      </c>
      <c r="K45" s="184">
        <v>2.4508428150000001</v>
      </c>
      <c r="L45" s="184">
        <f t="shared" si="0"/>
        <v>724.24709167800017</v>
      </c>
      <c r="M45" s="98" t="s">
        <v>133</v>
      </c>
      <c r="N45" s="99" t="s">
        <v>131</v>
      </c>
      <c r="O45" s="306"/>
      <c r="P45" s="306"/>
      <c r="Q45" s="306"/>
    </row>
    <row r="46" spans="1:17" ht="14.4" thickTop="1" x14ac:dyDescent="0.25">
      <c r="A46" s="37" t="s">
        <v>134</v>
      </c>
      <c r="B46" s="38" t="s">
        <v>135</v>
      </c>
      <c r="C46" s="186">
        <v>42.728741667000001</v>
      </c>
      <c r="D46" s="186">
        <v>13.971917558000008</v>
      </c>
      <c r="E46" s="186">
        <v>192.40387355499956</v>
      </c>
      <c r="F46" s="186">
        <v>16.818741338000002</v>
      </c>
      <c r="G46" s="186">
        <v>281.74298353800054</v>
      </c>
      <c r="H46" s="186">
        <v>65.892413217000026</v>
      </c>
      <c r="I46" s="186">
        <v>2.9125230639999993</v>
      </c>
      <c r="J46" s="186">
        <v>0.98786140599999994</v>
      </c>
      <c r="K46" s="186">
        <v>0.25980034100000005</v>
      </c>
      <c r="L46" s="186">
        <f t="shared" si="0"/>
        <v>617.71885568400012</v>
      </c>
      <c r="M46" s="39" t="s">
        <v>136</v>
      </c>
      <c r="N46" s="40" t="s">
        <v>134</v>
      </c>
      <c r="O46" s="306"/>
      <c r="P46" s="306"/>
      <c r="Q46" s="306"/>
    </row>
    <row r="47" spans="1:17" ht="14.4" thickBot="1" x14ac:dyDescent="0.3">
      <c r="A47" s="93" t="s">
        <v>137</v>
      </c>
      <c r="B47" s="100" t="s">
        <v>138</v>
      </c>
      <c r="C47" s="187">
        <v>24.658193286000017</v>
      </c>
      <c r="D47" s="187">
        <v>13.379884499999999</v>
      </c>
      <c r="E47" s="187">
        <v>949.93705473200032</v>
      </c>
      <c r="F47" s="187">
        <v>7.5046091859999997</v>
      </c>
      <c r="G47" s="187">
        <v>388.17313635700071</v>
      </c>
      <c r="H47" s="187">
        <v>943.79946238400134</v>
      </c>
      <c r="I47" s="187">
        <v>6.221146602000001</v>
      </c>
      <c r="J47" s="187">
        <v>4.7509144549999993</v>
      </c>
      <c r="K47" s="187">
        <v>4.4007318979999965</v>
      </c>
      <c r="L47" s="187">
        <f t="shared" si="0"/>
        <v>2342.825133400002</v>
      </c>
      <c r="M47" s="101" t="s">
        <v>139</v>
      </c>
      <c r="N47" s="102" t="s">
        <v>137</v>
      </c>
      <c r="O47" s="306"/>
      <c r="P47" s="306"/>
      <c r="Q47" s="306"/>
    </row>
    <row r="48" spans="1:17" ht="21.6" thickTop="1" thickBot="1" x14ac:dyDescent="0.3">
      <c r="A48" s="91" t="s">
        <v>140</v>
      </c>
      <c r="B48" s="97" t="s">
        <v>508</v>
      </c>
      <c r="C48" s="115">
        <v>429.56791165999965</v>
      </c>
      <c r="D48" s="115">
        <v>244.02569888499994</v>
      </c>
      <c r="E48" s="115">
        <v>3849.3539716459991</v>
      </c>
      <c r="F48" s="115">
        <v>1172.1827263259997</v>
      </c>
      <c r="G48" s="115">
        <v>7610.474744627998</v>
      </c>
      <c r="H48" s="115">
        <v>549.55774744899998</v>
      </c>
      <c r="I48" s="115">
        <v>384.51905694200008</v>
      </c>
      <c r="J48" s="115">
        <v>20.625685443000005</v>
      </c>
      <c r="K48" s="115">
        <v>23.999010619000011</v>
      </c>
      <c r="L48" s="115">
        <f>SUM(C48:K48)</f>
        <v>14284.306553597995</v>
      </c>
      <c r="M48" s="98" t="s">
        <v>141</v>
      </c>
      <c r="N48" s="99" t="s">
        <v>140</v>
      </c>
      <c r="O48" s="306"/>
      <c r="P48" s="306"/>
      <c r="Q48" s="306"/>
    </row>
    <row r="49" spans="1:17" ht="27.75" customHeight="1" thickTop="1" thickBot="1" x14ac:dyDescent="0.3">
      <c r="A49" s="90" t="s">
        <v>142</v>
      </c>
      <c r="B49" s="94" t="s">
        <v>143</v>
      </c>
      <c r="C49" s="185">
        <v>2.8827202999999996E-2</v>
      </c>
      <c r="D49" s="185">
        <v>1.3463896100000003</v>
      </c>
      <c r="E49" s="185">
        <v>7.5851031690000026</v>
      </c>
      <c r="F49" s="185">
        <v>4.1407237E-2</v>
      </c>
      <c r="G49" s="185">
        <v>5.1995309279999979</v>
      </c>
      <c r="H49" s="185">
        <v>1.1673782349999995</v>
      </c>
      <c r="I49" s="185">
        <v>7.4549955000000001E-2</v>
      </c>
      <c r="J49" s="185">
        <v>9.8938559999999995E-3</v>
      </c>
      <c r="K49" s="185">
        <v>2.0880989999999999E-3</v>
      </c>
      <c r="L49" s="185">
        <f t="shared" si="0"/>
        <v>15.455168292</v>
      </c>
      <c r="M49" s="95" t="s">
        <v>144</v>
      </c>
      <c r="N49" s="96" t="s">
        <v>142</v>
      </c>
      <c r="O49" s="306"/>
      <c r="P49" s="306"/>
      <c r="Q49" s="306"/>
    </row>
    <row r="50" spans="1:17" ht="28.5" customHeight="1" thickTop="1" thickBot="1" x14ac:dyDescent="0.3">
      <c r="A50" s="91" t="s">
        <v>145</v>
      </c>
      <c r="B50" s="97" t="s">
        <v>146</v>
      </c>
      <c r="C50" s="184">
        <v>1.1789615150000003</v>
      </c>
      <c r="D50" s="184">
        <v>0.12509218499999997</v>
      </c>
      <c r="E50" s="184">
        <v>193.81390620099955</v>
      </c>
      <c r="F50" s="184">
        <v>5.463772210000001</v>
      </c>
      <c r="G50" s="184">
        <v>633.63374260100045</v>
      </c>
      <c r="H50" s="184">
        <v>67.854340448000031</v>
      </c>
      <c r="I50" s="184">
        <v>6.0923751399999997</v>
      </c>
      <c r="J50" s="184">
        <v>1.0851417089999997</v>
      </c>
      <c r="K50" s="184">
        <v>0.46790827100000004</v>
      </c>
      <c r="L50" s="184">
        <f t="shared" si="0"/>
        <v>909.7152402800001</v>
      </c>
      <c r="M50" s="98" t="s">
        <v>147</v>
      </c>
      <c r="N50" s="99" t="s">
        <v>145</v>
      </c>
      <c r="O50" s="306"/>
      <c r="P50" s="306"/>
      <c r="Q50" s="306"/>
    </row>
    <row r="51" spans="1:17" ht="15" thickTop="1" thickBot="1" x14ac:dyDescent="0.3">
      <c r="A51" s="90" t="s">
        <v>148</v>
      </c>
      <c r="B51" s="94" t="s">
        <v>149</v>
      </c>
      <c r="C51" s="185">
        <v>3.8263131140000004</v>
      </c>
      <c r="D51" s="185">
        <v>5.8748346880000053</v>
      </c>
      <c r="E51" s="185">
        <v>147.64408370299989</v>
      </c>
      <c r="F51" s="185">
        <v>9.2387810720000019</v>
      </c>
      <c r="G51" s="185">
        <v>278.2202359469992</v>
      </c>
      <c r="H51" s="185">
        <v>8.3004424599999922</v>
      </c>
      <c r="I51" s="185">
        <v>1.3519041020000004</v>
      </c>
      <c r="J51" s="185">
        <v>1.9566141330000002</v>
      </c>
      <c r="K51" s="185">
        <v>3.390504473</v>
      </c>
      <c r="L51" s="185">
        <f t="shared" si="0"/>
        <v>459.80371369199912</v>
      </c>
      <c r="M51" s="95" t="s">
        <v>150</v>
      </c>
      <c r="N51" s="96" t="s">
        <v>148</v>
      </c>
      <c r="O51" s="306"/>
      <c r="P51" s="306"/>
      <c r="Q51" s="306"/>
    </row>
    <row r="52" spans="1:17" ht="21.6" thickTop="1" thickBot="1" x14ac:dyDescent="0.3">
      <c r="A52" s="91" t="s">
        <v>151</v>
      </c>
      <c r="B52" s="97" t="s">
        <v>152</v>
      </c>
      <c r="C52" s="184">
        <v>61.05296904999998</v>
      </c>
      <c r="D52" s="184">
        <v>79.262286962999909</v>
      </c>
      <c r="E52" s="184">
        <v>209.07310645799927</v>
      </c>
      <c r="F52" s="184">
        <v>15.310958155999998</v>
      </c>
      <c r="G52" s="184">
        <v>358.33407126899897</v>
      </c>
      <c r="H52" s="184">
        <v>13.207839078999999</v>
      </c>
      <c r="I52" s="184">
        <v>5.3275091699999999</v>
      </c>
      <c r="J52" s="184">
        <v>0.74111078499999994</v>
      </c>
      <c r="K52" s="184">
        <v>2.080973937</v>
      </c>
      <c r="L52" s="184">
        <f t="shared" si="0"/>
        <v>744.39082486699806</v>
      </c>
      <c r="M52" s="98" t="s">
        <v>153</v>
      </c>
      <c r="N52" s="99" t="s">
        <v>151</v>
      </c>
      <c r="O52" s="306"/>
      <c r="P52" s="306"/>
      <c r="Q52" s="306"/>
    </row>
    <row r="53" spans="1:17" ht="27.6" thickTop="1" thickBot="1" x14ac:dyDescent="0.3">
      <c r="A53" s="90" t="s">
        <v>154</v>
      </c>
      <c r="B53" s="94" t="s">
        <v>155</v>
      </c>
      <c r="C53" s="185">
        <v>3.5929023549999988</v>
      </c>
      <c r="D53" s="185">
        <v>16.123531686999982</v>
      </c>
      <c r="E53" s="185">
        <v>211.7327435289985</v>
      </c>
      <c r="F53" s="185">
        <v>9.2287226990000022</v>
      </c>
      <c r="G53" s="185">
        <v>1142.3953948410026</v>
      </c>
      <c r="H53" s="185">
        <v>48.842899254999971</v>
      </c>
      <c r="I53" s="185">
        <v>3.4366795090000011</v>
      </c>
      <c r="J53" s="185">
        <v>1.1122573649999996</v>
      </c>
      <c r="K53" s="185">
        <v>3.5625193050000012</v>
      </c>
      <c r="L53" s="185">
        <f t="shared" si="0"/>
        <v>1440.0276505450011</v>
      </c>
      <c r="M53" s="95" t="s">
        <v>156</v>
      </c>
      <c r="N53" s="96" t="s">
        <v>154</v>
      </c>
      <c r="O53" s="306"/>
      <c r="P53" s="306"/>
      <c r="Q53" s="306"/>
    </row>
    <row r="54" spans="1:17" ht="27.6" thickTop="1" thickBot="1" x14ac:dyDescent="0.3">
      <c r="A54" s="91" t="s">
        <v>157</v>
      </c>
      <c r="B54" s="97" t="s">
        <v>158</v>
      </c>
      <c r="C54" s="184">
        <v>68.643457724999905</v>
      </c>
      <c r="D54" s="184">
        <v>35.030662427000024</v>
      </c>
      <c r="E54" s="184">
        <v>768.90058260699789</v>
      </c>
      <c r="F54" s="184">
        <v>17.359985030999994</v>
      </c>
      <c r="G54" s="184">
        <v>919.83048973799998</v>
      </c>
      <c r="H54" s="184">
        <v>41.501651184000025</v>
      </c>
      <c r="I54" s="184">
        <v>16.362827576000019</v>
      </c>
      <c r="J54" s="184">
        <v>1.8173015600000004</v>
      </c>
      <c r="K54" s="184">
        <v>0.51826932100000012</v>
      </c>
      <c r="L54" s="184">
        <f t="shared" si="0"/>
        <v>1869.9652271689977</v>
      </c>
      <c r="M54" s="98" t="s">
        <v>159</v>
      </c>
      <c r="N54" s="99" t="s">
        <v>157</v>
      </c>
      <c r="O54" s="306"/>
      <c r="P54" s="306"/>
      <c r="Q54" s="306"/>
    </row>
    <row r="55" spans="1:17" ht="15" thickTop="1" thickBot="1" x14ac:dyDescent="0.3">
      <c r="A55" s="90" t="s">
        <v>160</v>
      </c>
      <c r="B55" s="94" t="s">
        <v>161</v>
      </c>
      <c r="C55" s="185">
        <v>214.41342718499985</v>
      </c>
      <c r="D55" s="185">
        <v>54.976071898000001</v>
      </c>
      <c r="E55" s="185">
        <v>1171.0382667080016</v>
      </c>
      <c r="F55" s="185">
        <v>376.39243780099986</v>
      </c>
      <c r="G55" s="185">
        <v>2097.7891119679957</v>
      </c>
      <c r="H55" s="185">
        <v>76.319198189000019</v>
      </c>
      <c r="I55" s="185">
        <v>330.34207076200011</v>
      </c>
      <c r="J55" s="185">
        <v>0.46274844000000004</v>
      </c>
      <c r="K55" s="185">
        <v>9.1586554290000048</v>
      </c>
      <c r="L55" s="185">
        <f t="shared" si="0"/>
        <v>4330.8919883799972</v>
      </c>
      <c r="M55" s="95" t="s">
        <v>162</v>
      </c>
      <c r="N55" s="96" t="s">
        <v>160</v>
      </c>
      <c r="O55" s="306"/>
      <c r="P55" s="306"/>
      <c r="Q55" s="306"/>
    </row>
    <row r="56" spans="1:17" ht="15" thickTop="1" thickBot="1" x14ac:dyDescent="0.3">
      <c r="A56" s="91" t="s">
        <v>163</v>
      </c>
      <c r="B56" s="97" t="s">
        <v>164</v>
      </c>
      <c r="C56" s="184">
        <v>21.707155863000001</v>
      </c>
      <c r="D56" s="184">
        <v>12.514310815000002</v>
      </c>
      <c r="E56" s="184">
        <v>265.73133999399982</v>
      </c>
      <c r="F56" s="184">
        <v>691.76155729900006</v>
      </c>
      <c r="G56" s="184">
        <v>572.95084337199978</v>
      </c>
      <c r="H56" s="184">
        <v>39.391391102999997</v>
      </c>
      <c r="I56" s="184">
        <v>3.3560422110000006</v>
      </c>
      <c r="J56" s="184">
        <v>2.5950255020000004</v>
      </c>
      <c r="K56" s="184">
        <v>1.1186414639999998</v>
      </c>
      <c r="L56" s="184">
        <f t="shared" si="0"/>
        <v>1611.1263076229993</v>
      </c>
      <c r="M56" s="98" t="s">
        <v>165</v>
      </c>
      <c r="N56" s="99" t="s">
        <v>163</v>
      </c>
      <c r="O56" s="306"/>
      <c r="P56" s="306"/>
      <c r="Q56" s="306"/>
    </row>
    <row r="57" spans="1:17" ht="24" customHeight="1" thickTop="1" thickBot="1" x14ac:dyDescent="0.3">
      <c r="A57" s="90" t="s">
        <v>166</v>
      </c>
      <c r="B57" s="94" t="s">
        <v>167</v>
      </c>
      <c r="C57" s="185">
        <v>55.123897649999975</v>
      </c>
      <c r="D57" s="185">
        <v>38.77251861200002</v>
      </c>
      <c r="E57" s="185">
        <v>873.83483927700217</v>
      </c>
      <c r="F57" s="185">
        <v>47.385104820999963</v>
      </c>
      <c r="G57" s="185">
        <v>1602.1213239640019</v>
      </c>
      <c r="H57" s="185">
        <v>252.97260749600002</v>
      </c>
      <c r="I57" s="185">
        <v>18.17509851699997</v>
      </c>
      <c r="J57" s="185">
        <v>10.845592093000002</v>
      </c>
      <c r="K57" s="185">
        <v>3.69945032</v>
      </c>
      <c r="L57" s="185">
        <f t="shared" si="0"/>
        <v>2902.930432750004</v>
      </c>
      <c r="M57" s="95" t="s">
        <v>168</v>
      </c>
      <c r="N57" s="96" t="s">
        <v>166</v>
      </c>
      <c r="O57" s="306"/>
      <c r="P57" s="306"/>
      <c r="Q57" s="306"/>
    </row>
    <row r="58" spans="1:17" ht="15" thickTop="1" thickBot="1" x14ac:dyDescent="0.3">
      <c r="A58" s="91" t="s">
        <v>169</v>
      </c>
      <c r="B58" s="97" t="s">
        <v>509</v>
      </c>
      <c r="C58" s="115">
        <v>321.38972687199998</v>
      </c>
      <c r="D58" s="115">
        <v>122.71171180700004</v>
      </c>
      <c r="E58" s="115">
        <v>12949.108115873007</v>
      </c>
      <c r="F58" s="115">
        <v>320.78910607300008</v>
      </c>
      <c r="G58" s="115">
        <v>14363.725716208008</v>
      </c>
      <c r="H58" s="115">
        <v>8948.0344058100018</v>
      </c>
      <c r="I58" s="115">
        <v>677.55284530799997</v>
      </c>
      <c r="J58" s="115">
        <v>69.749005460000006</v>
      </c>
      <c r="K58" s="115">
        <v>43.352683108999997</v>
      </c>
      <c r="L58" s="115">
        <f>SUM(C58:K58)</f>
        <v>37816.413316520011</v>
      </c>
      <c r="M58" s="98" t="s">
        <v>171</v>
      </c>
      <c r="N58" s="99" t="s">
        <v>169</v>
      </c>
      <c r="O58" s="306"/>
      <c r="P58" s="306"/>
      <c r="Q58" s="306"/>
    </row>
    <row r="59" spans="1:17" ht="15" thickTop="1" thickBot="1" x14ac:dyDescent="0.3">
      <c r="A59" s="90" t="s">
        <v>172</v>
      </c>
      <c r="B59" s="94" t="s">
        <v>173</v>
      </c>
      <c r="C59" s="185">
        <v>0.35778096800000014</v>
      </c>
      <c r="D59" s="185">
        <v>18.195296919</v>
      </c>
      <c r="E59" s="185">
        <v>3138.2568402669999</v>
      </c>
      <c r="F59" s="185">
        <v>6.7743167819999961</v>
      </c>
      <c r="G59" s="185">
        <v>300.18522549800019</v>
      </c>
      <c r="H59" s="185">
        <v>4802.2523318059993</v>
      </c>
      <c r="I59" s="185">
        <v>87.811767757999945</v>
      </c>
      <c r="J59" s="185">
        <v>3.1755062810000001</v>
      </c>
      <c r="K59" s="185">
        <v>9.6487695999999984E-2</v>
      </c>
      <c r="L59" s="185">
        <f t="shared" si="0"/>
        <v>8357.1055539750014</v>
      </c>
      <c r="M59" s="95" t="s">
        <v>174</v>
      </c>
      <c r="N59" s="96" t="s">
        <v>172</v>
      </c>
      <c r="O59" s="306"/>
      <c r="P59" s="306"/>
      <c r="Q59" s="306"/>
    </row>
    <row r="60" spans="1:17" ht="15" thickTop="1" thickBot="1" x14ac:dyDescent="0.3">
      <c r="A60" s="91" t="s">
        <v>175</v>
      </c>
      <c r="B60" s="97" t="s">
        <v>176</v>
      </c>
      <c r="C60" s="184">
        <v>2.8601374539999989</v>
      </c>
      <c r="D60" s="184">
        <v>3.4701181180000003</v>
      </c>
      <c r="E60" s="184">
        <v>771.62320981499738</v>
      </c>
      <c r="F60" s="184">
        <v>53.105852794000029</v>
      </c>
      <c r="G60" s="184">
        <v>746.74705029799964</v>
      </c>
      <c r="H60" s="184">
        <v>458.21036958800022</v>
      </c>
      <c r="I60" s="184">
        <v>26.090971573000015</v>
      </c>
      <c r="J60" s="184">
        <v>16.596965259000001</v>
      </c>
      <c r="K60" s="184">
        <v>0.45092229000000017</v>
      </c>
      <c r="L60" s="184">
        <f t="shared" si="0"/>
        <v>2079.1555971889975</v>
      </c>
      <c r="M60" s="98" t="s">
        <v>177</v>
      </c>
      <c r="N60" s="99" t="s">
        <v>175</v>
      </c>
      <c r="O60" s="306"/>
      <c r="P60" s="306"/>
      <c r="Q60" s="306"/>
    </row>
    <row r="61" spans="1:17" ht="15" thickTop="1" thickBot="1" x14ac:dyDescent="0.3">
      <c r="A61" s="90" t="s">
        <v>178</v>
      </c>
      <c r="B61" s="94" t="s">
        <v>179</v>
      </c>
      <c r="C61" s="185">
        <v>0.230287559</v>
      </c>
      <c r="D61" s="185">
        <v>0.871062856</v>
      </c>
      <c r="E61" s="185">
        <v>70.974378342999955</v>
      </c>
      <c r="F61" s="185">
        <v>2.9738478050000006</v>
      </c>
      <c r="G61" s="185">
        <v>73.972260807000055</v>
      </c>
      <c r="H61" s="185">
        <v>51.337314940000041</v>
      </c>
      <c r="I61" s="185">
        <v>2.7294583579999996</v>
      </c>
      <c r="J61" s="185">
        <v>0.96617173099999998</v>
      </c>
      <c r="K61" s="185">
        <v>0</v>
      </c>
      <c r="L61" s="185">
        <f t="shared" si="0"/>
        <v>204.05478239900006</v>
      </c>
      <c r="M61" s="95" t="s">
        <v>180</v>
      </c>
      <c r="N61" s="96" t="s">
        <v>178</v>
      </c>
      <c r="O61" s="306"/>
      <c r="P61" s="306"/>
      <c r="Q61" s="306"/>
    </row>
    <row r="62" spans="1:17" ht="27" thickTop="1" x14ac:dyDescent="0.25">
      <c r="A62" s="43" t="s">
        <v>181</v>
      </c>
      <c r="B62" s="44" t="s">
        <v>182</v>
      </c>
      <c r="C62" s="188">
        <v>15.826724321000002</v>
      </c>
      <c r="D62" s="188">
        <v>34.916146620000042</v>
      </c>
      <c r="E62" s="188">
        <v>2772.7297642230001</v>
      </c>
      <c r="F62" s="188">
        <v>84.927052139000054</v>
      </c>
      <c r="G62" s="188">
        <v>1991.5991933920052</v>
      </c>
      <c r="H62" s="188">
        <v>985.17481045600061</v>
      </c>
      <c r="I62" s="188">
        <v>70.43274158600002</v>
      </c>
      <c r="J62" s="188">
        <v>14.756223952000008</v>
      </c>
      <c r="K62" s="188">
        <v>4.1989670100000005</v>
      </c>
      <c r="L62" s="188">
        <f t="shared" si="0"/>
        <v>5974.5616236990054</v>
      </c>
      <c r="M62" s="45" t="s">
        <v>183</v>
      </c>
      <c r="N62" s="46" t="s">
        <v>181</v>
      </c>
      <c r="O62" s="306"/>
      <c r="P62" s="306"/>
      <c r="Q62" s="306"/>
    </row>
    <row r="63" spans="1:17" ht="21" thickBot="1" x14ac:dyDescent="0.3">
      <c r="A63" s="93" t="s">
        <v>184</v>
      </c>
      <c r="B63" s="100" t="s">
        <v>185</v>
      </c>
      <c r="C63" s="187">
        <v>1.0895720769999999</v>
      </c>
      <c r="D63" s="187">
        <v>0.19848309499999997</v>
      </c>
      <c r="E63" s="187">
        <v>352.24337943000052</v>
      </c>
      <c r="F63" s="187">
        <v>3.9246035830000014</v>
      </c>
      <c r="G63" s="187">
        <v>1131.2889964549981</v>
      </c>
      <c r="H63" s="187">
        <v>140.412526676</v>
      </c>
      <c r="I63" s="187">
        <v>30.001227344000018</v>
      </c>
      <c r="J63" s="187">
        <v>1.1024959470000004</v>
      </c>
      <c r="K63" s="187">
        <v>0.27366561799999994</v>
      </c>
      <c r="L63" s="187">
        <f t="shared" si="0"/>
        <v>1660.5349502249987</v>
      </c>
      <c r="M63" s="101" t="s">
        <v>250</v>
      </c>
      <c r="N63" s="102" t="s">
        <v>184</v>
      </c>
      <c r="O63" s="306"/>
      <c r="P63" s="306"/>
      <c r="Q63" s="306"/>
    </row>
    <row r="64" spans="1:17" ht="27.6" thickTop="1" thickBot="1" x14ac:dyDescent="0.3">
      <c r="A64" s="91" t="s">
        <v>186</v>
      </c>
      <c r="B64" s="97" t="s">
        <v>187</v>
      </c>
      <c r="C64" s="184">
        <v>1.3210150270000007</v>
      </c>
      <c r="D64" s="184">
        <v>45.298013919000006</v>
      </c>
      <c r="E64" s="184">
        <v>284.56901155600025</v>
      </c>
      <c r="F64" s="184">
        <v>8.0602867859999972</v>
      </c>
      <c r="G64" s="184">
        <v>3009.688795208006</v>
      </c>
      <c r="H64" s="184">
        <v>214.74608140000012</v>
      </c>
      <c r="I64" s="184">
        <v>94.360820446999995</v>
      </c>
      <c r="J64" s="184">
        <v>3.7273544850000002</v>
      </c>
      <c r="K64" s="184">
        <v>0.25436968599999998</v>
      </c>
      <c r="L64" s="184">
        <f t="shared" si="0"/>
        <v>3662.0257485140064</v>
      </c>
      <c r="M64" s="98" t="s">
        <v>188</v>
      </c>
      <c r="N64" s="99" t="s">
        <v>186</v>
      </c>
      <c r="O64" s="306"/>
      <c r="P64" s="306"/>
      <c r="Q64" s="306"/>
    </row>
    <row r="65" spans="1:17" ht="27.6" thickTop="1" thickBot="1" x14ac:dyDescent="0.3">
      <c r="A65" s="90" t="s">
        <v>189</v>
      </c>
      <c r="B65" s="94" t="s">
        <v>190</v>
      </c>
      <c r="C65" s="185">
        <v>277.74377780200001</v>
      </c>
      <c r="D65" s="185">
        <v>8.8152711769999978</v>
      </c>
      <c r="E65" s="185">
        <v>1778.3175359000047</v>
      </c>
      <c r="F65" s="185">
        <v>119.53710678500001</v>
      </c>
      <c r="G65" s="185">
        <v>1660.2554136900012</v>
      </c>
      <c r="H65" s="185">
        <v>470.55163912500137</v>
      </c>
      <c r="I65" s="185">
        <v>133.69458142099995</v>
      </c>
      <c r="J65" s="185">
        <v>15.262549615999996</v>
      </c>
      <c r="K65" s="185">
        <v>1.4057184859999992</v>
      </c>
      <c r="L65" s="185">
        <f t="shared" si="0"/>
        <v>4465.5835940020079</v>
      </c>
      <c r="M65" s="95" t="s">
        <v>191</v>
      </c>
      <c r="N65" s="96" t="s">
        <v>189</v>
      </c>
      <c r="O65" s="306"/>
      <c r="P65" s="306"/>
      <c r="Q65" s="306"/>
    </row>
    <row r="66" spans="1:17" ht="21.75" customHeight="1" thickTop="1" thickBot="1" x14ac:dyDescent="0.3">
      <c r="A66" s="91" t="s">
        <v>192</v>
      </c>
      <c r="B66" s="97" t="s">
        <v>193</v>
      </c>
      <c r="C66" s="184">
        <v>19.04238303799999</v>
      </c>
      <c r="D66" s="184">
        <v>10.817629990999997</v>
      </c>
      <c r="E66" s="184">
        <v>1615.8131089270014</v>
      </c>
      <c r="F66" s="184">
        <v>7.073061751</v>
      </c>
      <c r="G66" s="184">
        <v>1646.3008197619984</v>
      </c>
      <c r="H66" s="184">
        <v>653.39640916699966</v>
      </c>
      <c r="I66" s="184">
        <v>196.136822634</v>
      </c>
      <c r="J66" s="184">
        <v>6.8266170190000031</v>
      </c>
      <c r="K66" s="184">
        <v>14.815835760000002</v>
      </c>
      <c r="L66" s="184">
        <f t="shared" si="0"/>
        <v>4170.2226880489989</v>
      </c>
      <c r="M66" s="98" t="s">
        <v>194</v>
      </c>
      <c r="N66" s="99" t="s">
        <v>192</v>
      </c>
      <c r="O66" s="306"/>
      <c r="P66" s="306"/>
      <c r="Q66" s="306"/>
    </row>
    <row r="67" spans="1:17" ht="15.75" customHeight="1" thickTop="1" thickBot="1" x14ac:dyDescent="0.3">
      <c r="A67" s="90" t="s">
        <v>195</v>
      </c>
      <c r="B67" s="94" t="s">
        <v>196</v>
      </c>
      <c r="C67" s="185">
        <v>2.918048626</v>
      </c>
      <c r="D67" s="185">
        <v>0.129689112</v>
      </c>
      <c r="E67" s="185">
        <v>2164.5808874120021</v>
      </c>
      <c r="F67" s="185">
        <v>34.412977647999995</v>
      </c>
      <c r="G67" s="185">
        <v>3803.6879610979977</v>
      </c>
      <c r="H67" s="185">
        <v>1171.9529226519994</v>
      </c>
      <c r="I67" s="185">
        <v>36.294454186999999</v>
      </c>
      <c r="J67" s="185">
        <v>7.335121169999999</v>
      </c>
      <c r="K67" s="185">
        <v>21.856716562999996</v>
      </c>
      <c r="L67" s="185">
        <f t="shared" si="0"/>
        <v>7243.1687784679998</v>
      </c>
      <c r="M67" s="95" t="s">
        <v>197</v>
      </c>
      <c r="N67" s="96" t="s">
        <v>195</v>
      </c>
      <c r="O67" s="306"/>
      <c r="P67" s="306"/>
      <c r="Q67" s="306"/>
    </row>
    <row r="68" spans="1:17" ht="15.75" customHeight="1" thickTop="1" thickBot="1" x14ac:dyDescent="0.3">
      <c r="A68" s="91" t="s">
        <v>198</v>
      </c>
      <c r="B68" s="97" t="s">
        <v>23</v>
      </c>
      <c r="C68" s="115">
        <v>158.93250143100002</v>
      </c>
      <c r="D68" s="115">
        <v>201.79506838300011</v>
      </c>
      <c r="E68" s="115">
        <v>4896.2607504290081</v>
      </c>
      <c r="F68" s="115">
        <v>985.02434807099996</v>
      </c>
      <c r="G68" s="115">
        <v>6811.2116461399937</v>
      </c>
      <c r="H68" s="115">
        <v>2679.6150372699958</v>
      </c>
      <c r="I68" s="115">
        <v>383.90292923200025</v>
      </c>
      <c r="J68" s="115">
        <v>28.524328003000001</v>
      </c>
      <c r="K68" s="115">
        <v>98.923272620000049</v>
      </c>
      <c r="L68" s="115">
        <f>SUM(C68:K68)</f>
        <v>16244.189881578999</v>
      </c>
      <c r="M68" s="98" t="s">
        <v>199</v>
      </c>
      <c r="N68" s="99" t="s">
        <v>198</v>
      </c>
      <c r="O68" s="306"/>
      <c r="P68" s="306"/>
      <c r="Q68" s="306"/>
    </row>
    <row r="69" spans="1:17" ht="28.5" customHeight="1" thickTop="1" thickBot="1" x14ac:dyDescent="0.3">
      <c r="A69" s="90" t="s">
        <v>200</v>
      </c>
      <c r="B69" s="94" t="s">
        <v>201</v>
      </c>
      <c r="C69" s="185">
        <v>41.722682226999993</v>
      </c>
      <c r="D69" s="185">
        <v>41.668645562000016</v>
      </c>
      <c r="E69" s="185">
        <v>313.67445054300055</v>
      </c>
      <c r="F69" s="185">
        <v>34.932354025999992</v>
      </c>
      <c r="G69" s="185">
        <v>445.31376641699967</v>
      </c>
      <c r="H69" s="185">
        <v>18.929107581999986</v>
      </c>
      <c r="I69" s="185">
        <v>6.5087618870000012</v>
      </c>
      <c r="J69" s="185">
        <v>1.6151859590000002</v>
      </c>
      <c r="K69" s="185">
        <v>3.9432329999999995E-2</v>
      </c>
      <c r="L69" s="185">
        <f t="shared" si="0"/>
        <v>904.40438653300009</v>
      </c>
      <c r="M69" s="95" t="s">
        <v>202</v>
      </c>
      <c r="N69" s="96" t="s">
        <v>200</v>
      </c>
      <c r="O69" s="306"/>
      <c r="P69" s="306"/>
      <c r="Q69" s="306"/>
    </row>
    <row r="70" spans="1:17" ht="15" thickTop="1" thickBot="1" x14ac:dyDescent="0.3">
      <c r="A70" s="91" t="s">
        <v>203</v>
      </c>
      <c r="B70" s="97" t="s">
        <v>204</v>
      </c>
      <c r="C70" s="184">
        <v>39.963729633999961</v>
      </c>
      <c r="D70" s="184">
        <v>14.351559913000013</v>
      </c>
      <c r="E70" s="184">
        <v>592.59793133000096</v>
      </c>
      <c r="F70" s="184">
        <v>10.905983773000004</v>
      </c>
      <c r="G70" s="184">
        <v>875.2034161060011</v>
      </c>
      <c r="H70" s="184">
        <v>88.952402531999937</v>
      </c>
      <c r="I70" s="184">
        <v>23.12072714799999</v>
      </c>
      <c r="J70" s="184">
        <v>1.072432399</v>
      </c>
      <c r="K70" s="184">
        <v>0.36695606900000005</v>
      </c>
      <c r="L70" s="184">
        <f t="shared" si="0"/>
        <v>1646.5351389040022</v>
      </c>
      <c r="M70" s="98" t="s">
        <v>244</v>
      </c>
      <c r="N70" s="99" t="s">
        <v>203</v>
      </c>
      <c r="O70" s="306"/>
      <c r="P70" s="306"/>
      <c r="Q70" s="306"/>
    </row>
    <row r="71" spans="1:17" ht="26.25" customHeight="1" thickTop="1" thickBot="1" x14ac:dyDescent="0.3">
      <c r="A71" s="90" t="s">
        <v>205</v>
      </c>
      <c r="B71" s="94" t="s">
        <v>245</v>
      </c>
      <c r="C71" s="185">
        <v>2.8810861040000013</v>
      </c>
      <c r="D71" s="185">
        <v>4.2429854479999998</v>
      </c>
      <c r="E71" s="185">
        <v>299.289146034</v>
      </c>
      <c r="F71" s="185">
        <v>2.897891083999999</v>
      </c>
      <c r="G71" s="185">
        <v>299.99872485100008</v>
      </c>
      <c r="H71" s="185">
        <v>17.813761981999999</v>
      </c>
      <c r="I71" s="185">
        <v>0.82768057100000014</v>
      </c>
      <c r="J71" s="185">
        <v>0.31432714300000009</v>
      </c>
      <c r="K71" s="185">
        <v>0.3086777730000001</v>
      </c>
      <c r="L71" s="185">
        <f t="shared" ref="L71:L75" si="1">SUM(C71:K71)</f>
        <v>628.57428098999992</v>
      </c>
      <c r="M71" s="95" t="s">
        <v>206</v>
      </c>
      <c r="N71" s="96" t="s">
        <v>205</v>
      </c>
      <c r="O71" s="306"/>
      <c r="P71" s="306"/>
      <c r="Q71" s="306"/>
    </row>
    <row r="72" spans="1:17" ht="15" thickTop="1" thickBot="1" x14ac:dyDescent="0.3">
      <c r="A72" s="91" t="s">
        <v>207</v>
      </c>
      <c r="B72" s="97" t="s">
        <v>208</v>
      </c>
      <c r="C72" s="184">
        <v>23.793122731000025</v>
      </c>
      <c r="D72" s="184">
        <v>87.854459017000053</v>
      </c>
      <c r="E72" s="184">
        <v>662.15128478500026</v>
      </c>
      <c r="F72" s="184">
        <v>11.647047593999972</v>
      </c>
      <c r="G72" s="184">
        <v>2035.9565850739937</v>
      </c>
      <c r="H72" s="184">
        <v>97.428082077999974</v>
      </c>
      <c r="I72" s="184">
        <v>15.516736459999988</v>
      </c>
      <c r="J72" s="184">
        <v>3.808199868</v>
      </c>
      <c r="K72" s="184">
        <v>4.7246658039999971</v>
      </c>
      <c r="L72" s="184">
        <f t="shared" si="1"/>
        <v>2942.8801834109941</v>
      </c>
      <c r="M72" s="98" t="s">
        <v>209</v>
      </c>
      <c r="N72" s="99" t="s">
        <v>207</v>
      </c>
      <c r="O72" s="306"/>
      <c r="P72" s="306"/>
      <c r="Q72" s="306"/>
    </row>
    <row r="73" spans="1:17" ht="15" thickTop="1" thickBot="1" x14ac:dyDescent="0.3">
      <c r="A73" s="90" t="s">
        <v>210</v>
      </c>
      <c r="B73" s="94" t="s">
        <v>211</v>
      </c>
      <c r="C73" s="185">
        <v>2.1409577719999988</v>
      </c>
      <c r="D73" s="185">
        <v>1.5623873739999989</v>
      </c>
      <c r="E73" s="185">
        <v>319.79884814000013</v>
      </c>
      <c r="F73" s="185">
        <v>8.1611567580000024</v>
      </c>
      <c r="G73" s="185">
        <v>379.17804577400028</v>
      </c>
      <c r="H73" s="185">
        <v>19.127362820000002</v>
      </c>
      <c r="I73" s="185">
        <v>6.1433245079999992</v>
      </c>
      <c r="J73" s="185">
        <v>0.20560035800000001</v>
      </c>
      <c r="K73" s="185">
        <v>0.19205624299999999</v>
      </c>
      <c r="L73" s="185">
        <f t="shared" si="1"/>
        <v>736.50973974700037</v>
      </c>
      <c r="M73" s="95" t="s">
        <v>212</v>
      </c>
      <c r="N73" s="96" t="s">
        <v>210</v>
      </c>
      <c r="O73" s="306"/>
      <c r="P73" s="306"/>
      <c r="Q73" s="306"/>
    </row>
    <row r="74" spans="1:17" ht="34.5" customHeight="1" thickTop="1" thickBot="1" x14ac:dyDescent="0.3">
      <c r="A74" s="91">
        <v>87</v>
      </c>
      <c r="B74" s="97" t="s">
        <v>213</v>
      </c>
      <c r="C74" s="184">
        <v>1.2960598599999997</v>
      </c>
      <c r="D74" s="184">
        <v>2.795439204</v>
      </c>
      <c r="E74" s="184">
        <v>740.57430617600005</v>
      </c>
      <c r="F74" s="184">
        <v>58.129427431000039</v>
      </c>
      <c r="G74" s="184">
        <v>357.28395598699939</v>
      </c>
      <c r="H74" s="184">
        <v>521.00897307399941</v>
      </c>
      <c r="I74" s="184">
        <v>122.90182674599987</v>
      </c>
      <c r="J74" s="184">
        <v>11.630000541000005</v>
      </c>
      <c r="K74" s="184">
        <v>1.6096798979999996</v>
      </c>
      <c r="L74" s="184">
        <f t="shared" si="1"/>
        <v>1817.2296689169989</v>
      </c>
      <c r="M74" s="98" t="s">
        <v>214</v>
      </c>
      <c r="N74" s="99" t="s">
        <v>215</v>
      </c>
      <c r="O74" s="306"/>
      <c r="P74" s="306"/>
      <c r="Q74" s="306"/>
    </row>
    <row r="75" spans="1:17" ht="34.5" customHeight="1" thickTop="1" thickBot="1" x14ac:dyDescent="0.3">
      <c r="A75" s="90">
        <v>88</v>
      </c>
      <c r="B75" s="94" t="s">
        <v>216</v>
      </c>
      <c r="C75" s="185">
        <v>6.0811882229999998</v>
      </c>
      <c r="D75" s="185">
        <v>0.70620366199999962</v>
      </c>
      <c r="E75" s="185">
        <v>107.09046455799975</v>
      </c>
      <c r="F75" s="185">
        <v>732.23437950100003</v>
      </c>
      <c r="G75" s="185">
        <v>126.12938445800017</v>
      </c>
      <c r="H75" s="185">
        <v>32.048970533999999</v>
      </c>
      <c r="I75" s="185">
        <v>1.773131524000001</v>
      </c>
      <c r="J75" s="185">
        <v>0.41535248499999994</v>
      </c>
      <c r="K75" s="185">
        <v>0.14482706799999998</v>
      </c>
      <c r="L75" s="185">
        <f t="shared" si="1"/>
        <v>1006.623902013</v>
      </c>
      <c r="M75" s="95" t="s">
        <v>217</v>
      </c>
      <c r="N75" s="96" t="s">
        <v>218</v>
      </c>
      <c r="O75" s="306"/>
      <c r="P75" s="306"/>
      <c r="Q75" s="306"/>
    </row>
    <row r="76" spans="1:17" ht="28.5" customHeight="1" thickTop="1" thickBot="1" x14ac:dyDescent="0.3">
      <c r="A76" s="91">
        <v>89</v>
      </c>
      <c r="B76" s="97" t="s">
        <v>219</v>
      </c>
      <c r="C76" s="184">
        <v>41.053674880000045</v>
      </c>
      <c r="D76" s="184">
        <v>48.613388203000049</v>
      </c>
      <c r="E76" s="184">
        <v>1861.0843188630067</v>
      </c>
      <c r="F76" s="184">
        <v>126.11610790399989</v>
      </c>
      <c r="G76" s="184">
        <v>2292.1477674729995</v>
      </c>
      <c r="H76" s="184">
        <v>1884.3063766679963</v>
      </c>
      <c r="I76" s="184">
        <v>207.11074038800038</v>
      </c>
      <c r="J76" s="184">
        <v>9.4632292499999959</v>
      </c>
      <c r="K76" s="184">
        <v>91.536977435000054</v>
      </c>
      <c r="L76" s="184">
        <f>SUM(C76:K76)</f>
        <v>6561.432581064003</v>
      </c>
      <c r="M76" s="98" t="s">
        <v>246</v>
      </c>
      <c r="N76" s="99" t="s">
        <v>220</v>
      </c>
      <c r="O76" s="306"/>
      <c r="P76" s="306"/>
      <c r="Q76" s="306"/>
    </row>
    <row r="77" spans="1:17" ht="29.25" customHeight="1" thickTop="1" x14ac:dyDescent="0.25">
      <c r="A77" s="37" t="s">
        <v>221</v>
      </c>
      <c r="B77" s="38" t="s">
        <v>510</v>
      </c>
      <c r="C77" s="309">
        <v>5.3197827910000006</v>
      </c>
      <c r="D77" s="309">
        <v>0.53212243199999987</v>
      </c>
      <c r="E77" s="309">
        <v>22.841551247000002</v>
      </c>
      <c r="F77" s="309">
        <v>542.97943630000009</v>
      </c>
      <c r="G77" s="309">
        <v>207.66530454500003</v>
      </c>
      <c r="H77" s="309">
        <v>45.924522126999996</v>
      </c>
      <c r="I77" s="309">
        <v>0.48118156500000026</v>
      </c>
      <c r="J77" s="309">
        <v>0.17882095799999995</v>
      </c>
      <c r="K77" s="309">
        <v>0.17321130999999998</v>
      </c>
      <c r="L77" s="309">
        <f>SUM(C77:K77)</f>
        <v>826.09593327500022</v>
      </c>
      <c r="M77" s="39" t="s">
        <v>251</v>
      </c>
      <c r="N77" s="40" t="s">
        <v>221</v>
      </c>
      <c r="O77" s="306"/>
      <c r="P77" s="306"/>
      <c r="Q77" s="306"/>
    </row>
    <row r="78" spans="1:17" ht="22.5" customHeight="1" x14ac:dyDescent="0.25">
      <c r="A78" s="431" t="s">
        <v>29</v>
      </c>
      <c r="B78" s="432"/>
      <c r="C78" s="260">
        <f>+C77+C68+C58+C48+C38+C34+C30+C20+C17+C6</f>
        <v>3102.0864988949988</v>
      </c>
      <c r="D78" s="260">
        <f t="shared" ref="D78:K78" si="2">+D77+D68+D58+D48+D38+D34+D30+D20+D17+D6</f>
        <v>1711.8383411410002</v>
      </c>
      <c r="E78" s="260">
        <f t="shared" si="2"/>
        <v>29029.478815275004</v>
      </c>
      <c r="F78" s="260">
        <f t="shared" si="2"/>
        <v>3893.9291380699997</v>
      </c>
      <c r="G78" s="260">
        <f t="shared" si="2"/>
        <v>36268.908043831994</v>
      </c>
      <c r="H78" s="260">
        <f t="shared" si="2"/>
        <v>14970.112208662998</v>
      </c>
      <c r="I78" s="260">
        <f t="shared" si="2"/>
        <v>2623.7455160740001</v>
      </c>
      <c r="J78" s="260">
        <f t="shared" si="2"/>
        <v>1905.5553429769993</v>
      </c>
      <c r="K78" s="260">
        <f t="shared" si="2"/>
        <v>533.32126854000001</v>
      </c>
      <c r="L78" s="260">
        <f>+L77+L68+L58+L48+L38+L34+L30+L20+L17+L6</f>
        <v>94038.975173467028</v>
      </c>
      <c r="M78" s="433" t="s">
        <v>28</v>
      </c>
      <c r="N78" s="434"/>
      <c r="P78" s="306"/>
      <c r="Q78" s="306"/>
    </row>
    <row r="79" spans="1:17" x14ac:dyDescent="0.25">
      <c r="A79" s="435" t="s">
        <v>381</v>
      </c>
      <c r="B79" s="435"/>
      <c r="C79" s="219"/>
      <c r="D79" s="219"/>
      <c r="E79" s="219"/>
      <c r="F79" s="219"/>
      <c r="G79" s="219"/>
      <c r="H79" s="219"/>
      <c r="I79" s="219"/>
      <c r="J79" s="219"/>
      <c r="K79" s="219"/>
      <c r="L79" s="305"/>
      <c r="M79" s="127"/>
      <c r="N79" s="291" t="s">
        <v>485</v>
      </c>
    </row>
    <row r="80" spans="1:17" x14ac:dyDescent="0.25">
      <c r="A80" s="41"/>
      <c r="B80" s="42"/>
      <c r="C80" s="219"/>
      <c r="D80" s="219"/>
      <c r="E80" s="219"/>
      <c r="F80" s="219"/>
      <c r="G80" s="219"/>
      <c r="H80" s="219"/>
      <c r="I80" s="219"/>
      <c r="J80" s="219"/>
      <c r="K80" s="219"/>
      <c r="L80" s="219"/>
    </row>
    <row r="81" spans="1:12" x14ac:dyDescent="0.25">
      <c r="A81" s="41"/>
      <c r="B81" s="42"/>
      <c r="C81" s="219"/>
      <c r="D81" s="219"/>
      <c r="E81" s="219"/>
      <c r="F81" s="219"/>
      <c r="G81" s="219"/>
      <c r="H81" s="219"/>
      <c r="I81" s="219"/>
      <c r="J81" s="219"/>
      <c r="K81" s="219"/>
      <c r="L81" s="219"/>
    </row>
    <row r="82" spans="1:12" x14ac:dyDescent="0.25">
      <c r="A82" s="41"/>
      <c r="B82" s="42"/>
      <c r="L82" s="69"/>
    </row>
    <row r="83" spans="1:12" x14ac:dyDescent="0.25">
      <c r="A83" s="41"/>
      <c r="B83" s="42"/>
      <c r="C83" s="219"/>
      <c r="D83" s="219"/>
      <c r="E83" s="219"/>
      <c r="F83" s="219"/>
      <c r="G83" s="219"/>
      <c r="H83" s="219"/>
      <c r="I83" s="219"/>
      <c r="J83" s="219"/>
      <c r="K83" s="219"/>
      <c r="L83" s="69"/>
    </row>
    <row r="84" spans="1:12" x14ac:dyDescent="0.25">
      <c r="L84" s="67"/>
    </row>
    <row r="85" spans="1:12" x14ac:dyDescent="0.25">
      <c r="L85" s="69"/>
    </row>
  </sheetData>
  <mergeCells count="10">
    <mergeCell ref="A1:N1"/>
    <mergeCell ref="A78:B78"/>
    <mergeCell ref="M78:N78"/>
    <mergeCell ref="A79:B79"/>
    <mergeCell ref="A5:B5"/>
    <mergeCell ref="A2:N2"/>
    <mergeCell ref="A3:N3"/>
    <mergeCell ref="C4:L4"/>
    <mergeCell ref="M4:N4"/>
    <mergeCell ref="M5:N5"/>
  </mergeCells>
  <printOptions horizontalCentered="1" verticalCentered="1"/>
  <pageMargins left="0" right="0" top="0" bottom="0" header="0" footer="0.23622047244094491"/>
  <pageSetup paperSize="9" scale="80" orientation="landscape" r:id="rId1"/>
  <headerFooter alignWithMargins="0"/>
  <rowBreaks count="4" manualBreakCount="4">
    <brk id="16" max="13" man="1"/>
    <brk id="29" max="13" man="1"/>
    <brk id="46" max="13" man="1"/>
    <brk id="62" max="1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rightToLeft="1" view="pageBreakPreview" zoomScaleSheetLayoutView="100" workbookViewId="0">
      <selection activeCell="A5" sqref="A5:G5"/>
    </sheetView>
  </sheetViews>
  <sheetFormatPr defaultRowHeight="13.8" x14ac:dyDescent="0.25"/>
  <cols>
    <col min="1" max="1" width="26.6640625" style="4" customWidth="1"/>
    <col min="2" max="6" width="11.6640625" style="11" customWidth="1"/>
    <col min="7" max="7" width="26.6640625" style="4" customWidth="1"/>
    <col min="8" max="8" width="9.109375" style="4"/>
    <col min="9" max="9" width="18.44140625" style="4" bestFit="1" customWidth="1"/>
    <col min="10" max="10" width="17.6640625" style="4" bestFit="1" customWidth="1"/>
    <col min="11" max="11" width="15.6640625" style="4" bestFit="1" customWidth="1"/>
    <col min="12" max="256" width="9.109375" style="4"/>
    <col min="257" max="257" width="26.6640625" style="4" customWidth="1"/>
    <col min="258" max="262" width="11.6640625" style="4" customWidth="1"/>
    <col min="263" max="263" width="26.6640625" style="4" customWidth="1"/>
    <col min="264" max="264" width="9.109375" style="4"/>
    <col min="265" max="265" width="18.44140625" style="4" bestFit="1" customWidth="1"/>
    <col min="266" max="266" width="17.6640625" style="4" bestFit="1" customWidth="1"/>
    <col min="267" max="267" width="15.6640625" style="4" bestFit="1" customWidth="1"/>
    <col min="268" max="512" width="9.109375" style="4"/>
    <col min="513" max="513" width="26.6640625" style="4" customWidth="1"/>
    <col min="514" max="518" width="11.6640625" style="4" customWidth="1"/>
    <col min="519" max="519" width="26.6640625" style="4" customWidth="1"/>
    <col min="520" max="520" width="9.109375" style="4"/>
    <col min="521" max="521" width="18.44140625" style="4" bestFit="1" customWidth="1"/>
    <col min="522" max="522" width="17.6640625" style="4" bestFit="1" customWidth="1"/>
    <col min="523" max="523" width="15.6640625" style="4" bestFit="1" customWidth="1"/>
    <col min="524" max="768" width="9.109375" style="4"/>
    <col min="769" max="769" width="26.6640625" style="4" customWidth="1"/>
    <col min="770" max="774" width="11.6640625" style="4" customWidth="1"/>
    <col min="775" max="775" width="26.6640625" style="4" customWidth="1"/>
    <col min="776" max="776" width="9.109375" style="4"/>
    <col min="777" max="777" width="18.44140625" style="4" bestFit="1" customWidth="1"/>
    <col min="778" max="778" width="17.6640625" style="4" bestFit="1" customWidth="1"/>
    <col min="779" max="779" width="15.6640625" style="4" bestFit="1" customWidth="1"/>
    <col min="780" max="1024" width="9.109375" style="4"/>
    <col min="1025" max="1025" width="26.6640625" style="4" customWidth="1"/>
    <col min="1026" max="1030" width="11.6640625" style="4" customWidth="1"/>
    <col min="1031" max="1031" width="26.6640625" style="4" customWidth="1"/>
    <col min="1032" max="1032" width="9.109375" style="4"/>
    <col min="1033" max="1033" width="18.44140625" style="4" bestFit="1" customWidth="1"/>
    <col min="1034" max="1034" width="17.6640625" style="4" bestFit="1" customWidth="1"/>
    <col min="1035" max="1035" width="15.6640625" style="4" bestFit="1" customWidth="1"/>
    <col min="1036" max="1280" width="9.109375" style="4"/>
    <col min="1281" max="1281" width="26.6640625" style="4" customWidth="1"/>
    <col min="1282" max="1286" width="11.6640625" style="4" customWidth="1"/>
    <col min="1287" max="1287" width="26.6640625" style="4" customWidth="1"/>
    <col min="1288" max="1288" width="9.109375" style="4"/>
    <col min="1289" max="1289" width="18.44140625" style="4" bestFit="1" customWidth="1"/>
    <col min="1290" max="1290" width="17.6640625" style="4" bestFit="1" customWidth="1"/>
    <col min="1291" max="1291" width="15.6640625" style="4" bestFit="1" customWidth="1"/>
    <col min="1292" max="1536" width="9.109375" style="4"/>
    <col min="1537" max="1537" width="26.6640625" style="4" customWidth="1"/>
    <col min="1538" max="1542" width="11.6640625" style="4" customWidth="1"/>
    <col min="1543" max="1543" width="26.6640625" style="4" customWidth="1"/>
    <col min="1544" max="1544" width="9.109375" style="4"/>
    <col min="1545" max="1545" width="18.44140625" style="4" bestFit="1" customWidth="1"/>
    <col min="1546" max="1546" width="17.6640625" style="4" bestFit="1" customWidth="1"/>
    <col min="1547" max="1547" width="15.6640625" style="4" bestFit="1" customWidth="1"/>
    <col min="1548" max="1792" width="9.109375" style="4"/>
    <col min="1793" max="1793" width="26.6640625" style="4" customWidth="1"/>
    <col min="1794" max="1798" width="11.6640625" style="4" customWidth="1"/>
    <col min="1799" max="1799" width="26.6640625" style="4" customWidth="1"/>
    <col min="1800" max="1800" width="9.109375" style="4"/>
    <col min="1801" max="1801" width="18.44140625" style="4" bestFit="1" customWidth="1"/>
    <col min="1802" max="1802" width="17.6640625" style="4" bestFit="1" customWidth="1"/>
    <col min="1803" max="1803" width="15.6640625" style="4" bestFit="1" customWidth="1"/>
    <col min="1804" max="2048" width="9.109375" style="4"/>
    <col min="2049" max="2049" width="26.6640625" style="4" customWidth="1"/>
    <col min="2050" max="2054" width="11.6640625" style="4" customWidth="1"/>
    <col min="2055" max="2055" width="26.6640625" style="4" customWidth="1"/>
    <col min="2056" max="2056" width="9.109375" style="4"/>
    <col min="2057" max="2057" width="18.44140625" style="4" bestFit="1" customWidth="1"/>
    <col min="2058" max="2058" width="17.6640625" style="4" bestFit="1" customWidth="1"/>
    <col min="2059" max="2059" width="15.6640625" style="4" bestFit="1" customWidth="1"/>
    <col min="2060" max="2304" width="9.109375" style="4"/>
    <col min="2305" max="2305" width="26.6640625" style="4" customWidth="1"/>
    <col min="2306" max="2310" width="11.6640625" style="4" customWidth="1"/>
    <col min="2311" max="2311" width="26.6640625" style="4" customWidth="1"/>
    <col min="2312" max="2312" width="9.109375" style="4"/>
    <col min="2313" max="2313" width="18.44140625" style="4" bestFit="1" customWidth="1"/>
    <col min="2314" max="2314" width="17.6640625" style="4" bestFit="1" customWidth="1"/>
    <col min="2315" max="2315" width="15.6640625" style="4" bestFit="1" customWidth="1"/>
    <col min="2316" max="2560" width="9.109375" style="4"/>
    <col min="2561" max="2561" width="26.6640625" style="4" customWidth="1"/>
    <col min="2562" max="2566" width="11.6640625" style="4" customWidth="1"/>
    <col min="2567" max="2567" width="26.6640625" style="4" customWidth="1"/>
    <col min="2568" max="2568" width="9.109375" style="4"/>
    <col min="2569" max="2569" width="18.44140625" style="4" bestFit="1" customWidth="1"/>
    <col min="2570" max="2570" width="17.6640625" style="4" bestFit="1" customWidth="1"/>
    <col min="2571" max="2571" width="15.6640625" style="4" bestFit="1" customWidth="1"/>
    <col min="2572" max="2816" width="9.109375" style="4"/>
    <col min="2817" max="2817" width="26.6640625" style="4" customWidth="1"/>
    <col min="2818" max="2822" width="11.6640625" style="4" customWidth="1"/>
    <col min="2823" max="2823" width="26.6640625" style="4" customWidth="1"/>
    <col min="2824" max="2824" width="9.109375" style="4"/>
    <col min="2825" max="2825" width="18.44140625" style="4" bestFit="1" customWidth="1"/>
    <col min="2826" max="2826" width="17.6640625" style="4" bestFit="1" customWidth="1"/>
    <col min="2827" max="2827" width="15.6640625" style="4" bestFit="1" customWidth="1"/>
    <col min="2828" max="3072" width="9.109375" style="4"/>
    <col min="3073" max="3073" width="26.6640625" style="4" customWidth="1"/>
    <col min="3074" max="3078" width="11.6640625" style="4" customWidth="1"/>
    <col min="3079" max="3079" width="26.6640625" style="4" customWidth="1"/>
    <col min="3080" max="3080" width="9.109375" style="4"/>
    <col min="3081" max="3081" width="18.44140625" style="4" bestFit="1" customWidth="1"/>
    <col min="3082" max="3082" width="17.6640625" style="4" bestFit="1" customWidth="1"/>
    <col min="3083" max="3083" width="15.6640625" style="4" bestFit="1" customWidth="1"/>
    <col min="3084" max="3328" width="9.109375" style="4"/>
    <col min="3329" max="3329" width="26.6640625" style="4" customWidth="1"/>
    <col min="3330" max="3334" width="11.6640625" style="4" customWidth="1"/>
    <col min="3335" max="3335" width="26.6640625" style="4" customWidth="1"/>
    <col min="3336" max="3336" width="9.109375" style="4"/>
    <col min="3337" max="3337" width="18.44140625" style="4" bestFit="1" customWidth="1"/>
    <col min="3338" max="3338" width="17.6640625" style="4" bestFit="1" customWidth="1"/>
    <col min="3339" max="3339" width="15.6640625" style="4" bestFit="1" customWidth="1"/>
    <col min="3340" max="3584" width="9.109375" style="4"/>
    <col min="3585" max="3585" width="26.6640625" style="4" customWidth="1"/>
    <col min="3586" max="3590" width="11.6640625" style="4" customWidth="1"/>
    <col min="3591" max="3591" width="26.6640625" style="4" customWidth="1"/>
    <col min="3592" max="3592" width="9.109375" style="4"/>
    <col min="3593" max="3593" width="18.44140625" style="4" bestFit="1" customWidth="1"/>
    <col min="3594" max="3594" width="17.6640625" style="4" bestFit="1" customWidth="1"/>
    <col min="3595" max="3595" width="15.6640625" style="4" bestFit="1" customWidth="1"/>
    <col min="3596" max="3840" width="9.109375" style="4"/>
    <col min="3841" max="3841" width="26.6640625" style="4" customWidth="1"/>
    <col min="3842" max="3846" width="11.6640625" style="4" customWidth="1"/>
    <col min="3847" max="3847" width="26.6640625" style="4" customWidth="1"/>
    <col min="3848" max="3848" width="9.109375" style="4"/>
    <col min="3849" max="3849" width="18.44140625" style="4" bestFit="1" customWidth="1"/>
    <col min="3850" max="3850" width="17.6640625" style="4" bestFit="1" customWidth="1"/>
    <col min="3851" max="3851" width="15.6640625" style="4" bestFit="1" customWidth="1"/>
    <col min="3852" max="4096" width="9.109375" style="4"/>
    <col min="4097" max="4097" width="26.6640625" style="4" customWidth="1"/>
    <col min="4098" max="4102" width="11.6640625" style="4" customWidth="1"/>
    <col min="4103" max="4103" width="26.6640625" style="4" customWidth="1"/>
    <col min="4104" max="4104" width="9.109375" style="4"/>
    <col min="4105" max="4105" width="18.44140625" style="4" bestFit="1" customWidth="1"/>
    <col min="4106" max="4106" width="17.6640625" style="4" bestFit="1" customWidth="1"/>
    <col min="4107" max="4107" width="15.6640625" style="4" bestFit="1" customWidth="1"/>
    <col min="4108" max="4352" width="9.109375" style="4"/>
    <col min="4353" max="4353" width="26.6640625" style="4" customWidth="1"/>
    <col min="4354" max="4358" width="11.6640625" style="4" customWidth="1"/>
    <col min="4359" max="4359" width="26.6640625" style="4" customWidth="1"/>
    <col min="4360" max="4360" width="9.109375" style="4"/>
    <col min="4361" max="4361" width="18.44140625" style="4" bestFit="1" customWidth="1"/>
    <col min="4362" max="4362" width="17.6640625" style="4" bestFit="1" customWidth="1"/>
    <col min="4363" max="4363" width="15.6640625" style="4" bestFit="1" customWidth="1"/>
    <col min="4364" max="4608" width="9.109375" style="4"/>
    <col min="4609" max="4609" width="26.6640625" style="4" customWidth="1"/>
    <col min="4610" max="4614" width="11.6640625" style="4" customWidth="1"/>
    <col min="4615" max="4615" width="26.6640625" style="4" customWidth="1"/>
    <col min="4616" max="4616" width="9.109375" style="4"/>
    <col min="4617" max="4617" width="18.44140625" style="4" bestFit="1" customWidth="1"/>
    <col min="4618" max="4618" width="17.6640625" style="4" bestFit="1" customWidth="1"/>
    <col min="4619" max="4619" width="15.6640625" style="4" bestFit="1" customWidth="1"/>
    <col min="4620" max="4864" width="9.109375" style="4"/>
    <col min="4865" max="4865" width="26.6640625" style="4" customWidth="1"/>
    <col min="4866" max="4870" width="11.6640625" style="4" customWidth="1"/>
    <col min="4871" max="4871" width="26.6640625" style="4" customWidth="1"/>
    <col min="4872" max="4872" width="9.109375" style="4"/>
    <col min="4873" max="4873" width="18.44140625" style="4" bestFit="1" customWidth="1"/>
    <col min="4874" max="4874" width="17.6640625" style="4" bestFit="1" customWidth="1"/>
    <col min="4875" max="4875" width="15.6640625" style="4" bestFit="1" customWidth="1"/>
    <col min="4876" max="5120" width="9.109375" style="4"/>
    <col min="5121" max="5121" width="26.6640625" style="4" customWidth="1"/>
    <col min="5122" max="5126" width="11.6640625" style="4" customWidth="1"/>
    <col min="5127" max="5127" width="26.6640625" style="4" customWidth="1"/>
    <col min="5128" max="5128" width="9.109375" style="4"/>
    <col min="5129" max="5129" width="18.44140625" style="4" bestFit="1" customWidth="1"/>
    <col min="5130" max="5130" width="17.6640625" style="4" bestFit="1" customWidth="1"/>
    <col min="5131" max="5131" width="15.6640625" style="4" bestFit="1" customWidth="1"/>
    <col min="5132" max="5376" width="9.109375" style="4"/>
    <col min="5377" max="5377" width="26.6640625" style="4" customWidth="1"/>
    <col min="5378" max="5382" width="11.6640625" style="4" customWidth="1"/>
    <col min="5383" max="5383" width="26.6640625" style="4" customWidth="1"/>
    <col min="5384" max="5384" width="9.109375" style="4"/>
    <col min="5385" max="5385" width="18.44140625" style="4" bestFit="1" customWidth="1"/>
    <col min="5386" max="5386" width="17.6640625" style="4" bestFit="1" customWidth="1"/>
    <col min="5387" max="5387" width="15.6640625" style="4" bestFit="1" customWidth="1"/>
    <col min="5388" max="5632" width="9.109375" style="4"/>
    <col min="5633" max="5633" width="26.6640625" style="4" customWidth="1"/>
    <col min="5634" max="5638" width="11.6640625" style="4" customWidth="1"/>
    <col min="5639" max="5639" width="26.6640625" style="4" customWidth="1"/>
    <col min="5640" max="5640" width="9.109375" style="4"/>
    <col min="5641" max="5641" width="18.44140625" style="4" bestFit="1" customWidth="1"/>
    <col min="5642" max="5642" width="17.6640625" style="4" bestFit="1" customWidth="1"/>
    <col min="5643" max="5643" width="15.6640625" style="4" bestFit="1" customWidth="1"/>
    <col min="5644" max="5888" width="9.109375" style="4"/>
    <col min="5889" max="5889" width="26.6640625" style="4" customWidth="1"/>
    <col min="5890" max="5894" width="11.6640625" style="4" customWidth="1"/>
    <col min="5895" max="5895" width="26.6640625" style="4" customWidth="1"/>
    <col min="5896" max="5896" width="9.109375" style="4"/>
    <col min="5897" max="5897" width="18.44140625" style="4" bestFit="1" customWidth="1"/>
    <col min="5898" max="5898" width="17.6640625" style="4" bestFit="1" customWidth="1"/>
    <col min="5899" max="5899" width="15.6640625" style="4" bestFit="1" customWidth="1"/>
    <col min="5900" max="6144" width="9.109375" style="4"/>
    <col min="6145" max="6145" width="26.6640625" style="4" customWidth="1"/>
    <col min="6146" max="6150" width="11.6640625" style="4" customWidth="1"/>
    <col min="6151" max="6151" width="26.6640625" style="4" customWidth="1"/>
    <col min="6152" max="6152" width="9.109375" style="4"/>
    <col min="6153" max="6153" width="18.44140625" style="4" bestFit="1" customWidth="1"/>
    <col min="6154" max="6154" width="17.6640625" style="4" bestFit="1" customWidth="1"/>
    <col min="6155" max="6155" width="15.6640625" style="4" bestFit="1" customWidth="1"/>
    <col min="6156" max="6400" width="9.109375" style="4"/>
    <col min="6401" max="6401" width="26.6640625" style="4" customWidth="1"/>
    <col min="6402" max="6406" width="11.6640625" style="4" customWidth="1"/>
    <col min="6407" max="6407" width="26.6640625" style="4" customWidth="1"/>
    <col min="6408" max="6408" width="9.109375" style="4"/>
    <col min="6409" max="6409" width="18.44140625" style="4" bestFit="1" customWidth="1"/>
    <col min="6410" max="6410" width="17.6640625" style="4" bestFit="1" customWidth="1"/>
    <col min="6411" max="6411" width="15.6640625" style="4" bestFit="1" customWidth="1"/>
    <col min="6412" max="6656" width="9.109375" style="4"/>
    <col min="6657" max="6657" width="26.6640625" style="4" customWidth="1"/>
    <col min="6658" max="6662" width="11.6640625" style="4" customWidth="1"/>
    <col min="6663" max="6663" width="26.6640625" style="4" customWidth="1"/>
    <col min="6664" max="6664" width="9.109375" style="4"/>
    <col min="6665" max="6665" width="18.44140625" style="4" bestFit="1" customWidth="1"/>
    <col min="6666" max="6666" width="17.6640625" style="4" bestFit="1" customWidth="1"/>
    <col min="6667" max="6667" width="15.6640625" style="4" bestFit="1" customWidth="1"/>
    <col min="6668" max="6912" width="9.109375" style="4"/>
    <col min="6913" max="6913" width="26.6640625" style="4" customWidth="1"/>
    <col min="6914" max="6918" width="11.6640625" style="4" customWidth="1"/>
    <col min="6919" max="6919" width="26.6640625" style="4" customWidth="1"/>
    <col min="6920" max="6920" width="9.109375" style="4"/>
    <col min="6921" max="6921" width="18.44140625" style="4" bestFit="1" customWidth="1"/>
    <col min="6922" max="6922" width="17.6640625" style="4" bestFit="1" customWidth="1"/>
    <col min="6923" max="6923" width="15.6640625" style="4" bestFit="1" customWidth="1"/>
    <col min="6924" max="7168" width="9.109375" style="4"/>
    <col min="7169" max="7169" width="26.6640625" style="4" customWidth="1"/>
    <col min="7170" max="7174" width="11.6640625" style="4" customWidth="1"/>
    <col min="7175" max="7175" width="26.6640625" style="4" customWidth="1"/>
    <col min="7176" max="7176" width="9.109375" style="4"/>
    <col min="7177" max="7177" width="18.44140625" style="4" bestFit="1" customWidth="1"/>
    <col min="7178" max="7178" width="17.6640625" style="4" bestFit="1" customWidth="1"/>
    <col min="7179" max="7179" width="15.6640625" style="4" bestFit="1" customWidth="1"/>
    <col min="7180" max="7424" width="9.109375" style="4"/>
    <col min="7425" max="7425" width="26.6640625" style="4" customWidth="1"/>
    <col min="7426" max="7430" width="11.6640625" style="4" customWidth="1"/>
    <col min="7431" max="7431" width="26.6640625" style="4" customWidth="1"/>
    <col min="7432" max="7432" width="9.109375" style="4"/>
    <col min="7433" max="7433" width="18.44140625" style="4" bestFit="1" customWidth="1"/>
    <col min="7434" max="7434" width="17.6640625" style="4" bestFit="1" customWidth="1"/>
    <col min="7435" max="7435" width="15.6640625" style="4" bestFit="1" customWidth="1"/>
    <col min="7436" max="7680" width="9.109375" style="4"/>
    <col min="7681" max="7681" width="26.6640625" style="4" customWidth="1"/>
    <col min="7682" max="7686" width="11.6640625" style="4" customWidth="1"/>
    <col min="7687" max="7687" width="26.6640625" style="4" customWidth="1"/>
    <col min="7688" max="7688" width="9.109375" style="4"/>
    <col min="7689" max="7689" width="18.44140625" style="4" bestFit="1" customWidth="1"/>
    <col min="7690" max="7690" width="17.6640625" style="4" bestFit="1" customWidth="1"/>
    <col min="7691" max="7691" width="15.6640625" style="4" bestFit="1" customWidth="1"/>
    <col min="7692" max="7936" width="9.109375" style="4"/>
    <col min="7937" max="7937" width="26.6640625" style="4" customWidth="1"/>
    <col min="7938" max="7942" width="11.6640625" style="4" customWidth="1"/>
    <col min="7943" max="7943" width="26.6640625" style="4" customWidth="1"/>
    <col min="7944" max="7944" width="9.109375" style="4"/>
    <col min="7945" max="7945" width="18.44140625" style="4" bestFit="1" customWidth="1"/>
    <col min="7946" max="7946" width="17.6640625" style="4" bestFit="1" customWidth="1"/>
    <col min="7947" max="7947" width="15.6640625" style="4" bestFit="1" customWidth="1"/>
    <col min="7948" max="8192" width="9.109375" style="4"/>
    <col min="8193" max="8193" width="26.6640625" style="4" customWidth="1"/>
    <col min="8194" max="8198" width="11.6640625" style="4" customWidth="1"/>
    <col min="8199" max="8199" width="26.6640625" style="4" customWidth="1"/>
    <col min="8200" max="8200" width="9.109375" style="4"/>
    <col min="8201" max="8201" width="18.44140625" style="4" bestFit="1" customWidth="1"/>
    <col min="8202" max="8202" width="17.6640625" style="4" bestFit="1" customWidth="1"/>
    <col min="8203" max="8203" width="15.6640625" style="4" bestFit="1" customWidth="1"/>
    <col min="8204" max="8448" width="9.109375" style="4"/>
    <col min="8449" max="8449" width="26.6640625" style="4" customWidth="1"/>
    <col min="8450" max="8454" width="11.6640625" style="4" customWidth="1"/>
    <col min="8455" max="8455" width="26.6640625" style="4" customWidth="1"/>
    <col min="8456" max="8456" width="9.109375" style="4"/>
    <col min="8457" max="8457" width="18.44140625" style="4" bestFit="1" customWidth="1"/>
    <col min="8458" max="8458" width="17.6640625" style="4" bestFit="1" customWidth="1"/>
    <col min="8459" max="8459" width="15.6640625" style="4" bestFit="1" customWidth="1"/>
    <col min="8460" max="8704" width="9.109375" style="4"/>
    <col min="8705" max="8705" width="26.6640625" style="4" customWidth="1"/>
    <col min="8706" max="8710" width="11.6640625" style="4" customWidth="1"/>
    <col min="8711" max="8711" width="26.6640625" style="4" customWidth="1"/>
    <col min="8712" max="8712" width="9.109375" style="4"/>
    <col min="8713" max="8713" width="18.44140625" style="4" bestFit="1" customWidth="1"/>
    <col min="8714" max="8714" width="17.6640625" style="4" bestFit="1" customWidth="1"/>
    <col min="8715" max="8715" width="15.6640625" style="4" bestFit="1" customWidth="1"/>
    <col min="8716" max="8960" width="9.109375" style="4"/>
    <col min="8961" max="8961" width="26.6640625" style="4" customWidth="1"/>
    <col min="8962" max="8966" width="11.6640625" style="4" customWidth="1"/>
    <col min="8967" max="8967" width="26.6640625" style="4" customWidth="1"/>
    <col min="8968" max="8968" width="9.109375" style="4"/>
    <col min="8969" max="8969" width="18.44140625" style="4" bestFit="1" customWidth="1"/>
    <col min="8970" max="8970" width="17.6640625" style="4" bestFit="1" customWidth="1"/>
    <col min="8971" max="8971" width="15.6640625" style="4" bestFit="1" customWidth="1"/>
    <col min="8972" max="9216" width="9.109375" style="4"/>
    <col min="9217" max="9217" width="26.6640625" style="4" customWidth="1"/>
    <col min="9218" max="9222" width="11.6640625" style="4" customWidth="1"/>
    <col min="9223" max="9223" width="26.6640625" style="4" customWidth="1"/>
    <col min="9224" max="9224" width="9.109375" style="4"/>
    <col min="9225" max="9225" width="18.44140625" style="4" bestFit="1" customWidth="1"/>
    <col min="9226" max="9226" width="17.6640625" style="4" bestFit="1" customWidth="1"/>
    <col min="9227" max="9227" width="15.6640625" style="4" bestFit="1" customWidth="1"/>
    <col min="9228" max="9472" width="9.109375" style="4"/>
    <col min="9473" max="9473" width="26.6640625" style="4" customWidth="1"/>
    <col min="9474" max="9478" width="11.6640625" style="4" customWidth="1"/>
    <col min="9479" max="9479" width="26.6640625" style="4" customWidth="1"/>
    <col min="9480" max="9480" width="9.109375" style="4"/>
    <col min="9481" max="9481" width="18.44140625" style="4" bestFit="1" customWidth="1"/>
    <col min="9482" max="9482" width="17.6640625" style="4" bestFit="1" customWidth="1"/>
    <col min="9483" max="9483" width="15.6640625" style="4" bestFit="1" customWidth="1"/>
    <col min="9484" max="9728" width="9.109375" style="4"/>
    <col min="9729" max="9729" width="26.6640625" style="4" customWidth="1"/>
    <col min="9730" max="9734" width="11.6640625" style="4" customWidth="1"/>
    <col min="9735" max="9735" width="26.6640625" style="4" customWidth="1"/>
    <col min="9736" max="9736" width="9.109375" style="4"/>
    <col min="9737" max="9737" width="18.44140625" style="4" bestFit="1" customWidth="1"/>
    <col min="9738" max="9738" width="17.6640625" style="4" bestFit="1" customWidth="1"/>
    <col min="9739" max="9739" width="15.6640625" style="4" bestFit="1" customWidth="1"/>
    <col min="9740" max="9984" width="9.109375" style="4"/>
    <col min="9985" max="9985" width="26.6640625" style="4" customWidth="1"/>
    <col min="9986" max="9990" width="11.6640625" style="4" customWidth="1"/>
    <col min="9991" max="9991" width="26.6640625" style="4" customWidth="1"/>
    <col min="9992" max="9992" width="9.109375" style="4"/>
    <col min="9993" max="9993" width="18.44140625" style="4" bestFit="1" customWidth="1"/>
    <col min="9994" max="9994" width="17.6640625" style="4" bestFit="1" customWidth="1"/>
    <col min="9995" max="9995" width="15.6640625" style="4" bestFit="1" customWidth="1"/>
    <col min="9996" max="10240" width="9.109375" style="4"/>
    <col min="10241" max="10241" width="26.6640625" style="4" customWidth="1"/>
    <col min="10242" max="10246" width="11.6640625" style="4" customWidth="1"/>
    <col min="10247" max="10247" width="26.6640625" style="4" customWidth="1"/>
    <col min="10248" max="10248" width="9.109375" style="4"/>
    <col min="10249" max="10249" width="18.44140625" style="4" bestFit="1" customWidth="1"/>
    <col min="10250" max="10250" width="17.6640625" style="4" bestFit="1" customWidth="1"/>
    <col min="10251" max="10251" width="15.6640625" style="4" bestFit="1" customWidth="1"/>
    <col min="10252" max="10496" width="9.109375" style="4"/>
    <col min="10497" max="10497" width="26.6640625" style="4" customWidth="1"/>
    <col min="10498" max="10502" width="11.6640625" style="4" customWidth="1"/>
    <col min="10503" max="10503" width="26.6640625" style="4" customWidth="1"/>
    <col min="10504" max="10504" width="9.109375" style="4"/>
    <col min="10505" max="10505" width="18.44140625" style="4" bestFit="1" customWidth="1"/>
    <col min="10506" max="10506" width="17.6640625" style="4" bestFit="1" customWidth="1"/>
    <col min="10507" max="10507" width="15.6640625" style="4" bestFit="1" customWidth="1"/>
    <col min="10508" max="10752" width="9.109375" style="4"/>
    <col min="10753" max="10753" width="26.6640625" style="4" customWidth="1"/>
    <col min="10754" max="10758" width="11.6640625" style="4" customWidth="1"/>
    <col min="10759" max="10759" width="26.6640625" style="4" customWidth="1"/>
    <col min="10760" max="10760" width="9.109375" style="4"/>
    <col min="10761" max="10761" width="18.44140625" style="4" bestFit="1" customWidth="1"/>
    <col min="10762" max="10762" width="17.6640625" style="4" bestFit="1" customWidth="1"/>
    <col min="10763" max="10763" width="15.6640625" style="4" bestFit="1" customWidth="1"/>
    <col min="10764" max="11008" width="9.109375" style="4"/>
    <col min="11009" max="11009" width="26.6640625" style="4" customWidth="1"/>
    <col min="11010" max="11014" width="11.6640625" style="4" customWidth="1"/>
    <col min="11015" max="11015" width="26.6640625" style="4" customWidth="1"/>
    <col min="11016" max="11016" width="9.109375" style="4"/>
    <col min="11017" max="11017" width="18.44140625" style="4" bestFit="1" customWidth="1"/>
    <col min="11018" max="11018" width="17.6640625" style="4" bestFit="1" customWidth="1"/>
    <col min="11019" max="11019" width="15.6640625" style="4" bestFit="1" customWidth="1"/>
    <col min="11020" max="11264" width="9.109375" style="4"/>
    <col min="11265" max="11265" width="26.6640625" style="4" customWidth="1"/>
    <col min="11266" max="11270" width="11.6640625" style="4" customWidth="1"/>
    <col min="11271" max="11271" width="26.6640625" style="4" customWidth="1"/>
    <col min="11272" max="11272" width="9.109375" style="4"/>
    <col min="11273" max="11273" width="18.44140625" style="4" bestFit="1" customWidth="1"/>
    <col min="11274" max="11274" width="17.6640625" style="4" bestFit="1" customWidth="1"/>
    <col min="11275" max="11275" width="15.6640625" style="4" bestFit="1" customWidth="1"/>
    <col min="11276" max="11520" width="9.109375" style="4"/>
    <col min="11521" max="11521" width="26.6640625" style="4" customWidth="1"/>
    <col min="11522" max="11526" width="11.6640625" style="4" customWidth="1"/>
    <col min="11527" max="11527" width="26.6640625" style="4" customWidth="1"/>
    <col min="11528" max="11528" width="9.109375" style="4"/>
    <col min="11529" max="11529" width="18.44140625" style="4" bestFit="1" customWidth="1"/>
    <col min="11530" max="11530" width="17.6640625" style="4" bestFit="1" customWidth="1"/>
    <col min="11531" max="11531" width="15.6640625" style="4" bestFit="1" customWidth="1"/>
    <col min="11532" max="11776" width="9.109375" style="4"/>
    <col min="11777" max="11777" width="26.6640625" style="4" customWidth="1"/>
    <col min="11778" max="11782" width="11.6640625" style="4" customWidth="1"/>
    <col min="11783" max="11783" width="26.6640625" style="4" customWidth="1"/>
    <col min="11784" max="11784" width="9.109375" style="4"/>
    <col min="11785" max="11785" width="18.44140625" style="4" bestFit="1" customWidth="1"/>
    <col min="11786" max="11786" width="17.6640625" style="4" bestFit="1" customWidth="1"/>
    <col min="11787" max="11787" width="15.6640625" style="4" bestFit="1" customWidth="1"/>
    <col min="11788" max="12032" width="9.109375" style="4"/>
    <col min="12033" max="12033" width="26.6640625" style="4" customWidth="1"/>
    <col min="12034" max="12038" width="11.6640625" style="4" customWidth="1"/>
    <col min="12039" max="12039" width="26.6640625" style="4" customWidth="1"/>
    <col min="12040" max="12040" width="9.109375" style="4"/>
    <col min="12041" max="12041" width="18.44140625" style="4" bestFit="1" customWidth="1"/>
    <col min="12042" max="12042" width="17.6640625" style="4" bestFit="1" customWidth="1"/>
    <col min="12043" max="12043" width="15.6640625" style="4" bestFit="1" customWidth="1"/>
    <col min="12044" max="12288" width="9.109375" style="4"/>
    <col min="12289" max="12289" width="26.6640625" style="4" customWidth="1"/>
    <col min="12290" max="12294" width="11.6640625" style="4" customWidth="1"/>
    <col min="12295" max="12295" width="26.6640625" style="4" customWidth="1"/>
    <col min="12296" max="12296" width="9.109375" style="4"/>
    <col min="12297" max="12297" width="18.44140625" style="4" bestFit="1" customWidth="1"/>
    <col min="12298" max="12298" width="17.6640625" style="4" bestFit="1" customWidth="1"/>
    <col min="12299" max="12299" width="15.6640625" style="4" bestFit="1" customWidth="1"/>
    <col min="12300" max="12544" width="9.109375" style="4"/>
    <col min="12545" max="12545" width="26.6640625" style="4" customWidth="1"/>
    <col min="12546" max="12550" width="11.6640625" style="4" customWidth="1"/>
    <col min="12551" max="12551" width="26.6640625" style="4" customWidth="1"/>
    <col min="12552" max="12552" width="9.109375" style="4"/>
    <col min="12553" max="12553" width="18.44140625" style="4" bestFit="1" customWidth="1"/>
    <col min="12554" max="12554" width="17.6640625" style="4" bestFit="1" customWidth="1"/>
    <col min="12555" max="12555" width="15.6640625" style="4" bestFit="1" customWidth="1"/>
    <col min="12556" max="12800" width="9.109375" style="4"/>
    <col min="12801" max="12801" width="26.6640625" style="4" customWidth="1"/>
    <col min="12802" max="12806" width="11.6640625" style="4" customWidth="1"/>
    <col min="12807" max="12807" width="26.6640625" style="4" customWidth="1"/>
    <col min="12808" max="12808" width="9.109375" style="4"/>
    <col min="12809" max="12809" width="18.44140625" style="4" bestFit="1" customWidth="1"/>
    <col min="12810" max="12810" width="17.6640625" style="4" bestFit="1" customWidth="1"/>
    <col min="12811" max="12811" width="15.6640625" style="4" bestFit="1" customWidth="1"/>
    <col min="12812" max="13056" width="9.109375" style="4"/>
    <col min="13057" max="13057" width="26.6640625" style="4" customWidth="1"/>
    <col min="13058" max="13062" width="11.6640625" style="4" customWidth="1"/>
    <col min="13063" max="13063" width="26.6640625" style="4" customWidth="1"/>
    <col min="13064" max="13064" width="9.109375" style="4"/>
    <col min="13065" max="13065" width="18.44140625" style="4" bestFit="1" customWidth="1"/>
    <col min="13066" max="13066" width="17.6640625" style="4" bestFit="1" customWidth="1"/>
    <col min="13067" max="13067" width="15.6640625" style="4" bestFit="1" customWidth="1"/>
    <col min="13068" max="13312" width="9.109375" style="4"/>
    <col min="13313" max="13313" width="26.6640625" style="4" customWidth="1"/>
    <col min="13314" max="13318" width="11.6640625" style="4" customWidth="1"/>
    <col min="13319" max="13319" width="26.6640625" style="4" customWidth="1"/>
    <col min="13320" max="13320" width="9.109375" style="4"/>
    <col min="13321" max="13321" width="18.44140625" style="4" bestFit="1" customWidth="1"/>
    <col min="13322" max="13322" width="17.6640625" style="4" bestFit="1" customWidth="1"/>
    <col min="13323" max="13323" width="15.6640625" style="4" bestFit="1" customWidth="1"/>
    <col min="13324" max="13568" width="9.109375" style="4"/>
    <col min="13569" max="13569" width="26.6640625" style="4" customWidth="1"/>
    <col min="13570" max="13574" width="11.6640625" style="4" customWidth="1"/>
    <col min="13575" max="13575" width="26.6640625" style="4" customWidth="1"/>
    <col min="13576" max="13576" width="9.109375" style="4"/>
    <col min="13577" max="13577" width="18.44140625" style="4" bestFit="1" customWidth="1"/>
    <col min="13578" max="13578" width="17.6640625" style="4" bestFit="1" customWidth="1"/>
    <col min="13579" max="13579" width="15.6640625" style="4" bestFit="1" customWidth="1"/>
    <col min="13580" max="13824" width="9.109375" style="4"/>
    <col min="13825" max="13825" width="26.6640625" style="4" customWidth="1"/>
    <col min="13826" max="13830" width="11.6640625" style="4" customWidth="1"/>
    <col min="13831" max="13831" width="26.6640625" style="4" customWidth="1"/>
    <col min="13832" max="13832" width="9.109375" style="4"/>
    <col min="13833" max="13833" width="18.44140625" style="4" bestFit="1" customWidth="1"/>
    <col min="13834" max="13834" width="17.6640625" style="4" bestFit="1" customWidth="1"/>
    <col min="13835" max="13835" width="15.6640625" style="4" bestFit="1" customWidth="1"/>
    <col min="13836" max="14080" width="9.109375" style="4"/>
    <col min="14081" max="14081" width="26.6640625" style="4" customWidth="1"/>
    <col min="14082" max="14086" width="11.6640625" style="4" customWidth="1"/>
    <col min="14087" max="14087" width="26.6640625" style="4" customWidth="1"/>
    <col min="14088" max="14088" width="9.109375" style="4"/>
    <col min="14089" max="14089" width="18.44140625" style="4" bestFit="1" customWidth="1"/>
    <col min="14090" max="14090" width="17.6640625" style="4" bestFit="1" customWidth="1"/>
    <col min="14091" max="14091" width="15.6640625" style="4" bestFit="1" customWidth="1"/>
    <col min="14092" max="14336" width="9.109375" style="4"/>
    <col min="14337" max="14337" width="26.6640625" style="4" customWidth="1"/>
    <col min="14338" max="14342" width="11.6640625" style="4" customWidth="1"/>
    <col min="14343" max="14343" width="26.6640625" style="4" customWidth="1"/>
    <col min="14344" max="14344" width="9.109375" style="4"/>
    <col min="14345" max="14345" width="18.44140625" style="4" bestFit="1" customWidth="1"/>
    <col min="14346" max="14346" width="17.6640625" style="4" bestFit="1" customWidth="1"/>
    <col min="14347" max="14347" width="15.6640625" style="4" bestFit="1" customWidth="1"/>
    <col min="14348" max="14592" width="9.109375" style="4"/>
    <col min="14593" max="14593" width="26.6640625" style="4" customWidth="1"/>
    <col min="14594" max="14598" width="11.6640625" style="4" customWidth="1"/>
    <col min="14599" max="14599" width="26.6640625" style="4" customWidth="1"/>
    <col min="14600" max="14600" width="9.109375" style="4"/>
    <col min="14601" max="14601" width="18.44140625" style="4" bestFit="1" customWidth="1"/>
    <col min="14602" max="14602" width="17.6640625" style="4" bestFit="1" customWidth="1"/>
    <col min="14603" max="14603" width="15.6640625" style="4" bestFit="1" customWidth="1"/>
    <col min="14604" max="14848" width="9.109375" style="4"/>
    <col min="14849" max="14849" width="26.6640625" style="4" customWidth="1"/>
    <col min="14850" max="14854" width="11.6640625" style="4" customWidth="1"/>
    <col min="14855" max="14855" width="26.6640625" style="4" customWidth="1"/>
    <col min="14856" max="14856" width="9.109375" style="4"/>
    <col min="14857" max="14857" width="18.44140625" style="4" bestFit="1" customWidth="1"/>
    <col min="14858" max="14858" width="17.6640625" style="4" bestFit="1" customWidth="1"/>
    <col min="14859" max="14859" width="15.6640625" style="4" bestFit="1" customWidth="1"/>
    <col min="14860" max="15104" width="9.109375" style="4"/>
    <col min="15105" max="15105" width="26.6640625" style="4" customWidth="1"/>
    <col min="15106" max="15110" width="11.6640625" style="4" customWidth="1"/>
    <col min="15111" max="15111" width="26.6640625" style="4" customWidth="1"/>
    <col min="15112" max="15112" width="9.109375" style="4"/>
    <col min="15113" max="15113" width="18.44140625" style="4" bestFit="1" customWidth="1"/>
    <col min="15114" max="15114" width="17.6640625" style="4" bestFit="1" customWidth="1"/>
    <col min="15115" max="15115" width="15.6640625" style="4" bestFit="1" customWidth="1"/>
    <col min="15116" max="15360" width="9.109375" style="4"/>
    <col min="15361" max="15361" width="26.6640625" style="4" customWidth="1"/>
    <col min="15362" max="15366" width="11.6640625" style="4" customWidth="1"/>
    <col min="15367" max="15367" width="26.6640625" style="4" customWidth="1"/>
    <col min="15368" max="15368" width="9.109375" style="4"/>
    <col min="15369" max="15369" width="18.44140625" style="4" bestFit="1" customWidth="1"/>
    <col min="15370" max="15370" width="17.6640625" style="4" bestFit="1" customWidth="1"/>
    <col min="15371" max="15371" width="15.6640625" style="4" bestFit="1" customWidth="1"/>
    <col min="15372" max="15616" width="9.109375" style="4"/>
    <col min="15617" max="15617" width="26.6640625" style="4" customWidth="1"/>
    <col min="15618" max="15622" width="11.6640625" style="4" customWidth="1"/>
    <col min="15623" max="15623" width="26.6640625" style="4" customWidth="1"/>
    <col min="15624" max="15624" width="9.109375" style="4"/>
    <col min="15625" max="15625" width="18.44140625" style="4" bestFit="1" customWidth="1"/>
    <col min="15626" max="15626" width="17.6640625" style="4" bestFit="1" customWidth="1"/>
    <col min="15627" max="15627" width="15.6640625" style="4" bestFit="1" customWidth="1"/>
    <col min="15628" max="15872" width="9.109375" style="4"/>
    <col min="15873" max="15873" width="26.6640625" style="4" customWidth="1"/>
    <col min="15874" max="15878" width="11.6640625" style="4" customWidth="1"/>
    <col min="15879" max="15879" width="26.6640625" style="4" customWidth="1"/>
    <col min="15880" max="15880" width="9.109375" style="4"/>
    <col min="15881" max="15881" width="18.44140625" style="4" bestFit="1" customWidth="1"/>
    <col min="15882" max="15882" width="17.6640625" style="4" bestFit="1" customWidth="1"/>
    <col min="15883" max="15883" width="15.6640625" style="4" bestFit="1" customWidth="1"/>
    <col min="15884" max="16128" width="9.109375" style="4"/>
    <col min="16129" max="16129" width="26.6640625" style="4" customWidth="1"/>
    <col min="16130" max="16134" width="11.6640625" style="4" customWidth="1"/>
    <col min="16135" max="16135" width="26.6640625" style="4" customWidth="1"/>
    <col min="16136" max="16136" width="9.109375" style="4"/>
    <col min="16137" max="16137" width="18.44140625" style="4" bestFit="1" customWidth="1"/>
    <col min="16138" max="16138" width="17.6640625" style="4" bestFit="1" customWidth="1"/>
    <col min="16139" max="16139" width="15.6640625" style="4" bestFit="1" customWidth="1"/>
    <col min="16140" max="16384" width="9.109375" style="4"/>
  </cols>
  <sheetData>
    <row r="1" spans="1:14" s="70" customFormat="1" ht="21.75" customHeight="1" x14ac:dyDescent="0.25">
      <c r="A1" s="340"/>
      <c r="B1" s="72"/>
      <c r="C1" s="72"/>
      <c r="D1" s="72"/>
      <c r="E1" s="72"/>
      <c r="F1" s="72"/>
      <c r="G1" s="72"/>
      <c r="H1" s="72"/>
      <c r="I1" s="72"/>
      <c r="J1" s="72"/>
      <c r="K1" s="72"/>
      <c r="L1" s="72"/>
      <c r="M1" s="72"/>
      <c r="N1" s="72"/>
    </row>
    <row r="2" spans="1:14" s="1" customFormat="1" ht="20.100000000000001" customHeight="1" x14ac:dyDescent="0.25">
      <c r="A2" s="424" t="s">
        <v>433</v>
      </c>
      <c r="B2" s="424"/>
      <c r="C2" s="424"/>
      <c r="D2" s="424"/>
      <c r="E2" s="424"/>
      <c r="F2" s="424"/>
      <c r="G2" s="424"/>
    </row>
    <row r="3" spans="1:14" s="1" customFormat="1" ht="20.100000000000001" customHeight="1" x14ac:dyDescent="0.25">
      <c r="A3" s="406" t="s">
        <v>579</v>
      </c>
      <c r="B3" s="406"/>
      <c r="C3" s="406"/>
      <c r="D3" s="406"/>
      <c r="E3" s="406"/>
      <c r="F3" s="406"/>
      <c r="G3" s="406"/>
    </row>
    <row r="4" spans="1:14" s="7" customFormat="1" ht="20.100000000000001" customHeight="1" x14ac:dyDescent="0.25">
      <c r="A4" s="423" t="s">
        <v>223</v>
      </c>
      <c r="B4" s="423"/>
      <c r="C4" s="423"/>
      <c r="D4" s="423"/>
      <c r="E4" s="423"/>
      <c r="F4" s="423"/>
      <c r="G4" s="423"/>
    </row>
    <row r="5" spans="1:14" s="7" customFormat="1" ht="20.100000000000001" customHeight="1" x14ac:dyDescent="0.25">
      <c r="A5" s="423" t="s">
        <v>579</v>
      </c>
      <c r="B5" s="423"/>
      <c r="C5" s="423"/>
      <c r="D5" s="423"/>
      <c r="E5" s="423"/>
      <c r="F5" s="423"/>
      <c r="G5" s="423"/>
    </row>
    <row r="6" spans="1:14" ht="20.25" customHeight="1" x14ac:dyDescent="0.25">
      <c r="A6" s="215" t="s">
        <v>535</v>
      </c>
      <c r="G6" s="47" t="s">
        <v>534</v>
      </c>
      <c r="I6" s="73"/>
      <c r="J6" s="73"/>
    </row>
    <row r="7" spans="1:14" ht="56.25" customHeight="1" x14ac:dyDescent="0.25">
      <c r="A7" s="212" t="s">
        <v>255</v>
      </c>
      <c r="B7" s="103">
        <v>2016</v>
      </c>
      <c r="C7" s="103">
        <v>2017</v>
      </c>
      <c r="D7" s="103">
        <v>2018</v>
      </c>
      <c r="E7" s="103">
        <v>2019</v>
      </c>
      <c r="F7" s="103">
        <v>2020</v>
      </c>
      <c r="G7" s="213" t="s">
        <v>471</v>
      </c>
      <c r="I7" s="73"/>
      <c r="J7" s="74"/>
      <c r="K7" s="59"/>
    </row>
    <row r="8" spans="1:14" ht="31.5" customHeight="1" thickBot="1" x14ac:dyDescent="0.3">
      <c r="A8" s="31" t="s">
        <v>224</v>
      </c>
      <c r="B8" s="203">
        <v>9485.7738656590063</v>
      </c>
      <c r="C8" s="203">
        <v>10110.233129521001</v>
      </c>
      <c r="D8" s="203">
        <v>10060.210859270008</v>
      </c>
      <c r="E8" s="203">
        <v>10141.115241497982</v>
      </c>
      <c r="F8" s="203">
        <v>6842.1935644339956</v>
      </c>
      <c r="G8" s="32" t="s">
        <v>470</v>
      </c>
      <c r="I8" s="73"/>
      <c r="J8" s="74"/>
      <c r="K8" s="59"/>
    </row>
    <row r="9" spans="1:14" ht="31.5" customHeight="1" thickTop="1" thickBot="1" x14ac:dyDescent="0.3">
      <c r="A9" s="29" t="s">
        <v>225</v>
      </c>
      <c r="B9" s="204">
        <v>6187.3944483999931</v>
      </c>
      <c r="C9" s="204">
        <v>6782.0366668549868</v>
      </c>
      <c r="D9" s="204">
        <v>7445.7002731660259</v>
      </c>
      <c r="E9" s="204">
        <v>5842.6771268819812</v>
      </c>
      <c r="F9" s="204">
        <v>5367.4759611260424</v>
      </c>
      <c r="G9" s="30" t="s">
        <v>469</v>
      </c>
      <c r="I9" s="73"/>
      <c r="J9" s="74"/>
      <c r="K9" s="59"/>
    </row>
    <row r="10" spans="1:14" ht="31.5" customHeight="1" thickTop="1" x14ac:dyDescent="0.25">
      <c r="A10" s="48" t="s">
        <v>226</v>
      </c>
      <c r="B10" s="240">
        <v>101025.57351389933</v>
      </c>
      <c r="C10" s="240">
        <v>91930.579377226793</v>
      </c>
      <c r="D10" s="240">
        <v>97867.322873469457</v>
      </c>
      <c r="E10" s="240">
        <v>90224.353454615557</v>
      </c>
      <c r="F10" s="240">
        <v>81829.305647904519</v>
      </c>
      <c r="G10" s="49" t="s">
        <v>468</v>
      </c>
      <c r="I10" s="73"/>
      <c r="J10" s="74"/>
      <c r="K10" s="59"/>
    </row>
    <row r="11" spans="1:14" ht="31.5" customHeight="1" x14ac:dyDescent="0.25">
      <c r="A11" s="50" t="s">
        <v>253</v>
      </c>
      <c r="B11" s="241">
        <f>SUM(B8:B10)</f>
        <v>116698.74182795834</v>
      </c>
      <c r="C11" s="241">
        <f>SUM(C8:C10)</f>
        <v>108822.84917360278</v>
      </c>
      <c r="D11" s="241">
        <f>SUM(D8:D10)</f>
        <v>115373.23400590548</v>
      </c>
      <c r="E11" s="241">
        <f>SUM(E8:E10)</f>
        <v>106208.14582299552</v>
      </c>
      <c r="F11" s="241">
        <f>SUM(F8:F10)</f>
        <v>94038.975173464554</v>
      </c>
      <c r="G11" s="324" t="s">
        <v>28</v>
      </c>
    </row>
    <row r="12" spans="1:14" x14ac:dyDescent="0.25">
      <c r="A12" s="214" t="s">
        <v>283</v>
      </c>
      <c r="B12" s="242"/>
      <c r="C12" s="242"/>
      <c r="D12" s="242"/>
      <c r="E12" s="195"/>
      <c r="F12" s="195"/>
      <c r="G12" s="291" t="s">
        <v>485</v>
      </c>
    </row>
    <row r="13" spans="1:14" x14ac:dyDescent="0.25">
      <c r="A13" s="214"/>
      <c r="B13" s="195"/>
      <c r="C13" s="195"/>
      <c r="D13" s="195"/>
      <c r="E13" s="195"/>
      <c r="F13" s="195"/>
      <c r="G13" s="107"/>
    </row>
    <row r="14" spans="1:14" x14ac:dyDescent="0.25">
      <c r="B14" s="195"/>
      <c r="C14" s="195"/>
      <c r="D14" s="195"/>
      <c r="E14" s="195"/>
      <c r="F14" s="195"/>
    </row>
    <row r="15" spans="1:14" x14ac:dyDescent="0.25">
      <c r="B15" s="195"/>
      <c r="C15" s="195"/>
      <c r="D15" s="195"/>
      <c r="E15" s="195"/>
      <c r="F15" s="195"/>
    </row>
    <row r="16" spans="1:14" x14ac:dyDescent="0.25">
      <c r="B16" s="9"/>
      <c r="C16" s="9"/>
      <c r="D16" s="9"/>
      <c r="E16" s="9"/>
      <c r="F16" s="9"/>
    </row>
    <row r="18" spans="2:6" x14ac:dyDescent="0.25">
      <c r="B18" s="18"/>
      <c r="C18" s="18"/>
      <c r="D18" s="18"/>
      <c r="E18" s="18"/>
      <c r="F18" s="18"/>
    </row>
    <row r="21" spans="2:6" x14ac:dyDescent="0.25">
      <c r="B21" s="221"/>
    </row>
  </sheetData>
  <mergeCells count="4">
    <mergeCell ref="A4:G4"/>
    <mergeCell ref="A2:G2"/>
    <mergeCell ref="A3:G3"/>
    <mergeCell ref="A5:G5"/>
  </mergeCells>
  <printOptions horizontalCentered="1"/>
  <pageMargins left="1.1811023622047245" right="1.1811023622047245" top="1.5748031496062993" bottom="0.78740157480314965" header="0.51181102362204722" footer="0.51181102362204722"/>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rightToLeft="1" view="pageBreakPreview" zoomScaleSheetLayoutView="100" workbookViewId="0">
      <selection activeCell="A6" sqref="A6"/>
    </sheetView>
  </sheetViews>
  <sheetFormatPr defaultRowHeight="13.8" x14ac:dyDescent="0.25"/>
  <cols>
    <col min="1" max="1" width="26.6640625" style="4" customWidth="1"/>
    <col min="2" max="6" width="11.6640625" style="11" customWidth="1"/>
    <col min="7" max="7" width="26.6640625" style="4" customWidth="1"/>
    <col min="8" max="8" width="9.109375" style="4"/>
    <col min="9" max="9" width="18.44140625" style="4" bestFit="1" customWidth="1"/>
    <col min="10" max="10" width="17.6640625" style="4" bestFit="1" customWidth="1"/>
    <col min="11" max="11" width="15.6640625" style="4" bestFit="1" customWidth="1"/>
    <col min="12" max="256" width="9.109375" style="4"/>
    <col min="257" max="257" width="26.6640625" style="4" customWidth="1"/>
    <col min="258" max="262" width="11.6640625" style="4" customWidth="1"/>
    <col min="263" max="263" width="26.6640625" style="4" customWidth="1"/>
    <col min="264" max="264" width="9.109375" style="4"/>
    <col min="265" max="265" width="18.44140625" style="4" bestFit="1" customWidth="1"/>
    <col min="266" max="266" width="17.6640625" style="4" bestFit="1" customWidth="1"/>
    <col min="267" max="267" width="15.6640625" style="4" bestFit="1" customWidth="1"/>
    <col min="268" max="512" width="9.109375" style="4"/>
    <col min="513" max="513" width="26.6640625" style="4" customWidth="1"/>
    <col min="514" max="518" width="11.6640625" style="4" customWidth="1"/>
    <col min="519" max="519" width="26.6640625" style="4" customWidth="1"/>
    <col min="520" max="520" width="9.109375" style="4"/>
    <col min="521" max="521" width="18.44140625" style="4" bestFit="1" customWidth="1"/>
    <col min="522" max="522" width="17.6640625" style="4" bestFit="1" customWidth="1"/>
    <col min="523" max="523" width="15.6640625" style="4" bestFit="1" customWidth="1"/>
    <col min="524" max="768" width="9.109375" style="4"/>
    <col min="769" max="769" width="26.6640625" style="4" customWidth="1"/>
    <col min="770" max="774" width="11.6640625" style="4" customWidth="1"/>
    <col min="775" max="775" width="26.6640625" style="4" customWidth="1"/>
    <col min="776" max="776" width="9.109375" style="4"/>
    <col min="777" max="777" width="18.44140625" style="4" bestFit="1" customWidth="1"/>
    <col min="778" max="778" width="17.6640625" style="4" bestFit="1" customWidth="1"/>
    <col min="779" max="779" width="15.6640625" style="4" bestFit="1" customWidth="1"/>
    <col min="780" max="1024" width="9.109375" style="4"/>
    <col min="1025" max="1025" width="26.6640625" style="4" customWidth="1"/>
    <col min="1026" max="1030" width="11.6640625" style="4" customWidth="1"/>
    <col min="1031" max="1031" width="26.6640625" style="4" customWidth="1"/>
    <col min="1032" max="1032" width="9.109375" style="4"/>
    <col min="1033" max="1033" width="18.44140625" style="4" bestFit="1" customWidth="1"/>
    <col min="1034" max="1034" width="17.6640625" style="4" bestFit="1" customWidth="1"/>
    <col min="1035" max="1035" width="15.6640625" style="4" bestFit="1" customWidth="1"/>
    <col min="1036" max="1280" width="9.109375" style="4"/>
    <col min="1281" max="1281" width="26.6640625" style="4" customWidth="1"/>
    <col min="1282" max="1286" width="11.6640625" style="4" customWidth="1"/>
    <col min="1287" max="1287" width="26.6640625" style="4" customWidth="1"/>
    <col min="1288" max="1288" width="9.109375" style="4"/>
    <col min="1289" max="1289" width="18.44140625" style="4" bestFit="1" customWidth="1"/>
    <col min="1290" max="1290" width="17.6640625" style="4" bestFit="1" customWidth="1"/>
    <col min="1291" max="1291" width="15.6640625" style="4" bestFit="1" customWidth="1"/>
    <col min="1292" max="1536" width="9.109375" style="4"/>
    <col min="1537" max="1537" width="26.6640625" style="4" customWidth="1"/>
    <col min="1538" max="1542" width="11.6640625" style="4" customWidth="1"/>
    <col min="1543" max="1543" width="26.6640625" style="4" customWidth="1"/>
    <col min="1544" max="1544" width="9.109375" style="4"/>
    <col min="1545" max="1545" width="18.44140625" style="4" bestFit="1" customWidth="1"/>
    <col min="1546" max="1546" width="17.6640625" style="4" bestFit="1" customWidth="1"/>
    <col min="1547" max="1547" width="15.6640625" style="4" bestFit="1" customWidth="1"/>
    <col min="1548" max="1792" width="9.109375" style="4"/>
    <col min="1793" max="1793" width="26.6640625" style="4" customWidth="1"/>
    <col min="1794" max="1798" width="11.6640625" style="4" customWidth="1"/>
    <col min="1799" max="1799" width="26.6640625" style="4" customWidth="1"/>
    <col min="1800" max="1800" width="9.109375" style="4"/>
    <col min="1801" max="1801" width="18.44140625" style="4" bestFit="1" customWidth="1"/>
    <col min="1802" max="1802" width="17.6640625" style="4" bestFit="1" customWidth="1"/>
    <col min="1803" max="1803" width="15.6640625" style="4" bestFit="1" customWidth="1"/>
    <col min="1804" max="2048" width="9.109375" style="4"/>
    <col min="2049" max="2049" width="26.6640625" style="4" customWidth="1"/>
    <col min="2050" max="2054" width="11.6640625" style="4" customWidth="1"/>
    <col min="2055" max="2055" width="26.6640625" style="4" customWidth="1"/>
    <col min="2056" max="2056" width="9.109375" style="4"/>
    <col min="2057" max="2057" width="18.44140625" style="4" bestFit="1" customWidth="1"/>
    <col min="2058" max="2058" width="17.6640625" style="4" bestFit="1" customWidth="1"/>
    <col min="2059" max="2059" width="15.6640625" style="4" bestFit="1" customWidth="1"/>
    <col min="2060" max="2304" width="9.109375" style="4"/>
    <col min="2305" max="2305" width="26.6640625" style="4" customWidth="1"/>
    <col min="2306" max="2310" width="11.6640625" style="4" customWidth="1"/>
    <col min="2311" max="2311" width="26.6640625" style="4" customWidth="1"/>
    <col min="2312" max="2312" width="9.109375" style="4"/>
    <col min="2313" max="2313" width="18.44140625" style="4" bestFit="1" customWidth="1"/>
    <col min="2314" max="2314" width="17.6640625" style="4" bestFit="1" customWidth="1"/>
    <col min="2315" max="2315" width="15.6640625" style="4" bestFit="1" customWidth="1"/>
    <col min="2316" max="2560" width="9.109375" style="4"/>
    <col min="2561" max="2561" width="26.6640625" style="4" customWidth="1"/>
    <col min="2562" max="2566" width="11.6640625" style="4" customWidth="1"/>
    <col min="2567" max="2567" width="26.6640625" style="4" customWidth="1"/>
    <col min="2568" max="2568" width="9.109375" style="4"/>
    <col min="2569" max="2569" width="18.44140625" style="4" bestFit="1" customWidth="1"/>
    <col min="2570" max="2570" width="17.6640625" style="4" bestFit="1" customWidth="1"/>
    <col min="2571" max="2571" width="15.6640625" style="4" bestFit="1" customWidth="1"/>
    <col min="2572" max="2816" width="9.109375" style="4"/>
    <col min="2817" max="2817" width="26.6640625" style="4" customWidth="1"/>
    <col min="2818" max="2822" width="11.6640625" style="4" customWidth="1"/>
    <col min="2823" max="2823" width="26.6640625" style="4" customWidth="1"/>
    <col min="2824" max="2824" width="9.109375" style="4"/>
    <col min="2825" max="2825" width="18.44140625" style="4" bestFit="1" customWidth="1"/>
    <col min="2826" max="2826" width="17.6640625" style="4" bestFit="1" customWidth="1"/>
    <col min="2827" max="2827" width="15.6640625" style="4" bestFit="1" customWidth="1"/>
    <col min="2828" max="3072" width="9.109375" style="4"/>
    <col min="3073" max="3073" width="26.6640625" style="4" customWidth="1"/>
    <col min="3074" max="3078" width="11.6640625" style="4" customWidth="1"/>
    <col min="3079" max="3079" width="26.6640625" style="4" customWidth="1"/>
    <col min="3080" max="3080" width="9.109375" style="4"/>
    <col min="3081" max="3081" width="18.44140625" style="4" bestFit="1" customWidth="1"/>
    <col min="3082" max="3082" width="17.6640625" style="4" bestFit="1" customWidth="1"/>
    <col min="3083" max="3083" width="15.6640625" style="4" bestFit="1" customWidth="1"/>
    <col min="3084" max="3328" width="9.109375" style="4"/>
    <col min="3329" max="3329" width="26.6640625" style="4" customWidth="1"/>
    <col min="3330" max="3334" width="11.6640625" style="4" customWidth="1"/>
    <col min="3335" max="3335" width="26.6640625" style="4" customWidth="1"/>
    <col min="3336" max="3336" width="9.109375" style="4"/>
    <col min="3337" max="3337" width="18.44140625" style="4" bestFit="1" customWidth="1"/>
    <col min="3338" max="3338" width="17.6640625" style="4" bestFit="1" customWidth="1"/>
    <col min="3339" max="3339" width="15.6640625" style="4" bestFit="1" customWidth="1"/>
    <col min="3340" max="3584" width="9.109375" style="4"/>
    <col min="3585" max="3585" width="26.6640625" style="4" customWidth="1"/>
    <col min="3586" max="3590" width="11.6640625" style="4" customWidth="1"/>
    <col min="3591" max="3591" width="26.6640625" style="4" customWidth="1"/>
    <col min="3592" max="3592" width="9.109375" style="4"/>
    <col min="3593" max="3593" width="18.44140625" style="4" bestFit="1" customWidth="1"/>
    <col min="3594" max="3594" width="17.6640625" style="4" bestFit="1" customWidth="1"/>
    <col min="3595" max="3595" width="15.6640625" style="4" bestFit="1" customWidth="1"/>
    <col min="3596" max="3840" width="9.109375" style="4"/>
    <col min="3841" max="3841" width="26.6640625" style="4" customWidth="1"/>
    <col min="3842" max="3846" width="11.6640625" style="4" customWidth="1"/>
    <col min="3847" max="3847" width="26.6640625" style="4" customWidth="1"/>
    <col min="3848" max="3848" width="9.109375" style="4"/>
    <col min="3849" max="3849" width="18.44140625" style="4" bestFit="1" customWidth="1"/>
    <col min="3850" max="3850" width="17.6640625" style="4" bestFit="1" customWidth="1"/>
    <col min="3851" max="3851" width="15.6640625" style="4" bestFit="1" customWidth="1"/>
    <col min="3852" max="4096" width="9.109375" style="4"/>
    <col min="4097" max="4097" width="26.6640625" style="4" customWidth="1"/>
    <col min="4098" max="4102" width="11.6640625" style="4" customWidth="1"/>
    <col min="4103" max="4103" width="26.6640625" style="4" customWidth="1"/>
    <col min="4104" max="4104" width="9.109375" style="4"/>
    <col min="4105" max="4105" width="18.44140625" style="4" bestFit="1" customWidth="1"/>
    <col min="4106" max="4106" width="17.6640625" style="4" bestFit="1" customWidth="1"/>
    <col min="4107" max="4107" width="15.6640625" style="4" bestFit="1" customWidth="1"/>
    <col min="4108" max="4352" width="9.109375" style="4"/>
    <col min="4353" max="4353" width="26.6640625" style="4" customWidth="1"/>
    <col min="4354" max="4358" width="11.6640625" style="4" customWidth="1"/>
    <col min="4359" max="4359" width="26.6640625" style="4" customWidth="1"/>
    <col min="4360" max="4360" width="9.109375" style="4"/>
    <col min="4361" max="4361" width="18.44140625" style="4" bestFit="1" customWidth="1"/>
    <col min="4362" max="4362" width="17.6640625" style="4" bestFit="1" customWidth="1"/>
    <col min="4363" max="4363" width="15.6640625" style="4" bestFit="1" customWidth="1"/>
    <col min="4364" max="4608" width="9.109375" style="4"/>
    <col min="4609" max="4609" width="26.6640625" style="4" customWidth="1"/>
    <col min="4610" max="4614" width="11.6640625" style="4" customWidth="1"/>
    <col min="4615" max="4615" width="26.6640625" style="4" customWidth="1"/>
    <col min="4616" max="4616" width="9.109375" style="4"/>
    <col min="4617" max="4617" width="18.44140625" style="4" bestFit="1" customWidth="1"/>
    <col min="4618" max="4618" width="17.6640625" style="4" bestFit="1" customWidth="1"/>
    <col min="4619" max="4619" width="15.6640625" style="4" bestFit="1" customWidth="1"/>
    <col min="4620" max="4864" width="9.109375" style="4"/>
    <col min="4865" max="4865" width="26.6640625" style="4" customWidth="1"/>
    <col min="4866" max="4870" width="11.6640625" style="4" customWidth="1"/>
    <col min="4871" max="4871" width="26.6640625" style="4" customWidth="1"/>
    <col min="4872" max="4872" width="9.109375" style="4"/>
    <col min="4873" max="4873" width="18.44140625" style="4" bestFit="1" customWidth="1"/>
    <col min="4874" max="4874" width="17.6640625" style="4" bestFit="1" customWidth="1"/>
    <col min="4875" max="4875" width="15.6640625" style="4" bestFit="1" customWidth="1"/>
    <col min="4876" max="5120" width="9.109375" style="4"/>
    <col min="5121" max="5121" width="26.6640625" style="4" customWidth="1"/>
    <col min="5122" max="5126" width="11.6640625" style="4" customWidth="1"/>
    <col min="5127" max="5127" width="26.6640625" style="4" customWidth="1"/>
    <col min="5128" max="5128" width="9.109375" style="4"/>
    <col min="5129" max="5129" width="18.44140625" style="4" bestFit="1" customWidth="1"/>
    <col min="5130" max="5130" width="17.6640625" style="4" bestFit="1" customWidth="1"/>
    <col min="5131" max="5131" width="15.6640625" style="4" bestFit="1" customWidth="1"/>
    <col min="5132" max="5376" width="9.109375" style="4"/>
    <col min="5377" max="5377" width="26.6640625" style="4" customWidth="1"/>
    <col min="5378" max="5382" width="11.6640625" style="4" customWidth="1"/>
    <col min="5383" max="5383" width="26.6640625" style="4" customWidth="1"/>
    <col min="5384" max="5384" width="9.109375" style="4"/>
    <col min="5385" max="5385" width="18.44140625" style="4" bestFit="1" customWidth="1"/>
    <col min="5386" max="5386" width="17.6640625" style="4" bestFit="1" customWidth="1"/>
    <col min="5387" max="5387" width="15.6640625" style="4" bestFit="1" customWidth="1"/>
    <col min="5388" max="5632" width="9.109375" style="4"/>
    <col min="5633" max="5633" width="26.6640625" style="4" customWidth="1"/>
    <col min="5634" max="5638" width="11.6640625" style="4" customWidth="1"/>
    <col min="5639" max="5639" width="26.6640625" style="4" customWidth="1"/>
    <col min="5640" max="5640" width="9.109375" style="4"/>
    <col min="5641" max="5641" width="18.44140625" style="4" bestFit="1" customWidth="1"/>
    <col min="5642" max="5642" width="17.6640625" style="4" bestFit="1" customWidth="1"/>
    <col min="5643" max="5643" width="15.6640625" style="4" bestFit="1" customWidth="1"/>
    <col min="5644" max="5888" width="9.109375" style="4"/>
    <col min="5889" max="5889" width="26.6640625" style="4" customWidth="1"/>
    <col min="5890" max="5894" width="11.6640625" style="4" customWidth="1"/>
    <col min="5895" max="5895" width="26.6640625" style="4" customWidth="1"/>
    <col min="5896" max="5896" width="9.109375" style="4"/>
    <col min="5897" max="5897" width="18.44140625" style="4" bestFit="1" customWidth="1"/>
    <col min="5898" max="5898" width="17.6640625" style="4" bestFit="1" customWidth="1"/>
    <col min="5899" max="5899" width="15.6640625" style="4" bestFit="1" customWidth="1"/>
    <col min="5900" max="6144" width="9.109375" style="4"/>
    <col min="6145" max="6145" width="26.6640625" style="4" customWidth="1"/>
    <col min="6146" max="6150" width="11.6640625" style="4" customWidth="1"/>
    <col min="6151" max="6151" width="26.6640625" style="4" customWidth="1"/>
    <col min="6152" max="6152" width="9.109375" style="4"/>
    <col min="6153" max="6153" width="18.44140625" style="4" bestFit="1" customWidth="1"/>
    <col min="6154" max="6154" width="17.6640625" style="4" bestFit="1" customWidth="1"/>
    <col min="6155" max="6155" width="15.6640625" style="4" bestFit="1" customWidth="1"/>
    <col min="6156" max="6400" width="9.109375" style="4"/>
    <col min="6401" max="6401" width="26.6640625" style="4" customWidth="1"/>
    <col min="6402" max="6406" width="11.6640625" style="4" customWidth="1"/>
    <col min="6407" max="6407" width="26.6640625" style="4" customWidth="1"/>
    <col min="6408" max="6408" width="9.109375" style="4"/>
    <col min="6409" max="6409" width="18.44140625" style="4" bestFit="1" customWidth="1"/>
    <col min="6410" max="6410" width="17.6640625" style="4" bestFit="1" customWidth="1"/>
    <col min="6411" max="6411" width="15.6640625" style="4" bestFit="1" customWidth="1"/>
    <col min="6412" max="6656" width="9.109375" style="4"/>
    <col min="6657" max="6657" width="26.6640625" style="4" customWidth="1"/>
    <col min="6658" max="6662" width="11.6640625" style="4" customWidth="1"/>
    <col min="6663" max="6663" width="26.6640625" style="4" customWidth="1"/>
    <col min="6664" max="6664" width="9.109375" style="4"/>
    <col min="6665" max="6665" width="18.44140625" style="4" bestFit="1" customWidth="1"/>
    <col min="6666" max="6666" width="17.6640625" style="4" bestFit="1" customWidth="1"/>
    <col min="6667" max="6667" width="15.6640625" style="4" bestFit="1" customWidth="1"/>
    <col min="6668" max="6912" width="9.109375" style="4"/>
    <col min="6913" max="6913" width="26.6640625" style="4" customWidth="1"/>
    <col min="6914" max="6918" width="11.6640625" style="4" customWidth="1"/>
    <col min="6919" max="6919" width="26.6640625" style="4" customWidth="1"/>
    <col min="6920" max="6920" width="9.109375" style="4"/>
    <col min="6921" max="6921" width="18.44140625" style="4" bestFit="1" customWidth="1"/>
    <col min="6922" max="6922" width="17.6640625" style="4" bestFit="1" customWidth="1"/>
    <col min="6923" max="6923" width="15.6640625" style="4" bestFit="1" customWidth="1"/>
    <col min="6924" max="7168" width="9.109375" style="4"/>
    <col min="7169" max="7169" width="26.6640625" style="4" customWidth="1"/>
    <col min="7170" max="7174" width="11.6640625" style="4" customWidth="1"/>
    <col min="7175" max="7175" width="26.6640625" style="4" customWidth="1"/>
    <col min="7176" max="7176" width="9.109375" style="4"/>
    <col min="7177" max="7177" width="18.44140625" style="4" bestFit="1" customWidth="1"/>
    <col min="7178" max="7178" width="17.6640625" style="4" bestFit="1" customWidth="1"/>
    <col min="7179" max="7179" width="15.6640625" style="4" bestFit="1" customWidth="1"/>
    <col min="7180" max="7424" width="9.109375" style="4"/>
    <col min="7425" max="7425" width="26.6640625" style="4" customWidth="1"/>
    <col min="7426" max="7430" width="11.6640625" style="4" customWidth="1"/>
    <col min="7431" max="7431" width="26.6640625" style="4" customWidth="1"/>
    <col min="7432" max="7432" width="9.109375" style="4"/>
    <col min="7433" max="7433" width="18.44140625" style="4" bestFit="1" customWidth="1"/>
    <col min="7434" max="7434" width="17.6640625" style="4" bestFit="1" customWidth="1"/>
    <col min="7435" max="7435" width="15.6640625" style="4" bestFit="1" customWidth="1"/>
    <col min="7436" max="7680" width="9.109375" style="4"/>
    <col min="7681" max="7681" width="26.6640625" style="4" customWidth="1"/>
    <col min="7682" max="7686" width="11.6640625" style="4" customWidth="1"/>
    <col min="7687" max="7687" width="26.6640625" style="4" customWidth="1"/>
    <col min="7688" max="7688" width="9.109375" style="4"/>
    <col min="7689" max="7689" width="18.44140625" style="4" bestFit="1" customWidth="1"/>
    <col min="7690" max="7690" width="17.6640625" style="4" bestFit="1" customWidth="1"/>
    <col min="7691" max="7691" width="15.6640625" style="4" bestFit="1" customWidth="1"/>
    <col min="7692" max="7936" width="9.109375" style="4"/>
    <col min="7937" max="7937" width="26.6640625" style="4" customWidth="1"/>
    <col min="7938" max="7942" width="11.6640625" style="4" customWidth="1"/>
    <col min="7943" max="7943" width="26.6640625" style="4" customWidth="1"/>
    <col min="7944" max="7944" width="9.109375" style="4"/>
    <col min="7945" max="7945" width="18.44140625" style="4" bestFit="1" customWidth="1"/>
    <col min="7946" max="7946" width="17.6640625" style="4" bestFit="1" customWidth="1"/>
    <col min="7947" max="7947" width="15.6640625" style="4" bestFit="1" customWidth="1"/>
    <col min="7948" max="8192" width="9.109375" style="4"/>
    <col min="8193" max="8193" width="26.6640625" style="4" customWidth="1"/>
    <col min="8194" max="8198" width="11.6640625" style="4" customWidth="1"/>
    <col min="8199" max="8199" width="26.6640625" style="4" customWidth="1"/>
    <col min="8200" max="8200" width="9.109375" style="4"/>
    <col min="8201" max="8201" width="18.44140625" style="4" bestFit="1" customWidth="1"/>
    <col min="8202" max="8202" width="17.6640625" style="4" bestFit="1" customWidth="1"/>
    <col min="8203" max="8203" width="15.6640625" style="4" bestFit="1" customWidth="1"/>
    <col min="8204" max="8448" width="9.109375" style="4"/>
    <col min="8449" max="8449" width="26.6640625" style="4" customWidth="1"/>
    <col min="8450" max="8454" width="11.6640625" style="4" customWidth="1"/>
    <col min="8455" max="8455" width="26.6640625" style="4" customWidth="1"/>
    <col min="8456" max="8456" width="9.109375" style="4"/>
    <col min="8457" max="8457" width="18.44140625" style="4" bestFit="1" customWidth="1"/>
    <col min="8458" max="8458" width="17.6640625" style="4" bestFit="1" customWidth="1"/>
    <col min="8459" max="8459" width="15.6640625" style="4" bestFit="1" customWidth="1"/>
    <col min="8460" max="8704" width="9.109375" style="4"/>
    <col min="8705" max="8705" width="26.6640625" style="4" customWidth="1"/>
    <col min="8706" max="8710" width="11.6640625" style="4" customWidth="1"/>
    <col min="8711" max="8711" width="26.6640625" style="4" customWidth="1"/>
    <col min="8712" max="8712" width="9.109375" style="4"/>
    <col min="8713" max="8713" width="18.44140625" style="4" bestFit="1" customWidth="1"/>
    <col min="8714" max="8714" width="17.6640625" style="4" bestFit="1" customWidth="1"/>
    <col min="8715" max="8715" width="15.6640625" style="4" bestFit="1" customWidth="1"/>
    <col min="8716" max="8960" width="9.109375" style="4"/>
    <col min="8961" max="8961" width="26.6640625" style="4" customWidth="1"/>
    <col min="8962" max="8966" width="11.6640625" style="4" customWidth="1"/>
    <col min="8967" max="8967" width="26.6640625" style="4" customWidth="1"/>
    <col min="8968" max="8968" width="9.109375" style="4"/>
    <col min="8969" max="8969" width="18.44140625" style="4" bestFit="1" customWidth="1"/>
    <col min="8970" max="8970" width="17.6640625" style="4" bestFit="1" customWidth="1"/>
    <col min="8971" max="8971" width="15.6640625" style="4" bestFit="1" customWidth="1"/>
    <col min="8972" max="9216" width="9.109375" style="4"/>
    <col min="9217" max="9217" width="26.6640625" style="4" customWidth="1"/>
    <col min="9218" max="9222" width="11.6640625" style="4" customWidth="1"/>
    <col min="9223" max="9223" width="26.6640625" style="4" customWidth="1"/>
    <col min="9224" max="9224" width="9.109375" style="4"/>
    <col min="9225" max="9225" width="18.44140625" style="4" bestFit="1" customWidth="1"/>
    <col min="9226" max="9226" width="17.6640625" style="4" bestFit="1" customWidth="1"/>
    <col min="9227" max="9227" width="15.6640625" style="4" bestFit="1" customWidth="1"/>
    <col min="9228" max="9472" width="9.109375" style="4"/>
    <col min="9473" max="9473" width="26.6640625" style="4" customWidth="1"/>
    <col min="9474" max="9478" width="11.6640625" style="4" customWidth="1"/>
    <col min="9479" max="9479" width="26.6640625" style="4" customWidth="1"/>
    <col min="9480" max="9480" width="9.109375" style="4"/>
    <col min="9481" max="9481" width="18.44140625" style="4" bestFit="1" customWidth="1"/>
    <col min="9482" max="9482" width="17.6640625" style="4" bestFit="1" customWidth="1"/>
    <col min="9483" max="9483" width="15.6640625" style="4" bestFit="1" customWidth="1"/>
    <col min="9484" max="9728" width="9.109375" style="4"/>
    <col min="9729" max="9729" width="26.6640625" style="4" customWidth="1"/>
    <col min="9730" max="9734" width="11.6640625" style="4" customWidth="1"/>
    <col min="9735" max="9735" width="26.6640625" style="4" customWidth="1"/>
    <col min="9736" max="9736" width="9.109375" style="4"/>
    <col min="9737" max="9737" width="18.44140625" style="4" bestFit="1" customWidth="1"/>
    <col min="9738" max="9738" width="17.6640625" style="4" bestFit="1" customWidth="1"/>
    <col min="9739" max="9739" width="15.6640625" style="4" bestFit="1" customWidth="1"/>
    <col min="9740" max="9984" width="9.109375" style="4"/>
    <col min="9985" max="9985" width="26.6640625" style="4" customWidth="1"/>
    <col min="9986" max="9990" width="11.6640625" style="4" customWidth="1"/>
    <col min="9991" max="9991" width="26.6640625" style="4" customWidth="1"/>
    <col min="9992" max="9992" width="9.109375" style="4"/>
    <col min="9993" max="9993" width="18.44140625" style="4" bestFit="1" customWidth="1"/>
    <col min="9994" max="9994" width="17.6640625" style="4" bestFit="1" customWidth="1"/>
    <col min="9995" max="9995" width="15.6640625" style="4" bestFit="1" customWidth="1"/>
    <col min="9996" max="10240" width="9.109375" style="4"/>
    <col min="10241" max="10241" width="26.6640625" style="4" customWidth="1"/>
    <col min="10242" max="10246" width="11.6640625" style="4" customWidth="1"/>
    <col min="10247" max="10247" width="26.6640625" style="4" customWidth="1"/>
    <col min="10248" max="10248" width="9.109375" style="4"/>
    <col min="10249" max="10249" width="18.44140625" style="4" bestFit="1" customWidth="1"/>
    <col min="10250" max="10250" width="17.6640625" style="4" bestFit="1" customWidth="1"/>
    <col min="10251" max="10251" width="15.6640625" style="4" bestFit="1" customWidth="1"/>
    <col min="10252" max="10496" width="9.109375" style="4"/>
    <col min="10497" max="10497" width="26.6640625" style="4" customWidth="1"/>
    <col min="10498" max="10502" width="11.6640625" style="4" customWidth="1"/>
    <col min="10503" max="10503" width="26.6640625" style="4" customWidth="1"/>
    <col min="10504" max="10504" width="9.109375" style="4"/>
    <col min="10505" max="10505" width="18.44140625" style="4" bestFit="1" customWidth="1"/>
    <col min="10506" max="10506" width="17.6640625" style="4" bestFit="1" customWidth="1"/>
    <col min="10507" max="10507" width="15.6640625" style="4" bestFit="1" customWidth="1"/>
    <col min="10508" max="10752" width="9.109375" style="4"/>
    <col min="10753" max="10753" width="26.6640625" style="4" customWidth="1"/>
    <col min="10754" max="10758" width="11.6640625" style="4" customWidth="1"/>
    <col min="10759" max="10759" width="26.6640625" style="4" customWidth="1"/>
    <col min="10760" max="10760" width="9.109375" style="4"/>
    <col min="10761" max="10761" width="18.44140625" style="4" bestFit="1" customWidth="1"/>
    <col min="10762" max="10762" width="17.6640625" style="4" bestFit="1" customWidth="1"/>
    <col min="10763" max="10763" width="15.6640625" style="4" bestFit="1" customWidth="1"/>
    <col min="10764" max="11008" width="9.109375" style="4"/>
    <col min="11009" max="11009" width="26.6640625" style="4" customWidth="1"/>
    <col min="11010" max="11014" width="11.6640625" style="4" customWidth="1"/>
    <col min="11015" max="11015" width="26.6640625" style="4" customWidth="1"/>
    <col min="11016" max="11016" width="9.109375" style="4"/>
    <col min="11017" max="11017" width="18.44140625" style="4" bestFit="1" customWidth="1"/>
    <col min="11018" max="11018" width="17.6640625" style="4" bestFit="1" customWidth="1"/>
    <col min="11019" max="11019" width="15.6640625" style="4" bestFit="1" customWidth="1"/>
    <col min="11020" max="11264" width="9.109375" style="4"/>
    <col min="11265" max="11265" width="26.6640625" style="4" customWidth="1"/>
    <col min="11266" max="11270" width="11.6640625" style="4" customWidth="1"/>
    <col min="11271" max="11271" width="26.6640625" style="4" customWidth="1"/>
    <col min="11272" max="11272" width="9.109375" style="4"/>
    <col min="11273" max="11273" width="18.44140625" style="4" bestFit="1" customWidth="1"/>
    <col min="11274" max="11274" width="17.6640625" style="4" bestFit="1" customWidth="1"/>
    <col min="11275" max="11275" width="15.6640625" style="4" bestFit="1" customWidth="1"/>
    <col min="11276" max="11520" width="9.109375" style="4"/>
    <col min="11521" max="11521" width="26.6640625" style="4" customWidth="1"/>
    <col min="11522" max="11526" width="11.6640625" style="4" customWidth="1"/>
    <col min="11527" max="11527" width="26.6640625" style="4" customWidth="1"/>
    <col min="11528" max="11528" width="9.109375" style="4"/>
    <col min="11529" max="11529" width="18.44140625" style="4" bestFit="1" customWidth="1"/>
    <col min="11530" max="11530" width="17.6640625" style="4" bestFit="1" customWidth="1"/>
    <col min="11531" max="11531" width="15.6640625" style="4" bestFit="1" customWidth="1"/>
    <col min="11532" max="11776" width="9.109375" style="4"/>
    <col min="11777" max="11777" width="26.6640625" style="4" customWidth="1"/>
    <col min="11778" max="11782" width="11.6640625" style="4" customWidth="1"/>
    <col min="11783" max="11783" width="26.6640625" style="4" customWidth="1"/>
    <col min="11784" max="11784" width="9.109375" style="4"/>
    <col min="11785" max="11785" width="18.44140625" style="4" bestFit="1" customWidth="1"/>
    <col min="11786" max="11786" width="17.6640625" style="4" bestFit="1" customWidth="1"/>
    <col min="11787" max="11787" width="15.6640625" style="4" bestFit="1" customWidth="1"/>
    <col min="11788" max="12032" width="9.109375" style="4"/>
    <col min="12033" max="12033" width="26.6640625" style="4" customWidth="1"/>
    <col min="12034" max="12038" width="11.6640625" style="4" customWidth="1"/>
    <col min="12039" max="12039" width="26.6640625" style="4" customWidth="1"/>
    <col min="12040" max="12040" width="9.109375" style="4"/>
    <col min="12041" max="12041" width="18.44140625" style="4" bestFit="1" customWidth="1"/>
    <col min="12042" max="12042" width="17.6640625" style="4" bestFit="1" customWidth="1"/>
    <col min="12043" max="12043" width="15.6640625" style="4" bestFit="1" customWidth="1"/>
    <col min="12044" max="12288" width="9.109375" style="4"/>
    <col min="12289" max="12289" width="26.6640625" style="4" customWidth="1"/>
    <col min="12290" max="12294" width="11.6640625" style="4" customWidth="1"/>
    <col min="12295" max="12295" width="26.6640625" style="4" customWidth="1"/>
    <col min="12296" max="12296" width="9.109375" style="4"/>
    <col min="12297" max="12297" width="18.44140625" style="4" bestFit="1" customWidth="1"/>
    <col min="12298" max="12298" width="17.6640625" style="4" bestFit="1" customWidth="1"/>
    <col min="12299" max="12299" width="15.6640625" style="4" bestFit="1" customWidth="1"/>
    <col min="12300" max="12544" width="9.109375" style="4"/>
    <col min="12545" max="12545" width="26.6640625" style="4" customWidth="1"/>
    <col min="12546" max="12550" width="11.6640625" style="4" customWidth="1"/>
    <col min="12551" max="12551" width="26.6640625" style="4" customWidth="1"/>
    <col min="12552" max="12552" width="9.109375" style="4"/>
    <col min="12553" max="12553" width="18.44140625" style="4" bestFit="1" customWidth="1"/>
    <col min="12554" max="12554" width="17.6640625" style="4" bestFit="1" customWidth="1"/>
    <col min="12555" max="12555" width="15.6640625" style="4" bestFit="1" customWidth="1"/>
    <col min="12556" max="12800" width="9.109375" style="4"/>
    <col min="12801" max="12801" width="26.6640625" style="4" customWidth="1"/>
    <col min="12802" max="12806" width="11.6640625" style="4" customWidth="1"/>
    <col min="12807" max="12807" width="26.6640625" style="4" customWidth="1"/>
    <col min="12808" max="12808" width="9.109375" style="4"/>
    <col min="12809" max="12809" width="18.44140625" style="4" bestFit="1" customWidth="1"/>
    <col min="12810" max="12810" width="17.6640625" style="4" bestFit="1" customWidth="1"/>
    <col min="12811" max="12811" width="15.6640625" style="4" bestFit="1" customWidth="1"/>
    <col min="12812" max="13056" width="9.109375" style="4"/>
    <col min="13057" max="13057" width="26.6640625" style="4" customWidth="1"/>
    <col min="13058" max="13062" width="11.6640625" style="4" customWidth="1"/>
    <col min="13063" max="13063" width="26.6640625" style="4" customWidth="1"/>
    <col min="13064" max="13064" width="9.109375" style="4"/>
    <col min="13065" max="13065" width="18.44140625" style="4" bestFit="1" customWidth="1"/>
    <col min="13066" max="13066" width="17.6640625" style="4" bestFit="1" customWidth="1"/>
    <col min="13067" max="13067" width="15.6640625" style="4" bestFit="1" customWidth="1"/>
    <col min="13068" max="13312" width="9.109375" style="4"/>
    <col min="13313" max="13313" width="26.6640625" style="4" customWidth="1"/>
    <col min="13314" max="13318" width="11.6640625" style="4" customWidth="1"/>
    <col min="13319" max="13319" width="26.6640625" style="4" customWidth="1"/>
    <col min="13320" max="13320" width="9.109375" style="4"/>
    <col min="13321" max="13321" width="18.44140625" style="4" bestFit="1" customWidth="1"/>
    <col min="13322" max="13322" width="17.6640625" style="4" bestFit="1" customWidth="1"/>
    <col min="13323" max="13323" width="15.6640625" style="4" bestFit="1" customWidth="1"/>
    <col min="13324" max="13568" width="9.109375" style="4"/>
    <col min="13569" max="13569" width="26.6640625" style="4" customWidth="1"/>
    <col min="13570" max="13574" width="11.6640625" style="4" customWidth="1"/>
    <col min="13575" max="13575" width="26.6640625" style="4" customWidth="1"/>
    <col min="13576" max="13576" width="9.109375" style="4"/>
    <col min="13577" max="13577" width="18.44140625" style="4" bestFit="1" customWidth="1"/>
    <col min="13578" max="13578" width="17.6640625" style="4" bestFit="1" customWidth="1"/>
    <col min="13579" max="13579" width="15.6640625" style="4" bestFit="1" customWidth="1"/>
    <col min="13580" max="13824" width="9.109375" style="4"/>
    <col min="13825" max="13825" width="26.6640625" style="4" customWidth="1"/>
    <col min="13826" max="13830" width="11.6640625" style="4" customWidth="1"/>
    <col min="13831" max="13831" width="26.6640625" style="4" customWidth="1"/>
    <col min="13832" max="13832" width="9.109375" style="4"/>
    <col min="13833" max="13833" width="18.44140625" style="4" bestFit="1" customWidth="1"/>
    <col min="13834" max="13834" width="17.6640625" style="4" bestFit="1" customWidth="1"/>
    <col min="13835" max="13835" width="15.6640625" style="4" bestFit="1" customWidth="1"/>
    <col min="13836" max="14080" width="9.109375" style="4"/>
    <col min="14081" max="14081" width="26.6640625" style="4" customWidth="1"/>
    <col min="14082" max="14086" width="11.6640625" style="4" customWidth="1"/>
    <col min="14087" max="14087" width="26.6640625" style="4" customWidth="1"/>
    <col min="14088" max="14088" width="9.109375" style="4"/>
    <col min="14089" max="14089" width="18.44140625" style="4" bestFit="1" customWidth="1"/>
    <col min="14090" max="14090" width="17.6640625" style="4" bestFit="1" customWidth="1"/>
    <col min="14091" max="14091" width="15.6640625" style="4" bestFit="1" customWidth="1"/>
    <col min="14092" max="14336" width="9.109375" style="4"/>
    <col min="14337" max="14337" width="26.6640625" style="4" customWidth="1"/>
    <col min="14338" max="14342" width="11.6640625" style="4" customWidth="1"/>
    <col min="14343" max="14343" width="26.6640625" style="4" customWidth="1"/>
    <col min="14344" max="14344" width="9.109375" style="4"/>
    <col min="14345" max="14345" width="18.44140625" style="4" bestFit="1" customWidth="1"/>
    <col min="14346" max="14346" width="17.6640625" style="4" bestFit="1" customWidth="1"/>
    <col min="14347" max="14347" width="15.6640625" style="4" bestFit="1" customWidth="1"/>
    <col min="14348" max="14592" width="9.109375" style="4"/>
    <col min="14593" max="14593" width="26.6640625" style="4" customWidth="1"/>
    <col min="14594" max="14598" width="11.6640625" style="4" customWidth="1"/>
    <col min="14599" max="14599" width="26.6640625" style="4" customWidth="1"/>
    <col min="14600" max="14600" width="9.109375" style="4"/>
    <col min="14601" max="14601" width="18.44140625" style="4" bestFit="1" customWidth="1"/>
    <col min="14602" max="14602" width="17.6640625" style="4" bestFit="1" customWidth="1"/>
    <col min="14603" max="14603" width="15.6640625" style="4" bestFit="1" customWidth="1"/>
    <col min="14604" max="14848" width="9.109375" style="4"/>
    <col min="14849" max="14849" width="26.6640625" style="4" customWidth="1"/>
    <col min="14850" max="14854" width="11.6640625" style="4" customWidth="1"/>
    <col min="14855" max="14855" width="26.6640625" style="4" customWidth="1"/>
    <col min="14856" max="14856" width="9.109375" style="4"/>
    <col min="14857" max="14857" width="18.44140625" style="4" bestFit="1" customWidth="1"/>
    <col min="14858" max="14858" width="17.6640625" style="4" bestFit="1" customWidth="1"/>
    <col min="14859" max="14859" width="15.6640625" style="4" bestFit="1" customWidth="1"/>
    <col min="14860" max="15104" width="9.109375" style="4"/>
    <col min="15105" max="15105" width="26.6640625" style="4" customWidth="1"/>
    <col min="15106" max="15110" width="11.6640625" style="4" customWidth="1"/>
    <col min="15111" max="15111" width="26.6640625" style="4" customWidth="1"/>
    <col min="15112" max="15112" width="9.109375" style="4"/>
    <col min="15113" max="15113" width="18.44140625" style="4" bestFit="1" customWidth="1"/>
    <col min="15114" max="15114" width="17.6640625" style="4" bestFit="1" customWidth="1"/>
    <col min="15115" max="15115" width="15.6640625" style="4" bestFit="1" customWidth="1"/>
    <col min="15116" max="15360" width="9.109375" style="4"/>
    <col min="15361" max="15361" width="26.6640625" style="4" customWidth="1"/>
    <col min="15362" max="15366" width="11.6640625" style="4" customWidth="1"/>
    <col min="15367" max="15367" width="26.6640625" style="4" customWidth="1"/>
    <col min="15368" max="15368" width="9.109375" style="4"/>
    <col min="15369" max="15369" width="18.44140625" style="4" bestFit="1" customWidth="1"/>
    <col min="15370" max="15370" width="17.6640625" style="4" bestFit="1" customWidth="1"/>
    <col min="15371" max="15371" width="15.6640625" style="4" bestFit="1" customWidth="1"/>
    <col min="15372" max="15616" width="9.109375" style="4"/>
    <col min="15617" max="15617" width="26.6640625" style="4" customWidth="1"/>
    <col min="15618" max="15622" width="11.6640625" style="4" customWidth="1"/>
    <col min="15623" max="15623" width="26.6640625" style="4" customWidth="1"/>
    <col min="15624" max="15624" width="9.109375" style="4"/>
    <col min="15625" max="15625" width="18.44140625" style="4" bestFit="1" customWidth="1"/>
    <col min="15626" max="15626" width="17.6640625" style="4" bestFit="1" customWidth="1"/>
    <col min="15627" max="15627" width="15.6640625" style="4" bestFit="1" customWidth="1"/>
    <col min="15628" max="15872" width="9.109375" style="4"/>
    <col min="15873" max="15873" width="26.6640625" style="4" customWidth="1"/>
    <col min="15874" max="15878" width="11.6640625" style="4" customWidth="1"/>
    <col min="15879" max="15879" width="26.6640625" style="4" customWidth="1"/>
    <col min="15880" max="15880" width="9.109375" style="4"/>
    <col min="15881" max="15881" width="18.44140625" style="4" bestFit="1" customWidth="1"/>
    <col min="15882" max="15882" width="17.6640625" style="4" bestFit="1" customWidth="1"/>
    <col min="15883" max="15883" width="15.6640625" style="4" bestFit="1" customWidth="1"/>
    <col min="15884" max="16128" width="9.109375" style="4"/>
    <col min="16129" max="16129" width="26.6640625" style="4" customWidth="1"/>
    <col min="16130" max="16134" width="11.6640625" style="4" customWidth="1"/>
    <col min="16135" max="16135" width="26.6640625" style="4" customWidth="1"/>
    <col min="16136" max="16136" width="9.109375" style="4"/>
    <col min="16137" max="16137" width="18.44140625" style="4" bestFit="1" customWidth="1"/>
    <col min="16138" max="16138" width="17.6640625" style="4" bestFit="1" customWidth="1"/>
    <col min="16139" max="16139" width="15.6640625" style="4" bestFit="1" customWidth="1"/>
    <col min="16140" max="16384" width="9.109375" style="4"/>
  </cols>
  <sheetData>
    <row r="1" spans="1:14" s="70" customFormat="1" ht="27" customHeight="1" x14ac:dyDescent="0.25">
      <c r="A1" s="340"/>
      <c r="B1" s="72"/>
      <c r="C1" s="72"/>
      <c r="D1" s="72"/>
      <c r="E1" s="72"/>
      <c r="F1" s="72"/>
      <c r="G1" s="72"/>
      <c r="H1" s="72"/>
      <c r="I1" s="72"/>
      <c r="J1" s="72"/>
      <c r="K1" s="72"/>
      <c r="L1" s="72"/>
      <c r="M1" s="72"/>
      <c r="N1" s="72"/>
    </row>
    <row r="2" spans="1:14" s="1" customFormat="1" ht="20.100000000000001" customHeight="1" x14ac:dyDescent="0.25">
      <c r="A2" s="424" t="s">
        <v>434</v>
      </c>
      <c r="B2" s="424"/>
      <c r="C2" s="424"/>
      <c r="D2" s="424"/>
      <c r="E2" s="424"/>
      <c r="F2" s="424"/>
      <c r="G2" s="424"/>
    </row>
    <row r="3" spans="1:14" s="1" customFormat="1" ht="20.100000000000001" customHeight="1" x14ac:dyDescent="0.25">
      <c r="A3" s="406" t="s">
        <v>583</v>
      </c>
      <c r="B3" s="406"/>
      <c r="C3" s="406"/>
      <c r="D3" s="406"/>
      <c r="E3" s="406"/>
      <c r="F3" s="406"/>
      <c r="G3" s="406"/>
    </row>
    <row r="4" spans="1:14" s="7" customFormat="1" ht="20.100000000000001" customHeight="1" x14ac:dyDescent="0.25">
      <c r="A4" s="423" t="s">
        <v>227</v>
      </c>
      <c r="B4" s="423"/>
      <c r="C4" s="423"/>
      <c r="D4" s="423"/>
      <c r="E4" s="423"/>
      <c r="F4" s="423"/>
      <c r="G4" s="423"/>
    </row>
    <row r="5" spans="1:14" s="7" customFormat="1" ht="20.100000000000001" customHeight="1" x14ac:dyDescent="0.25">
      <c r="A5" s="423" t="s">
        <v>579</v>
      </c>
      <c r="B5" s="423"/>
      <c r="C5" s="423"/>
      <c r="D5" s="423"/>
      <c r="E5" s="423"/>
      <c r="F5" s="423"/>
      <c r="G5" s="423"/>
    </row>
    <row r="6" spans="1:14" ht="20.25" customHeight="1" x14ac:dyDescent="0.25">
      <c r="A6" s="158" t="s">
        <v>537</v>
      </c>
      <c r="G6" s="47" t="s">
        <v>536</v>
      </c>
    </row>
    <row r="7" spans="1:14" ht="56.25" customHeight="1" x14ac:dyDescent="0.25">
      <c r="A7" s="212" t="s">
        <v>256</v>
      </c>
      <c r="B7" s="103">
        <v>2016</v>
      </c>
      <c r="C7" s="103">
        <v>2017</v>
      </c>
      <c r="D7" s="103">
        <v>2018</v>
      </c>
      <c r="E7" s="103">
        <v>2019</v>
      </c>
      <c r="F7" s="103">
        <v>2020</v>
      </c>
      <c r="G7" s="213" t="s">
        <v>475</v>
      </c>
      <c r="I7" s="73"/>
      <c r="J7" s="74"/>
      <c r="K7" s="59">
        <f>J7/1000</f>
        <v>0</v>
      </c>
    </row>
    <row r="8" spans="1:14" ht="31.5" customHeight="1" thickBot="1" x14ac:dyDescent="0.3">
      <c r="A8" s="31" t="s">
        <v>228</v>
      </c>
      <c r="B8" s="203">
        <v>31334.476511082274</v>
      </c>
      <c r="C8" s="203">
        <v>29910.226676009333</v>
      </c>
      <c r="D8" s="203">
        <v>31513.68171910055</v>
      </c>
      <c r="E8" s="203">
        <v>31839.654436919103</v>
      </c>
      <c r="F8" s="203">
        <v>29619.722723823576</v>
      </c>
      <c r="G8" s="32" t="s">
        <v>474</v>
      </c>
      <c r="I8" s="73"/>
      <c r="J8" s="74"/>
      <c r="K8" s="60"/>
    </row>
    <row r="9" spans="1:14" ht="31.5" customHeight="1" thickTop="1" thickBot="1" x14ac:dyDescent="0.3">
      <c r="A9" s="29" t="s">
        <v>229</v>
      </c>
      <c r="B9" s="204">
        <v>39284.765851649521</v>
      </c>
      <c r="C9" s="204">
        <v>37564.498470861428</v>
      </c>
      <c r="D9" s="204">
        <v>40836.915393227144</v>
      </c>
      <c r="E9" s="204">
        <v>38880.209378724176</v>
      </c>
      <c r="F9" s="204">
        <v>30813.123143564695</v>
      </c>
      <c r="G9" s="30" t="s">
        <v>473</v>
      </c>
      <c r="I9" s="73"/>
      <c r="J9" s="74"/>
      <c r="K9" s="60"/>
    </row>
    <row r="10" spans="1:14" ht="31.5" customHeight="1" thickTop="1" x14ac:dyDescent="0.25">
      <c r="A10" s="48" t="s">
        <v>230</v>
      </c>
      <c r="B10" s="240">
        <v>46079.499465226858</v>
      </c>
      <c r="C10" s="240">
        <v>41348.124026733894</v>
      </c>
      <c r="D10" s="240">
        <v>43022.636893584204</v>
      </c>
      <c r="E10" s="240">
        <v>35488.282007356866</v>
      </c>
      <c r="F10" s="240">
        <v>33606.129306078656</v>
      </c>
      <c r="G10" s="49" t="s">
        <v>472</v>
      </c>
      <c r="I10" s="73"/>
      <c r="J10" s="74"/>
      <c r="K10" s="60"/>
    </row>
    <row r="11" spans="1:14" ht="31.5" customHeight="1" x14ac:dyDescent="0.25">
      <c r="A11" s="50" t="s">
        <v>252</v>
      </c>
      <c r="B11" s="241">
        <f>SUM(B8:B10)</f>
        <v>116698.74182795864</v>
      </c>
      <c r="C11" s="241">
        <f>SUM(C8:C10)</f>
        <v>108822.84917360466</v>
      </c>
      <c r="D11" s="241">
        <f>SUM(D8:D10)</f>
        <v>115373.2340059119</v>
      </c>
      <c r="E11" s="241">
        <f>SUM(E8:E10)</f>
        <v>106208.14582300014</v>
      </c>
      <c r="F11" s="241">
        <f>SUM(F8:F10)</f>
        <v>94038.975173466926</v>
      </c>
      <c r="G11" s="324" t="s">
        <v>28</v>
      </c>
      <c r="I11" s="73"/>
      <c r="J11" s="74"/>
      <c r="K11" s="60"/>
    </row>
    <row r="12" spans="1:14" x14ac:dyDescent="0.25">
      <c r="A12" s="214" t="s">
        <v>283</v>
      </c>
      <c r="B12" s="8"/>
      <c r="C12" s="8"/>
      <c r="D12" s="8"/>
      <c r="G12" s="291" t="s">
        <v>485</v>
      </c>
    </row>
    <row r="13" spans="1:14" x14ac:dyDescent="0.25">
      <c r="A13" s="214"/>
      <c r="B13" s="9"/>
      <c r="C13" s="9"/>
      <c r="D13" s="9"/>
      <c r="E13" s="9"/>
      <c r="F13" s="9"/>
      <c r="G13" s="107"/>
    </row>
    <row r="14" spans="1:14" x14ac:dyDescent="0.25">
      <c r="B14" s="195"/>
      <c r="C14" s="195"/>
      <c r="D14" s="195"/>
      <c r="E14" s="195"/>
      <c r="F14" s="195"/>
      <c r="I14" s="19"/>
    </row>
    <row r="15" spans="1:14" x14ac:dyDescent="0.25">
      <c r="B15" s="195"/>
      <c r="C15" s="195"/>
      <c r="D15" s="195"/>
      <c r="E15" s="195"/>
      <c r="F15" s="195"/>
    </row>
    <row r="16" spans="1:14" x14ac:dyDescent="0.25">
      <c r="B16" s="9"/>
      <c r="C16" s="9"/>
      <c r="D16" s="9"/>
      <c r="E16" s="9"/>
      <c r="F16" s="9"/>
    </row>
    <row r="17" spans="2:6" x14ac:dyDescent="0.25">
      <c r="B17" s="9"/>
      <c r="C17" s="9"/>
      <c r="D17" s="9"/>
      <c r="E17" s="9"/>
      <c r="F17" s="9"/>
    </row>
    <row r="18" spans="2:6" x14ac:dyDescent="0.25">
      <c r="B18" s="195"/>
      <c r="C18" s="9"/>
      <c r="D18" s="9"/>
      <c r="E18" s="9"/>
      <c r="F18" s="9"/>
    </row>
    <row r="19" spans="2:6" x14ac:dyDescent="0.25">
      <c r="B19" s="9"/>
      <c r="C19" s="9"/>
      <c r="D19" s="9"/>
      <c r="E19" s="9"/>
      <c r="F19" s="9"/>
    </row>
    <row r="21" spans="2:6" x14ac:dyDescent="0.25">
      <c r="B21" s="221"/>
    </row>
  </sheetData>
  <mergeCells count="4">
    <mergeCell ref="A2:G2"/>
    <mergeCell ref="A3:G3"/>
    <mergeCell ref="A5:G5"/>
    <mergeCell ref="A4:G4"/>
  </mergeCells>
  <printOptions horizontalCentered="1"/>
  <pageMargins left="1.1811023622047245" right="1.1811023622047245" top="1.5748031496062993" bottom="0.39370078740157483" header="0.51181102362204722"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التجارة الخارجية الفصل التاسع 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التجارة الخارجية الفصل التاسع 2020</Description_Ar>
    <Enabled xmlns="1b323878-974e-4c19-bf08-965c80d4ad54">true</Enabled>
    <PublishingDate xmlns="1b323878-974e-4c19-bf08-965c80d4ad54">2021-06-28T10:00:34+00:00</PublishingDate>
    <CategoryDescription xmlns="http://schemas.microsoft.com/sharepoint.v3">Foreign Trade Statistics Chapter 9 -2020</CategoryDescription>
  </documentManagement>
</p:properties>
</file>

<file path=customXml/itemProps1.xml><?xml version="1.0" encoding="utf-8"?>
<ds:datastoreItem xmlns:ds="http://schemas.openxmlformats.org/officeDocument/2006/customXml" ds:itemID="{066C5A79-5A1D-4AFF-820E-47FA305746D5}"/>
</file>

<file path=customXml/itemProps2.xml><?xml version="1.0" encoding="utf-8"?>
<ds:datastoreItem xmlns:ds="http://schemas.openxmlformats.org/officeDocument/2006/customXml" ds:itemID="{A8B171C4-F2E5-451B-93B5-4A20FAA87EFE}"/>
</file>

<file path=customXml/itemProps3.xml><?xml version="1.0" encoding="utf-8"?>
<ds:datastoreItem xmlns:ds="http://schemas.openxmlformats.org/officeDocument/2006/customXml" ds:itemID="{C3F10ED6-3100-45F9-8E50-E622CC70BE25}"/>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21</vt:i4>
      </vt:variant>
    </vt:vector>
  </HeadingPairs>
  <TitlesOfParts>
    <vt:vector size="38" baseType="lpstr">
      <vt:lpstr>المقدمة</vt:lpstr>
      <vt:lpstr>التقديم</vt:lpstr>
      <vt:lpstr>56</vt:lpstr>
      <vt:lpstr>57</vt:lpstr>
      <vt:lpstr>58</vt:lpstr>
      <vt:lpstr>Gr_30</vt:lpstr>
      <vt:lpstr>59</vt:lpstr>
      <vt:lpstr>60</vt:lpstr>
      <vt:lpstr>61</vt:lpstr>
      <vt:lpstr>62</vt:lpstr>
      <vt:lpstr>63</vt:lpstr>
      <vt:lpstr>64</vt:lpstr>
      <vt:lpstr>Gr_31</vt:lpstr>
      <vt:lpstr>65</vt:lpstr>
      <vt:lpstr>66</vt:lpstr>
      <vt:lpstr>67</vt:lpstr>
      <vt:lpstr>68</vt:lpstr>
      <vt:lpstr>'56'!Print_Area</vt:lpstr>
      <vt:lpstr>'57'!Print_Area</vt:lpstr>
      <vt:lpstr>'58'!Print_Area</vt:lpstr>
      <vt:lpstr>'59'!Print_Area</vt:lpstr>
      <vt:lpstr>'60'!Print_Area</vt:lpstr>
      <vt:lpstr>'61'!Print_Area</vt:lpstr>
      <vt:lpstr>'62'!Print_Area</vt:lpstr>
      <vt:lpstr>'63'!Print_Area</vt:lpstr>
      <vt:lpstr>'64'!Print_Area</vt:lpstr>
      <vt:lpstr>'65'!Print_Area</vt:lpstr>
      <vt:lpstr>'66'!Print_Area</vt:lpstr>
      <vt:lpstr>'67'!Print_Area</vt:lpstr>
      <vt:lpstr>'68'!Print_Area</vt:lpstr>
      <vt:lpstr>Gr_30!Print_Area</vt:lpstr>
      <vt:lpstr>Gr_31!Print_Area</vt:lpstr>
      <vt:lpstr>التقديم!Print_Area</vt:lpstr>
      <vt:lpstr>المقدمة!Print_Area</vt:lpstr>
      <vt:lpstr>'57'!Print_Titles</vt:lpstr>
      <vt:lpstr>'59'!Print_Titles</vt:lpstr>
      <vt:lpstr>'63'!Print_Titles</vt:lpstr>
      <vt:lpstr>'66'!Print_Titles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Foreign Trade Statistics Chapter 9 -2020</dc:title>
  <dc:creator>Mr. Sabir</dc:creator>
  <cp:keywords>Qatar; ForeignTrade; ForeignMerchendiseTrade; FT; Planning and Statistics Authority; PSA</cp:keywords>
  <cp:lastModifiedBy>Saber Abd El_Zaher</cp:lastModifiedBy>
  <cp:lastPrinted>2021-06-21T04:42:43Z</cp:lastPrinted>
  <dcterms:created xsi:type="dcterms:W3CDTF">1997-12-18T08:48:05Z</dcterms:created>
  <dcterms:modified xsi:type="dcterms:W3CDTF">2021-06-23T04:27:30Z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653;#ForeignTrade|afee5256-5e53-40a4-8f30-80c05b20e257;#644;#FT|02c657bc-9c4c-42dc-a109-54aa23e89284;#671;#ForeignMerchendiseTrade|e3e7a211-7b52-4c53-9c42-cd848a3a1dcc;#643;#PSA|0e57c6e0-7d64-49c5-8339-fa33dddca9a5;#179;#Qatar|f05dbc2b-1feb-4985-afc3-58e9ce18885a;#178;#Planning and Statistics Authority|e65649f4-24d1-441c-884c-448bd6b7a8f9</vt:lpwstr>
  </property>
  <property fmtid="{D5CDD505-2E9C-101B-9397-08002B2CF9AE}" pid="4" name="CategoryDescription">
    <vt:lpwstr>Foreign Trade Statistics Chapter 9 -2020</vt:lpwstr>
  </property>
  <property fmtid="{D5CDD505-2E9C-101B-9397-08002B2CF9AE}" pid="5" name="Hashtags">
    <vt:lpwstr>58;#StatisticalAbstract|c2f418c2-a295-4bd1-af99-d5d586494613</vt:lpwstr>
  </property>
</Properties>
</file>