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fobuainin\Desktop\نشرات  2019 المنتهيه\"/>
    </mc:Choice>
  </mc:AlternateContent>
  <xr:revisionPtr revIDLastSave="0" documentId="13_ncr:1_{3AAB4934-B166-4933-B9E5-1EFC39D89149}" xr6:coauthVersionLast="41" xr6:coauthVersionMax="41" xr10:uidLastSave="{00000000-0000-0000-0000-000000000000}"/>
  <bookViews>
    <workbookView xWindow="-120" yWindow="-120" windowWidth="29040" windowHeight="15840" firstSheet="2" activeTab="22" xr2:uid="{00000000-000D-0000-FFFF-FFFF00000000}"/>
  </bookViews>
  <sheets>
    <sheet name="نشرة البنوك والتأمين" sheetId="95" r:id="rId1"/>
    <sheet name="Frst" sheetId="97" r:id="rId2"/>
    <sheet name="Preface" sheetId="90" r:id="rId3"/>
    <sheet name="Index" sheetId="91" r:id="rId4"/>
    <sheet name="Introduction" sheetId="92" r:id="rId5"/>
    <sheet name="Data" sheetId="93" r:id="rId6"/>
    <sheet name="Concepts" sheetId="94" r:id="rId7"/>
    <sheet name="CH1" sheetId="29" r:id="rId8"/>
    <sheet name="1" sheetId="1" r:id="rId9"/>
    <sheet name="2" sheetId="2" r:id="rId10"/>
    <sheet name="3" sheetId="3" r:id="rId11"/>
    <sheet name="4" sheetId="4" r:id="rId12"/>
    <sheet name="5" sheetId="5" r:id="rId13"/>
    <sheet name="6" sheetId="6" r:id="rId14"/>
    <sheet name="7" sheetId="7" r:id="rId15"/>
    <sheet name="8" sheetId="8" r:id="rId16"/>
    <sheet name="9" sheetId="9" r:id="rId17"/>
    <sheet name="10" sheetId="86" r:id="rId18"/>
    <sheet name="11" sheetId="12" r:id="rId19"/>
    <sheet name="CH2" sheetId="30" r:id="rId20"/>
    <sheet name="1 (2)" sheetId="13" r:id="rId21"/>
    <sheet name="2 (2)" sheetId="14" r:id="rId22"/>
    <sheet name="3 (2)" sheetId="15" r:id="rId23"/>
    <sheet name="4 (2)" sheetId="16" r:id="rId24"/>
    <sheet name="5 (2)" sheetId="17" r:id="rId25"/>
    <sheet name="6 (2)" sheetId="18" r:id="rId26"/>
    <sheet name="7 (2)" sheetId="19" r:id="rId27"/>
    <sheet name="8 (2)" sheetId="20" r:id="rId28"/>
    <sheet name="9 (2)" sheetId="21" r:id="rId29"/>
    <sheet name="10 (2)" sheetId="25" r:id="rId30"/>
    <sheet name="11 (2)" sheetId="88" r:id="rId31"/>
    <sheet name="12(2)" sheetId="24" r:id="rId32"/>
    <sheet name="Sheet2" sheetId="96" r:id="rId33"/>
  </sheets>
  <definedNames>
    <definedName name="_xlnm.Print_Area" localSheetId="8">'1'!$A$1:$K$16</definedName>
    <definedName name="_xlnm.Print_Area" localSheetId="20">'1 (2)'!$A$1:$K$15</definedName>
    <definedName name="_xlnm.Print_Area" localSheetId="17">'10'!$A$1:$G$30</definedName>
    <definedName name="_xlnm.Print_Area" localSheetId="29">'10 (2)'!$A$1:$F$28</definedName>
    <definedName name="_xlnm.Print_Area" localSheetId="18">'11'!$A$1:$G$35</definedName>
    <definedName name="_xlnm.Print_Area" localSheetId="30">'11 (2)'!$A$1:$G$30</definedName>
    <definedName name="_xlnm.Print_Area" localSheetId="31">'12(2)'!$A$1:$G$14</definedName>
    <definedName name="_xlnm.Print_Area" localSheetId="12">'5'!$A$1:$G$24</definedName>
    <definedName name="_xlnm.Print_Area" localSheetId="14">'7'!$A$1:$G$28</definedName>
    <definedName name="_xlnm.Print_Area" localSheetId="15">'8'!$A$1:$G$22</definedName>
    <definedName name="_xlnm.Print_Area" localSheetId="27">'8 (2)'!$A$1:$N$16</definedName>
    <definedName name="_xlnm.Print_Area" localSheetId="16">'9'!$A$1:$G$26</definedName>
    <definedName name="_xlnm.Print_Area" localSheetId="7">'CH1'!$A$1:$B$19</definedName>
    <definedName name="_xlnm.Print_Area" localSheetId="19">'CH2'!$A$1:$B$25</definedName>
    <definedName name="_xlnm.Print_Area" localSheetId="6">Concepts!$A$1:$E$104</definedName>
    <definedName name="_xlnm.Print_Area" localSheetId="5">Data!$A$1:$E$7</definedName>
    <definedName name="_xlnm.Print_Area" localSheetId="1">Frst!$A$1:$D$7</definedName>
    <definedName name="_xlnm.Print_Area" localSheetId="3">Index!$A$1:$E$34</definedName>
    <definedName name="_xlnm.Print_Area" localSheetId="4">Introduction!$A$1:$E$61</definedName>
    <definedName name="_xlnm.Print_Area" localSheetId="2">Preface!$A$1:$E$14</definedName>
    <definedName name="_xlnm.Print_Area" localSheetId="0">'نشرة البنوك والتأمين'!$A$1:$P$58</definedName>
    <definedName name="_xlnm.Print_Titles" localSheetId="6">Concepts!$1:$1</definedName>
    <definedName name="_xlnm.Print_Titles" localSheetId="5">Data!$1:$1</definedName>
    <definedName name="_xlnm.Print_Titles" localSheetId="3">Index!$1:$4</definedName>
    <definedName name="_xlnm.Print_Titles" localSheetId="4">Introduction!$1:$1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25" l="1"/>
  <c r="E18" i="25"/>
  <c r="B11" i="15"/>
  <c r="B10" i="15"/>
  <c r="H13" i="13"/>
  <c r="H14" i="13"/>
  <c r="H12" i="13"/>
  <c r="B13" i="2"/>
  <c r="B14" i="2"/>
  <c r="B15" i="2"/>
  <c r="C12" i="17" l="1"/>
  <c r="D27" i="7" l="1"/>
  <c r="D13" i="18" l="1"/>
  <c r="D14" i="18"/>
  <c r="D15" i="18"/>
  <c r="D12" i="18"/>
  <c r="E29" i="88" l="1"/>
  <c r="B16" i="86"/>
  <c r="J16" i="1"/>
  <c r="B11" i="4" l="1"/>
  <c r="B12" i="2" l="1"/>
  <c r="E13" i="2"/>
  <c r="E14" i="2"/>
  <c r="E15" i="2"/>
  <c r="B10" i="3" l="1"/>
  <c r="B12" i="3"/>
  <c r="D28" i="16" l="1"/>
  <c r="D20" i="86"/>
  <c r="H12" i="1"/>
  <c r="B11" i="88" l="1"/>
  <c r="B12" i="88"/>
  <c r="B13" i="88"/>
  <c r="B14" i="88"/>
  <c r="B15" i="88"/>
  <c r="B16" i="88"/>
  <c r="B17" i="88"/>
  <c r="B18" i="88"/>
  <c r="B19" i="88"/>
  <c r="C20" i="88"/>
  <c r="D20" i="88"/>
  <c r="E20" i="88"/>
  <c r="F20" i="88"/>
  <c r="B22" i="88"/>
  <c r="B23" i="88"/>
  <c r="B24" i="88"/>
  <c r="B25" i="88"/>
  <c r="B26" i="88"/>
  <c r="B27" i="88"/>
  <c r="B28" i="88"/>
  <c r="C29" i="88"/>
  <c r="D29" i="88"/>
  <c r="F29" i="88"/>
  <c r="B15" i="25"/>
  <c r="B16" i="25"/>
  <c r="B25" i="25"/>
  <c r="B11" i="21"/>
  <c r="B12" i="21"/>
  <c r="B13" i="21"/>
  <c r="B14" i="21"/>
  <c r="B15" i="21"/>
  <c r="B16" i="21"/>
  <c r="B17" i="21"/>
  <c r="B18" i="21"/>
  <c r="B19" i="21"/>
  <c r="B20" i="21"/>
  <c r="B21" i="21"/>
  <c r="B22" i="21"/>
  <c r="C23" i="21"/>
  <c r="D23" i="21"/>
  <c r="E23" i="21"/>
  <c r="B12" i="20"/>
  <c r="C12" i="20"/>
  <c r="D12" i="20"/>
  <c r="B13" i="20"/>
  <c r="C13" i="20"/>
  <c r="D13" i="20"/>
  <c r="B14" i="20"/>
  <c r="C14" i="20"/>
  <c r="D14" i="20"/>
  <c r="B15" i="20"/>
  <c r="C15" i="20"/>
  <c r="D15" i="20"/>
  <c r="E16" i="20"/>
  <c r="F16" i="20"/>
  <c r="G16" i="20"/>
  <c r="H16" i="20"/>
  <c r="I16" i="20"/>
  <c r="J16" i="20"/>
  <c r="K16" i="20"/>
  <c r="L16" i="20"/>
  <c r="M16" i="20"/>
  <c r="B11" i="19"/>
  <c r="B12" i="19"/>
  <c r="B13" i="19"/>
  <c r="B14" i="19"/>
  <c r="B15" i="19"/>
  <c r="B16" i="19"/>
  <c r="B17" i="19"/>
  <c r="B18" i="19"/>
  <c r="B19" i="19"/>
  <c r="B20" i="19"/>
  <c r="B21" i="19"/>
  <c r="C22" i="19"/>
  <c r="D22" i="19"/>
  <c r="E22" i="19"/>
  <c r="B12" i="18"/>
  <c r="C12" i="18"/>
  <c r="E12" i="18"/>
  <c r="B13" i="18"/>
  <c r="C13" i="18"/>
  <c r="E13" i="18"/>
  <c r="B14" i="18"/>
  <c r="C14" i="18"/>
  <c r="E14" i="18"/>
  <c r="B15" i="18"/>
  <c r="C15" i="18"/>
  <c r="E15" i="18"/>
  <c r="F16" i="18"/>
  <c r="G16" i="18"/>
  <c r="H16" i="18"/>
  <c r="I16" i="18"/>
  <c r="J16" i="18"/>
  <c r="K16" i="18"/>
  <c r="L16" i="18"/>
  <c r="M16" i="18"/>
  <c r="N16" i="18"/>
  <c r="B17" i="25" s="1"/>
  <c r="O16" i="18"/>
  <c r="B14" i="25" s="1"/>
  <c r="P16" i="18"/>
  <c r="B12" i="25" s="1"/>
  <c r="Q16" i="18"/>
  <c r="B11" i="17"/>
  <c r="C11" i="17"/>
  <c r="B12" i="17"/>
  <c r="B13" i="17"/>
  <c r="C13" i="17"/>
  <c r="B14" i="17"/>
  <c r="C14" i="17"/>
  <c r="D15" i="17"/>
  <c r="E15" i="17"/>
  <c r="F15" i="17"/>
  <c r="G15" i="17"/>
  <c r="H15" i="17"/>
  <c r="I15" i="17"/>
  <c r="B11" i="16"/>
  <c r="B12" i="16"/>
  <c r="B13" i="16"/>
  <c r="B14" i="16"/>
  <c r="C15" i="16"/>
  <c r="D15" i="16"/>
  <c r="E15" i="16"/>
  <c r="B16" i="16"/>
  <c r="B17" i="16"/>
  <c r="B18" i="16"/>
  <c r="B19" i="16"/>
  <c r="C20" i="16"/>
  <c r="E20" i="16"/>
  <c r="B21" i="16"/>
  <c r="B22" i="16"/>
  <c r="B23" i="16"/>
  <c r="B24" i="16"/>
  <c r="B25" i="16"/>
  <c r="B26" i="16"/>
  <c r="B27" i="16"/>
  <c r="C28" i="16"/>
  <c r="E28" i="16"/>
  <c r="B12" i="15"/>
  <c r="C13" i="15"/>
  <c r="D13" i="15"/>
  <c r="E13" i="15"/>
  <c r="F13" i="15"/>
  <c r="G13" i="15"/>
  <c r="B12" i="14"/>
  <c r="B13" i="14"/>
  <c r="B14" i="14"/>
  <c r="C15" i="14"/>
  <c r="D15" i="14"/>
  <c r="C12" i="13"/>
  <c r="D12" i="13"/>
  <c r="E12" i="13"/>
  <c r="C13" i="13"/>
  <c r="D13" i="13"/>
  <c r="E13" i="13"/>
  <c r="C14" i="13"/>
  <c r="D14" i="13"/>
  <c r="E14" i="13"/>
  <c r="F15" i="13"/>
  <c r="G15" i="13"/>
  <c r="I15" i="13"/>
  <c r="J15" i="13"/>
  <c r="B11" i="86"/>
  <c r="B12" i="86"/>
  <c r="B13" i="86"/>
  <c r="B14" i="86"/>
  <c r="B15" i="86"/>
  <c r="B17" i="86"/>
  <c r="B18" i="86"/>
  <c r="B19" i="86"/>
  <c r="C20" i="86"/>
  <c r="E20" i="86"/>
  <c r="F20" i="86"/>
  <c r="B22" i="86"/>
  <c r="B23" i="86"/>
  <c r="B24" i="86"/>
  <c r="B25" i="86"/>
  <c r="B26" i="86"/>
  <c r="B27" i="86"/>
  <c r="B28" i="86"/>
  <c r="C29" i="86"/>
  <c r="D29" i="86"/>
  <c r="E29" i="86"/>
  <c r="F29" i="86"/>
  <c r="B14" i="9"/>
  <c r="B23" i="9"/>
  <c r="B11" i="8"/>
  <c r="B12" i="8"/>
  <c r="B13" i="8"/>
  <c r="B14" i="8"/>
  <c r="B15" i="8"/>
  <c r="B16" i="8"/>
  <c r="B17" i="8"/>
  <c r="B18" i="8"/>
  <c r="B19" i="8"/>
  <c r="B20" i="8"/>
  <c r="B21" i="8"/>
  <c r="C22" i="8"/>
  <c r="D22" i="8"/>
  <c r="E22" i="8"/>
  <c r="F22" i="8"/>
  <c r="B12" i="7"/>
  <c r="B13" i="7"/>
  <c r="B14" i="7"/>
  <c r="B15" i="7"/>
  <c r="B16" i="7"/>
  <c r="B17" i="7"/>
  <c r="B18" i="7"/>
  <c r="B19" i="7"/>
  <c r="B20" i="7"/>
  <c r="C21" i="7"/>
  <c r="D21" i="7"/>
  <c r="E21" i="7"/>
  <c r="F21" i="7"/>
  <c r="B23" i="7"/>
  <c r="B24" i="7"/>
  <c r="B25" i="7"/>
  <c r="B26" i="7"/>
  <c r="C27" i="7"/>
  <c r="E27" i="7"/>
  <c r="F27" i="7"/>
  <c r="B11" i="6"/>
  <c r="B12" i="6"/>
  <c r="B13" i="6"/>
  <c r="B14" i="6"/>
  <c r="B15" i="6"/>
  <c r="B16" i="6"/>
  <c r="B17" i="6"/>
  <c r="B18" i="6"/>
  <c r="B19" i="6"/>
  <c r="B20" i="6"/>
  <c r="B21" i="6"/>
  <c r="C22" i="6"/>
  <c r="D22" i="6"/>
  <c r="E22" i="6"/>
  <c r="F22" i="6"/>
  <c r="B11" i="5"/>
  <c r="B12" i="5"/>
  <c r="B13" i="5"/>
  <c r="B14" i="5"/>
  <c r="B15" i="5"/>
  <c r="B16" i="5"/>
  <c r="B17" i="5"/>
  <c r="B18" i="5"/>
  <c r="B19" i="5"/>
  <c r="C20" i="5"/>
  <c r="D20" i="5"/>
  <c r="E20" i="5"/>
  <c r="F20" i="5"/>
  <c r="B21" i="5"/>
  <c r="B22" i="5"/>
  <c r="C23" i="5"/>
  <c r="D23" i="5"/>
  <c r="E23" i="5"/>
  <c r="F23" i="5"/>
  <c r="B12" i="4"/>
  <c r="B13" i="4"/>
  <c r="B14" i="4"/>
  <c r="C15" i="4"/>
  <c r="D15" i="4"/>
  <c r="E15" i="4"/>
  <c r="F15" i="4"/>
  <c r="B16" i="4"/>
  <c r="B17" i="4"/>
  <c r="B18" i="4"/>
  <c r="B19" i="4"/>
  <c r="C20" i="4"/>
  <c r="D20" i="4"/>
  <c r="E20" i="4"/>
  <c r="F20" i="4"/>
  <c r="B21" i="4"/>
  <c r="B22" i="4"/>
  <c r="B23" i="4"/>
  <c r="B24" i="4"/>
  <c r="B25" i="4"/>
  <c r="B26" i="4"/>
  <c r="B27" i="4"/>
  <c r="C28" i="4"/>
  <c r="D28" i="4"/>
  <c r="E28" i="4"/>
  <c r="F28" i="4"/>
  <c r="B11" i="3"/>
  <c r="B13" i="3"/>
  <c r="C14" i="3"/>
  <c r="D14" i="3"/>
  <c r="E14" i="3"/>
  <c r="F14" i="3"/>
  <c r="G14" i="3"/>
  <c r="C16" i="2"/>
  <c r="D16" i="2"/>
  <c r="C12" i="1"/>
  <c r="D12" i="1"/>
  <c r="E12" i="1"/>
  <c r="C13" i="1"/>
  <c r="D13" i="1"/>
  <c r="E13" i="1"/>
  <c r="H13" i="1"/>
  <c r="C14" i="1"/>
  <c r="D14" i="1"/>
  <c r="E14" i="1"/>
  <c r="H14" i="1"/>
  <c r="C15" i="1"/>
  <c r="D15" i="1"/>
  <c r="E15" i="1"/>
  <c r="H15" i="1"/>
  <c r="F16" i="1"/>
  <c r="G16" i="1"/>
  <c r="I16" i="1"/>
  <c r="B14" i="1" l="1"/>
  <c r="B20" i="86"/>
  <c r="F30" i="88"/>
  <c r="E15" i="13"/>
  <c r="F15" i="14"/>
  <c r="E13" i="14"/>
  <c r="C30" i="86"/>
  <c r="B18" i="9"/>
  <c r="B14" i="3"/>
  <c r="B16" i="18"/>
  <c r="B22" i="25"/>
  <c r="B13" i="25"/>
  <c r="B18" i="25" s="1"/>
  <c r="C18" i="25"/>
  <c r="B20" i="25"/>
  <c r="B27" i="25"/>
  <c r="G15" i="14"/>
  <c r="B15" i="9"/>
  <c r="C16" i="9"/>
  <c r="B12" i="9"/>
  <c r="F16" i="9"/>
  <c r="D24" i="5"/>
  <c r="D16" i="9"/>
  <c r="B20" i="9"/>
  <c r="E24" i="5"/>
  <c r="E16" i="9"/>
  <c r="B25" i="9"/>
  <c r="B12" i="1"/>
  <c r="E12" i="2"/>
  <c r="F16" i="2"/>
  <c r="G16" i="2"/>
  <c r="E12" i="14"/>
  <c r="C30" i="88"/>
  <c r="E30" i="88"/>
  <c r="B20" i="16"/>
  <c r="B15" i="16"/>
  <c r="B13" i="15"/>
  <c r="E30" i="86"/>
  <c r="F30" i="86"/>
  <c r="B22" i="8"/>
  <c r="C28" i="7"/>
  <c r="C24" i="5"/>
  <c r="B23" i="5"/>
  <c r="F24" i="5"/>
  <c r="B20" i="4"/>
  <c r="C29" i="4"/>
  <c r="C21" i="9" s="1"/>
  <c r="B15" i="4"/>
  <c r="B16" i="2"/>
  <c r="D30" i="88"/>
  <c r="B29" i="88"/>
  <c r="B20" i="88"/>
  <c r="B23" i="21"/>
  <c r="D16" i="20"/>
  <c r="C16" i="20"/>
  <c r="B16" i="20"/>
  <c r="B22" i="19"/>
  <c r="D16" i="18"/>
  <c r="C16" i="18"/>
  <c r="E16" i="18"/>
  <c r="C15" i="17"/>
  <c r="B15" i="17"/>
  <c r="B28" i="16"/>
  <c r="D29" i="16"/>
  <c r="D23" i="25" s="1"/>
  <c r="C29" i="16"/>
  <c r="C23" i="25" s="1"/>
  <c r="E29" i="16"/>
  <c r="B15" i="14"/>
  <c r="C15" i="13"/>
  <c r="B14" i="13"/>
  <c r="B13" i="13"/>
  <c r="B12" i="13"/>
  <c r="D15" i="13"/>
  <c r="D30" i="86"/>
  <c r="B29" i="86"/>
  <c r="E28" i="7"/>
  <c r="D28" i="7"/>
  <c r="B27" i="7"/>
  <c r="F28" i="7"/>
  <c r="B21" i="7"/>
  <c r="B22" i="6"/>
  <c r="B20" i="5"/>
  <c r="B28" i="4"/>
  <c r="F29" i="4"/>
  <c r="E29" i="4"/>
  <c r="D29" i="4"/>
  <c r="D21" i="9" s="1"/>
  <c r="B15" i="1"/>
  <c r="E16" i="1"/>
  <c r="C16" i="1"/>
  <c r="B13" i="1"/>
  <c r="H16" i="1"/>
  <c r="D16" i="1"/>
  <c r="H15" i="13"/>
  <c r="E14" i="14" l="1"/>
  <c r="E15" i="14" s="1"/>
  <c r="E21" i="9"/>
  <c r="E22" i="9" s="1"/>
  <c r="E24" i="9" s="1"/>
  <c r="E26" i="9" s="1"/>
  <c r="B24" i="5"/>
  <c r="D24" i="25"/>
  <c r="D26" i="25" s="1"/>
  <c r="D28" i="25" s="1"/>
  <c r="C24" i="25"/>
  <c r="C26" i="25" s="1"/>
  <c r="C28" i="25" s="1"/>
  <c r="B21" i="25"/>
  <c r="B23" i="25" s="1"/>
  <c r="B24" i="25" s="1"/>
  <c r="B26" i="25" s="1"/>
  <c r="B28" i="25" s="1"/>
  <c r="E23" i="25"/>
  <c r="E24" i="25" s="1"/>
  <c r="E26" i="25" s="1"/>
  <c r="E28" i="25" s="1"/>
  <c r="C22" i="9"/>
  <c r="C24" i="9" s="1"/>
  <c r="C26" i="9" s="1"/>
  <c r="D22" i="9"/>
  <c r="D24" i="9" s="1"/>
  <c r="D26" i="9" s="1"/>
  <c r="B13" i="9"/>
  <c r="B16" i="9" s="1"/>
  <c r="B19" i="9"/>
  <c r="B21" i="9" s="1"/>
  <c r="E16" i="2"/>
  <c r="F21" i="9"/>
  <c r="F22" i="9" s="1"/>
  <c r="F24" i="9" s="1"/>
  <c r="F26" i="9" s="1"/>
  <c r="B30" i="88"/>
  <c r="B29" i="16"/>
  <c r="B15" i="13"/>
  <c r="B28" i="7"/>
  <c r="B29" i="4"/>
  <c r="B16" i="1"/>
  <c r="B30" i="86"/>
  <c r="B22" i="9" l="1"/>
  <c r="B24" i="9" s="1"/>
  <c r="B26" i="9" s="1"/>
</calcChain>
</file>

<file path=xl/sharedStrings.xml><?xml version="1.0" encoding="utf-8"?>
<sst xmlns="http://schemas.openxmlformats.org/spreadsheetml/2006/main" count="1451" uniqueCount="847">
  <si>
    <t>احصاءات البنـــوك</t>
  </si>
  <si>
    <t>المجموع</t>
  </si>
  <si>
    <t>غير قطريين</t>
  </si>
  <si>
    <t>قطريون</t>
  </si>
  <si>
    <t>Total</t>
  </si>
  <si>
    <t>Non-Qatari</t>
  </si>
  <si>
    <t>Qatari</t>
  </si>
  <si>
    <t>إناث</t>
  </si>
  <si>
    <t>ذكور</t>
  </si>
  <si>
    <t>Females</t>
  </si>
  <si>
    <t>Males</t>
  </si>
  <si>
    <t>قطرية</t>
  </si>
  <si>
    <t>Arabic</t>
  </si>
  <si>
    <t>عربية</t>
  </si>
  <si>
    <t>European</t>
  </si>
  <si>
    <t>أوروبية</t>
  </si>
  <si>
    <t>جدول رقم (1)</t>
  </si>
  <si>
    <t>تعويضات العاملين</t>
  </si>
  <si>
    <t>عدد المشتغلين</t>
  </si>
  <si>
    <t>Compensation Of Employees</t>
  </si>
  <si>
    <t>Number of Employees</t>
  </si>
  <si>
    <t>تقديرات قيمة المستلزمات السلعية حسب الجنسية</t>
  </si>
  <si>
    <t>ESTIMATES OF VALUE OF INTERMEDIATE GOODS BY NATIONALITY</t>
  </si>
  <si>
    <t>المجمـــوع</t>
  </si>
  <si>
    <t>مواد سلعية اخرى</t>
  </si>
  <si>
    <t>أدوات كتابه وقرطاسيه ومطبوعات</t>
  </si>
  <si>
    <t>كهرباء ومــــاء</t>
  </si>
  <si>
    <t>وقود وزيوت وقوى محركه</t>
  </si>
  <si>
    <t>Other goods</t>
  </si>
  <si>
    <t>Stationary</t>
  </si>
  <si>
    <t>Electricity and Water</t>
  </si>
  <si>
    <t>Spare Parts &amp; consumable Tools and Equipment</t>
  </si>
  <si>
    <t>Fuel,Lubricants and Energy</t>
  </si>
  <si>
    <t>Intermediate Services</t>
  </si>
  <si>
    <t>المستلزمات الخدمية</t>
  </si>
  <si>
    <t>Rents for Non-Residential Buildings</t>
  </si>
  <si>
    <t>ايجارات مباني غير سكنية</t>
  </si>
  <si>
    <t>Rents for Machinery and Equipment</t>
  </si>
  <si>
    <t>ايجارات الآت ومعدات</t>
  </si>
  <si>
    <t>Rent for transport vehicles</t>
  </si>
  <si>
    <t>ايجارات وسائل نقــل</t>
  </si>
  <si>
    <t>Others</t>
  </si>
  <si>
    <t>ايجارات أخرى</t>
  </si>
  <si>
    <t>المجمــوع</t>
  </si>
  <si>
    <t>Maintenance for Non-Residential Buildings</t>
  </si>
  <si>
    <t>صيانة مبانــي العمــل</t>
  </si>
  <si>
    <t>Machinery,equipment &amp; cars Maintenance</t>
  </si>
  <si>
    <t>صيانة الآلات والمعـدات</t>
  </si>
  <si>
    <t>Transport Equipment Maintenance</t>
  </si>
  <si>
    <t>صيانة وسائل النقــل</t>
  </si>
  <si>
    <t>أخــرى</t>
  </si>
  <si>
    <t>Transportation</t>
  </si>
  <si>
    <t>نقــل وانتقالات عامــه</t>
  </si>
  <si>
    <t>Communication,Postage &amp; Tel.</t>
  </si>
  <si>
    <t>اتصالات بريد وهاتــف</t>
  </si>
  <si>
    <t>Advertisement &amp; Propoganda</t>
  </si>
  <si>
    <t>دعايــه واعــلان</t>
  </si>
  <si>
    <t>Consultation &amp; Auditing</t>
  </si>
  <si>
    <t>استشارات وتدقيق حسابات</t>
  </si>
  <si>
    <t>Legal &amp; Professional Exp.</t>
  </si>
  <si>
    <t>مصاريف قانونية وقضائية</t>
  </si>
  <si>
    <t>Studies&amp; Researches</t>
  </si>
  <si>
    <t>دراسات وابحاث واستشارات</t>
  </si>
  <si>
    <t>Other Intermediate services</t>
  </si>
  <si>
    <t>مستلزمات خدمية أخرى</t>
  </si>
  <si>
    <t>Grand Total</t>
  </si>
  <si>
    <t>المجموع العام</t>
  </si>
  <si>
    <t>جدول رقم (4)  القيمة ألف ريال قطري</t>
  </si>
  <si>
    <t>جنسية البنك</t>
  </si>
  <si>
    <t>Expenditures</t>
  </si>
  <si>
    <t>المصروفات</t>
  </si>
  <si>
    <t>Interest Paid on Current Accounts</t>
  </si>
  <si>
    <t>الفوائد المدفوعة على الحسابات الجارية</t>
  </si>
  <si>
    <t>Interest Paid on Saving Accounts</t>
  </si>
  <si>
    <t>الفوائد المدفوعة على حسابات التوفير</t>
  </si>
  <si>
    <t>Interest Paid on Notice Time Deposits</t>
  </si>
  <si>
    <t>Interest Paid on Fixed Time Deposits</t>
  </si>
  <si>
    <t>الفوائد المدفوعة على ودائع لأجـل</t>
  </si>
  <si>
    <t>Interest Paid on Inter-Bank Borrowings</t>
  </si>
  <si>
    <t>الفوائد المدفوعه على قروض بين البنوك</t>
  </si>
  <si>
    <t>Interest Paid on Borrowing From H.O &amp; Branches</t>
  </si>
  <si>
    <t>الفوائد المدفوعه على قروض بين المركز الرئيسي و الفروع</t>
  </si>
  <si>
    <t>Interest Paid on Borrowing Abroad</t>
  </si>
  <si>
    <t>الفوائد المدفوعه على قروض خارجيه</t>
  </si>
  <si>
    <t>Interest Paid on Foreign Currency Deposits</t>
  </si>
  <si>
    <t>الفوائد المدفوعه على ودائع بالعملات الاجنبية</t>
  </si>
  <si>
    <t>Unclassified Interest Paid</t>
  </si>
  <si>
    <t>فوائد أخرى مدفوعه</t>
  </si>
  <si>
    <t>Losses From Trading in Foreign Exchange</t>
  </si>
  <si>
    <t>خسائر التجارة في النقد الاجنبي</t>
  </si>
  <si>
    <t>Losses From Charges in Foreign Exchange Rates</t>
  </si>
  <si>
    <t>خسائر الرسوم على اسعار صرف العملات الاجنبية</t>
  </si>
  <si>
    <t>Bank Nationality</t>
  </si>
  <si>
    <t>البيان</t>
  </si>
  <si>
    <t>Duties and Taxes</t>
  </si>
  <si>
    <t>ضرائب ورسوم</t>
  </si>
  <si>
    <t>Casualty Insurance Expenditures</t>
  </si>
  <si>
    <t>مصروفات تأمين ضد الحوادث</t>
  </si>
  <si>
    <t>Land Rentals</t>
  </si>
  <si>
    <t>ايجــار اراضــي</t>
  </si>
  <si>
    <t>Profits Paid</t>
  </si>
  <si>
    <t>توزيعات الارباح</t>
  </si>
  <si>
    <t>Bad Debts</t>
  </si>
  <si>
    <t>ديون معدومـة</t>
  </si>
  <si>
    <t>Payments pertinent to previous years</t>
  </si>
  <si>
    <t>مصروفات سنوات سابقة</t>
  </si>
  <si>
    <t>Social welfare, grants and donations</t>
  </si>
  <si>
    <t>اعانات ومنح ومساعدات اجتماعية</t>
  </si>
  <si>
    <t>Discount on Pre-Maturity Payments of Debts</t>
  </si>
  <si>
    <t>خصم تعجيل الدفع</t>
  </si>
  <si>
    <t>Remuneration at the end of service</t>
  </si>
  <si>
    <t>مكافاّت نهاية الخدمة</t>
  </si>
  <si>
    <t>Direct TAXES</t>
  </si>
  <si>
    <t>ضرائب على الارباح - ضرائب مباشرة</t>
  </si>
  <si>
    <t>Other Payments and Transfers</t>
  </si>
  <si>
    <t>مصروفات وتحويلات أخرى</t>
  </si>
  <si>
    <t>Interest Received</t>
  </si>
  <si>
    <t>الفوائد المحصلة</t>
  </si>
  <si>
    <t>Interest on Discount</t>
  </si>
  <si>
    <t>فوائد اوراق مالية مخصومة</t>
  </si>
  <si>
    <t>Interest on Fixed Term and short term loans</t>
  </si>
  <si>
    <t>فوائد السلف والقروض</t>
  </si>
  <si>
    <t>Interest on Overdrafts</t>
  </si>
  <si>
    <t>فوائد حساب جارى مدين</t>
  </si>
  <si>
    <t>Interest on Inter-bank placing</t>
  </si>
  <si>
    <t>فوائد ودائع البنوك المحلية</t>
  </si>
  <si>
    <t>Interest on placing with Head Office</t>
  </si>
  <si>
    <t>فوائد ودائع المركز الرئيسي</t>
  </si>
  <si>
    <t>Interest on other Deposits Abroad</t>
  </si>
  <si>
    <t>فوائد ودائع بنوك في الخارج</t>
  </si>
  <si>
    <t>Interest on Documentary Credit Advances</t>
  </si>
  <si>
    <t>فوائد بوالص واعتمادات</t>
  </si>
  <si>
    <t>Interest Earned on Foreign Currency Deposits Transaction</t>
  </si>
  <si>
    <t>فوائد على الودائع بالعملات الاجنبية</t>
  </si>
  <si>
    <t>Unclassified Interest Income</t>
  </si>
  <si>
    <t>فوائد اخرى محصلة</t>
  </si>
  <si>
    <t>Other Revenue</t>
  </si>
  <si>
    <t>إيرادات اخرى</t>
  </si>
  <si>
    <t>Earnings from Trading on Foreign Exchange</t>
  </si>
  <si>
    <t>ارباح التجارة في النقد الاجنبي</t>
  </si>
  <si>
    <t>Earnings from Charges on Foreign Exchange Rates</t>
  </si>
  <si>
    <t>ايرادات على اسعار صرف العملات الاجنبية</t>
  </si>
  <si>
    <t>Commissions Received</t>
  </si>
  <si>
    <t>عمولات محصلة</t>
  </si>
  <si>
    <t>أخرى</t>
  </si>
  <si>
    <t>Land Rent</t>
  </si>
  <si>
    <t>Revenues from Previous Years</t>
  </si>
  <si>
    <t>ايرادات تخص سنوات سابقة</t>
  </si>
  <si>
    <t>Recovered Debts</t>
  </si>
  <si>
    <t>ديون مستردة</t>
  </si>
  <si>
    <t>Revenues of Bonds (Profit of Stocks &amp; Bills)</t>
  </si>
  <si>
    <t>(ايرادات اوراق مالية(أرباح اسهم وسندات</t>
  </si>
  <si>
    <t>خصم تعجيـل دفع</t>
  </si>
  <si>
    <t>Rent of Buildings</t>
  </si>
  <si>
    <t>ايجار مباني</t>
  </si>
  <si>
    <t>Profits for selling capital Assets</t>
  </si>
  <si>
    <t>أرباح بيع أصول رأسماليه</t>
  </si>
  <si>
    <t>Profits for goods for Sale</t>
  </si>
  <si>
    <t>ارباح بضائع مشتراة بغرض البيع</t>
  </si>
  <si>
    <t>Repaid bad debts</t>
  </si>
  <si>
    <t>تحصيل ديون سبق اعدامهـا</t>
  </si>
  <si>
    <t>Compensations &amp; Fines</t>
  </si>
  <si>
    <t>تعويضات وغرامـات</t>
  </si>
  <si>
    <t>A- Gross Output</t>
  </si>
  <si>
    <t>أ- الإنتاج الإجمالي</t>
  </si>
  <si>
    <t>1- Interest Received</t>
  </si>
  <si>
    <t>1- الفوائد المحصلة</t>
  </si>
  <si>
    <t>2- Interest Paid</t>
  </si>
  <si>
    <t>2- الفوائد المدفوعة</t>
  </si>
  <si>
    <t>3- Revenue of Bonds</t>
  </si>
  <si>
    <t>3- إيرادات أوراق مالية</t>
  </si>
  <si>
    <t>4- Other Revenues</t>
  </si>
  <si>
    <t>4- الإيرادات الأخرى</t>
  </si>
  <si>
    <t>Total (1-2+3+4)</t>
  </si>
  <si>
    <t>المجموع (1-2+3+4)</t>
  </si>
  <si>
    <t>B- Cost Of Production</t>
  </si>
  <si>
    <t>ب- مستلزمات الإنتاج</t>
  </si>
  <si>
    <t>1- Goods</t>
  </si>
  <si>
    <t>1- سلعية</t>
  </si>
  <si>
    <t>2- Services</t>
  </si>
  <si>
    <t>2- خدمية</t>
  </si>
  <si>
    <t>3- Commission Paid</t>
  </si>
  <si>
    <t>3- العمولات المدفوعة</t>
  </si>
  <si>
    <t>Total (1+2+3)</t>
  </si>
  <si>
    <t>المجموع (1+2+3)</t>
  </si>
  <si>
    <t>C- Gross Value Added (A-B)</t>
  </si>
  <si>
    <t xml:space="preserve">ج- القيمة المضافة الإجمالية (أ-ب) </t>
  </si>
  <si>
    <t>D- Depreciation</t>
  </si>
  <si>
    <t>د- الإهتلاك</t>
  </si>
  <si>
    <t>E- Net Value Added (C-D)</t>
  </si>
  <si>
    <t xml:space="preserve">هـ-القيمة المضافة الصافية (ج-د) </t>
  </si>
  <si>
    <t>F- Cost Of Employees</t>
  </si>
  <si>
    <t>G- Operating Surplus (E-F)</t>
  </si>
  <si>
    <t xml:space="preserve">ز- فائض التشغيل (هـ-و) </t>
  </si>
  <si>
    <t>جدول رقم (9)   القيمة ألف ريال قطري</t>
  </si>
  <si>
    <t>جدول رقم (10)   القيمة ألف ريال قطري</t>
  </si>
  <si>
    <t>الاستبعادات خلال السنة</t>
  </si>
  <si>
    <t>قيمة الأصول في أول السنة</t>
  </si>
  <si>
    <t>Non-Financial Assets</t>
  </si>
  <si>
    <t>الأصول غير المالية</t>
  </si>
  <si>
    <t>Financial Assets</t>
  </si>
  <si>
    <t>الأصول المالية</t>
  </si>
  <si>
    <t>Loans</t>
  </si>
  <si>
    <t>قروض</t>
  </si>
  <si>
    <t>نصيب المشتغل من القيمة المضافة الإجمالية</t>
  </si>
  <si>
    <t>إنتاجية المشتغل</t>
  </si>
  <si>
    <t>نسبة المستلزمات الخدمية إلى قيمة الإنتاج</t>
  </si>
  <si>
    <t>نسبة المستلزمات السلعية إلى قيمة الإنتاج</t>
  </si>
  <si>
    <t>متوسط الأجر السنوي 1</t>
  </si>
  <si>
    <t>Gross Value Per Employee</t>
  </si>
  <si>
    <t>Productivity Of Employee</t>
  </si>
  <si>
    <t>Percentage Of Intermediate Services To Output</t>
  </si>
  <si>
    <t>Percentage Of Intermediate Goods To Output</t>
  </si>
  <si>
    <t>Average Annual Wage (1)</t>
  </si>
  <si>
    <t>(1)Includes Wages, Salaries, Payments in-kind &amp; remuneration of board of directors.</t>
  </si>
  <si>
    <t>(1) يشمل الأجور و الرواتب و المزايا العينية و مكافآت مجلس الإدارة.</t>
  </si>
  <si>
    <t>INSURANCE STATISTICS</t>
  </si>
  <si>
    <t>احصاءات التأمين</t>
  </si>
  <si>
    <t>Type</t>
  </si>
  <si>
    <t>النوع</t>
  </si>
  <si>
    <t>القيمة</t>
  </si>
  <si>
    <t>العدد</t>
  </si>
  <si>
    <t>Value</t>
  </si>
  <si>
    <t>Number</t>
  </si>
  <si>
    <t>Cars</t>
  </si>
  <si>
    <t>السيارات</t>
  </si>
  <si>
    <t>Cargo &amp; Transport</t>
  </si>
  <si>
    <t>النقل و الشحن</t>
  </si>
  <si>
    <t>Fire &amp; Theft</t>
  </si>
  <si>
    <t>الحريق و السرقة</t>
  </si>
  <si>
    <t>Other \ Life</t>
  </si>
  <si>
    <t>أخرى / الحياة</t>
  </si>
  <si>
    <r>
      <t xml:space="preserve">قطرية </t>
    </r>
    <r>
      <rPr>
        <sz val="10"/>
        <rFont val="Arial"/>
        <family val="2"/>
      </rPr>
      <t>Qatari</t>
    </r>
  </si>
  <si>
    <r>
      <t xml:space="preserve">عربية </t>
    </r>
    <r>
      <rPr>
        <sz val="10"/>
        <rFont val="Arial"/>
        <family val="2"/>
      </rPr>
      <t>Arabic</t>
    </r>
  </si>
  <si>
    <t xml:space="preserve"> Total</t>
  </si>
  <si>
    <t>Other Revenues</t>
  </si>
  <si>
    <t>صافي</t>
  </si>
  <si>
    <t>إجمالي</t>
  </si>
  <si>
    <t>Net</t>
  </si>
  <si>
    <t>Gross</t>
  </si>
  <si>
    <t>Other</t>
  </si>
  <si>
    <r>
      <t xml:space="preserve">أقساط التأمين
</t>
    </r>
    <r>
      <rPr>
        <sz val="10"/>
        <rFont val="Arial"/>
        <family val="2"/>
      </rPr>
      <t>Insu. Premiums</t>
    </r>
  </si>
  <si>
    <t xml:space="preserve">أخرى </t>
  </si>
  <si>
    <t>ايجار اراضي</t>
  </si>
  <si>
    <t>Collected Interests</t>
  </si>
  <si>
    <t>فوائد محصله</t>
  </si>
  <si>
    <t>Revenues of Bonds (Profit of Stocks &amp; Bills</t>
  </si>
  <si>
    <t>(ايرادات اوراق مالية (ارباح اسهم وسندات</t>
  </si>
  <si>
    <t>أرباح بيع أصول رأسماليـه</t>
  </si>
  <si>
    <t>تحصيل ديون سبق اعدامهـــا</t>
  </si>
  <si>
    <t>تعويضات وغرامات</t>
  </si>
  <si>
    <t>ايرادات استثمار الاحتياطيات الفنية للتأمين</t>
  </si>
  <si>
    <t>ايرادات اخرى</t>
  </si>
  <si>
    <r>
      <t xml:space="preserve">تعويضات التأمين
</t>
    </r>
    <r>
      <rPr>
        <sz val="10"/>
        <rFont val="Arial"/>
        <family val="2"/>
      </rPr>
      <t>Insurance Claims</t>
    </r>
  </si>
  <si>
    <t xml:space="preserve">المجموع </t>
  </si>
  <si>
    <t>ضرائب على الدخل</t>
  </si>
  <si>
    <t>Other Duties and Taxes</t>
  </si>
  <si>
    <t>ضرائب ورسوم أخرى</t>
  </si>
  <si>
    <t>Domestic and foreign interests</t>
  </si>
  <si>
    <t>فوائد محلية وفوائد خارجيـه</t>
  </si>
  <si>
    <t>Casualty Insurance Premiums</t>
  </si>
  <si>
    <t>اقساط تأمين ضد الحوادث</t>
  </si>
  <si>
    <t>ايجــارأراضـي</t>
  </si>
  <si>
    <t>ديون معدومــه</t>
  </si>
  <si>
    <t>Payments Pertinent to Previous Years</t>
  </si>
  <si>
    <t>مصروفات سنوات سابقـه</t>
  </si>
  <si>
    <t>اعانات ومنح ومساعدات اجتماعيه</t>
  </si>
  <si>
    <t>تعويضات وغرامات متنوعه</t>
  </si>
  <si>
    <t>Renumerations At the End of the Service</t>
  </si>
  <si>
    <t>مكافات نهاية الخدمة</t>
  </si>
  <si>
    <t>1- Net Collected Premiums</t>
  </si>
  <si>
    <t>1- الأقساط المحصلة الصافية</t>
  </si>
  <si>
    <t>2- Net Claims Paid</t>
  </si>
  <si>
    <t>2- التعويضات المدفوعة الصافية</t>
  </si>
  <si>
    <t>3- Commissions Received</t>
  </si>
  <si>
    <t>3- العمولات المحصلة</t>
  </si>
  <si>
    <t>4- Income In Investing Technical Reserves</t>
  </si>
  <si>
    <t>5- Change In Tehnical Reserves</t>
  </si>
  <si>
    <t>5- التغير في الإحتياطي الفني</t>
  </si>
  <si>
    <t>6- Other Revenues</t>
  </si>
  <si>
    <t>6- إيرادات أخرى</t>
  </si>
  <si>
    <t>Total (1-2+3+4-5+6)</t>
  </si>
  <si>
    <t>المجموع (1-2+3+4-5+6)</t>
  </si>
  <si>
    <t>Table No. (1)</t>
  </si>
  <si>
    <t>جدول رقم (2)  القيمة ألف ريال قطري</t>
  </si>
  <si>
    <t>Table No. (2)     (Value QR. 000)</t>
  </si>
  <si>
    <t>جدول رقم (3)    القيمة ألف ريال قطري</t>
  </si>
  <si>
    <t>Table No. (3)    (Value QR. 000)</t>
  </si>
  <si>
    <t>Table No. (4)     (Value QR. 000)</t>
  </si>
  <si>
    <t>Table No. (5)     (Value QR. 000)</t>
  </si>
  <si>
    <t>جدول رقم (5)  القيمة ألف ريال قطري</t>
  </si>
  <si>
    <t>Table No. (6)     (Value QR. 000)</t>
  </si>
  <si>
    <t>جدول رقم (6)  القيمة ألف ريال قطري</t>
  </si>
  <si>
    <t>Table No. (7)     (Value QR. 000)</t>
  </si>
  <si>
    <t>جدول رقم (7)  القيمة ألف ريال قطري</t>
  </si>
  <si>
    <t>Table No. (8)     (Value QR. 000)</t>
  </si>
  <si>
    <t>جدول رقم (8)  القيمة ألف ريال قطري</t>
  </si>
  <si>
    <t>Table No. (9)     (Value QR. 000)</t>
  </si>
  <si>
    <t>جدول رقم (9)  القيمة ألف ريال قطري</t>
  </si>
  <si>
    <t>Table No. (10)     (Value QR. 000)</t>
  </si>
  <si>
    <t>جدول رقم (10)  القيمة ألف ريال قطري</t>
  </si>
  <si>
    <t>Table No. (2)   (Value QR. 000)</t>
  </si>
  <si>
    <t>جدول رقم (2)    القيمة ألف ريال قطري</t>
  </si>
  <si>
    <t>Table No. (4)    (Value QR. 000)</t>
  </si>
  <si>
    <t>جدول رقم (4)    القيمة ألف ريال قطري</t>
  </si>
  <si>
    <t>Table No. (5)    (Value QR. 000)</t>
  </si>
  <si>
    <t>جدول رقم (5)    القيمة ألف ريال قطري</t>
  </si>
  <si>
    <t>Table No. (6)    (Value QR. 000)</t>
  </si>
  <si>
    <t>جدول رقم (6)    القيمة ألف ريال قطري</t>
  </si>
  <si>
    <t>Table No. (7)    (Value QR. 000)</t>
  </si>
  <si>
    <t>جدول رقم (7)    القيمة ألف ريال قطري</t>
  </si>
  <si>
    <t>Table No. (8)    (Value QR. 000)</t>
  </si>
  <si>
    <t>جدول رقم (8)    القيمة ألف ريال قطري</t>
  </si>
  <si>
    <t>Table No. (9)    (Value QR. 000)</t>
  </si>
  <si>
    <t>Table No. (10)    (Value QR. 000)</t>
  </si>
  <si>
    <r>
      <t xml:space="preserve">الباب الثاني : التأمين
</t>
    </r>
    <r>
      <rPr>
        <b/>
        <sz val="18"/>
        <rFont val="Arial"/>
        <family val="2"/>
      </rPr>
      <t>CHAPTER 2 : INSURANCE</t>
    </r>
  </si>
  <si>
    <r>
      <t xml:space="preserve">الباب الأول : إحصاءات البنوك
</t>
    </r>
    <r>
      <rPr>
        <b/>
        <sz val="18"/>
        <rFont val="Arial"/>
        <family val="2"/>
      </rPr>
      <t>CHAPTER 1 : BANK STATISTICS</t>
    </r>
  </si>
  <si>
    <r>
      <t xml:space="preserve">المجموع </t>
    </r>
    <r>
      <rPr>
        <sz val="10"/>
        <rFont val="Arial"/>
        <family val="2"/>
      </rPr>
      <t>Total</t>
    </r>
  </si>
  <si>
    <t>تقديرات قيمة المستلزمات السلعية حسب جنسية البنك</t>
  </si>
  <si>
    <t>ESTIMATES OF VALUE OF INTERMEDIATE GOODS BY BANK NATIONALITY</t>
  </si>
  <si>
    <t>BANKS STATISTICS</t>
  </si>
  <si>
    <t>تقديرات قيمة المستلزمات الخدمية حسب جنسية البنك</t>
  </si>
  <si>
    <t>ESTIMATES OF VALUE OF INTERMEDIATE SERVICES BY BANK NATIONALITY</t>
  </si>
  <si>
    <r>
      <t>جنسية البنك</t>
    </r>
    <r>
      <rPr>
        <b/>
        <sz val="11"/>
        <rFont val="Arial"/>
        <family val="2"/>
      </rPr>
      <t xml:space="preserve">  </t>
    </r>
    <r>
      <rPr>
        <sz val="10"/>
        <rFont val="Arial"/>
        <family val="2"/>
      </rPr>
      <t>Bank Nationality</t>
    </r>
    <r>
      <rPr>
        <b/>
        <sz val="10"/>
        <rFont val="Arial"/>
        <family val="2"/>
      </rPr>
      <t xml:space="preserve"> </t>
    </r>
  </si>
  <si>
    <t>مصروفات النشاط الجارى حسب جنسية البنك</t>
  </si>
  <si>
    <t>EXPENDITURES OF CURRENT ACTIVITY BY BANK NATIONALITY</t>
  </si>
  <si>
    <r>
      <t xml:space="preserve">جنسية البنك </t>
    </r>
    <r>
      <rPr>
        <sz val="10"/>
        <rFont val="Arial"/>
        <family val="2"/>
      </rPr>
      <t>Bank Nationality</t>
    </r>
  </si>
  <si>
    <t>المصروفات والمدفوعات التحويلية الاخرى حسب جنسية البنك</t>
  </si>
  <si>
    <t>OTHER PAYMENTS &amp; TRANSFERS BY BANK NATIONALITY</t>
  </si>
  <si>
    <t>Particulars</t>
  </si>
  <si>
    <t>ايرادات النشاط الجارى حسب جنسية البنك</t>
  </si>
  <si>
    <t>REVENUES OF THE CURRENT ACTIVITY BY BANK NATIONALITY</t>
  </si>
  <si>
    <t>الايرادات الاخرى من اعمال غير بنكية حسب جنسية البنك</t>
  </si>
  <si>
    <t>OTHER REVENUES FROM NON-BANKING ACTIVITIES BY BANK NATIONALITY</t>
  </si>
  <si>
    <t>VALUE OF GROSS OUTPUT &amp; VALUE ADDED BY BANK NATIONALITY</t>
  </si>
  <si>
    <t>قيمة الإنتاج الإجمالي و القيمة المضافة حسب جنسية البنك</t>
  </si>
  <si>
    <t>أهم المؤشرات الإقتصادية حسب جنسية البنك</t>
  </si>
  <si>
    <t>MAIN ECONOMIC INDICATORS BY BANK NATIONALITY</t>
  </si>
  <si>
    <t xml:space="preserve">عدد المشتغلين حسب الجنسية والجنس وجنسية شركة التأمين </t>
  </si>
  <si>
    <t xml:space="preserve">NUMBER OF EMPLOYEES BY  NATIONALITY, SEX &amp; NATIONALITY OF INSURANCE COMPANY </t>
  </si>
  <si>
    <t>عدد المشتغلين وتقديرات تعويضات العاملين حسب الجنسية وجنسية شركة التأمين</t>
  </si>
  <si>
    <t>NUMBER OF EMPLOYEES &amp; ESTIMATES OF COMPENSATION OF EMPLOYEES BY NATIONALITY &amp; NATIONALITY OF INSURANCE COMPANY</t>
  </si>
  <si>
    <t>Nationality of Insurance Company</t>
  </si>
  <si>
    <t>جنسية شركة التأمين</t>
  </si>
  <si>
    <t xml:space="preserve"> Nationality of Insurance Company</t>
  </si>
  <si>
    <t>تقديرات قيمة المستلزمات الخدمية حسب جنسية شركة التأمين</t>
  </si>
  <si>
    <t>ESTIMATES OF VALUE OF INTERMEDIATE SERVICES BY NATIONALITY OF INSURANCE COMPANY</t>
  </si>
  <si>
    <r>
      <t xml:space="preserve">جنسية شركة التأمين
</t>
    </r>
    <r>
      <rPr>
        <b/>
        <sz val="8"/>
        <rFont val="Arial"/>
        <family val="2"/>
      </rPr>
      <t>Nationality of Insurance Company</t>
    </r>
  </si>
  <si>
    <t xml:space="preserve">عدد و قيمة و ثائق التأمين حسب النوع وجنسية شركة التأمين </t>
  </si>
  <si>
    <t>NUMBER &amp; VALUE OF INSURANCE POLICIES BY TYPE &amp; NATIONALITY OF INSURANCE COMPANY</t>
  </si>
  <si>
    <r>
      <t xml:space="preserve">أخرى </t>
    </r>
    <r>
      <rPr>
        <sz val="10"/>
        <rFont val="Arial"/>
        <family val="2"/>
      </rPr>
      <t>Other</t>
    </r>
  </si>
  <si>
    <t xml:space="preserve">إيرادات النشاط الجاري حسب النوع وجنسية شركة التأمين  </t>
  </si>
  <si>
    <t>REVENUES OF CURRENT ACTIVITY BY TYPE &amp; NATIONALITY OF INSURANCE COMPANY</t>
  </si>
  <si>
    <r>
      <t xml:space="preserve">إيرادات أخرى
</t>
    </r>
    <r>
      <rPr>
        <sz val="8"/>
        <rFont val="Arial"/>
        <family val="2"/>
      </rPr>
      <t>Other Revenues</t>
    </r>
  </si>
  <si>
    <r>
      <t xml:space="preserve">عمولات التأمين المحصلة
</t>
    </r>
    <r>
      <rPr>
        <sz val="8"/>
        <rFont val="Arial"/>
        <family val="2"/>
      </rPr>
      <t>Insu. Comiss.</t>
    </r>
  </si>
  <si>
    <t>الايرادات الاخرى من اعمال غير التأمين حسب جنسية شركة التأمين</t>
  </si>
  <si>
    <t>OTHER REVENUES FROM NON-INSURANCE ACTIVITIES BY NATIONALITY OF INSURANCE COMPANY</t>
  </si>
  <si>
    <t>مصروفات النشاط الجاري حسب النوع وجنسية شركة التأمين</t>
  </si>
  <si>
    <t>EXPENDITURES OF CURRENT ACTIVITY BY TYPE &amp; NATIONALITY OF INSURANCE COMPANY</t>
  </si>
  <si>
    <r>
      <t xml:space="preserve">العمولات المدفوعة
</t>
    </r>
    <r>
      <rPr>
        <sz val="7"/>
        <rFont val="Arial"/>
        <family val="2"/>
      </rPr>
      <t>Commissions Paid</t>
    </r>
  </si>
  <si>
    <t>المصروفات والمدفوعات التحويلية الاخرى حسب جنسية شركة التأمين</t>
  </si>
  <si>
    <t>OTHER PAYMENTS &amp; TRANSFERS BY NATIONALITY OF INSURANCE COMPANY</t>
  </si>
  <si>
    <t xml:space="preserve">قيمة الإنتاج الإجمالي و القيمة المضافة حسب جنسية شركة التأمين </t>
  </si>
  <si>
    <t>VALUE OF GROSS OUTPUT &amp; VALUE ADDED BY NATIONALITY OF INSURANCE COMPANY</t>
  </si>
  <si>
    <t>أهم المؤشرات الإقتصادية حسب جنسية شركة التأمين</t>
  </si>
  <si>
    <t>MAIN ECONOMIC INDICATORS BY NATIONALITY OF INSURANCE COMPANY</t>
  </si>
  <si>
    <t xml:space="preserve">عدد المشتغلين حسب الجنسية  والجنس وجنسية البنك </t>
  </si>
  <si>
    <t xml:space="preserve">NUMBER OF EMPLOYEES BY NATIONALITY, SEX &amp; BANK NATIONALITY    </t>
  </si>
  <si>
    <t>عدد المشتغلين وتقديرات تعويضات العاملين حسب الجنسية و جنسية البنك</t>
  </si>
  <si>
    <t>NUMBER OF EMPLOYEES &amp; ESTIMATES OF COMPENSATION OF EMPLOYEES BY NATIONALITY &amp; BANK NATIONALITY</t>
  </si>
  <si>
    <t>قيمة الاصول والاضافات الرأسمالية والاهتلاكات خلال السنة حسب نوع الاصول</t>
  </si>
  <si>
    <t>VALUE OF ASSETS, ADDITIONS TO ASSETS &amp; DEPRECIATION BY TYPE OF ASSET DURING THE YEAR</t>
  </si>
  <si>
    <t>BANK STATISTICS</t>
  </si>
  <si>
    <t>Type of Asset</t>
  </si>
  <si>
    <t>قيمة الأصول في نهاية السنة</t>
  </si>
  <si>
    <t>الاهتلاكات خلال السنة</t>
  </si>
  <si>
    <t>الاضافات خلال السنة</t>
  </si>
  <si>
    <t>نوع الاصل</t>
  </si>
  <si>
    <t>Value of Assets at end of the year</t>
  </si>
  <si>
    <t>Depreciation During The Year</t>
  </si>
  <si>
    <t>Omissions During The Year</t>
  </si>
  <si>
    <t>Additions During The Year</t>
  </si>
  <si>
    <t>Value of Assets at beginning of the year</t>
  </si>
  <si>
    <t>Land</t>
  </si>
  <si>
    <t>اراضي</t>
  </si>
  <si>
    <t>Residential Buildings</t>
  </si>
  <si>
    <t>مباني سكنية</t>
  </si>
  <si>
    <t>Non-Residential Buildings</t>
  </si>
  <si>
    <t>مباني غير سكنية</t>
  </si>
  <si>
    <t>Machinery and equipment</t>
  </si>
  <si>
    <t>الات ومعدات</t>
  </si>
  <si>
    <t>Transport equipment</t>
  </si>
  <si>
    <t>وسائل نقل وانتقال</t>
  </si>
  <si>
    <t>Furniture and office machinery</t>
  </si>
  <si>
    <t>اثاث ومعدات مكاتب</t>
  </si>
  <si>
    <t>Inventories</t>
  </si>
  <si>
    <t>المخـزون</t>
  </si>
  <si>
    <t>Intangible assets</t>
  </si>
  <si>
    <t>الاصول المعنوية</t>
  </si>
  <si>
    <t>Projects under execution</t>
  </si>
  <si>
    <t>مشروعات تحت التنفيذ</t>
  </si>
  <si>
    <t>Government and non government securities</t>
  </si>
  <si>
    <t>سندات حكومية وغير حكومية</t>
  </si>
  <si>
    <t>Shares and equities</t>
  </si>
  <si>
    <t>اسهم وحصص</t>
  </si>
  <si>
    <t>Other securities</t>
  </si>
  <si>
    <t>اوراق مالية اخرى</t>
  </si>
  <si>
    <t>Deposits at Banks</t>
  </si>
  <si>
    <t>ارصده لدى البنوك</t>
  </si>
  <si>
    <t>Debtors</t>
  </si>
  <si>
    <t>مدينون</t>
  </si>
  <si>
    <t>اخرى</t>
  </si>
  <si>
    <t>Table No. (11)     (Value QR. 000)</t>
  </si>
  <si>
    <t>جدول رقم (11)  القيمة ألف ريال قطري</t>
  </si>
  <si>
    <r>
      <rPr>
        <b/>
        <sz val="10"/>
        <rFont val="Arial"/>
        <family val="2"/>
      </rPr>
      <t>جنسية شركة التأمين</t>
    </r>
    <r>
      <rPr>
        <b/>
        <sz val="12"/>
        <rFont val="Arial"/>
        <family val="2"/>
      </rPr>
      <t xml:space="preserve">
</t>
    </r>
    <r>
      <rPr>
        <b/>
        <sz val="11"/>
        <rFont val="Arial"/>
        <family val="2"/>
      </rPr>
      <t xml:space="preserve"> </t>
    </r>
    <r>
      <rPr>
        <b/>
        <sz val="8"/>
        <rFont val="Arial"/>
        <family val="2"/>
      </rPr>
      <t>Nationality of Insurance Company</t>
    </r>
  </si>
  <si>
    <r>
      <t xml:space="preserve">جنسية شركة التأمين
 </t>
    </r>
    <r>
      <rPr>
        <b/>
        <sz val="8"/>
        <rFont val="Arial"/>
        <family val="2"/>
      </rPr>
      <t>Nationality of Insurance Company</t>
    </r>
  </si>
  <si>
    <t xml:space="preserve">      والله ولي التوفيق،،،</t>
  </si>
  <si>
    <t xml:space="preserve">     And Allah grants success</t>
  </si>
  <si>
    <t>Preface</t>
  </si>
  <si>
    <t>ملحق الاستمارة السنوية لإحصاءات البنوك والتأمين</t>
  </si>
  <si>
    <t>Appendix Annual Questionnaire of Banks and Insurance</t>
  </si>
  <si>
    <t>الباب الثاني : إحصاءات التأمين</t>
  </si>
  <si>
    <t>CHAPTER 2 : INSURANCE</t>
  </si>
  <si>
    <t xml:space="preserve"> الباب الأول : إحصاءات البنوك</t>
  </si>
  <si>
    <t>CHAPTER 1 : BANK STATISTICS</t>
  </si>
  <si>
    <t xml:space="preserve">أهم المفاهيم والتعاريف المستخدمة  </t>
  </si>
  <si>
    <t xml:space="preserve">Concepts and definitions </t>
  </si>
  <si>
    <t xml:space="preserve">أسلوب عرض البيانات  </t>
  </si>
  <si>
    <t xml:space="preserve">Data presentation </t>
  </si>
  <si>
    <t xml:space="preserve">مقدمـــــــــــة  </t>
  </si>
  <si>
    <t xml:space="preserve">Introduction </t>
  </si>
  <si>
    <t xml:space="preserve">تقديــــــــم </t>
  </si>
  <si>
    <t xml:space="preserve">Preface </t>
  </si>
  <si>
    <t>رقم الجدول</t>
  </si>
  <si>
    <t xml:space="preserve">البيــــــــــان </t>
  </si>
  <si>
    <r>
      <t xml:space="preserve">رقم الصفحة
</t>
    </r>
    <r>
      <rPr>
        <b/>
        <sz val="8"/>
        <rFont val="Arial"/>
        <family val="2"/>
      </rPr>
      <t>Page No.</t>
    </r>
  </si>
  <si>
    <t>Table No.</t>
  </si>
  <si>
    <t>1ـ الشركة الأمريكية للتأمين على الحياة</t>
  </si>
  <si>
    <t>1. American life Insurance Company</t>
  </si>
  <si>
    <t>ب ـ شركات عربية:</t>
  </si>
  <si>
    <t>B. Arab Companies:</t>
  </si>
  <si>
    <t>2ـ الشركة القطرية العامة للتأمين وإعادة التأمين</t>
  </si>
  <si>
    <t>2. Qatar General Insurance and Reinsurance Company</t>
  </si>
  <si>
    <t>1ـ شركة قطر للتأمين</t>
  </si>
  <si>
    <t>أ ـ شركات قطرية:</t>
  </si>
  <si>
    <t>A. Qatari Companies:</t>
  </si>
  <si>
    <t>6 – شركات التأمين:</t>
  </si>
  <si>
    <t>6- Insurance Companies:</t>
  </si>
  <si>
    <t>2ـ بنك يونايتد ليمتد</t>
  </si>
  <si>
    <t>2. United Bank Limited</t>
  </si>
  <si>
    <t>1ـ بنك صادرات إيران</t>
  </si>
  <si>
    <t>1. Bank Saderat Iran</t>
  </si>
  <si>
    <t>د ـ بنوك أخرى:</t>
  </si>
  <si>
    <t>D. Other Banks:</t>
  </si>
  <si>
    <t>3ـ البنك البريطاني للشرق الأوسط</t>
  </si>
  <si>
    <t xml:space="preserve">3. British Bank of the Middle East (HSBC) </t>
  </si>
  <si>
    <t>ج ـ بنوك أوروبية:</t>
  </si>
  <si>
    <t>C. European Banks:</t>
  </si>
  <si>
    <t>2ـ بنك المشرق</t>
  </si>
  <si>
    <t>ب ـ بنوك عربية:</t>
  </si>
  <si>
    <t>B. Arab Banks:</t>
  </si>
  <si>
    <t>12ـ بنك بروة</t>
  </si>
  <si>
    <t>11ـ بنك الخليج التجاري</t>
  </si>
  <si>
    <t>10ـ مصرف الريان</t>
  </si>
  <si>
    <t>7ـ بنك قطر الدولي الإسلامي</t>
  </si>
  <si>
    <t>7. Qatar International Islamic Bank</t>
  </si>
  <si>
    <t>6ـ مصرف قطر الإسلامي</t>
  </si>
  <si>
    <t>6. Qatar Islamic Bank</t>
  </si>
  <si>
    <t>2ـ بنك قطر الوطني</t>
  </si>
  <si>
    <t>2. Qatar National Bank</t>
  </si>
  <si>
    <t>1ـ مصرف قطر المركزي</t>
  </si>
  <si>
    <t>1. Qatar Central Bank</t>
  </si>
  <si>
    <t>أ ـ بنوك قطرية:</t>
  </si>
  <si>
    <t>A. Qatari Banks:</t>
  </si>
  <si>
    <t>There are (19) Banks operating in Qatar. The data were collected from all of these banks using a specially designed questionnaire for this purpose; it was checked out according to annual bank financial reports. The Commercial Banks are divided into different groups according to nationality:</t>
  </si>
  <si>
    <t>5 - البنوك:</t>
  </si>
  <si>
    <t>5- Banks:</t>
  </si>
  <si>
    <t>ـ بما أن جميع البنوك التجارية وشركات التأمين العاملة في دولة قطر تستخدم أكثر من عشرة عاملين، عليه تم شمول هذه المنشآت بواسطة الحصر الشامل.</t>
  </si>
  <si>
    <t xml:space="preserve"> - Since all operating banks and insurance companies employ more than ten employees, accordingly all these establishments were covered by comprehensive counting.</t>
  </si>
  <si>
    <t>ـ تم التدقيق الميداني والمكتبي للإطار للتأكد من عدد العاملين وباقي بيانات الإطار للنشاط الاقتصادي.</t>
  </si>
  <si>
    <t xml:space="preserve"> - Field and office checking took place for the frame to ensure number of employees and the rest of frame data of the economic activity.</t>
  </si>
  <si>
    <t>4 - أسلوب المسح:</t>
  </si>
  <si>
    <t>4- Survey method:</t>
  </si>
  <si>
    <t>جمعت بيانات هذه النشرة عن سنة ميلادية تبدأ اعتباراً من أول يناير وتنتهي آخر ديسمبر.</t>
  </si>
  <si>
    <t>The data of this bulletin were collected for one year starts on first of January and ends on end of December</t>
  </si>
  <si>
    <t>3 - فترة الإسناد الزمني:</t>
  </si>
  <si>
    <t>3- The Timing:</t>
  </si>
  <si>
    <t>الاستمارة السنوية لإحصاءات البنوك والتأمين.</t>
  </si>
  <si>
    <t>The annual questionnaire of banking and insurance statistics.</t>
  </si>
  <si>
    <t>2 - الاستمارات المستخدمة:</t>
  </si>
  <si>
    <t>2- The Questionnaires:</t>
  </si>
  <si>
    <t>1 - النطـــاق:</t>
  </si>
  <si>
    <t>1- The Scope:</t>
  </si>
  <si>
    <t>مقدمــة</t>
  </si>
  <si>
    <t>Introduction</t>
  </si>
  <si>
    <t>ملاحظة هامة:
         إن عدم تساوي مجاميع بعض الجداول يعود للتقريب.</t>
  </si>
  <si>
    <t>الفصل الثاني:</t>
  </si>
  <si>
    <t>شركات التأمين</t>
  </si>
  <si>
    <t>Insurance companies</t>
  </si>
  <si>
    <t>الفصل الأول:</t>
  </si>
  <si>
    <t>البنوك التجارية</t>
  </si>
  <si>
    <t>Commercial banks</t>
  </si>
  <si>
    <t>Chapter one:</t>
  </si>
  <si>
    <r>
      <t>إ</t>
    </r>
    <r>
      <rPr>
        <b/>
        <sz val="16"/>
        <color indexed="8"/>
        <rFont val="Arial"/>
        <family val="2"/>
      </rPr>
      <t>سلوب عرض البيانات:</t>
    </r>
  </si>
  <si>
    <t xml:space="preserve">       Data presentation </t>
  </si>
  <si>
    <t>شكل من أشكال دخل الملكية يستحقه حاملو الأسهم نتيجة لوضع أموالهم تحت تصرف الشركات.</t>
  </si>
  <si>
    <t>Shape of property income matured for shareholders as a result of placing their funds at the disposal of companies.</t>
  </si>
  <si>
    <t>28ـ أرباح الأسهم:</t>
  </si>
  <si>
    <t>28- Profit of shares:</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</si>
  <si>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إستعمالها بطرق أخرى، كذلك مخزون المنتجات التي تحوز عليها المنشأة من منشآت أخرى بهدف إستخدامها للإستهلاك الوسيط أو إعادة بيعها دون إدخال مزيد من التجهيز عليها.</t>
  </si>
  <si>
    <t>Market value of stock of final and incomplete goods in a certain time. It includes as well products that are produced by the establishment, which still keep them before being altered, sold, supplied to other establishments or used in other way. In addition to that it includes products possessed by the establishment in order to be used as intermediate consumption or re-sell them without further alteration.</t>
  </si>
  <si>
    <t>27ـ المخزون:</t>
  </si>
  <si>
    <t>27- Stock:</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</si>
  <si>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</si>
  <si>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t>It is represented in the value of amount spent during the year on fixed assets of machinery, equipment, buildings, land, means of transport, furniture and other similar tangible assets in order to be used in production of goods and services.</t>
  </si>
  <si>
    <t>26ـ الإضافات الرأسمالية الثابتة خلال العام:</t>
  </si>
  <si>
    <t>26- Fixed capital additions during the year:</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</si>
  <si>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</si>
  <si>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25ـ الأصول الثابتة:</t>
  </si>
  <si>
    <t>25- Fixed assets:</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</si>
  <si>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</si>
  <si>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It equals to total product on the basis of product value minus intermediate consumption (Intermediate goods and services) on the basis of purchaser cost, compensation of employees, fixed capital depreciation and net indirect taxes (indirect taxes less production subsidies).</t>
  </si>
  <si>
    <t>24ـ فائض التشغيل:</t>
  </si>
  <si>
    <t>24- Operating surplus:</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</si>
  <si>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</si>
  <si>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 xml:space="preserve">Current payments at no cost presented by government entities, including non-resident government entities, to projects according to levels of their production activities or quantity and value of goods and services that they produce, sell or import, they are yields for resident producers or importers. In case of resident producers, they are meant to affect their level of production, prices of their products or remuneration of establishment units that work in production field. </t>
  </si>
  <si>
    <t>23ـ الإعانات:</t>
  </si>
  <si>
    <t>23- Subsidies:</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</si>
  <si>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</si>
  <si>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t>Compulsory cash or in-kind amounts paid by the establishment to the government. Taxes imposed on producers (for goods and services) regarding production, selling, purchase or use of goods and services that are usually born on production cost and also include customs fees.</t>
  </si>
  <si>
    <r>
      <rPr>
        <b/>
        <sz val="16"/>
        <color indexed="8"/>
        <rFont val="Arial"/>
        <family val="2"/>
      </rPr>
      <t>22ـ الضرائب على الإنتاج والإستيراد</t>
    </r>
    <r>
      <rPr>
        <b/>
        <sz val="18"/>
        <color indexed="8"/>
        <rFont val="Arial"/>
        <family val="2"/>
      </rPr>
      <t xml:space="preserve"> </t>
    </r>
    <r>
      <rPr>
        <b/>
        <sz val="16"/>
        <color indexed="8"/>
        <rFont val="Arial"/>
        <family val="2"/>
      </rPr>
      <t>(الضرائب غير المباشرة):</t>
    </r>
  </si>
  <si>
    <t>22- Taxes on production and import (indirect taxes):</t>
  </si>
  <si>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</si>
  <si>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Decrement (during accounting period) in value of fixed assets owned and used by producer as a result of participation in production operation, wear and tear resulting from ordinary accidents.</t>
  </si>
  <si>
    <t>21ـ الاهتلاكات:</t>
  </si>
  <si>
    <t>21- Depreciation:</t>
  </si>
  <si>
    <t>مجموع قيمة الإنتاج مطروحاً منها مجموع قيمة المستلزمات السلعية والخدمية (المدخلات الوسيطة).</t>
  </si>
  <si>
    <t>Total value of production minus total value of intermediate goods and services (intermediate input).</t>
  </si>
  <si>
    <t>20ـ القيمة المضافة:</t>
  </si>
  <si>
    <t>20- Value added:</t>
  </si>
  <si>
    <t>جميع الخدمات التي تسساهم في إنجاز عملية الإنتاج كمصروفات الصيانة وخدمات النقل والانتقالات العامة والشحن والتفريغ وإيجارات معدات ووسائل النقل وغيرها.</t>
  </si>
  <si>
    <t>All services meant to accomplish production, such as maintenance expenses, transport services, general transportation, shipping, unloading, rent of equipment and transportation means and others.</t>
  </si>
  <si>
    <t>19ـ المستلزمات الخدمية:</t>
  </si>
  <si>
    <t>19- Intermediate services:</t>
  </si>
  <si>
    <t>All goods that are used as input of production, excluding fixed assets, i.e. raw materials, packing and wrapping materials, fuel, oils, energy and electricity, water, spare parts, tools, equipment, stationary, publications and others.</t>
  </si>
  <si>
    <t>18ـ المستلزمات السلعية:</t>
  </si>
  <si>
    <t>18- Intermediate goods:</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</si>
  <si>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</si>
  <si>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All revenues received by the establishment for performing secondary economic activities other than the main economic activity, provided that this establishment is unable to separate requirements of production of secondary activities from the main activity.</t>
  </si>
  <si>
    <t>17ـ إيرادات الأنشطة الأخرى:</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</si>
  <si>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</si>
  <si>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ب ـ المزايا العينية:</t>
  </si>
  <si>
    <t>b)    In-kind benefits:</t>
  </si>
  <si>
    <t>Includes all cash payments due to employees as a compensation for their work before deducting their share in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feasts and temporary stoppage of production. It also includes incentives paid to employees in accordance with incentive regulation as well as commissions and bonuses received by establishment’s employees.</t>
  </si>
  <si>
    <t>أ ـ الأجور والرواتب والمزايا النقدية:</t>
  </si>
  <si>
    <t>a) Wages, salaries and cash benefits:</t>
  </si>
  <si>
    <t>16ـ تعويضات العاملين:</t>
  </si>
  <si>
    <t>16- Compensation of employees:</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</si>
  <si>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</si>
  <si>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Persons who directly or indirectly assist the specialists in research, design, production and maintenance. They have craftsmanship and sufficient knowledge in theoretical information in their field of specialization that enable them to perform their job, comprehend the reasons why the job is done vocationally and purposes that work aim to. They usually bear qualifications in their field of specialization or have long experience in their field of work.</t>
  </si>
  <si>
    <t>هـ ـ الفنيون:</t>
  </si>
  <si>
    <t>e- Technicians:</t>
  </si>
  <si>
    <t>هم أشخاص حاصلون على مؤهلات جامعية أو ما يعادلها في مجال تخصصهم.</t>
  </si>
  <si>
    <t>Persons who are holders of university degrees or equivalent in their field of specialization.</t>
  </si>
  <si>
    <t>د ـ الأخصائيون:</t>
  </si>
  <si>
    <t>d- Specialists:</t>
  </si>
  <si>
    <t>هم الأفراد العاملون بالمنشأة نظير أجر نقدي أو عيني سواء كانوا دائمين أو مؤقتين ( مُستخدمين جزءاً من الدوام ). ويدخل في عداد المشتغلين، المتغيبون عن العمل لأسباب مؤقتة مثل الإجازات العادية والمرضية.</t>
  </si>
  <si>
    <t>ج ـ العاملون بأجر:</t>
  </si>
  <si>
    <t>c- Paid employees:</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</si>
  <si>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</si>
  <si>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</si>
  <si>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ب ـ العاملون بدون أجر:</t>
  </si>
  <si>
    <t>b- Unpaid employees:</t>
  </si>
  <si>
    <t>هم الأفراد الحائزون أو أصحاب رأس المال الذين يعملون فعلاً بالمنشأة.</t>
  </si>
  <si>
    <t>Holders or capital owners who actually work in the establishment.</t>
  </si>
  <si>
    <t>أ ـ أصحاب المنشأة العاملين بها:</t>
  </si>
  <si>
    <t>a- Owners working in the establishment:</t>
  </si>
  <si>
    <t>هم جميع الأفراد (مواطنون أو أجانب) الذين تربطهم بالمنشأة علاقة عمل مقابل أجر يحصلون عليه نهاية كل فترة صرف (يومي، إسبوعي، شهري) أو بدون أجر سواء كان هؤلاء الأفراد يعملون كل الوقت أو جزءاً منه ذكوراً أو إناثاً دائمين أو مؤقتين، ويشمل ذلك المتغيبون في إجازات مرضية أو إعتيادية أو دورات تدريبية أو منح دراسية.</t>
  </si>
  <si>
    <t>15ـ العمالة (المشتغلون):</t>
  </si>
  <si>
    <t>15- Employment (employees):</t>
  </si>
  <si>
    <t>هو النشاط الذي تزاوله المنشأة والذي يحقق أكبر حصة في جملة قيمة إنتاج المنشأة أو اكبر عائد للمنشاة أو هو النشاط الذي يحدده صاحب أو مدير المنشأة.</t>
  </si>
  <si>
    <t>The activity practiced by the establishment that creates the largest share of total production value of the establishment or it is the activity specified by establishment’s owner or manager.</t>
  </si>
  <si>
    <t>14ـ النشاط الاقتصادي الرئيسي:</t>
  </si>
  <si>
    <t>14- Main economic activity:</t>
  </si>
  <si>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</si>
  <si>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د ـ قطاع خاص:</t>
  </si>
  <si>
    <t>d- Private sector:</t>
  </si>
  <si>
    <t>وهو القطاع الذي يضم المنشآت التي تساهم الحكومة في رأسمالها مع جهة أخرى سواء كانت هذه الجهة وطنية أو أجنبية.</t>
  </si>
  <si>
    <t>The sector that includes establishments that the government contributes in their capital with another entity, whether this entity is national or foreign.</t>
  </si>
  <si>
    <t>ج ـ قطاع مشترك ( مختلط ):</t>
  </si>
  <si>
    <t>c- Joint sector (mixed):</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</si>
  <si>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إستخدام الأموال أيضاً. ويجب أن تتمكن هذه المؤسسات أو الشركات من الإحتفاظ بأرصدتها العاملة وائتمانها التجاري، وتتمكن من تمويل بعض أو كل تكوين رأس المال من مدخراتها هي نفسها أو احتياطيات الإهتلاك أو بالإقتراض.</t>
  </si>
  <si>
    <t>It includes establishments that practice productive activity of goods and services, where the government owns their capital completely. The government allows these establishments or companies large amount of power of disposal, not only in managing production, but in utilizing funds also. These establishments or companies must be able to preserve their operating balances and commercial credit, and able to finance some or all capital formation from their savings, depreciation reserves or lending.</t>
  </si>
  <si>
    <t>ب ـ قطاع عام ( مؤسسات حكومية ):</t>
  </si>
  <si>
    <t>b- Public sector (government establishments):</t>
  </si>
  <si>
    <t>Government establishments usually practice governmental managerial or service activity (i.e. ministries and departments). These departments are non-market producers, i.e. produce goods and services that are supplied to individuals or other establishments for free or with nominal price without economic feasibility. These departments could supply their goods and services to other government departments.</t>
  </si>
  <si>
    <t>أ ـ قطاع حكومي:</t>
  </si>
  <si>
    <t>a- Government sector:</t>
  </si>
  <si>
    <t>ويقصد به القطاع الذي تنتمي إليه المنشأة من حيث الملكية.</t>
  </si>
  <si>
    <t>It is meant the sector that the establishment belongs to regarding ownership.</t>
  </si>
  <si>
    <t>13ـ ملكية المنشأة:</t>
  </si>
  <si>
    <t>13- Ownership of establishment:</t>
  </si>
  <si>
    <t>هي المنشأة التي تعود ملكيتها إلى الدولة مباشرة، سواء كانت مرتبطة بالميزانية العامة للدولة أو لها ميزانية مستقلة.</t>
  </si>
  <si>
    <t>An establishment owned directly by the state, whether it was related to state’s budget or has separate budget.</t>
  </si>
  <si>
    <t>ط ـ حكومي:</t>
  </si>
  <si>
    <t>i- Governmental:</t>
  </si>
  <si>
    <t>وهي منشأة مرخصة في الدولة تعد فرعا لمنشأة أجنبية وعادة تحمل نفس إسم الشركة الأم، وتتعهد الشركة الأم بتسديد كافة الإلتزامات المالية لفرع المنشأة داخل الدولة في حالة حدوث أية التزامات مالية للغير حسب الكيان القانوني للشركة الأم.</t>
  </si>
  <si>
    <t>ح ـ فرع لمنشأة أجنبية:</t>
  </si>
  <si>
    <t>h- Foreign establishment branch:</t>
  </si>
  <si>
    <t>Its capital is composed of equal value shares which are not placed for subscription or tradable. Subscription is for limited number of persons, usually founders, and responsibility of shareholder does not exceed the limit of his shares in company’s capital.</t>
  </si>
  <si>
    <t>زـ شركة مساهمة خاصة:</t>
  </si>
  <si>
    <t>و ـ شركة مساهمة:</t>
  </si>
  <si>
    <t>f- Joint-stock company:</t>
  </si>
  <si>
    <t>* The company’s commercial name should be followed with the term “with limited liability (W.L.L.)”, i.e. type of such companies could be known from its address or commercial name.</t>
  </si>
  <si>
    <t>* The company is established for a specific period that should be stated in company’s articles of incorporation.</t>
  </si>
  <si>
    <t>* The company is prohibited in general from practicing work of insurance, banking, saving, receiving deposits or investing funds for others.</t>
  </si>
  <si>
    <t>* Each partner is responsible for company’s obligations within the amount of his share in capital only.</t>
  </si>
  <si>
    <t>* لا يقل رأس مال الشركة عن مبلغ تحدده قوانين الدولة المعنية.</t>
  </si>
  <si>
    <t>* Company’s capital should not be less than a specific amount determined by concerned country laws.</t>
  </si>
  <si>
    <t>* Composed of two or more partners with official contract and number of partners should not be more than a number stated in concerned country laws and mentioned namely in company’s contract.</t>
  </si>
  <si>
    <t>هي شركة يتطلب قيامها توفر الشروط الأساسية الآتية:</t>
  </si>
  <si>
    <t>The following conditions are required to establish such company:</t>
  </si>
  <si>
    <t>هـ ـ شركة ذات مسؤولية محدودة:</t>
  </si>
  <si>
    <t>e- Limited liability company:</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</si>
  <si>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إلتزامات الشركة المالية إلا في حدود قيمة الأسهم التي ساهموا بها.</t>
  </si>
  <si>
    <t>Company registered with official contract, and composed of party of silent partners and another party of acting partners, same as Partnership Company, however share of silent partners in capital is subscribed shares. Names of these shareholders are not mentioned in company’s contract and they are only questioned within the limits of shares value that they constributed to.</t>
  </si>
  <si>
    <t>د ـ شركة التوصية بالأسهم:</t>
  </si>
  <si>
    <t>d- Limited joint-stock companies:</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</si>
  <si>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</si>
  <si>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Company composed of two or more persons and registered with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</si>
  <si>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ج ـ شركة التوصية البسيطة:</t>
  </si>
  <si>
    <t>c- Limited partnership company:</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</si>
  <si>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</si>
  <si>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Company composed of two or more persons and registered with official contract (each partner is joint), i.e. guarantor to other partners jointly. Each of them is responsible absolute responsibility for company’s financial commitments within the limits of paid capital, as well as his personal properties.</t>
  </si>
  <si>
    <t>ب ـ شركة تضامن:</t>
  </si>
  <si>
    <t>b- Joint-liability company:</t>
  </si>
  <si>
    <t>هي المنشأة التي يحوزها فرد (شخص طبيعي) ولا يشاركه في حيازتها أحد.</t>
  </si>
  <si>
    <t>Establishment owned by one person (natural person), where no one has partnership in its holding.</t>
  </si>
  <si>
    <t>أ ـ المنشأة الفردية:</t>
  </si>
  <si>
    <t>a- Individual establishment:</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</si>
  <si>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المنشآت الحكومية .</t>
  </si>
  <si>
    <t>12- الكيان القانوني:</t>
  </si>
  <si>
    <t>12- Legal entity:</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</si>
  <si>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</si>
  <si>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Project or part of project with constant site, performing one or more economic activity under one administration and has or could have regular accounts. Holder of project could be natural or artificial person.</t>
  </si>
  <si>
    <t>11- المنشأة:</t>
  </si>
  <si>
    <t>11- The establishment:</t>
  </si>
  <si>
    <t>Value of reserves seized by insurance companies, which represents commitment by the establishment in favor of policy bearers.</t>
  </si>
  <si>
    <t>10ـ الاحتياطات الفنية للتأمين:</t>
  </si>
  <si>
    <t>10- Insurance technical reserves:</t>
  </si>
  <si>
    <t>الفرق بين الأقساط المحصلة والتعويضات المدفوعة بالإضافة إلى دخل العمولات المقبوضة والإيرادات الأخرى.</t>
  </si>
  <si>
    <t>It is the difference between received premiums and paid claims, in addition to received commissions income and other revenues.</t>
  </si>
  <si>
    <t>9ـ حساب الإنتاج في نشاط التأمين:</t>
  </si>
  <si>
    <t>9- Production account in insurance:</t>
  </si>
  <si>
    <t>8ـ تعويضات محصلة من إعادة التأمين:</t>
  </si>
  <si>
    <t>8- Received claims from reinsurance</t>
  </si>
  <si>
    <t>هو ما تقوم شركات التأمين من إعادة التأمين مع شركات أخرى لتقليل حجم المخاطر.</t>
  </si>
  <si>
    <t>Insurance companies usually perform insurance with other insurance companies in order to reduce volume of hazards</t>
  </si>
  <si>
    <t>7ـ إعادة التأمين:</t>
  </si>
  <si>
    <t>7- Reinsurance</t>
  </si>
  <si>
    <t>المبالغ التي تدفع للمؤمن له للتعويض عن تعرضه لأي من أنواع المخاطر المؤمن عليها.</t>
  </si>
  <si>
    <t>6ـ تعويضات التأمين:</t>
  </si>
  <si>
    <t>6- Insurance claims:</t>
  </si>
  <si>
    <t>يتمثل ذلك في الأقساط المستحقة لشركات التأمين أو إعادة التأمين عن بوالص (وثائق) التأمين على الحياة أو البوالص (الوثائق) التي اكتتب بها عملاء الشركة ضد الحوادث مثل السرقة أو الحريق وغيرها</t>
  </si>
  <si>
    <t>5ـ أقساط التأمين:</t>
  </si>
  <si>
    <t>5- Insurance premiums:</t>
  </si>
  <si>
    <t>شهادة تأمين تثبت التأمين ضد خطر معين.</t>
  </si>
  <si>
    <t>An insurance certificate proves insurance versus a specific hazard.</t>
  </si>
  <si>
    <t>4ـ وثيقة التأمين:</t>
  </si>
  <si>
    <t>4- Insurance policy</t>
  </si>
  <si>
    <t>كيانات ذات شخصية اعتبارية للتأمين المتبادل وغيره من أشكال التأمين، تكون وظيفتها الرئيسية توفير التأمين على الحياة وضد الحوادث والمرض والحريق وغير ذلك من أشكال التأمين إلى الأفراد والمنشآت.</t>
  </si>
  <si>
    <t>Entities with artificial personality for exchange insurance and other forms of insurance. Its main function is to provide life, accidents, sickness, fire and other forms of insurance to individuals and establishments.</t>
  </si>
  <si>
    <t>3ـ شركات التأمين:</t>
  </si>
  <si>
    <t>3- Insurance companies:</t>
  </si>
  <si>
    <t>Interests received from the concerned establishment in exchange for specific loans and interests paid in exchange for taking loans to the concerned establishment.</t>
  </si>
  <si>
    <t>2- فوائد البنوك:</t>
  </si>
  <si>
    <t>2- Bank interests:</t>
  </si>
  <si>
    <t>هو الفرق بين الفوائد المقبوضة التي تتقاضاها البنوك نظير القروض التي توفرها للقطاعات الأخرى والفوائد المدفوعة للمؤسسات المالية التي تقترض منها البنوك، يضاف إليها العمولات التي تتقاضاها مقابل الخدمات التي تؤديها إلى زبائنها.</t>
  </si>
  <si>
    <t>1- حساب الإنتاج في نشاط البنوك:</t>
  </si>
  <si>
    <t>1- Production account in banking:</t>
  </si>
  <si>
    <t>أهم المفاهيم والتعاريف</t>
  </si>
  <si>
    <t>Concepts and definitions</t>
  </si>
  <si>
    <t xml:space="preserve">3ـ البنك الأهلي </t>
  </si>
  <si>
    <t xml:space="preserve">9ـ بنك قطر للتنمية </t>
  </si>
  <si>
    <t xml:space="preserve">3. Al-Ahli Bank </t>
  </si>
  <si>
    <t xml:space="preserve">1ـ البنك العربي </t>
  </si>
  <si>
    <t xml:space="preserve">1. Arab Bank </t>
  </si>
  <si>
    <t xml:space="preserve">2. Mashreq Bank
</t>
  </si>
  <si>
    <t>ج ـ شركات اخرى :</t>
  </si>
  <si>
    <t>C.Other Companies:</t>
  </si>
  <si>
    <t>ـ تم إعداد إطار متكامل بالبنوك التجارية وشركات التأمين العاملة في دولة قطر .</t>
  </si>
  <si>
    <t xml:space="preserve"> - Comprehensive frame was prepared for operating commercial banks and insurance companies.</t>
  </si>
  <si>
    <t>المحتويات</t>
  </si>
  <si>
    <t>Contents</t>
  </si>
  <si>
    <t>و- تكاليف العمالة</t>
  </si>
  <si>
    <t>والبيانات المنشورة تغطي الأنشطة الاقتصادية المتضمنة في الباب:
(كاف) الأنشطة المالية وذلك للأنشطة التالية 641، 651 و 652.</t>
  </si>
  <si>
    <t xml:space="preserve">The published data covers economic activities included in the following sections:
(k) Financial Activities for the following activities 641 ,651 and 652.
</t>
  </si>
  <si>
    <t>Table No. (11)     (Value QR.)</t>
  </si>
  <si>
    <t>جدول رقم (12)   القيمة بالريال قطري</t>
  </si>
  <si>
    <t>Table No. (12)    (Value QR.)</t>
  </si>
  <si>
    <t>جدول رقم (11)  القيمة بالريال قطري</t>
  </si>
  <si>
    <t>هذه الاحصاءات تمثل بيانات البنوك وشركات التأمين العاملة في دولة قطر.</t>
  </si>
  <si>
    <t>These statistics represent data of banks and insurance companies operating at the State of Qatar.</t>
  </si>
  <si>
    <t xml:space="preserve">2- المجموعة الأمريكية الدولية المحدوده </t>
  </si>
  <si>
    <t>2. AIG MEA Limited (American International Group) (QFC Branch )</t>
  </si>
  <si>
    <t>It is the subtract between interests received by banks in exchange for loans provided to other sectors and interests paid to financial institutions that banks borrow from, in addition to commissions received in exchange for services presented to its clients.</t>
  </si>
  <si>
    <t xml:space="preserve">Amounts paid to the insured client to compensate his exposure to any kind of insured hazards </t>
  </si>
  <si>
    <t>وتتمثل في قيمة المبالغ المستحقة لشركات التأمين كتعويضات من قبل شركات إعادة التأمين تنتج من إعادة التأمين على بوالص التأمين على الحياة أو بوالص التأمين ضد الحوادث.</t>
  </si>
  <si>
    <t>Amounts due to insurance companies as claims from reinsurance companies as a result of reinsuring on life insurance policies or casuality insurance policies.</t>
  </si>
  <si>
    <t>وتتمثل في قيمة الاحتياطات التي تحتجزها شركات التأمين، وهو يمثل التزاماً على الشركة لصالح حملة الوثائق.</t>
  </si>
  <si>
    <t xml:space="preserve">It is the legal status of capital ownership of establishments aiming profit; it includes individual, joint-liability companies, partnership companies, limited liability companies ,joint-stock companies, branch of foreign company and government establishments. </t>
  </si>
  <si>
    <t>An approval from the supreme authorities in the state should be issued for such companies. It has two types of partners, founder and shareholder, and its capital is composed of equal in value shares that are placed for general subscription and it would be tradable later. The partners are not questioned for company’s financial obligation other than the value of shares they subscribed in. The law states that company’s capital should not be less than certain amount and its name usually followed by (J.C)</t>
  </si>
  <si>
    <t>هي شركة تصدر بها موافقة من الجهات العليا بالدولة، فيها نوعان من الشركاء مؤسسون ومساهمون، ويتكون رأسمالها من أسهم متساوية القيمة تطرح للإكتتاب العام وتكون قابلة للتداول فيما بعد، ولا يُسأل المساهمون عن التزامات الشركة المالية إلا بقدر قيمة الأسهم التي إكتتبوا بها. وينص القانون على أن لا يقل رأس مال الشركة عن مبلغ معين وعادة يتبع اسمها بعبارة (ش.م.).</t>
  </si>
  <si>
    <t>g- Private joint-stock company:</t>
  </si>
  <si>
    <t>An establishment authorized by the state, which is considered as a branch of foreign establishment and usually bears the name of the Parent Company. The parent company undertakes paying all financial obligations of the branch within the country in case of occurrence of any financial obligations in accordance with legal entity of Parent Company.</t>
  </si>
  <si>
    <t>المنشآت الحكومية التي تمارس عادة نشاطاً إدارياً أو خدمياً حكومياً (مثل الوزارات والإدارات)، وتكون لهذه الإدارات منتجات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</si>
  <si>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permanent or temporary employees. This includes absent persons due to sick leave, casual leave, training courses or scholarships.</t>
  </si>
  <si>
    <t>Persons employed by the establishment for cash or in-king wage, whether they were permanent or temporary (part time employees). It includes persons absent from work for temporary reasons, such as casual leaves or sick leaves.</t>
  </si>
  <si>
    <t>Amount undertaken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goods and services that are output of establishment’s production, i.e. free travel on board airlines, food products of the establishment, sports facilities, recreation facilities, vacations, transport means, car facilities, kindergartens for employee's children, treatment, health and educational services for employee's children, fees undertaken by establishment on behalf of the employees, i.e. residence fees, telephone installation and others.</t>
  </si>
  <si>
    <t>17- Other activities revenues:</t>
  </si>
  <si>
    <t>جميع السلع التي تستهلك كمدخلات لعملية الإنتاج، باستثناء الأصول الثابتة كالمواد الخام ومواد التعبئة والتغليف والحزم والوقود والزيوت والقوى المحركة والكهرباء والمياه وقطع الغيار والعُدد والأدوات المستهلكة والأدوات الكتابية والمطبوعات وغيرها.</t>
  </si>
  <si>
    <t>It is the durable produced assets that are themselves used repeatedly or continuously in process of production for a period more than one year. It includes land, mines reserve, forests and other similar tangible assets that could not be reproduced. It also includes facilities, machinery, equipment and agricultural/animal assets that could be used repeatedly or continuously, i.e. productive fruit trees and reproduction, fattening, milking and towing animals. It includes as well intangible assets such as computer programs and original artwork that are used in production.</t>
  </si>
  <si>
    <t xml:space="preserve">Due premiums to insurance or reinsurance companies for life policies or policies that company clients subscribed in, i.e. theft, fire among others. </t>
  </si>
  <si>
    <t>تتكون من فوائد مقبوضة نظير تقديم قروض مالية معينة من المنشأة المعنية وفوائد مدفوعة نظير أخذ قروض للمنشأة المعنية.</t>
  </si>
  <si>
    <t>الفوائد المدفوعة على الحسابات ذات الإشعار</t>
  </si>
  <si>
    <t>Investment revenue From Ins. Technical Reserves</t>
  </si>
  <si>
    <t>Income Taxes</t>
  </si>
  <si>
    <t>4- الدخل من إستثمار الإحتياطي الفني</t>
  </si>
  <si>
    <t xml:space="preserve">4. Doha Bank </t>
  </si>
  <si>
    <t xml:space="preserve">4ـ بنك الدوحة </t>
  </si>
  <si>
    <t xml:space="preserve">5. Commercial Bank </t>
  </si>
  <si>
    <t xml:space="preserve">5ـ البنك التجاري </t>
  </si>
  <si>
    <t>2. Standard Chartered Bank</t>
  </si>
  <si>
    <t>2ـ بنك ستاندرد تشارترد</t>
  </si>
  <si>
    <t>1. BNP Paribas</t>
  </si>
  <si>
    <t>1ـ بنك بي ان بي باريباس</t>
  </si>
  <si>
    <t xml:space="preserve">       Data were presented in two chapters as  follows:</t>
  </si>
  <si>
    <t>Chapter two:</t>
  </si>
  <si>
    <t>1. Qatar Insurance Company (Group)</t>
  </si>
  <si>
    <t xml:space="preserve"> تم عرض البيانات في فصلين على الوجه التالي:-</t>
  </si>
  <si>
    <r>
      <t xml:space="preserve">Important note:
         </t>
    </r>
    <r>
      <rPr>
        <b/>
        <i/>
        <sz val="11"/>
        <color indexed="8"/>
        <rFont val="Arial"/>
        <family val="2"/>
      </rPr>
      <t>Inequality of totals in some tables are  due to approximation.</t>
    </r>
  </si>
  <si>
    <t>Average</t>
  </si>
  <si>
    <t>المتوسط</t>
  </si>
  <si>
    <t>3ـ الشركة الإسلامية القطرية للتأمين</t>
  </si>
  <si>
    <t>4ـ شركة الدوحة للتأمين</t>
  </si>
  <si>
    <t xml:space="preserve">5- شركه عمان للتأمين -قطر </t>
  </si>
  <si>
    <t xml:space="preserve">6- الشركه العامه للتكافل </t>
  </si>
  <si>
    <t xml:space="preserve">7- المكتب الموحد القطري للتأمين </t>
  </si>
  <si>
    <t>8ـ شركة الكوت للتأمين وإعادة التأمين</t>
  </si>
  <si>
    <t xml:space="preserve">9- سيب للتأمين و اعاده التأمين </t>
  </si>
  <si>
    <t>4. Doha Insurance Company</t>
  </si>
  <si>
    <t>3. Qatar Islamic Insurance Company</t>
  </si>
  <si>
    <t>5- Oman Insurance Company- Qatar</t>
  </si>
  <si>
    <t xml:space="preserve">6-General Takaful </t>
  </si>
  <si>
    <t xml:space="preserve">7-Qatari Uniried Bureau Insurance </t>
  </si>
  <si>
    <t>8. AL-Koot Company</t>
  </si>
  <si>
    <t>9-SEIB Insursnce &amp; Reinsurance</t>
  </si>
  <si>
    <t>1. Al Khaleej Takaful Group</t>
  </si>
  <si>
    <t>2. Arabian Insurance Company</t>
  </si>
  <si>
    <t>3. Libano Swisse Insurance Company</t>
  </si>
  <si>
    <t>4. Egypt Insurance company</t>
  </si>
  <si>
    <t>5. AXA Insurance (Gulf)</t>
  </si>
  <si>
    <t>1ـ مجموعة الخليج التكافلي</t>
  </si>
  <si>
    <t xml:space="preserve">2ـ شركة التأمين العربية </t>
  </si>
  <si>
    <t>3ـ الشركة اللبنانية السويسرية للتأمين</t>
  </si>
  <si>
    <t>4- شركة مصر للتأمين</t>
  </si>
  <si>
    <t>5ـ شركة تأمين أكسا الخليج</t>
  </si>
  <si>
    <r>
      <t xml:space="preserve">* </t>
    </r>
    <r>
      <rPr>
        <sz val="16"/>
        <color indexed="8"/>
        <rFont val="Sakkal Majalla"/>
      </rPr>
      <t>تتكون من شريكين أو أكثر بعقد رسمي، ولا يزيد عدد الشركاء فيها عن عدد تنص عليه قوانين الدولة المعنية، يذكرون بالاسم في عقد الشركة.</t>
    </r>
  </si>
  <si>
    <r>
      <t>*</t>
    </r>
    <r>
      <rPr>
        <sz val="16"/>
        <color indexed="8"/>
        <rFont val="Sakkal Majalla"/>
      </rPr>
      <t xml:space="preserve"> كل شريك من الشركاء مسؤول عن الالتزامات المالية للشركة بقدر حصته في رأس المال فقط.</t>
    </r>
  </si>
  <si>
    <r>
      <t xml:space="preserve">* </t>
    </r>
    <r>
      <rPr>
        <sz val="16"/>
        <color indexed="8"/>
        <rFont val="Sakkal Majalla"/>
      </rPr>
      <t>محظور على الشركة الإشتغال في أعمال التأمين أو أعمال البنوك أو الإدخار أو تلقي الودائع أو إستثمار الأموال لحساب الغير بوجه عام.</t>
    </r>
  </si>
  <si>
    <r>
      <t>*</t>
    </r>
    <r>
      <rPr>
        <sz val="16"/>
        <color indexed="8"/>
        <rFont val="Sakkal Majalla"/>
      </rPr>
      <t xml:space="preserve"> تؤسس الشركة لمدة محددة ويُنص بالمدة في عقد تأسيس الشركة.</t>
    </r>
  </si>
  <si>
    <r>
      <t>*</t>
    </r>
    <r>
      <rPr>
        <sz val="16"/>
        <color indexed="8"/>
        <rFont val="Sakkal Majalla"/>
      </rPr>
      <t xml:space="preserve"> لابد أن يكون اسم الشركة التجاري متبوعاً بعبارة ذات مسؤولية محدودة ( ذ.م.م) أي أنه يمكن معرفة هذا النوع من الشركات من واقع عنوانها أو إسمها التجاري.</t>
    </r>
  </si>
  <si>
    <r>
      <t>هي شركة يتكون رأسمالها من أسهم متساوية القيمة غير مطروحة للإكتتاب العام وغير قابلة للتداول ويطرح الإكتتاب فيها لعدد محدود من الأشخاص عادة المؤسسون، ولا تتعدى مسؤولية المساهم حدود حصته من الأسهم في</t>
    </r>
    <r>
      <rPr>
        <b/>
        <sz val="16"/>
        <color indexed="8"/>
        <rFont val="Sakkal Majalla"/>
      </rPr>
      <t xml:space="preserve"> رأسمال </t>
    </r>
    <r>
      <rPr>
        <sz val="16"/>
        <color indexed="8"/>
        <rFont val="Sakkal Majalla"/>
      </rPr>
      <t>الشركة.</t>
    </r>
  </si>
  <si>
    <r>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t>
    </r>
    <r>
      <rPr>
        <sz val="11.5"/>
        <color indexed="8"/>
        <rFont val="Sakkal Majalla"/>
      </rPr>
      <t>…</t>
    </r>
    <r>
      <rPr>
        <sz val="16"/>
        <color indexed="8"/>
        <rFont val="Sakkal Majalla"/>
      </rPr>
      <t xml:space="preserve"> الخ.</t>
    </r>
  </si>
  <si>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(إسبوعية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الإنتقال وكذلك الإجور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</si>
  <si>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كما يسر الجهاز أن يتقدم بالشكر الجزيل لمسئولي البنوك التجارية وشركات التأمين العاملة في الدولة لتعاونهم ومساهمتهم في إصدار هذه النشرة.</t>
  </si>
  <si>
    <t>ويرحب الجهاز بأي ملاحظات وإقتراحات من شأنها تحسين مضمون هذه النشرة.</t>
  </si>
  <si>
    <r>
      <rPr>
        <b/>
        <sz val="14"/>
        <rFont val="Sultan bold"/>
        <charset val="178"/>
      </rPr>
      <t>د. صالح بن محمد النابت</t>
    </r>
    <r>
      <rPr>
        <b/>
        <sz val="16"/>
        <rFont val="Sultan bold"/>
        <charset val="178"/>
      </rPr>
      <t xml:space="preserve">
</t>
    </r>
    <r>
      <rPr>
        <b/>
        <sz val="12"/>
        <rFont val="Times New Roman"/>
        <family val="1"/>
      </rPr>
      <t>رئيس جهاز التخطيط والإحصاء</t>
    </r>
  </si>
  <si>
    <t>The Authority has the pleasure of presenting its gratitude to the responsible officers of commercial banks and insurance companies for their cooperation and contribution in accomplishing this bulletin.</t>
  </si>
  <si>
    <t>The Planning and Statistics Authority is pleased to present this issue of the annual bulletin of its series of bulletins within the framework of the Authority ambitious and balanced plan for providing and developing economic statistics.</t>
  </si>
  <si>
    <r>
      <t>The Authority welcomes any remarks and suggestions that could improve the content of this bulletin.</t>
    </r>
    <r>
      <rPr>
        <b/>
        <sz val="12"/>
        <color indexed="9"/>
        <rFont val="Arial"/>
        <family val="2"/>
      </rPr>
      <t>XXXXXXXXXXXXX</t>
    </r>
  </si>
  <si>
    <t xml:space="preserve">يسر جهاز التخطيط والإحصاء أن يقدم هذا العدد من النشرة السنوية ضمن سلسلة نشراته التخصصية المختلفة، وذلك في إطار خطة الجهاز الطموحة والمتوازنة في توفير وتطوير الإحصاءات الإقتصادية.
</t>
  </si>
  <si>
    <t>عدد شركات التأمين التي تغطيها هذة  النشرة  (16) شركة ,ومنها من يزاول النشاط داخل وخارج قطر وتم تقسيم هذه الشركات إلى ثلاث مجموعات حسب الجنسية:</t>
  </si>
  <si>
    <t>The number of Insurance Companies covered in this bulletin  is (16) companies some of them included intrnational transaction these companies are divided into groups by nationality as follows:</t>
  </si>
  <si>
    <t>جهــــــاز التخطيــــط والإحصـــــاء</t>
  </si>
  <si>
    <t>2019</t>
  </si>
  <si>
    <t>عدد المشتغلين حسب الجنسية والجنس وجنسية البنك 2019</t>
  </si>
  <si>
    <t>عدد المشتغلين وتقديرات تعويضات العاملين حسب الجنسية وجنسية البنك 2019</t>
  </si>
  <si>
    <t>تقديرات قيمة المستلزمات السلعية حسب جنسية البنك 2019</t>
  </si>
  <si>
    <t>تقديرات قيمة المستلزمات الخدمية حسب جنسية البنك 2019</t>
  </si>
  <si>
    <t>مصروفات النشاط الجارى حسب جنسية البنك 2019</t>
  </si>
  <si>
    <t>المصروفات والمدفوعات التحويلية الاخرى حسب جنسية البنك 2019</t>
  </si>
  <si>
    <t>ايرادات النشاط الجارى حسب جنسية البنك 2019</t>
  </si>
  <si>
    <t>الايرادات الاخرى من اعمال غير بنكية حسب جنسية البنك 2019</t>
  </si>
  <si>
    <t>قيمة الإنتاج الإجمالي و القيمة المضافة حسب جنسية البنك 2019</t>
  </si>
  <si>
    <t>قيمة الاصول والاضافات الرأسمالية والاهتلاكات خلال السنة حسب نوع الاصول 2019</t>
  </si>
  <si>
    <t>أهم المؤشرات الإقتصادية حسب جنسية البنك 2019</t>
  </si>
  <si>
    <t>عدد المشتغلين وتقديرات تعويضات العاملين حسب جنسية شركة التأمين 2019</t>
  </si>
  <si>
    <t>تقديرات قيمة المستلزمات السلعية حسب جنسية شركة التأمين 2019</t>
  </si>
  <si>
    <t>تقديرات قيمة المستلزمات الخدمية حسب جنسية شركة التأمين 2019</t>
  </si>
  <si>
    <t>عدد و قيمة و ثائق التأمين حسب النوع وجنسية شركة التأمين 2019</t>
  </si>
  <si>
    <t>إيرادات النشاط الجاري حسب النوع وجنسية شركة التأمين 2019</t>
  </si>
  <si>
    <t>الايرادات الاخرى من اعمال غير التأمين حسب جنسية شركة التأمين 2019</t>
  </si>
  <si>
    <t>مصروفات النشاط الجارى حسب النوع وجنسية شركة التأمين 2019</t>
  </si>
  <si>
    <t>المصروفات والمدفوعات التحويلية الاخرى حسب جنسية شركة التأمين 2019</t>
  </si>
  <si>
    <t>قيمة الإنتاج الإجمالي و القيمة المضافة حسب جنسية شركة التأمين 2019</t>
  </si>
  <si>
    <t>أهم المؤشرات الإقتصادية حسب جنسية شركة التأمين 2019</t>
  </si>
  <si>
    <t>عدد المشتغلين حسب الجنسية والجنس وجنسية شركة التأمين 2019</t>
  </si>
  <si>
    <t>NUMBER OF EMPLOYEES BY NATIONALITY, SEX &amp; BANK NATIONALITY 
2019</t>
  </si>
  <si>
    <t>NUMBER OF EMPLOYEES &amp; ESTIMATES OF COMPENSATION OF EMPLOYEES BY NATIONALITY &amp; BANK NATIONALITY 2019</t>
  </si>
  <si>
    <t>ESTIMATES OF VALUE OF INTERMEDIATE GOODS BY BANK NATIONALITY 2019</t>
  </si>
  <si>
    <t>ESTIMATES OF VALUE OF INTERMEDIATE SERVICES BY BANK NATIONALITY 2019</t>
  </si>
  <si>
    <t>EXPENDITURES OF CURRENT ACTIVITY BY BANK NATIONALITY 2019</t>
  </si>
  <si>
    <t>OTHER PAYMENTS &amp; TRANSFERS BY BANK NATIONALITY 2019</t>
  </si>
  <si>
    <t>REVENUES OF THE CURRENT ACTIVITY BY BANK NATIONALITY 2019</t>
  </si>
  <si>
    <t>OTHER REVENUES FROM NON-BANKING ACTIVITIES BY NATIONALITY 2019</t>
  </si>
  <si>
    <t>VALUE OF GROSS OUTPUT &amp; VALUE ADDED BY BANK NATIONALITY 2019</t>
  </si>
  <si>
    <t>MAIN ECONOMIC INDICATORS BY BANK NATIONALITY 2019</t>
  </si>
  <si>
    <t>NUMBER OF EMPLOYEES BY NATIONALITY, SEX &amp; NATIONALITY OF INSURANCE COMPANY 2019</t>
  </si>
  <si>
    <t>NUMBER OF EMPLOYEES &amp; ESTIMATES OF COMPENSATION OF EMPLOYEES BY NATIONALITY OF INSURANCE COMPANY 2019</t>
  </si>
  <si>
    <t>ESTIMATES OF VALUE OF INTERMEDIATE GOODS BY NATIONALITY OF INSURANCE COMPANY 2019</t>
  </si>
  <si>
    <t>ESTIMATES OF VALUE OF INTERMEDIATE SERVICES BY NATIONALITY OF INSURANCE COMPANY 2019</t>
  </si>
  <si>
    <t>NUMBER &amp; VALUE OF INSURANCE POLICIES BY  TYPE &amp; NATIONALITY OF INSURANCE COMPANY 2019</t>
  </si>
  <si>
    <t>REVENUES OF CURRENT ACTIVITY BY  TYPE &amp; NATIONALITY OF INSURANCE COMPANY 2019</t>
  </si>
  <si>
    <t>OTHER REVENUES FROM NON-INSURANCE ACTIVITIES BY NATIONALITY OF INSURANCE COMPANY 2019</t>
  </si>
  <si>
    <t>EXPENDITURES OF CURRENT ACTIVITY BY  TYPE &amp; NATIONALITY OF INSURANCE COMPANY 2019</t>
  </si>
  <si>
    <t>VALUE OF GROSS OUTPUT &amp; VALUE ADDED BY NATIONALITY OF INSURANCE COMPANY 2019</t>
  </si>
  <si>
    <t>OTHER PAYMENTS &amp; TRANSFERS BY NATIONALITY OF INSURANCE COMPANY 2019</t>
  </si>
  <si>
    <t>VALUE OF ASSETS, ADDITIONS TO ASSETS &amp; DEPRECIATION BY TYPE OF ASSET DURING THE YEAR 2019</t>
  </si>
  <si>
    <t>MAIN ECONOMIC INDICATORS BY NATIONALITY OF INSURANCE COMPANY 2019</t>
  </si>
  <si>
    <t>يبلغ عدد البنوك العاملة في دولة قطر (18) بنكاً، تم جمع البيانات منها بواسطة استمارة أُعدت خصيصاً لهذا الغرض وتمت مراجعتها على التقارير المالية السنوية لهذه البنوك، وقسمت هذه البنوك إلى مجموعات حسب الجنسية:</t>
  </si>
  <si>
    <t>8. Qatar Development Bank</t>
  </si>
  <si>
    <t>9- Al Rayyan Bank</t>
  </si>
  <si>
    <t>10- ALkhaliji Commercial Bank</t>
  </si>
  <si>
    <t>11-  Barwa Bank.</t>
  </si>
  <si>
    <r>
      <t xml:space="preserve">Dr.Saleh Bin Mohammed Al-Nabit
</t>
    </r>
    <r>
      <rPr>
        <b/>
        <sz val="10"/>
        <rFont val="Arial"/>
        <family val="2"/>
      </rPr>
      <t>President , Planning &amp; Statistics Authority</t>
    </r>
  </si>
  <si>
    <r>
      <rPr>
        <b/>
        <sz val="24"/>
        <color indexed="8"/>
        <rFont val="Arial"/>
        <family val="2"/>
      </rPr>
      <t>النشرة</t>
    </r>
    <r>
      <rPr>
        <b/>
        <sz val="20"/>
        <color indexed="8"/>
        <rFont val="Arial"/>
        <family val="2"/>
      </rPr>
      <t xml:space="preserve"> </t>
    </r>
    <r>
      <rPr>
        <b/>
        <sz val="24"/>
        <color indexed="8"/>
        <rFont val="Arial"/>
        <family val="2"/>
      </rPr>
      <t>السنوية</t>
    </r>
    <r>
      <rPr>
        <b/>
        <sz val="20"/>
        <color indexed="8"/>
        <rFont val="Arial"/>
        <family val="2"/>
      </rPr>
      <t xml:space="preserve">
</t>
    </r>
    <r>
      <rPr>
        <b/>
        <sz val="24"/>
        <color indexed="8"/>
        <rFont val="Arial"/>
        <family val="2"/>
      </rPr>
      <t>لإحصاءات البنوك والتأمين</t>
    </r>
    <r>
      <rPr>
        <b/>
        <sz val="20"/>
        <color indexed="8"/>
        <rFont val="Arial"/>
        <family val="2"/>
      </rPr>
      <t xml:space="preserve">
</t>
    </r>
    <r>
      <rPr>
        <b/>
        <sz val="16"/>
        <color indexed="8"/>
        <rFont val="Arial"/>
        <family val="2"/>
      </rPr>
      <t>THE ANNUAL BULLETIN OF
BANKS AND INSURANCE 2019</t>
    </r>
  </si>
  <si>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 xml:space="preserve">إدارة الإحصاءات </t>
    </r>
  </si>
  <si>
    <r>
      <rPr>
        <b/>
        <sz val="11"/>
        <color indexed="8"/>
        <rFont val="Arial Black"/>
        <family val="2"/>
      </rPr>
      <t xml:space="preserve">State of Qatar
</t>
    </r>
    <r>
      <rPr>
        <b/>
        <sz val="10"/>
        <color indexed="8"/>
        <rFont val="Arial Black"/>
        <family val="2"/>
      </rPr>
      <t xml:space="preserve"> Planning and Statistics Authority</t>
    </r>
    <r>
      <rPr>
        <b/>
        <sz val="14"/>
        <color indexed="8"/>
        <rFont val="Arial"/>
        <family val="2"/>
      </rPr>
      <t xml:space="preserve">
</t>
    </r>
    <r>
      <rPr>
        <b/>
        <sz val="10"/>
        <color indexed="8"/>
        <rFont val="Mangal"/>
        <family val="1"/>
      </rPr>
      <t xml:space="preserve"> Statistics Department</t>
    </r>
    <r>
      <rPr>
        <b/>
        <sz val="14"/>
        <color indexed="8"/>
        <rFont val="Arial"/>
        <family val="2"/>
      </rPr>
      <t xml:space="preserve"> 
</t>
    </r>
  </si>
  <si>
    <r>
      <t>العدد الثاني و الثلاثون
32</t>
    </r>
    <r>
      <rPr>
        <b/>
        <vertAlign val="superscript"/>
        <sz val="16"/>
        <color indexed="8"/>
        <rFont val="Arial"/>
        <family val="2"/>
      </rPr>
      <t>th</t>
    </r>
    <r>
      <rPr>
        <b/>
        <sz val="16"/>
        <color indexed="8"/>
        <rFont val="Arial"/>
        <family val="2"/>
      </rPr>
      <t xml:space="preserve"> Issue</t>
    </r>
  </si>
  <si>
    <t xml:space="preserve">Dr.Saleh Bin Mohammed Al-Nabit
President , Planning &amp; Statistics Authority </t>
  </si>
  <si>
    <t xml:space="preserve"> تغطي هذه النشرة نشاط قطاع البنوك والتأمين من دليل النشاط الاقتصادي الصادر عن جهاز  التخطيط والإحصاء في قطر أي الباب (كاف)، خلال عام 2019م.</t>
  </si>
  <si>
    <t>This bulletin covers the banking and Insurance sector of the economic activity classification section (k), issued by Planning and Statistics Authority  during 2019.</t>
  </si>
  <si>
    <t>وقد رأى الجهاز تماشياً مع سياستها في توفير وتطوير الإحصاءات الاقتصادية أن تتفق خطط التطوير مع الاتجاهات والتوصيات الدولية من حيث المفاهيم والتعاريف والبيانات الإحصائية الممكن توفيرها في هذا المجال مع الأخذ بعين الاعتبار الظروف المحلية.</t>
  </si>
  <si>
    <r>
      <t xml:space="preserve">The PSA in conformity with providing and developing economic statistics, perceived that development plans should harmonize with the international directions and recommendations as far as statistical concepts, definitions and data that could be availed </t>
    </r>
    <r>
      <rPr>
        <sz val="11"/>
        <rFont val="Arial"/>
        <family val="2"/>
      </rPr>
      <t>in this field are concerned</t>
    </r>
    <r>
      <rPr>
        <sz val="11"/>
        <color indexed="8"/>
        <rFont val="Arial"/>
        <family val="2"/>
      </rPr>
      <t>, taking in consideration local circumstances.</t>
    </r>
  </si>
  <si>
    <t>ققطع غيار، وأدوات ومعدات استهلاكية</t>
  </si>
  <si>
    <t>قطع غيار، وأدوات ومعدات استهلاكية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</si>
</sst>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_ "/>
    <numFmt numFmtId="166" formatCode="_-* #,##0_-;_-* #,##0\-;_-* &quot;-&quot;??_-;_-@_-"/>
  </numFmts>
  <fonts count="76">
    <font>
      <sz val="10"/>
      <name val="Arial"/>
      <charset val="178"/>
    </font>
    <font>
      <sz val="10"/>
      <name val="Arial"/>
      <charset val="178"/>
    </font>
    <font>
      <sz val="12"/>
      <name val="Courier New"/>
      <family val="3"/>
    </font>
    <font>
      <b/>
      <sz val="12"/>
      <name val="Courier New"/>
      <family val="3"/>
    </font>
    <font>
      <b/>
      <sz val="12"/>
      <name val="Arial"/>
      <family val="2"/>
    </font>
    <font>
      <sz val="10"/>
      <name val="Arial"/>
      <family val="2"/>
    </font>
    <font>
      <b/>
      <sz val="10"/>
      <name val="Arial"/>
      <family val="2"/>
    </font>
    <font>
      <b/>
      <sz val="16"/>
      <color indexed="12"/>
      <name val="Arial"/>
      <family val="2"/>
    </font>
    <font>
      <sz val="12"/>
      <name val="Arial"/>
      <family val="2"/>
    </font>
    <font>
      <b/>
      <sz val="12"/>
      <color indexed="12"/>
      <name val="Arial"/>
      <family val="2"/>
    </font>
    <font>
      <b/>
      <sz val="14"/>
      <name val="Arial"/>
      <family val="2"/>
    </font>
    <font>
      <b/>
      <sz val="11"/>
      <name val="Arial"/>
      <family val="2"/>
    </font>
    <font>
      <sz val="8"/>
      <name val="Arial"/>
      <family val="2"/>
    </font>
    <font>
      <b/>
      <sz val="11"/>
      <color indexed="25"/>
      <name val="Arial"/>
      <family val="2"/>
    </font>
    <font>
      <b/>
      <sz val="14"/>
      <color indexed="25"/>
      <name val="Arial"/>
      <family val="2"/>
    </font>
    <font>
      <sz val="11"/>
      <color indexed="8"/>
      <name val="Arial"/>
      <family val="2"/>
    </font>
    <font>
      <b/>
      <sz val="16"/>
      <name val="Arial"/>
      <family val="2"/>
    </font>
    <font>
      <b/>
      <sz val="9"/>
      <name val="Arial"/>
      <family val="2"/>
    </font>
    <font>
      <b/>
      <sz val="8"/>
      <name val="Arial"/>
      <family val="2"/>
    </font>
    <font>
      <b/>
      <sz val="24"/>
      <name val="Arial"/>
      <family val="2"/>
    </font>
    <font>
      <b/>
      <sz val="18"/>
      <name val="Arial"/>
      <family val="2"/>
    </font>
    <font>
      <sz val="10"/>
      <color indexed="10"/>
      <name val="Arial"/>
      <family val="2"/>
    </font>
    <font>
      <sz val="8"/>
      <name val="Arial"/>
      <family val="2"/>
    </font>
    <font>
      <sz val="9"/>
      <name val="Arial"/>
      <family val="2"/>
    </font>
    <font>
      <sz val="7"/>
      <name val="Arial"/>
      <family val="2"/>
    </font>
    <font>
      <sz val="11"/>
      <color indexed="8"/>
      <name val="Calibri"/>
      <family val="2"/>
    </font>
    <font>
      <b/>
      <sz val="16"/>
      <color indexed="8"/>
      <name val="Arial"/>
      <family val="2"/>
    </font>
    <font>
      <b/>
      <sz val="11"/>
      <color indexed="8"/>
      <name val="Arial"/>
      <family val="2"/>
    </font>
    <font>
      <b/>
      <sz val="14"/>
      <color indexed="8"/>
      <name val="Arial"/>
      <family val="2"/>
    </font>
    <font>
      <sz val="18"/>
      <color indexed="8"/>
      <name val="Arial"/>
      <family val="2"/>
    </font>
    <font>
      <b/>
      <sz val="18"/>
      <color indexed="8"/>
      <name val="Arial"/>
      <family val="2"/>
    </font>
    <font>
      <b/>
      <sz val="12"/>
      <color indexed="8"/>
      <name val="Arial"/>
      <family val="2"/>
    </font>
    <font>
      <sz val="12"/>
      <color indexed="8"/>
      <name val="Arial Black"/>
      <family val="2"/>
    </font>
    <font>
      <b/>
      <sz val="12"/>
      <color indexed="9"/>
      <name val="Arial"/>
      <family val="2"/>
    </font>
    <font>
      <b/>
      <sz val="14"/>
      <name val="Arial Black"/>
      <family val="2"/>
    </font>
    <font>
      <sz val="12"/>
      <color indexed="8"/>
      <name val="Arial"/>
      <family val="2"/>
    </font>
    <font>
      <sz val="10"/>
      <color indexed="8"/>
      <name val="Arial"/>
      <family val="2"/>
    </font>
    <font>
      <sz val="14"/>
      <color indexed="8"/>
      <name val="Arial"/>
      <family val="2"/>
    </font>
    <font>
      <b/>
      <i/>
      <sz val="16"/>
      <color indexed="8"/>
      <name val="Arial"/>
      <family val="2"/>
    </font>
    <font>
      <b/>
      <i/>
      <sz val="12"/>
      <color indexed="8"/>
      <name val="Arial"/>
      <family val="2"/>
    </font>
    <font>
      <b/>
      <i/>
      <sz val="11"/>
      <color indexed="8"/>
      <name val="Arial"/>
      <family val="2"/>
    </font>
    <font>
      <sz val="16"/>
      <color indexed="8"/>
      <name val="Simplified Arabic"/>
      <family val="1"/>
    </font>
    <font>
      <sz val="16"/>
      <color indexed="8"/>
      <name val="Arial"/>
      <family val="2"/>
    </font>
    <font>
      <b/>
      <u/>
      <sz val="12"/>
      <color indexed="12"/>
      <name val="Arial"/>
      <family val="2"/>
    </font>
    <font>
      <sz val="11"/>
      <color indexed="8"/>
      <name val="Arial Black"/>
      <family val="2"/>
    </font>
    <font>
      <b/>
      <sz val="16"/>
      <name val="Sultan bold"/>
      <charset val="178"/>
    </font>
    <font>
      <b/>
      <sz val="14"/>
      <name val="Sultan bold"/>
      <charset val="178"/>
    </font>
    <font>
      <b/>
      <sz val="12"/>
      <name val="Times New Roman"/>
      <family val="1"/>
    </font>
    <font>
      <b/>
      <sz val="8"/>
      <name val="Courier New"/>
      <family val="3"/>
    </font>
    <font>
      <sz val="11"/>
      <color theme="1"/>
      <name val="Calibri"/>
      <family val="2"/>
      <scheme val="minor"/>
    </font>
    <font>
      <u/>
      <sz val="11"/>
      <color theme="10"/>
      <name val="Calibri"/>
      <family val="2"/>
    </font>
    <font>
      <sz val="11"/>
      <color theme="1"/>
      <name val="Arial"/>
      <family val="2"/>
    </font>
    <font>
      <b/>
      <sz val="10"/>
      <color theme="1"/>
      <name val="Arial"/>
      <family val="2"/>
    </font>
    <font>
      <sz val="10"/>
      <color theme="1"/>
      <name val="Arial"/>
      <family val="2"/>
    </font>
    <font>
      <b/>
      <sz val="12"/>
      <color theme="1"/>
      <name val="Arial"/>
      <family val="2"/>
    </font>
    <font>
      <sz val="8"/>
      <color theme="1"/>
      <name val="Arial"/>
      <family val="2"/>
    </font>
    <font>
      <sz val="11"/>
      <name val="Arial"/>
      <family val="2"/>
    </font>
    <font>
      <b/>
      <sz val="9"/>
      <name val="Courier New"/>
      <family val="3"/>
    </font>
    <font>
      <b/>
      <sz val="10"/>
      <name val="Arial Unicode MS"/>
      <family val="2"/>
    </font>
    <font>
      <b/>
      <sz val="18"/>
      <color indexed="8"/>
      <name val="Sultan bold"/>
      <charset val="178"/>
    </font>
    <font>
      <b/>
      <sz val="16"/>
      <color indexed="8"/>
      <name val="Sakkal Majalla"/>
    </font>
    <font>
      <b/>
      <sz val="14"/>
      <color indexed="8"/>
      <name val="Sultan bold"/>
      <charset val="178"/>
    </font>
    <font>
      <sz val="14"/>
      <color indexed="8"/>
      <name val="Sakkal Majalla"/>
    </font>
    <font>
      <sz val="16"/>
      <color indexed="8"/>
      <name val="Sakkal Majalla"/>
    </font>
    <font>
      <sz val="11.5"/>
      <color indexed="8"/>
      <name val="Sakkal Majalla"/>
    </font>
    <font>
      <sz val="20"/>
      <color rgb="FFFFFFFF"/>
      <name val="Sultan bold"/>
      <charset val="178"/>
    </font>
    <font>
      <sz val="11"/>
      <name val="Arial Black"/>
      <family val="2"/>
    </font>
    <font>
      <b/>
      <sz val="20"/>
      <color indexed="8"/>
      <name val="Times New Roman"/>
      <family val="1"/>
    </font>
    <font>
      <b/>
      <vertAlign val="superscript"/>
      <sz val="16"/>
      <color indexed="8"/>
      <name val="Arial"/>
      <family val="2"/>
    </font>
    <font>
      <b/>
      <sz val="20"/>
      <color indexed="8"/>
      <name val="Arial"/>
      <family val="2"/>
    </font>
    <font>
      <b/>
      <sz val="24"/>
      <color indexed="8"/>
      <name val="Arial"/>
      <family val="2"/>
    </font>
    <font>
      <b/>
      <sz val="12"/>
      <color indexed="8"/>
      <name val="Bader"/>
      <charset val="178"/>
    </font>
    <font>
      <b/>
      <sz val="12"/>
      <color indexed="8"/>
      <name val="Times New Roman"/>
      <family val="1"/>
    </font>
    <font>
      <b/>
      <sz val="11"/>
      <color indexed="8"/>
      <name val="Arial Black"/>
      <family val="2"/>
    </font>
    <font>
      <b/>
      <sz val="10"/>
      <color indexed="8"/>
      <name val="Arial Black"/>
      <family val="2"/>
    </font>
    <font>
      <b/>
      <sz val="10"/>
      <color indexed="8"/>
      <name val="Mangal"/>
      <family val="1"/>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rgb="FFEEECE1"/>
        <bgColor indexed="64"/>
      </patternFill>
    </fill>
  </fills>
  <borders count="33">
    <border>
      <left/>
      <right/>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style="thick">
        <color rgb="FFFFFFFF"/>
      </left>
      <right style="thick">
        <color rgb="FFFFFFFF"/>
      </right>
      <top/>
      <bottom style="thin">
        <color indexed="64"/>
      </bottom>
      <diagonal/>
    </border>
    <border>
      <left style="thick">
        <color theme="0"/>
      </left>
      <right style="thick">
        <color theme="0"/>
      </right>
      <top style="thick">
        <color theme="0"/>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top/>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medium">
        <color theme="0"/>
      </top>
      <bottom style="thin">
        <color indexed="64"/>
      </bottom>
      <diagonal/>
    </border>
    <border>
      <left/>
      <right style="thick">
        <color theme="0"/>
      </right>
      <top style="thin">
        <color indexed="64"/>
      </top>
      <bottom/>
      <diagonal/>
    </border>
    <border>
      <left/>
      <right style="thick">
        <color theme="0"/>
      </right>
      <top/>
      <bottom/>
      <diagonal/>
    </border>
    <border>
      <left/>
      <right style="thick">
        <color theme="0"/>
      </right>
      <top/>
      <bottom style="thin">
        <color indexed="64"/>
      </bottom>
      <diagonal/>
    </border>
    <border>
      <left style="thick">
        <color theme="0"/>
      </left>
      <right/>
      <top style="thin">
        <color indexed="64"/>
      </top>
      <bottom/>
      <diagonal/>
    </border>
    <border>
      <left style="thick">
        <color theme="0"/>
      </left>
      <right/>
      <top/>
      <bottom style="thin">
        <color indexed="64"/>
      </bottom>
      <diagonal/>
    </border>
    <border>
      <left style="medium">
        <color theme="0"/>
      </left>
      <right style="medium">
        <color theme="0"/>
      </right>
      <top/>
      <bottom/>
      <diagonal/>
    </border>
    <border>
      <left style="thick">
        <color theme="0"/>
      </left>
      <right style="thick">
        <color theme="0"/>
      </right>
      <top style="thin">
        <color indexed="64"/>
      </top>
      <bottom style="thick">
        <color theme="0"/>
      </bottom>
      <diagonal/>
    </border>
    <border>
      <left style="thick">
        <color rgb="FFFFFFFF"/>
      </left>
      <right/>
      <top/>
      <bottom style="thick">
        <color rgb="FFFFFFFF"/>
      </bottom>
      <diagonal/>
    </border>
    <border>
      <left/>
      <right style="thick">
        <color theme="0"/>
      </right>
      <top/>
      <bottom style="thick">
        <color theme="0"/>
      </bottom>
      <diagonal/>
    </border>
  </borders>
  <cellStyleXfs count="10">
    <xf numFmtId="0" fontId="0" fillId="0" borderId="0"/>
    <xf numFmtId="164" fontId="1" fillId="0" borderId="0" applyFont="0" applyFill="0" applyBorder="0" applyAlignment="0" applyProtection="0"/>
    <xf numFmtId="0" fontId="50" fillId="0" borderId="0" applyNumberFormat="0" applyFill="0" applyBorder="0" applyAlignment="0" applyProtection="0">
      <alignment vertical="top"/>
      <protection locked="0"/>
    </xf>
    <xf numFmtId="0" fontId="49" fillId="0" borderId="0"/>
    <xf numFmtId="0" fontId="5" fillId="0" borderId="0"/>
    <xf numFmtId="0" fontId="25" fillId="0" borderId="0"/>
    <xf numFmtId="0" fontId="5" fillId="0" borderId="0"/>
    <xf numFmtId="0" fontId="5" fillId="0" borderId="0"/>
    <xf numFmtId="0" fontId="5" fillId="0" borderId="0"/>
    <xf numFmtId="0" fontId="51" fillId="0" borderId="0"/>
  </cellStyleXfs>
  <cellXfs count="496">
    <xf numFmtId="0" fontId="0" fillId="0" borderId="0" xfId="0"/>
    <xf numFmtId="0" fontId="2" fillId="0" borderId="0" xfId="0" applyFont="1"/>
    <xf numFmtId="0" fontId="3" fillId="0" borderId="0" xfId="0" applyFont="1" applyAlignment="1">
      <alignment horizontal="left"/>
    </xf>
    <xf numFmtId="0" fontId="3" fillId="0" borderId="0" xfId="0" applyFont="1" applyAlignment="1">
      <alignment horizontal="right"/>
    </xf>
    <xf numFmtId="0" fontId="3" fillId="0" borderId="0" xfId="0" applyFont="1" applyAlignment="1"/>
    <xf numFmtId="49" fontId="7" fillId="0" borderId="0" xfId="0" applyNumberFormat="1" applyFont="1" applyAlignment="1">
      <alignment horizontal="center" vertical="center"/>
    </xf>
    <xf numFmtId="0" fontId="8" fillId="0" borderId="0" xfId="0" applyFont="1" applyAlignment="1">
      <alignment vertical="center"/>
    </xf>
    <xf numFmtId="49" fontId="9" fillId="0" borderId="0" xfId="0" applyNumberFormat="1" applyFont="1" applyAlignment="1">
      <alignment horizontal="center" vertical="center" wrapText="1"/>
    </xf>
    <xf numFmtId="165" fontId="4" fillId="0" borderId="0" xfId="0" applyNumberFormat="1" applyFont="1" applyAlignment="1">
      <alignment horizontal="right" vertical="center"/>
    </xf>
    <xf numFmtId="49" fontId="10" fillId="0" borderId="0" xfId="0" applyNumberFormat="1" applyFont="1" applyAlignment="1">
      <alignment horizontal="right" vertical="center"/>
    </xf>
    <xf numFmtId="0" fontId="4" fillId="0" borderId="0" xfId="0" applyFont="1" applyAlignment="1">
      <alignment vertical="center"/>
    </xf>
    <xf numFmtId="49" fontId="9" fillId="0" borderId="0" xfId="0" applyNumberFormat="1" applyFont="1" applyAlignment="1">
      <alignment vertical="center" wrapText="1"/>
    </xf>
    <xf numFmtId="49" fontId="7" fillId="0" borderId="0" xfId="0" applyNumberFormat="1" applyFont="1" applyAlignment="1">
      <alignment vertical="center"/>
    </xf>
    <xf numFmtId="0" fontId="0" fillId="0" borderId="0" xfId="0" applyAlignment="1">
      <alignment wrapText="1"/>
    </xf>
    <xf numFmtId="0" fontId="0" fillId="0" borderId="0" xfId="0" applyAlignment="1">
      <alignment horizontal="right" vertical="center" indent="1"/>
    </xf>
    <xf numFmtId="0" fontId="15" fillId="0" borderId="0" xfId="0" applyFont="1" applyAlignment="1">
      <alignment vertical="center"/>
    </xf>
    <xf numFmtId="0" fontId="21" fillId="0" borderId="0" xfId="0" applyFont="1"/>
    <xf numFmtId="0" fontId="5" fillId="0" borderId="0" xfId="6"/>
    <xf numFmtId="49" fontId="6" fillId="0" borderId="0" xfId="6" applyNumberFormat="1" applyFont="1" applyBorder="1" applyAlignment="1">
      <alignment vertical="center"/>
    </xf>
    <xf numFmtId="0" fontId="6" fillId="0" borderId="0" xfId="0" applyFont="1" applyAlignment="1">
      <alignment horizontal="right" vertical="center" indent="1"/>
    </xf>
    <xf numFmtId="165" fontId="5" fillId="2" borderId="3" xfId="0" applyNumberFormat="1" applyFont="1" applyFill="1" applyBorder="1" applyAlignment="1">
      <alignment horizontal="left" vertical="center" indent="1"/>
    </xf>
    <xf numFmtId="49" fontId="4" fillId="2" borderId="3" xfId="0" applyNumberFormat="1" applyFont="1" applyFill="1" applyBorder="1" applyAlignment="1">
      <alignment horizontal="right" vertical="center" indent="1"/>
    </xf>
    <xf numFmtId="165" fontId="5" fillId="2" borderId="4" xfId="0" applyNumberFormat="1" applyFont="1" applyFill="1" applyBorder="1" applyAlignment="1">
      <alignment horizontal="left" vertical="center" indent="1"/>
    </xf>
    <xf numFmtId="49" fontId="4" fillId="2" borderId="4" xfId="0" applyNumberFormat="1" applyFont="1" applyFill="1" applyBorder="1" applyAlignment="1">
      <alignment horizontal="right" vertical="center" indent="1"/>
    </xf>
    <xf numFmtId="165" fontId="5" fillId="3" borderId="4" xfId="0" applyNumberFormat="1" applyFont="1" applyFill="1" applyBorder="1" applyAlignment="1">
      <alignment horizontal="left" vertical="center" indent="1"/>
    </xf>
    <xf numFmtId="49" fontId="4" fillId="3" borderId="4" xfId="0" applyNumberFormat="1" applyFont="1" applyFill="1" applyBorder="1" applyAlignment="1">
      <alignment horizontal="right" vertical="center" indent="1"/>
    </xf>
    <xf numFmtId="165" fontId="5" fillId="2" borderId="3" xfId="0" applyNumberFormat="1" applyFont="1" applyFill="1" applyBorder="1" applyAlignment="1">
      <alignment horizontal="right" vertical="center" indent="1"/>
    </xf>
    <xf numFmtId="165" fontId="5" fillId="3" borderId="4" xfId="0" applyNumberFormat="1" applyFont="1" applyFill="1" applyBorder="1" applyAlignment="1">
      <alignment horizontal="right" vertical="center" indent="1"/>
    </xf>
    <xf numFmtId="165" fontId="5" fillId="2" borderId="4" xfId="0" applyNumberFormat="1" applyFont="1" applyFill="1" applyBorder="1" applyAlignment="1">
      <alignment horizontal="right" vertical="center" indent="1"/>
    </xf>
    <xf numFmtId="165" fontId="5" fillId="3" borderId="5" xfId="0" applyNumberFormat="1" applyFont="1" applyFill="1" applyBorder="1" applyAlignment="1">
      <alignment horizontal="left" vertical="center" indent="1"/>
    </xf>
    <xf numFmtId="165" fontId="5" fillId="3" borderId="5" xfId="0" applyNumberFormat="1" applyFont="1" applyFill="1" applyBorder="1" applyAlignment="1">
      <alignment horizontal="right" vertical="center" indent="1"/>
    </xf>
    <xf numFmtId="49" fontId="4" fillId="3" borderId="5" xfId="0" applyNumberFormat="1" applyFont="1" applyFill="1" applyBorder="1" applyAlignment="1">
      <alignment horizontal="right" vertical="center" indent="1"/>
    </xf>
    <xf numFmtId="49" fontId="6" fillId="0" borderId="0" xfId="0" applyNumberFormat="1" applyFont="1" applyBorder="1" applyAlignment="1">
      <alignment vertical="center"/>
    </xf>
    <xf numFmtId="0" fontId="8" fillId="0" borderId="0" xfId="6" applyFont="1" applyAlignment="1">
      <alignment vertical="center"/>
    </xf>
    <xf numFmtId="0" fontId="4" fillId="0" borderId="0" xfId="6" applyFont="1" applyAlignment="1">
      <alignment vertical="center"/>
    </xf>
    <xf numFmtId="165" fontId="4" fillId="0" borderId="0" xfId="6" applyNumberFormat="1" applyFont="1" applyAlignment="1">
      <alignment horizontal="right" vertical="center"/>
    </xf>
    <xf numFmtId="49" fontId="6" fillId="3" borderId="7" xfId="6" applyNumberFormat="1" applyFont="1" applyFill="1" applyBorder="1" applyAlignment="1">
      <alignment horizontal="center" wrapText="1"/>
    </xf>
    <xf numFmtId="49" fontId="12" fillId="3" borderId="8" xfId="6" applyNumberFormat="1" applyFont="1" applyFill="1" applyBorder="1" applyAlignment="1">
      <alignment horizontal="center" vertical="top" wrapText="1"/>
    </xf>
    <xf numFmtId="165" fontId="12" fillId="2" borderId="9" xfId="6" applyNumberFormat="1" applyFont="1" applyFill="1" applyBorder="1" applyAlignment="1">
      <alignment horizontal="left" vertical="center" indent="1"/>
    </xf>
    <xf numFmtId="165" fontId="5" fillId="2" borderId="9" xfId="6" applyNumberFormat="1" applyFont="1" applyFill="1" applyBorder="1" applyAlignment="1">
      <alignment vertical="center"/>
    </xf>
    <xf numFmtId="49" fontId="6" fillId="2" borderId="9" xfId="6" applyNumberFormat="1" applyFont="1" applyFill="1" applyBorder="1" applyAlignment="1">
      <alignment horizontal="right" vertical="center" indent="1"/>
    </xf>
    <xf numFmtId="165" fontId="12" fillId="3" borderId="10" xfId="6" applyNumberFormat="1" applyFont="1" applyFill="1" applyBorder="1" applyAlignment="1">
      <alignment horizontal="left" vertical="center" indent="1"/>
    </xf>
    <xf numFmtId="165" fontId="5" fillId="3" borderId="10" xfId="6" applyNumberFormat="1" applyFont="1" applyFill="1" applyBorder="1" applyAlignment="1">
      <alignment vertical="center"/>
    </xf>
    <xf numFmtId="49" fontId="6" fillId="3" borderId="10" xfId="6" applyNumberFormat="1" applyFont="1" applyFill="1" applyBorder="1" applyAlignment="1">
      <alignment horizontal="right" vertical="center" indent="1"/>
    </xf>
    <xf numFmtId="165" fontId="12" fillId="2" borderId="10" xfId="6" applyNumberFormat="1" applyFont="1" applyFill="1" applyBorder="1" applyAlignment="1">
      <alignment horizontal="left" vertical="center" indent="1"/>
    </xf>
    <xf numFmtId="165" fontId="5" fillId="2" borderId="10" xfId="6" applyNumberFormat="1" applyFont="1" applyFill="1" applyBorder="1" applyAlignment="1">
      <alignment vertical="center"/>
    </xf>
    <xf numFmtId="49" fontId="6" fillId="2" borderId="10" xfId="6" applyNumberFormat="1" applyFont="1" applyFill="1" applyBorder="1" applyAlignment="1">
      <alignment horizontal="right" vertical="center" indent="1"/>
    </xf>
    <xf numFmtId="165" fontId="12" fillId="3" borderId="11" xfId="6" applyNumberFormat="1" applyFont="1" applyFill="1" applyBorder="1" applyAlignment="1">
      <alignment horizontal="left" vertical="center" indent="1"/>
    </xf>
    <xf numFmtId="165" fontId="5" fillId="3" borderId="11" xfId="6" applyNumberFormat="1" applyFont="1" applyFill="1" applyBorder="1" applyAlignment="1">
      <alignment vertical="center"/>
    </xf>
    <xf numFmtId="49" fontId="6" fillId="3" borderId="11" xfId="6" applyNumberFormat="1" applyFont="1" applyFill="1" applyBorder="1" applyAlignment="1">
      <alignment horizontal="right" vertical="center" indent="1"/>
    </xf>
    <xf numFmtId="49" fontId="7" fillId="0" borderId="0" xfId="6" applyNumberFormat="1" applyFont="1" applyAlignment="1">
      <alignment vertical="center"/>
    </xf>
    <xf numFmtId="49" fontId="9" fillId="0" borderId="0" xfId="6" applyNumberFormat="1" applyFont="1" applyAlignment="1">
      <alignment vertical="center" wrapText="1"/>
    </xf>
    <xf numFmtId="0" fontId="2" fillId="0" borderId="0" xfId="6" applyFont="1"/>
    <xf numFmtId="0" fontId="3" fillId="0" borderId="0" xfId="6" applyFont="1" applyAlignment="1">
      <alignment horizontal="right"/>
    </xf>
    <xf numFmtId="0" fontId="3" fillId="0" borderId="0" xfId="6" applyFont="1" applyAlignment="1">
      <alignment horizontal="left"/>
    </xf>
    <xf numFmtId="49" fontId="11" fillId="3" borderId="13" xfId="6" applyNumberFormat="1" applyFont="1" applyFill="1" applyBorder="1" applyAlignment="1">
      <alignment horizontal="center" vertical="center"/>
    </xf>
    <xf numFmtId="0" fontId="12" fillId="4" borderId="14" xfId="0" applyFont="1" applyFill="1" applyBorder="1" applyAlignment="1">
      <alignment horizontal="left" vertical="center" wrapText="1" indent="1" readingOrder="1"/>
    </xf>
    <xf numFmtId="0" fontId="12" fillId="5" borderId="14" xfId="0" applyFont="1" applyFill="1" applyBorder="1" applyAlignment="1">
      <alignment horizontal="left" vertical="center" wrapText="1" indent="1" readingOrder="1"/>
    </xf>
    <xf numFmtId="0" fontId="12" fillId="5" borderId="15" xfId="0" applyFont="1" applyFill="1" applyBorder="1" applyAlignment="1">
      <alignment horizontal="left" vertical="center" wrapText="1" indent="1" readingOrder="1"/>
    </xf>
    <xf numFmtId="49" fontId="6" fillId="2" borderId="12" xfId="6" applyNumberFormat="1" applyFont="1" applyFill="1" applyBorder="1" applyAlignment="1">
      <alignment horizontal="right" vertical="center" indent="1"/>
    </xf>
    <xf numFmtId="165" fontId="11" fillId="2" borderId="12" xfId="6" applyNumberFormat="1" applyFont="1" applyFill="1" applyBorder="1" applyAlignment="1">
      <alignment horizontal="left" vertical="center" indent="1"/>
    </xf>
    <xf numFmtId="0" fontId="12" fillId="4" borderId="15" xfId="0" applyFont="1" applyFill="1" applyBorder="1" applyAlignment="1">
      <alignment horizontal="left" vertical="center" wrapText="1" indent="1" readingOrder="1"/>
    </xf>
    <xf numFmtId="49" fontId="6" fillId="2" borderId="11" xfId="6" applyNumberFormat="1" applyFont="1" applyFill="1" applyBorder="1" applyAlignment="1">
      <alignment horizontal="right" vertical="center" indent="1"/>
    </xf>
    <xf numFmtId="49" fontId="6" fillId="3" borderId="12" xfId="6" applyNumberFormat="1" applyFont="1" applyFill="1" applyBorder="1" applyAlignment="1">
      <alignment horizontal="right" vertical="center" indent="1"/>
    </xf>
    <xf numFmtId="165" fontId="11" fillId="3" borderId="12" xfId="6" applyNumberFormat="1" applyFont="1" applyFill="1" applyBorder="1" applyAlignment="1">
      <alignment horizontal="left" vertical="center" indent="1"/>
    </xf>
    <xf numFmtId="49" fontId="7" fillId="0" borderId="0" xfId="6" applyNumberFormat="1" applyFont="1" applyAlignment="1">
      <alignment horizontal="center" vertical="center"/>
    </xf>
    <xf numFmtId="49" fontId="9" fillId="0" borderId="0" xfId="6" applyNumberFormat="1" applyFont="1" applyAlignment="1">
      <alignment horizontal="center" vertical="center" wrapText="1"/>
    </xf>
    <xf numFmtId="165" fontId="5" fillId="2" borderId="13" xfId="6" applyNumberFormat="1" applyFont="1" applyFill="1" applyBorder="1" applyAlignment="1">
      <alignment vertical="center"/>
    </xf>
    <xf numFmtId="49" fontId="6" fillId="2" borderId="13" xfId="6" applyNumberFormat="1" applyFont="1" applyFill="1" applyBorder="1" applyAlignment="1">
      <alignment horizontal="right" vertical="center" indent="1"/>
    </xf>
    <xf numFmtId="165" fontId="11" fillId="3" borderId="12" xfId="6" applyNumberFormat="1" applyFont="1" applyFill="1" applyBorder="1" applyAlignment="1">
      <alignment horizontal="center" vertical="center"/>
    </xf>
    <xf numFmtId="0" fontId="4" fillId="4" borderId="14" xfId="0" applyFont="1" applyFill="1" applyBorder="1" applyAlignment="1">
      <alignment horizontal="left" vertical="center" wrapText="1" indent="1" readingOrder="1"/>
    </xf>
    <xf numFmtId="49" fontId="10" fillId="2" borderId="9" xfId="6" applyNumberFormat="1" applyFont="1" applyFill="1" applyBorder="1" applyAlignment="1">
      <alignment horizontal="right" vertical="center" indent="1"/>
    </xf>
    <xf numFmtId="0" fontId="5" fillId="2" borderId="0" xfId="6" applyFill="1"/>
    <xf numFmtId="165" fontId="5" fillId="3" borderId="9" xfId="6" applyNumberFormat="1" applyFont="1" applyFill="1" applyBorder="1" applyAlignment="1">
      <alignment vertical="center"/>
    </xf>
    <xf numFmtId="49" fontId="6" fillId="3" borderId="9" xfId="6" applyNumberFormat="1" applyFont="1" applyFill="1" applyBorder="1" applyAlignment="1">
      <alignment horizontal="right" vertical="center" indent="1"/>
    </xf>
    <xf numFmtId="0" fontId="4" fillId="5" borderId="14" xfId="0" applyFont="1" applyFill="1" applyBorder="1" applyAlignment="1">
      <alignment horizontal="left" vertical="center" wrapText="1" indent="1" readingOrder="1"/>
    </xf>
    <xf numFmtId="49" fontId="10" fillId="3" borderId="9" xfId="6" applyNumberFormat="1" applyFont="1" applyFill="1" applyBorder="1" applyAlignment="1">
      <alignment horizontal="right" vertical="center" indent="1"/>
    </xf>
    <xf numFmtId="0" fontId="11" fillId="4" borderId="14" xfId="0" applyFont="1" applyFill="1" applyBorder="1" applyAlignment="1">
      <alignment horizontal="left" vertical="center" wrapText="1" indent="1" readingOrder="1"/>
    </xf>
    <xf numFmtId="0" fontId="12" fillId="5" borderId="14" xfId="0" applyFont="1" applyFill="1" applyBorder="1" applyAlignment="1">
      <alignment horizontal="left" vertical="center" wrapText="1" indent="2" readingOrder="1"/>
    </xf>
    <xf numFmtId="49" fontId="6" fillId="3" borderId="10" xfId="6" applyNumberFormat="1" applyFont="1" applyFill="1" applyBorder="1" applyAlignment="1">
      <alignment horizontal="right" vertical="center" indent="2" readingOrder="2"/>
    </xf>
    <xf numFmtId="0" fontId="12" fillId="4" borderId="14" xfId="0" applyFont="1" applyFill="1" applyBorder="1" applyAlignment="1">
      <alignment horizontal="left" vertical="center" wrapText="1" indent="2" readingOrder="1"/>
    </xf>
    <xf numFmtId="49" fontId="6" fillId="2" borderId="9" xfId="6" applyNumberFormat="1" applyFont="1" applyFill="1" applyBorder="1" applyAlignment="1">
      <alignment horizontal="right" vertical="center" indent="2" readingOrder="2"/>
    </xf>
    <xf numFmtId="0" fontId="12" fillId="4" borderId="15" xfId="0" applyFont="1" applyFill="1" applyBorder="1" applyAlignment="1">
      <alignment horizontal="left" vertical="center" wrapText="1" indent="2" readingOrder="1"/>
    </xf>
    <xf numFmtId="49" fontId="6" fillId="2" borderId="13" xfId="6" applyNumberFormat="1" applyFont="1" applyFill="1" applyBorder="1" applyAlignment="1">
      <alignment horizontal="right" vertical="center" indent="2" readingOrder="2"/>
    </xf>
    <xf numFmtId="165" fontId="5" fillId="2" borderId="9" xfId="6" applyNumberFormat="1" applyFont="1" applyFill="1" applyBorder="1" applyAlignment="1">
      <alignment horizontal="right" vertical="center"/>
    </xf>
    <xf numFmtId="0" fontId="12" fillId="3" borderId="14" xfId="0" applyFont="1" applyFill="1" applyBorder="1" applyAlignment="1">
      <alignment horizontal="left" vertical="center" wrapText="1" indent="2" readingOrder="1"/>
    </xf>
    <xf numFmtId="165" fontId="5" fillId="3" borderId="10" xfId="6" applyNumberFormat="1" applyFont="1" applyFill="1" applyBorder="1" applyAlignment="1">
      <alignment horizontal="right" vertical="center"/>
    </xf>
    <xf numFmtId="0" fontId="12" fillId="3" borderId="15" xfId="0" applyFont="1" applyFill="1" applyBorder="1" applyAlignment="1">
      <alignment horizontal="left" vertical="center" wrapText="1" indent="2" readingOrder="1"/>
    </xf>
    <xf numFmtId="165" fontId="5" fillId="3" borderId="11" xfId="6" applyNumberFormat="1" applyFont="1" applyFill="1" applyBorder="1" applyAlignment="1">
      <alignment horizontal="right" vertical="center"/>
    </xf>
    <xf numFmtId="49" fontId="6" fillId="3" borderId="11" xfId="6" applyNumberFormat="1" applyFont="1" applyFill="1" applyBorder="1" applyAlignment="1">
      <alignment horizontal="right" vertical="center" indent="2" readingOrder="2"/>
    </xf>
    <xf numFmtId="0" fontId="11" fillId="3" borderId="14" xfId="0" applyFont="1" applyFill="1" applyBorder="1" applyAlignment="1">
      <alignment horizontal="left" vertical="center" wrapText="1" indent="2" readingOrder="1"/>
    </xf>
    <xf numFmtId="49" fontId="4" fillId="3" borderId="9" xfId="6" applyNumberFormat="1" applyFont="1" applyFill="1" applyBorder="1" applyAlignment="1">
      <alignment horizontal="right" vertical="center" wrapText="1" indent="1"/>
    </xf>
    <xf numFmtId="0" fontId="11" fillId="4" borderId="14" xfId="0" applyFont="1" applyFill="1" applyBorder="1" applyAlignment="1">
      <alignment horizontal="left" vertical="center" wrapText="1" indent="2" readingOrder="1"/>
    </xf>
    <xf numFmtId="165" fontId="5" fillId="2" borderId="10" xfId="6" applyNumberFormat="1" applyFont="1" applyFill="1" applyBorder="1" applyAlignment="1">
      <alignment horizontal="right" vertical="center"/>
    </xf>
    <xf numFmtId="49" fontId="4" fillId="2" borderId="10" xfId="6" applyNumberFormat="1" applyFont="1" applyFill="1" applyBorder="1" applyAlignment="1">
      <alignment horizontal="right" vertical="center" wrapText="1" indent="1"/>
    </xf>
    <xf numFmtId="49" fontId="4" fillId="3" borderId="10" xfId="6" applyNumberFormat="1" applyFont="1" applyFill="1" applyBorder="1" applyAlignment="1">
      <alignment horizontal="right" vertical="center" wrapText="1" indent="1"/>
    </xf>
    <xf numFmtId="0" fontId="11" fillId="3" borderId="16" xfId="0" applyFont="1" applyFill="1" applyBorder="1" applyAlignment="1">
      <alignment horizontal="left" vertical="center" wrapText="1" indent="2" readingOrder="1"/>
    </xf>
    <xf numFmtId="49" fontId="4" fillId="3" borderId="17" xfId="6" applyNumberFormat="1" applyFont="1" applyFill="1" applyBorder="1" applyAlignment="1">
      <alignment horizontal="right" vertical="center" wrapText="1" indent="1"/>
    </xf>
    <xf numFmtId="165" fontId="4" fillId="0" borderId="0" xfId="6" applyNumberFormat="1" applyFont="1" applyAlignment="1">
      <alignment horizontal="right" vertical="center" readingOrder="2"/>
    </xf>
    <xf numFmtId="49" fontId="6" fillId="3" borderId="7" xfId="6" applyNumberFormat="1" applyFont="1" applyFill="1" applyBorder="1" applyAlignment="1">
      <alignment horizontal="center" wrapText="1"/>
    </xf>
    <xf numFmtId="49" fontId="4" fillId="2" borderId="9" xfId="6" applyNumberFormat="1" applyFont="1" applyFill="1" applyBorder="1" applyAlignment="1">
      <alignment horizontal="right" vertical="center" indent="1"/>
    </xf>
    <xf numFmtId="49" fontId="4" fillId="3" borderId="10" xfId="6" applyNumberFormat="1" applyFont="1" applyFill="1" applyBorder="1" applyAlignment="1">
      <alignment horizontal="right" vertical="center" indent="1"/>
    </xf>
    <xf numFmtId="49" fontId="4" fillId="2" borderId="10" xfId="6" applyNumberFormat="1" applyFont="1" applyFill="1" applyBorder="1" applyAlignment="1">
      <alignment horizontal="right" vertical="center" indent="1"/>
    </xf>
    <xf numFmtId="49" fontId="4" fillId="3" borderId="11" xfId="6" applyNumberFormat="1" applyFont="1" applyFill="1" applyBorder="1" applyAlignment="1">
      <alignment horizontal="right" vertical="center" indent="1"/>
    </xf>
    <xf numFmtId="165" fontId="5" fillId="2" borderId="5" xfId="0" applyNumberFormat="1" applyFont="1" applyFill="1" applyBorder="1" applyAlignment="1">
      <alignment horizontal="right" vertical="center" indent="1"/>
    </xf>
    <xf numFmtId="49" fontId="6" fillId="3" borderId="6" xfId="0" applyNumberFormat="1" applyFont="1" applyFill="1" applyBorder="1" applyAlignment="1">
      <alignment horizontal="center" vertical="center"/>
    </xf>
    <xf numFmtId="49" fontId="16" fillId="0" borderId="0" xfId="6" applyNumberFormat="1" applyFont="1" applyAlignment="1">
      <alignment vertical="center"/>
    </xf>
    <xf numFmtId="49" fontId="4" fillId="0" borderId="0" xfId="6" applyNumberFormat="1" applyFont="1" applyAlignment="1">
      <alignment vertical="center" wrapText="1"/>
    </xf>
    <xf numFmtId="49" fontId="4" fillId="0" borderId="0" xfId="0" applyNumberFormat="1" applyFont="1" applyAlignment="1">
      <alignment vertical="center" wrapText="1"/>
    </xf>
    <xf numFmtId="49" fontId="12" fillId="3" borderId="8" xfId="6" applyNumberFormat="1" applyFont="1" applyFill="1" applyBorder="1" applyAlignment="1">
      <alignment horizontal="center" vertical="center"/>
    </xf>
    <xf numFmtId="165" fontId="12" fillId="2" borderId="11" xfId="6" applyNumberFormat="1" applyFont="1" applyFill="1" applyBorder="1" applyAlignment="1">
      <alignment horizontal="left" vertical="center" indent="1"/>
    </xf>
    <xf numFmtId="49" fontId="11" fillId="3" borderId="13" xfId="6" applyNumberFormat="1" applyFont="1" applyFill="1" applyBorder="1" applyAlignment="1">
      <alignment horizontal="center"/>
    </xf>
    <xf numFmtId="49" fontId="23" fillId="3" borderId="8" xfId="6" applyNumberFormat="1" applyFont="1" applyFill="1" applyBorder="1" applyAlignment="1">
      <alignment horizontal="center" vertical="top"/>
    </xf>
    <xf numFmtId="49" fontId="5" fillId="3" borderId="8" xfId="6" applyNumberFormat="1" applyFont="1" applyFill="1" applyBorder="1" applyAlignment="1">
      <alignment horizontal="center" vertical="top"/>
    </xf>
    <xf numFmtId="0" fontId="12" fillId="2" borderId="9" xfId="0" applyFont="1" applyFill="1" applyBorder="1" applyAlignment="1">
      <alignment horizontal="left" vertical="center" wrapText="1" indent="1" readingOrder="1"/>
    </xf>
    <xf numFmtId="49" fontId="6" fillId="2" borderId="9" xfId="6" applyNumberFormat="1" applyFont="1" applyFill="1" applyBorder="1" applyAlignment="1">
      <alignment horizontal="right" vertical="center" wrapText="1" indent="1"/>
    </xf>
    <xf numFmtId="0" fontId="12" fillId="3" borderId="10" xfId="0" applyFont="1" applyFill="1" applyBorder="1" applyAlignment="1">
      <alignment horizontal="left" vertical="center" wrapText="1" indent="1" readingOrder="1"/>
    </xf>
    <xf numFmtId="49" fontId="6" fillId="3" borderId="10" xfId="6" applyNumberFormat="1" applyFont="1" applyFill="1" applyBorder="1" applyAlignment="1">
      <alignment horizontal="right" vertical="center" wrapText="1" indent="1"/>
    </xf>
    <xf numFmtId="0" fontId="12" fillId="2" borderId="10" xfId="0" applyFont="1" applyFill="1" applyBorder="1" applyAlignment="1">
      <alignment horizontal="left" vertical="center" wrapText="1" indent="1" readingOrder="1"/>
    </xf>
    <xf numFmtId="49" fontId="6" fillId="2" borderId="10" xfId="6" applyNumberFormat="1" applyFont="1" applyFill="1" applyBorder="1" applyAlignment="1">
      <alignment horizontal="right" vertical="center" wrapText="1" indent="1"/>
    </xf>
    <xf numFmtId="0" fontId="12" fillId="3" borderId="11" xfId="0" applyFont="1" applyFill="1" applyBorder="1" applyAlignment="1">
      <alignment horizontal="left" vertical="center" wrapText="1" indent="1" readingOrder="1"/>
    </xf>
    <xf numFmtId="49" fontId="6" fillId="3" borderId="11" xfId="6" applyNumberFormat="1" applyFont="1" applyFill="1" applyBorder="1" applyAlignment="1">
      <alignment horizontal="right" vertical="center" wrapText="1" indent="1"/>
    </xf>
    <xf numFmtId="49" fontId="10" fillId="0" borderId="0" xfId="6" applyNumberFormat="1" applyFont="1" applyAlignment="1">
      <alignment horizontal="right" vertical="center"/>
    </xf>
    <xf numFmtId="49" fontId="6" fillId="3" borderId="13" xfId="6" applyNumberFormat="1" applyFont="1" applyFill="1" applyBorder="1" applyAlignment="1">
      <alignment horizontal="center"/>
    </xf>
    <xf numFmtId="49" fontId="12" fillId="3" borderId="8" xfId="6" applyNumberFormat="1" applyFont="1" applyFill="1" applyBorder="1" applyAlignment="1">
      <alignment horizontal="center" vertical="top"/>
    </xf>
    <xf numFmtId="165" fontId="23" fillId="2" borderId="9" xfId="6" applyNumberFormat="1" applyFont="1" applyFill="1" applyBorder="1" applyAlignment="1">
      <alignment vertical="center"/>
    </xf>
    <xf numFmtId="165" fontId="23" fillId="3" borderId="10" xfId="6" applyNumberFormat="1" applyFont="1" applyFill="1" applyBorder="1" applyAlignment="1">
      <alignment vertical="center"/>
    </xf>
    <xf numFmtId="165" fontId="23" fillId="2" borderId="10" xfId="6" applyNumberFormat="1" applyFont="1" applyFill="1" applyBorder="1" applyAlignment="1">
      <alignment vertical="center"/>
    </xf>
    <xf numFmtId="165" fontId="23" fillId="3" borderId="11" xfId="6" applyNumberFormat="1" applyFont="1" applyFill="1" applyBorder="1" applyAlignment="1">
      <alignment vertical="center"/>
    </xf>
    <xf numFmtId="0" fontId="12" fillId="2" borderId="9" xfId="0" applyFont="1" applyFill="1" applyBorder="1" applyAlignment="1">
      <alignment horizontal="left" vertical="center" wrapText="1" indent="1"/>
    </xf>
    <xf numFmtId="0" fontId="12" fillId="3" borderId="10" xfId="0" applyFont="1" applyFill="1" applyBorder="1" applyAlignment="1">
      <alignment horizontal="left" vertical="center" wrapText="1" indent="1"/>
    </xf>
    <xf numFmtId="0" fontId="12" fillId="2" borderId="10" xfId="0" applyFont="1" applyFill="1" applyBorder="1" applyAlignment="1">
      <alignment horizontal="left" vertical="center" wrapText="1" indent="1"/>
    </xf>
    <xf numFmtId="0" fontId="12" fillId="5" borderId="10" xfId="0" applyFont="1" applyFill="1" applyBorder="1" applyAlignment="1">
      <alignment horizontal="left" vertical="center" wrapText="1" indent="1"/>
    </xf>
    <xf numFmtId="0" fontId="12" fillId="2" borderId="17" xfId="0" applyFont="1" applyFill="1" applyBorder="1" applyAlignment="1">
      <alignment horizontal="left" vertical="center" wrapText="1" indent="1"/>
    </xf>
    <xf numFmtId="49" fontId="6" fillId="2" borderId="17" xfId="6" applyNumberFormat="1" applyFont="1" applyFill="1" applyBorder="1" applyAlignment="1">
      <alignment horizontal="right" vertical="center" indent="1"/>
    </xf>
    <xf numFmtId="0" fontId="12" fillId="4" borderId="14" xfId="0" applyFont="1" applyFill="1" applyBorder="1" applyAlignment="1">
      <alignment horizontal="left" vertical="center" wrapText="1" indent="1"/>
    </xf>
    <xf numFmtId="0" fontId="12" fillId="5" borderId="14" xfId="0" applyFont="1" applyFill="1" applyBorder="1" applyAlignment="1">
      <alignment horizontal="left" vertical="center" wrapText="1" indent="1"/>
    </xf>
    <xf numFmtId="0" fontId="12" fillId="4" borderId="15" xfId="0" applyFont="1" applyFill="1" applyBorder="1" applyAlignment="1">
      <alignment horizontal="left" vertical="center" wrapText="1" indent="1"/>
    </xf>
    <xf numFmtId="0" fontId="12" fillId="5" borderId="15"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2" fillId="5" borderId="14" xfId="0" applyFont="1" applyFill="1" applyBorder="1" applyAlignment="1">
      <alignment horizontal="left" vertical="center" wrapText="1" indent="2"/>
    </xf>
    <xf numFmtId="0" fontId="12" fillId="4" borderId="14" xfId="0" applyFont="1" applyFill="1" applyBorder="1" applyAlignment="1">
      <alignment horizontal="left" vertical="center" wrapText="1" indent="2"/>
    </xf>
    <xf numFmtId="0" fontId="12" fillId="4" borderId="15" xfId="0" applyFont="1" applyFill="1" applyBorder="1" applyAlignment="1">
      <alignment horizontal="left" vertical="center" wrapText="1" indent="2"/>
    </xf>
    <xf numFmtId="0" fontId="12" fillId="5" borderId="15" xfId="0" applyFont="1" applyFill="1" applyBorder="1" applyAlignment="1">
      <alignment horizontal="left" vertical="center" wrapText="1" indent="2"/>
    </xf>
    <xf numFmtId="49" fontId="6" fillId="3" borderId="7" xfId="6" applyNumberFormat="1" applyFont="1" applyFill="1" applyBorder="1" applyAlignment="1">
      <alignment horizontal="center"/>
    </xf>
    <xf numFmtId="165" fontId="5" fillId="2" borderId="0" xfId="0" applyNumberFormat="1" applyFont="1" applyFill="1" applyBorder="1" applyAlignment="1">
      <alignment horizontal="right" vertical="center" indent="1"/>
    </xf>
    <xf numFmtId="0" fontId="0" fillId="2" borderId="0" xfId="0" applyFill="1"/>
    <xf numFmtId="165" fontId="5" fillId="3" borderId="0" xfId="0" applyNumberFormat="1" applyFont="1" applyFill="1" applyBorder="1" applyAlignment="1">
      <alignment horizontal="right" vertical="center" indent="1"/>
    </xf>
    <xf numFmtId="49" fontId="6" fillId="3" borderId="7" xfId="0" applyNumberFormat="1" applyFont="1" applyFill="1" applyBorder="1" applyAlignment="1">
      <alignment horizontal="center" wrapText="1"/>
    </xf>
    <xf numFmtId="49" fontId="12" fillId="3" borderId="8" xfId="0" applyNumberFormat="1" applyFont="1" applyFill="1" applyBorder="1" applyAlignment="1">
      <alignment horizontal="center" vertical="top" wrapText="1"/>
    </xf>
    <xf numFmtId="49" fontId="6" fillId="3" borderId="0" xfId="0" applyNumberFormat="1" applyFont="1" applyFill="1" applyBorder="1" applyAlignment="1">
      <alignment horizontal="right" vertical="center" indent="3" readingOrder="2"/>
    </xf>
    <xf numFmtId="49" fontId="6" fillId="2" borderId="0" xfId="0" applyNumberFormat="1" applyFont="1" applyFill="1" applyBorder="1" applyAlignment="1">
      <alignment horizontal="right" vertical="center" indent="3" readingOrder="2"/>
    </xf>
    <xf numFmtId="165" fontId="6" fillId="2" borderId="1"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49" fontId="4" fillId="2" borderId="0" xfId="0" applyNumberFormat="1" applyFont="1" applyFill="1" applyBorder="1" applyAlignment="1">
      <alignment horizontal="right" vertical="center" indent="1"/>
    </xf>
    <xf numFmtId="49" fontId="4" fillId="3" borderId="0" xfId="0" applyNumberFormat="1" applyFont="1" applyFill="1" applyBorder="1" applyAlignment="1">
      <alignment horizontal="right" vertical="center" indent="1"/>
    </xf>
    <xf numFmtId="165" fontId="6" fillId="3" borderId="0" xfId="0" applyNumberFormat="1" applyFont="1" applyFill="1" applyBorder="1" applyAlignment="1">
      <alignment horizontal="left" vertical="center" wrapText="1" indent="1"/>
    </xf>
    <xf numFmtId="165" fontId="12" fillId="2" borderId="0" xfId="0" applyNumberFormat="1" applyFont="1" applyFill="1" applyBorder="1" applyAlignment="1">
      <alignment horizontal="left" vertical="center" wrapText="1" indent="3"/>
    </xf>
    <xf numFmtId="165" fontId="12" fillId="3" borderId="0" xfId="0" applyNumberFormat="1" applyFont="1" applyFill="1" applyBorder="1" applyAlignment="1">
      <alignment horizontal="left" vertical="center" wrapText="1" indent="3"/>
    </xf>
    <xf numFmtId="49" fontId="18" fillId="3" borderId="1" xfId="0" applyNumberFormat="1" applyFont="1" applyFill="1" applyBorder="1" applyAlignment="1">
      <alignment horizontal="center" vertical="center"/>
    </xf>
    <xf numFmtId="49" fontId="18" fillId="2" borderId="1" xfId="0" applyNumberFormat="1" applyFont="1" applyFill="1" applyBorder="1" applyAlignment="1">
      <alignment horizontal="center" vertical="center"/>
    </xf>
    <xf numFmtId="165" fontId="6" fillId="2" borderId="0" xfId="0" applyNumberFormat="1" applyFont="1" applyFill="1" applyBorder="1" applyAlignment="1">
      <alignment horizontal="left" vertical="center" wrapText="1" indent="1"/>
    </xf>
    <xf numFmtId="165" fontId="5" fillId="2" borderId="17" xfId="6" applyNumberFormat="1" applyFont="1" applyFill="1" applyBorder="1" applyAlignment="1">
      <alignment vertical="center"/>
    </xf>
    <xf numFmtId="165" fontId="6" fillId="2" borderId="12" xfId="6" applyNumberFormat="1" applyFont="1" applyFill="1" applyBorder="1" applyAlignment="1">
      <alignment horizontal="left" vertical="center" indent="1"/>
    </xf>
    <xf numFmtId="165" fontId="6" fillId="3" borderId="12" xfId="6" applyNumberFormat="1" applyFont="1" applyFill="1" applyBorder="1" applyAlignment="1">
      <alignment horizontal="left" vertical="center" indent="1"/>
    </xf>
    <xf numFmtId="49" fontId="18" fillId="2" borderId="12" xfId="6" applyNumberFormat="1" applyFont="1" applyFill="1" applyBorder="1" applyAlignment="1">
      <alignment horizontal="right" vertical="center" indent="1"/>
    </xf>
    <xf numFmtId="49" fontId="18" fillId="3" borderId="12" xfId="6" applyNumberFormat="1" applyFont="1" applyFill="1" applyBorder="1" applyAlignment="1">
      <alignment horizontal="right" vertical="center" indent="1"/>
    </xf>
    <xf numFmtId="49" fontId="18" fillId="3" borderId="12" xfId="6" applyNumberFormat="1" applyFont="1" applyFill="1" applyBorder="1" applyAlignment="1">
      <alignment horizontal="center" vertical="center"/>
    </xf>
    <xf numFmtId="49" fontId="6" fillId="2" borderId="3" xfId="0" applyNumberFormat="1" applyFont="1" applyFill="1" applyBorder="1" applyAlignment="1">
      <alignment horizontal="right" vertical="center" indent="1"/>
    </xf>
    <xf numFmtId="49" fontId="6" fillId="3" borderId="4" xfId="0" applyNumberFormat="1" applyFont="1" applyFill="1" applyBorder="1" applyAlignment="1">
      <alignment horizontal="right" vertical="center" indent="1"/>
    </xf>
    <xf numFmtId="49" fontId="6" fillId="2" borderId="5" xfId="0" applyNumberFormat="1" applyFont="1" applyFill="1" applyBorder="1" applyAlignment="1">
      <alignment horizontal="right" vertical="center" indent="1"/>
    </xf>
    <xf numFmtId="165" fontId="12" fillId="2" borderId="3" xfId="0" applyNumberFormat="1" applyFont="1" applyFill="1" applyBorder="1" applyAlignment="1">
      <alignment horizontal="left" vertical="center" indent="1"/>
    </xf>
    <xf numFmtId="165" fontId="12" fillId="3" borderId="4" xfId="0" applyNumberFormat="1" applyFont="1" applyFill="1" applyBorder="1" applyAlignment="1">
      <alignment horizontal="left" vertical="center" indent="1"/>
    </xf>
    <xf numFmtId="165" fontId="12" fillId="2" borderId="5" xfId="0" applyNumberFormat="1" applyFont="1" applyFill="1" applyBorder="1" applyAlignment="1">
      <alignment horizontal="left" vertical="center" indent="1"/>
    </xf>
    <xf numFmtId="49" fontId="18" fillId="3" borderId="6" xfId="0" applyNumberFormat="1" applyFont="1" applyFill="1" applyBorder="1" applyAlignment="1">
      <alignment horizontal="center" vertical="center"/>
    </xf>
    <xf numFmtId="165" fontId="6" fillId="3" borderId="12" xfId="6" applyNumberFormat="1" applyFont="1" applyFill="1" applyBorder="1" applyAlignment="1">
      <alignment horizontal="center" vertical="center"/>
    </xf>
    <xf numFmtId="0" fontId="3" fillId="0" borderId="0" xfId="0" applyFont="1" applyBorder="1" applyAlignment="1">
      <alignment horizontal="right"/>
    </xf>
    <xf numFmtId="0" fontId="0" fillId="0" borderId="0" xfId="0" applyAlignment="1">
      <alignment vertical="center"/>
    </xf>
    <xf numFmtId="49" fontId="11" fillId="3" borderId="7" xfId="6" applyNumberFormat="1" applyFont="1" applyFill="1" applyBorder="1" applyAlignment="1">
      <alignment horizontal="center" vertical="center"/>
    </xf>
    <xf numFmtId="49" fontId="6" fillId="3" borderId="13" xfId="6" applyNumberFormat="1" applyFont="1" applyFill="1" applyBorder="1" applyAlignment="1">
      <alignment horizontal="center" vertical="center"/>
    </xf>
    <xf numFmtId="49" fontId="5" fillId="3" borderId="8" xfId="6" applyNumberFormat="1" applyFont="1" applyFill="1" applyBorder="1" applyAlignment="1">
      <alignment horizontal="center" vertical="center"/>
    </xf>
    <xf numFmtId="49" fontId="6" fillId="3" borderId="7" xfId="6"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49" fontId="12" fillId="3" borderId="19" xfId="0" applyNumberFormat="1" applyFont="1" applyFill="1" applyBorder="1" applyAlignment="1">
      <alignment horizontal="center" vertical="center"/>
    </xf>
    <xf numFmtId="49" fontId="18" fillId="3" borderId="8" xfId="6" applyNumberFormat="1" applyFont="1" applyFill="1" applyBorder="1" applyAlignment="1">
      <alignment horizontal="center" vertical="center"/>
    </xf>
    <xf numFmtId="49" fontId="6" fillId="3" borderId="12" xfId="6" applyNumberFormat="1" applyFont="1" applyFill="1" applyBorder="1" applyAlignment="1">
      <alignment horizontal="center" vertical="center"/>
    </xf>
    <xf numFmtId="165" fontId="0" fillId="0" borderId="0" xfId="0" applyNumberFormat="1"/>
    <xf numFmtId="0" fontId="15" fillId="0" borderId="0" xfId="3" applyFont="1" applyAlignment="1">
      <alignment vertical="center"/>
    </xf>
    <xf numFmtId="0" fontId="15" fillId="0" borderId="0" xfId="3" applyFont="1" applyAlignment="1">
      <alignment vertical="center" wrapText="1"/>
    </xf>
    <xf numFmtId="0" fontId="29" fillId="0" borderId="0" xfId="3" applyFont="1" applyAlignment="1">
      <alignment vertical="center" wrapText="1"/>
    </xf>
    <xf numFmtId="0" fontId="26" fillId="0" borderId="0" xfId="3" applyFont="1" applyAlignment="1">
      <alignment horizontal="center" vertical="center" wrapText="1"/>
    </xf>
    <xf numFmtId="0" fontId="29" fillId="0" borderId="0" xfId="3" applyFont="1" applyAlignment="1">
      <alignment horizontal="justify" vertical="center" wrapText="1" readingOrder="2"/>
    </xf>
    <xf numFmtId="0" fontId="15" fillId="0" borderId="0" xfId="3" applyFont="1" applyAlignment="1">
      <alignment vertical="top" wrapText="1"/>
    </xf>
    <xf numFmtId="0" fontId="27" fillId="0" borderId="0" xfId="3" applyFont="1" applyAlignment="1">
      <alignment vertical="center" wrapText="1" readingOrder="1"/>
    </xf>
    <xf numFmtId="0" fontId="13" fillId="0" borderId="0" xfId="3" applyFont="1" applyAlignment="1">
      <alignment horizontal="center" vertical="center" wrapText="1" readingOrder="1"/>
    </xf>
    <xf numFmtId="0" fontId="13" fillId="0" borderId="0" xfId="3" applyFont="1" applyAlignment="1">
      <alignment vertical="center" wrapText="1" readingOrder="1"/>
    </xf>
    <xf numFmtId="0" fontId="15" fillId="0" borderId="0" xfId="0" applyFont="1"/>
    <xf numFmtId="0" fontId="35" fillId="0" borderId="0" xfId="0" applyFont="1"/>
    <xf numFmtId="0" fontId="15" fillId="0" borderId="0" xfId="0" applyFont="1" applyAlignment="1">
      <alignment wrapText="1"/>
    </xf>
    <xf numFmtId="0" fontId="15" fillId="0" borderId="0" xfId="0" applyFont="1" applyAlignment="1">
      <alignment horizontal="center" vertical="center"/>
    </xf>
    <xf numFmtId="0" fontId="4" fillId="3" borderId="13" xfId="0" applyFont="1" applyFill="1" applyBorder="1" applyAlignment="1">
      <alignment horizontal="center" vertical="center" readingOrder="2"/>
    </xf>
    <xf numFmtId="0" fontId="6" fillId="3" borderId="13" xfId="0" applyFont="1" applyFill="1" applyBorder="1" applyAlignment="1">
      <alignment horizontal="center" vertical="center"/>
    </xf>
    <xf numFmtId="0" fontId="27" fillId="0" borderId="0" xfId="0" applyFont="1" applyAlignment="1">
      <alignment horizontal="center" vertical="center"/>
    </xf>
    <xf numFmtId="0" fontId="4" fillId="2" borderId="13" xfId="0" applyFont="1" applyFill="1" applyBorder="1" applyAlignment="1">
      <alignment horizontal="center" vertical="center" readingOrder="2"/>
    </xf>
    <xf numFmtId="0" fontId="53" fillId="0" borderId="0" xfId="0" applyFont="1" applyBorder="1" applyAlignment="1">
      <alignment horizontal="right" vertical="center" wrapText="1"/>
    </xf>
    <xf numFmtId="0" fontId="6" fillId="2" borderId="13" xfId="0" applyFont="1" applyFill="1" applyBorder="1" applyAlignment="1">
      <alignment horizontal="center" vertical="center"/>
    </xf>
    <xf numFmtId="0" fontId="12" fillId="0" borderId="0" xfId="0" applyFont="1" applyAlignment="1">
      <alignment horizontal="left" vertical="center" wrapText="1"/>
    </xf>
    <xf numFmtId="0" fontId="53" fillId="2" borderId="0" xfId="0" applyFont="1" applyFill="1" applyBorder="1" applyAlignment="1">
      <alignment horizontal="right" vertical="center" wrapText="1"/>
    </xf>
    <xf numFmtId="0" fontId="53" fillId="3" borderId="0" xfId="0" applyFont="1" applyFill="1" applyBorder="1" applyAlignment="1">
      <alignment horizontal="right" vertical="center" wrapText="1"/>
    </xf>
    <xf numFmtId="0" fontId="12" fillId="3" borderId="0" xfId="0" applyFont="1" applyFill="1" applyAlignment="1">
      <alignment horizontal="left" vertical="center" wrapText="1"/>
    </xf>
    <xf numFmtId="0" fontId="27" fillId="2" borderId="0" xfId="0" applyFont="1" applyFill="1" applyAlignment="1">
      <alignment horizontal="center" vertical="center"/>
    </xf>
    <xf numFmtId="0" fontId="54"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12" fillId="0" borderId="0" xfId="0" applyFont="1" applyAlignment="1">
      <alignment wrapText="1"/>
    </xf>
    <xf numFmtId="0" fontId="6" fillId="2" borderId="20" xfId="0" applyFont="1" applyFill="1" applyBorder="1" applyAlignment="1">
      <alignment horizontal="center" vertical="center" readingOrder="1"/>
    </xf>
    <xf numFmtId="0" fontId="54" fillId="0" borderId="0" xfId="0" applyFont="1" applyBorder="1" applyAlignment="1">
      <alignment horizontal="center" wrapText="1"/>
    </xf>
    <xf numFmtId="0" fontId="6" fillId="0" borderId="0" xfId="0" applyFont="1" applyAlignment="1">
      <alignment horizontal="center" vertical="center" wrapText="1"/>
    </xf>
    <xf numFmtId="0" fontId="6" fillId="2" borderId="0" xfId="0" applyFont="1" applyFill="1" applyBorder="1" applyAlignment="1">
      <alignment horizontal="center" vertical="center" readingOrder="1"/>
    </xf>
    <xf numFmtId="0" fontId="6" fillId="3" borderId="20" xfId="0" applyFont="1" applyFill="1" applyBorder="1" applyAlignment="1">
      <alignment horizontal="center" vertical="center" readingOrder="1"/>
    </xf>
    <xf numFmtId="0" fontId="53" fillId="3" borderId="0" xfId="0" applyFont="1" applyFill="1" applyBorder="1" applyAlignment="1">
      <alignment horizontal="right" wrapText="1"/>
    </xf>
    <xf numFmtId="0" fontId="55" fillId="3" borderId="0" xfId="0" applyFont="1" applyFill="1" applyBorder="1" applyAlignment="1">
      <alignment horizontal="left" vertical="center" wrapText="1"/>
    </xf>
    <xf numFmtId="0" fontId="6" fillId="3" borderId="0" xfId="0" applyFont="1" applyFill="1" applyBorder="1" applyAlignment="1">
      <alignment horizontal="center" vertical="center" readingOrder="1"/>
    </xf>
    <xf numFmtId="0" fontId="53" fillId="0" borderId="0" xfId="0" applyFont="1" applyBorder="1" applyAlignment="1">
      <alignment horizontal="right" wrapText="1"/>
    </xf>
    <xf numFmtId="0" fontId="55" fillId="0" borderId="0" xfId="0" applyFont="1" applyBorder="1" applyAlignment="1">
      <alignment horizontal="left" vertical="center" wrapText="1"/>
    </xf>
    <xf numFmtId="0" fontId="53" fillId="3" borderId="0" xfId="0" applyFont="1" applyFill="1" applyAlignment="1">
      <alignment horizontal="right" wrapText="1"/>
    </xf>
    <xf numFmtId="0" fontId="55" fillId="3" borderId="0" xfId="0" applyFont="1" applyFill="1" applyAlignment="1">
      <alignment horizontal="left" vertical="center" wrapText="1"/>
    </xf>
    <xf numFmtId="0" fontId="53" fillId="0" borderId="0" xfId="0" applyFont="1" applyAlignment="1">
      <alignment horizontal="right" wrapText="1"/>
    </xf>
    <xf numFmtId="0" fontId="6" fillId="2" borderId="7" xfId="0" applyFont="1" applyFill="1" applyBorder="1" applyAlignment="1">
      <alignment horizontal="center" vertical="center"/>
    </xf>
    <xf numFmtId="0" fontId="55" fillId="0" borderId="0" xfId="0" applyFont="1" applyAlignment="1">
      <alignment horizontal="left" vertical="center" wrapText="1"/>
    </xf>
    <xf numFmtId="0" fontId="6" fillId="3" borderId="21" xfId="0" applyFont="1" applyFill="1" applyBorder="1" applyAlignment="1">
      <alignment horizontal="center" vertical="center" wrapText="1" readingOrder="1"/>
    </xf>
    <xf numFmtId="0" fontId="6" fillId="3" borderId="12" xfId="0" applyFont="1" applyFill="1" applyBorder="1" applyAlignment="1">
      <alignment horizontal="center" vertical="center" wrapText="1"/>
    </xf>
    <xf numFmtId="0" fontId="6" fillId="3" borderId="22" xfId="0" applyFont="1" applyFill="1" applyBorder="1" applyAlignment="1">
      <alignment horizontal="center" vertical="center" wrapText="1" readingOrder="1"/>
    </xf>
    <xf numFmtId="0" fontId="18" fillId="3" borderId="22" xfId="0" applyFont="1" applyFill="1" applyBorder="1" applyAlignment="1">
      <alignment horizontal="center" vertical="center" wrapText="1" readingOrder="1"/>
    </xf>
    <xf numFmtId="0" fontId="18" fillId="3" borderId="21" xfId="0" applyFont="1" applyFill="1" applyBorder="1" applyAlignment="1">
      <alignment horizontal="center" vertical="center" wrapText="1" readingOrder="1"/>
    </xf>
    <xf numFmtId="0" fontId="27" fillId="0" borderId="0" xfId="0" applyFont="1" applyAlignment="1">
      <alignment vertical="center" readingOrder="1"/>
    </xf>
    <xf numFmtId="0" fontId="15" fillId="0" borderId="0" xfId="3" applyFont="1" applyAlignment="1">
      <alignment horizontal="distributed" vertical="center" wrapText="1"/>
    </xf>
    <xf numFmtId="0" fontId="29" fillId="0" borderId="0" xfId="3" applyFont="1" applyAlignment="1">
      <alignment horizontal="distributed" vertical="center" wrapText="1"/>
    </xf>
    <xf numFmtId="0" fontId="28" fillId="0" borderId="0" xfId="3" applyFont="1" applyAlignment="1">
      <alignment horizontal="right" vertical="top" wrapText="1"/>
    </xf>
    <xf numFmtId="0" fontId="35" fillId="0" borderId="0" xfId="3" applyFont="1" applyAlignment="1">
      <alignment horizontal="right" vertical="top" wrapText="1" readingOrder="2"/>
    </xf>
    <xf numFmtId="0" fontId="15" fillId="0" borderId="0" xfId="3" applyFont="1" applyAlignment="1">
      <alignment horizontal="distributed" vertical="top" wrapText="1"/>
    </xf>
    <xf numFmtId="0" fontId="36" fillId="0" borderId="0" xfId="3" applyFont="1" applyAlignment="1">
      <alignment horizontal="left" vertical="top" wrapText="1"/>
    </xf>
    <xf numFmtId="0" fontId="31" fillId="0" borderId="0" xfId="3" applyFont="1" applyAlignment="1">
      <alignment horizontal="left" vertical="top" wrapText="1"/>
    </xf>
    <xf numFmtId="0" fontId="15" fillId="0" borderId="0" xfId="3" applyFont="1" applyAlignment="1">
      <alignment horizontal="right" vertical="top" wrapText="1"/>
    </xf>
    <xf numFmtId="0" fontId="29" fillId="0" borderId="0" xfId="3" applyFont="1" applyAlignment="1">
      <alignment horizontal="distributed" vertical="top" wrapText="1"/>
    </xf>
    <xf numFmtId="0" fontId="27" fillId="0" borderId="0" xfId="3" applyFont="1" applyAlignment="1">
      <alignment horizontal="distributed" vertical="center" wrapText="1" readingOrder="1"/>
    </xf>
    <xf numFmtId="0" fontId="15" fillId="0" borderId="0" xfId="3" applyFont="1" applyAlignment="1">
      <alignment horizontal="distributed" vertical="center"/>
    </xf>
    <xf numFmtId="0" fontId="13" fillId="0" borderId="0" xfId="3" applyFont="1" applyAlignment="1">
      <alignment horizontal="distributed" vertical="center" wrapText="1" readingOrder="1"/>
    </xf>
    <xf numFmtId="0" fontId="41" fillId="0" borderId="0" xfId="3" applyFont="1" applyAlignment="1">
      <alignment horizontal="justify" readingOrder="2"/>
    </xf>
    <xf numFmtId="0" fontId="49" fillId="0" borderId="0" xfId="3"/>
    <xf numFmtId="0" fontId="28" fillId="0" borderId="0" xfId="3" applyFont="1" applyAlignment="1">
      <alignment horizontal="right" vertical="top" wrapText="1" indent="3" readingOrder="2"/>
    </xf>
    <xf numFmtId="0" fontId="28" fillId="0" borderId="0" xfId="3" applyFont="1" applyAlignment="1">
      <alignment horizontal="distributed" vertical="top" wrapText="1"/>
    </xf>
    <xf numFmtId="0" fontId="27" fillId="0" borderId="0" xfId="3" applyFont="1" applyAlignment="1">
      <alignment vertical="top" wrapText="1"/>
    </xf>
    <xf numFmtId="0" fontId="27" fillId="0" borderId="0" xfId="3" applyFont="1" applyAlignment="1">
      <alignment horizontal="left" vertical="top" wrapText="1" indent="2"/>
    </xf>
    <xf numFmtId="0" fontId="35" fillId="0" borderId="0" xfId="3" applyFont="1" applyFill="1" applyAlignment="1">
      <alignment horizontal="distributed" vertical="center"/>
    </xf>
    <xf numFmtId="0" fontId="43" fillId="0" borderId="0" xfId="2" applyFont="1" applyFill="1" applyBorder="1" applyAlignment="1" applyProtection="1">
      <alignment horizontal="distributed" vertical="center"/>
    </xf>
    <xf numFmtId="0" fontId="15" fillId="0" borderId="0" xfId="0" applyFont="1" applyAlignment="1">
      <alignment horizontal="distributed" vertical="center" wrapText="1"/>
    </xf>
    <xf numFmtId="0" fontId="15" fillId="0" borderId="0" xfId="0" applyFont="1" applyAlignment="1">
      <alignment vertical="center" wrapText="1"/>
    </xf>
    <xf numFmtId="0" fontId="15" fillId="0" borderId="0" xfId="5" applyFont="1" applyAlignment="1">
      <alignment vertical="center" wrapText="1"/>
    </xf>
    <xf numFmtId="165" fontId="5" fillId="3" borderId="23" xfId="0" applyNumberFormat="1" applyFont="1" applyFill="1" applyBorder="1" applyAlignment="1">
      <alignment horizontal="left" vertical="center" indent="1"/>
    </xf>
    <xf numFmtId="165" fontId="5" fillId="3" borderId="23" xfId="0" applyNumberFormat="1" applyFont="1" applyFill="1" applyBorder="1" applyAlignment="1">
      <alignment horizontal="right" vertical="center" indent="1"/>
    </xf>
    <xf numFmtId="49" fontId="4" fillId="3" borderId="23" xfId="0" applyNumberFormat="1" applyFont="1" applyFill="1" applyBorder="1" applyAlignment="1">
      <alignment horizontal="right" vertical="center" indent="1"/>
    </xf>
    <xf numFmtId="165" fontId="6" fillId="2" borderId="3" xfId="0" applyNumberFormat="1" applyFont="1" applyFill="1" applyBorder="1" applyAlignment="1">
      <alignment horizontal="right" vertical="center" indent="1"/>
    </xf>
    <xf numFmtId="165" fontId="6" fillId="3" borderId="4" xfId="0" applyNumberFormat="1" applyFont="1" applyFill="1" applyBorder="1" applyAlignment="1">
      <alignment horizontal="right" vertical="center" indent="1"/>
    </xf>
    <xf numFmtId="165" fontId="6" fillId="2" borderId="4" xfId="0" applyNumberFormat="1" applyFont="1" applyFill="1" applyBorder="1" applyAlignment="1">
      <alignment horizontal="right" vertical="center" indent="1"/>
    </xf>
    <xf numFmtId="165" fontId="6" fillId="3" borderId="5" xfId="0" applyNumberFormat="1" applyFont="1" applyFill="1" applyBorder="1" applyAlignment="1">
      <alignment horizontal="right" vertical="center" indent="1"/>
    </xf>
    <xf numFmtId="165" fontId="6" fillId="3" borderId="23" xfId="0" applyNumberFormat="1" applyFont="1" applyFill="1" applyBorder="1" applyAlignment="1">
      <alignment horizontal="right" vertical="center" indent="1"/>
    </xf>
    <xf numFmtId="165" fontId="6" fillId="2" borderId="9" xfId="6" applyNumberFormat="1" applyFont="1" applyFill="1" applyBorder="1" applyAlignment="1">
      <alignment vertical="center"/>
    </xf>
    <xf numFmtId="165" fontId="6" fillId="3" borderId="10" xfId="6" applyNumberFormat="1" applyFont="1" applyFill="1" applyBorder="1" applyAlignment="1">
      <alignment vertical="center"/>
    </xf>
    <xf numFmtId="165" fontId="6" fillId="2" borderId="10" xfId="6" applyNumberFormat="1" applyFont="1" applyFill="1" applyBorder="1" applyAlignment="1">
      <alignment vertical="center"/>
    </xf>
    <xf numFmtId="165" fontId="6" fillId="3" borderId="11" xfId="6" applyNumberFormat="1" applyFont="1" applyFill="1" applyBorder="1" applyAlignment="1">
      <alignment vertical="center"/>
    </xf>
    <xf numFmtId="165" fontId="6" fillId="2" borderId="12" xfId="6" applyNumberFormat="1" applyFont="1" applyFill="1" applyBorder="1" applyAlignment="1">
      <alignment vertical="center"/>
    </xf>
    <xf numFmtId="49" fontId="11" fillId="3" borderId="8" xfId="6" applyNumberFormat="1" applyFont="1" applyFill="1" applyBorder="1" applyAlignment="1">
      <alignment horizontal="center" vertical="center"/>
    </xf>
    <xf numFmtId="165" fontId="6" fillId="2" borderId="11" xfId="6" applyNumberFormat="1" applyFont="1" applyFill="1" applyBorder="1" applyAlignment="1">
      <alignment vertical="center"/>
    </xf>
    <xf numFmtId="165" fontId="6" fillId="3" borderId="12" xfId="6" applyNumberFormat="1" applyFont="1" applyFill="1" applyBorder="1" applyAlignment="1">
      <alignment vertical="center"/>
    </xf>
    <xf numFmtId="165" fontId="6" fillId="2" borderId="13" xfId="6" applyNumberFormat="1" applyFont="1" applyFill="1" applyBorder="1" applyAlignment="1">
      <alignment vertical="center"/>
    </xf>
    <xf numFmtId="165" fontId="6" fillId="3" borderId="9" xfId="6" applyNumberFormat="1" applyFont="1" applyFill="1" applyBorder="1" applyAlignment="1">
      <alignment vertical="center"/>
    </xf>
    <xf numFmtId="0" fontId="5" fillId="0" borderId="0" xfId="0" applyFont="1" applyAlignment="1">
      <alignment wrapText="1"/>
    </xf>
    <xf numFmtId="0" fontId="5" fillId="0" borderId="0" xfId="0" applyFont="1" applyAlignment="1">
      <alignment horizontal="right" vertical="center" indent="1"/>
    </xf>
    <xf numFmtId="165" fontId="6" fillId="2" borderId="9" xfId="6" applyNumberFormat="1" applyFont="1" applyFill="1" applyBorder="1" applyAlignment="1">
      <alignment horizontal="right" vertical="center"/>
    </xf>
    <xf numFmtId="165" fontId="6" fillId="3" borderId="10" xfId="6" applyNumberFormat="1" applyFont="1" applyFill="1" applyBorder="1" applyAlignment="1">
      <alignment horizontal="right" vertical="center"/>
    </xf>
    <xf numFmtId="165" fontId="6" fillId="3" borderId="11" xfId="6" applyNumberFormat="1" applyFont="1" applyFill="1" applyBorder="1" applyAlignment="1">
      <alignment horizontal="right" vertical="center"/>
    </xf>
    <xf numFmtId="165" fontId="6" fillId="2" borderId="12" xfId="6" applyNumberFormat="1" applyFont="1" applyFill="1" applyBorder="1" applyAlignment="1">
      <alignment horizontal="right" vertical="center"/>
    </xf>
    <xf numFmtId="165" fontId="6" fillId="3" borderId="9" xfId="6" applyNumberFormat="1" applyFont="1" applyFill="1" applyBorder="1" applyAlignment="1">
      <alignment horizontal="right" vertical="center"/>
    </xf>
    <xf numFmtId="165" fontId="6" fillId="2" borderId="10" xfId="6" applyNumberFormat="1" applyFont="1" applyFill="1" applyBorder="1" applyAlignment="1">
      <alignment horizontal="right" vertical="center"/>
    </xf>
    <xf numFmtId="165" fontId="6" fillId="3" borderId="17" xfId="6" applyNumberFormat="1" applyFont="1" applyFill="1" applyBorder="1" applyAlignment="1">
      <alignment horizontal="right" vertical="center"/>
    </xf>
    <xf numFmtId="165" fontId="6" fillId="2" borderId="0" xfId="0" applyNumberFormat="1" applyFont="1" applyFill="1" applyBorder="1" applyAlignment="1">
      <alignment horizontal="right" vertical="center" indent="1"/>
    </xf>
    <xf numFmtId="165" fontId="6" fillId="3" borderId="0" xfId="0" applyNumberFormat="1" applyFont="1" applyFill="1" applyBorder="1" applyAlignment="1">
      <alignment horizontal="right" vertical="center" indent="1"/>
    </xf>
    <xf numFmtId="165" fontId="6" fillId="2" borderId="1" xfId="0" applyNumberFormat="1" applyFont="1" applyFill="1" applyBorder="1" applyAlignment="1">
      <alignment horizontal="right" vertical="center" indent="1"/>
    </xf>
    <xf numFmtId="165" fontId="6" fillId="3" borderId="1" xfId="0" applyNumberFormat="1" applyFont="1" applyFill="1" applyBorder="1" applyAlignment="1">
      <alignment horizontal="right" vertical="center" indent="1"/>
    </xf>
    <xf numFmtId="165" fontId="6" fillId="2" borderId="5" xfId="0" applyNumberFormat="1" applyFont="1" applyFill="1" applyBorder="1" applyAlignment="1">
      <alignment horizontal="right" vertical="center" indent="1"/>
    </xf>
    <xf numFmtId="165" fontId="6" fillId="3" borderId="6" xfId="0" applyNumberFormat="1" applyFont="1" applyFill="1" applyBorder="1" applyAlignment="1">
      <alignment horizontal="right" vertical="center" indent="1"/>
    </xf>
    <xf numFmtId="0" fontId="5" fillId="0" borderId="0" xfId="0" applyFont="1"/>
    <xf numFmtId="165" fontId="17" fillId="2" borderId="9" xfId="6" applyNumberFormat="1" applyFont="1" applyFill="1" applyBorder="1" applyAlignment="1">
      <alignment vertical="center"/>
    </xf>
    <xf numFmtId="165" fontId="17" fillId="3" borderId="10" xfId="6" applyNumberFormat="1" applyFont="1" applyFill="1" applyBorder="1" applyAlignment="1">
      <alignment vertical="center"/>
    </xf>
    <xf numFmtId="165" fontId="17" fillId="2" borderId="10" xfId="6" applyNumberFormat="1" applyFont="1" applyFill="1" applyBorder="1" applyAlignment="1">
      <alignment vertical="center"/>
    </xf>
    <xf numFmtId="165" fontId="17" fillId="3" borderId="11" xfId="6" applyNumberFormat="1" applyFont="1" applyFill="1" applyBorder="1" applyAlignment="1">
      <alignment vertical="center"/>
    </xf>
    <xf numFmtId="165" fontId="52" fillId="3" borderId="10" xfId="6" applyNumberFormat="1" applyFont="1" applyFill="1" applyBorder="1" applyAlignment="1">
      <alignment vertical="center"/>
    </xf>
    <xf numFmtId="165" fontId="0" fillId="0" borderId="0" xfId="0" applyNumberFormat="1" applyAlignment="1">
      <alignment horizontal="right" vertical="center" indent="1"/>
    </xf>
    <xf numFmtId="166" fontId="0" fillId="0" borderId="0" xfId="1" applyNumberFormat="1" applyFont="1" applyAlignment="1">
      <alignment horizontal="center" vertical="center"/>
    </xf>
    <xf numFmtId="166" fontId="0" fillId="0" borderId="0" xfId="0" applyNumberFormat="1" applyAlignment="1">
      <alignment horizontal="right" vertical="center" indent="1"/>
    </xf>
    <xf numFmtId="49" fontId="6" fillId="3" borderId="12" xfId="6" applyNumberFormat="1" applyFont="1" applyFill="1" applyBorder="1" applyAlignment="1">
      <alignment horizontal="center" vertical="center"/>
    </xf>
    <xf numFmtId="0" fontId="31" fillId="0" borderId="0" xfId="3" applyFont="1" applyAlignment="1">
      <alignment horizontal="left" vertical="top" wrapText="1"/>
    </xf>
    <xf numFmtId="0" fontId="28" fillId="0" borderId="0" xfId="3" applyFont="1" applyAlignment="1">
      <alignment horizontal="right" vertical="top" wrapText="1"/>
    </xf>
    <xf numFmtId="0" fontId="28" fillId="0" borderId="0" xfId="3" applyFont="1" applyAlignment="1">
      <alignment horizontal="right" vertical="top" wrapText="1"/>
    </xf>
    <xf numFmtId="0" fontId="31" fillId="0" borderId="0" xfId="3" applyFont="1" applyAlignment="1">
      <alignment horizontal="left" vertical="top" wrapText="1"/>
    </xf>
    <xf numFmtId="1" fontId="5" fillId="2" borderId="3" xfId="0" applyNumberFormat="1" applyFont="1" applyFill="1" applyBorder="1" applyAlignment="1">
      <alignment horizontal="right" vertical="center" indent="1"/>
    </xf>
    <xf numFmtId="1" fontId="5" fillId="3" borderId="4" xfId="0" applyNumberFormat="1" applyFont="1" applyFill="1" applyBorder="1" applyAlignment="1">
      <alignment horizontal="right" vertical="center" indent="1"/>
    </xf>
    <xf numFmtId="1" fontId="5" fillId="2" borderId="4" xfId="0" applyNumberFormat="1" applyFont="1" applyFill="1" applyBorder="1" applyAlignment="1">
      <alignment horizontal="right" vertical="center" indent="1"/>
    </xf>
    <xf numFmtId="165" fontId="6" fillId="2" borderId="8" xfId="6" applyNumberFormat="1" applyFont="1" applyFill="1" applyBorder="1" applyAlignment="1">
      <alignment vertical="center"/>
    </xf>
    <xf numFmtId="165" fontId="57" fillId="0" borderId="0" xfId="0" applyNumberFormat="1" applyFont="1" applyAlignment="1">
      <alignment horizontal="right"/>
    </xf>
    <xf numFmtId="165" fontId="6" fillId="3" borderId="8" xfId="6" applyNumberFormat="1" applyFont="1" applyFill="1" applyBorder="1" applyAlignment="1">
      <alignment vertical="center"/>
    </xf>
    <xf numFmtId="165" fontId="5" fillId="3" borderId="17" xfId="6" applyNumberFormat="1" applyFont="1" applyFill="1" applyBorder="1" applyAlignment="1">
      <alignment vertical="center"/>
    </xf>
    <xf numFmtId="165" fontId="5" fillId="2" borderId="30" xfId="6" applyNumberFormat="1" applyFont="1" applyFill="1" applyBorder="1" applyAlignment="1">
      <alignment vertical="center"/>
    </xf>
    <xf numFmtId="165" fontId="5" fillId="2" borderId="8" xfId="6" applyNumberFormat="1" applyFont="1" applyFill="1" applyBorder="1" applyAlignment="1">
      <alignment vertical="center"/>
    </xf>
    <xf numFmtId="165" fontId="5" fillId="0" borderId="9" xfId="6" applyNumberFormat="1" applyFont="1" applyBorder="1" applyAlignment="1">
      <alignment horizontal="right" vertical="center" indent="1"/>
    </xf>
    <xf numFmtId="2" fontId="5" fillId="0" borderId="9" xfId="6" applyNumberFormat="1" applyFont="1" applyBorder="1" applyAlignment="1">
      <alignment horizontal="right" vertical="center" indent="1"/>
    </xf>
    <xf numFmtId="165" fontId="5" fillId="3" borderId="10" xfId="6" applyNumberFormat="1" applyFont="1" applyFill="1" applyBorder="1" applyAlignment="1">
      <alignment horizontal="right" vertical="center" indent="1"/>
    </xf>
    <xf numFmtId="2" fontId="5" fillId="3" borderId="10" xfId="6" applyNumberFormat="1" applyFont="1" applyFill="1" applyBorder="1" applyAlignment="1">
      <alignment horizontal="right" vertical="center" indent="1"/>
    </xf>
    <xf numFmtId="165" fontId="5" fillId="0" borderId="10" xfId="6" applyNumberFormat="1" applyFont="1" applyBorder="1" applyAlignment="1">
      <alignment horizontal="right" vertical="center" indent="1"/>
    </xf>
    <xf numFmtId="2" fontId="5" fillId="0" borderId="10" xfId="6" applyNumberFormat="1" applyFont="1" applyBorder="1" applyAlignment="1">
      <alignment horizontal="right" vertical="center" indent="1"/>
    </xf>
    <xf numFmtId="165" fontId="5" fillId="3" borderId="11" xfId="6" applyNumberFormat="1" applyFont="1" applyFill="1" applyBorder="1" applyAlignment="1">
      <alignment horizontal="right" vertical="center" indent="1"/>
    </xf>
    <xf numFmtId="2" fontId="5" fillId="3" borderId="11" xfId="6" applyNumberFormat="1" applyFont="1" applyFill="1" applyBorder="1" applyAlignment="1">
      <alignment horizontal="right" vertical="center" indent="1"/>
    </xf>
    <xf numFmtId="165" fontId="6" fillId="2" borderId="12" xfId="6" applyNumberFormat="1" applyFont="1" applyFill="1" applyBorder="1" applyAlignment="1">
      <alignment horizontal="right" vertical="center" indent="1"/>
    </xf>
    <xf numFmtId="165" fontId="6" fillId="2" borderId="9" xfId="6" applyNumberFormat="1" applyFont="1" applyFill="1" applyBorder="1" applyAlignment="1">
      <alignment horizontal="right" vertical="center" indent="1"/>
    </xf>
    <xf numFmtId="165" fontId="5" fillId="2" borderId="9" xfId="6" applyNumberFormat="1" applyFont="1" applyFill="1" applyBorder="1" applyAlignment="1">
      <alignment horizontal="right" vertical="center" indent="1"/>
    </xf>
    <xf numFmtId="165" fontId="6" fillId="3" borderId="10" xfId="6" applyNumberFormat="1" applyFont="1" applyFill="1" applyBorder="1" applyAlignment="1">
      <alignment horizontal="right" vertical="center" indent="1"/>
    </xf>
    <xf numFmtId="165" fontId="6" fillId="2" borderId="11" xfId="6" applyNumberFormat="1" applyFont="1" applyFill="1" applyBorder="1" applyAlignment="1">
      <alignment horizontal="right" vertical="center" indent="1"/>
    </xf>
    <xf numFmtId="165" fontId="5" fillId="2" borderId="11" xfId="6" applyNumberFormat="1" applyFont="1" applyFill="1" applyBorder="1" applyAlignment="1">
      <alignment horizontal="right" vertical="center" indent="1"/>
    </xf>
    <xf numFmtId="165" fontId="6" fillId="3" borderId="12" xfId="6" applyNumberFormat="1" applyFont="1" applyFill="1" applyBorder="1" applyAlignment="1">
      <alignment horizontal="right" vertical="center" indent="1"/>
    </xf>
    <xf numFmtId="165" fontId="6" fillId="2" borderId="10" xfId="6" applyNumberFormat="1" applyFont="1" applyFill="1" applyBorder="1" applyAlignment="1">
      <alignment horizontal="right" vertical="center" indent="1"/>
    </xf>
    <xf numFmtId="165" fontId="5" fillId="2" borderId="10" xfId="6" applyNumberFormat="1" applyFont="1" applyFill="1" applyBorder="1" applyAlignment="1">
      <alignment horizontal="right" vertical="center" indent="1"/>
    </xf>
    <xf numFmtId="165" fontId="6" fillId="3" borderId="11" xfId="6" applyNumberFormat="1" applyFont="1" applyFill="1" applyBorder="1" applyAlignment="1">
      <alignment horizontal="right" vertical="center" indent="1"/>
    </xf>
    <xf numFmtId="165" fontId="6" fillId="2" borderId="17" xfId="6" applyNumberFormat="1" applyFont="1" applyFill="1" applyBorder="1" applyAlignment="1">
      <alignment horizontal="right" vertical="center" indent="1"/>
    </xf>
    <xf numFmtId="165" fontId="5" fillId="2" borderId="17" xfId="6" applyNumberFormat="1" applyFont="1" applyFill="1" applyBorder="1" applyAlignment="1">
      <alignment horizontal="right" vertical="center" indent="1"/>
    </xf>
    <xf numFmtId="165" fontId="17" fillId="2" borderId="9" xfId="6" applyNumberFormat="1" applyFont="1" applyFill="1" applyBorder="1" applyAlignment="1">
      <alignment horizontal="right" vertical="center" indent="1"/>
    </xf>
    <xf numFmtId="165" fontId="23" fillId="2" borderId="9" xfId="6" applyNumberFormat="1" applyFont="1" applyFill="1" applyBorder="1" applyAlignment="1">
      <alignment horizontal="right" vertical="center" indent="1"/>
    </xf>
    <xf numFmtId="165" fontId="17" fillId="3" borderId="10" xfId="6" applyNumberFormat="1" applyFont="1" applyFill="1" applyBorder="1" applyAlignment="1">
      <alignment horizontal="right" vertical="center" indent="1"/>
    </xf>
    <xf numFmtId="165" fontId="23" fillId="3" borderId="10" xfId="6" applyNumberFormat="1" applyFont="1" applyFill="1" applyBorder="1" applyAlignment="1">
      <alignment horizontal="right" vertical="center" indent="1"/>
    </xf>
    <xf numFmtId="165" fontId="17" fillId="2" borderId="10" xfId="6" applyNumberFormat="1" applyFont="1" applyFill="1" applyBorder="1" applyAlignment="1">
      <alignment horizontal="right" vertical="center" indent="1"/>
    </xf>
    <xf numFmtId="165" fontId="23" fillId="2" borderId="10" xfId="6" applyNumberFormat="1" applyFont="1" applyFill="1" applyBorder="1" applyAlignment="1">
      <alignment horizontal="right" vertical="center" indent="1"/>
    </xf>
    <xf numFmtId="165" fontId="17" fillId="3" borderId="11" xfId="6" applyNumberFormat="1" applyFont="1" applyFill="1" applyBorder="1" applyAlignment="1">
      <alignment horizontal="right" vertical="center" indent="1"/>
    </xf>
    <xf numFmtId="165" fontId="23" fillId="3" borderId="11" xfId="6" applyNumberFormat="1" applyFont="1" applyFill="1" applyBorder="1" applyAlignment="1">
      <alignment horizontal="right" vertical="center" indent="1"/>
    </xf>
    <xf numFmtId="165" fontId="6" fillId="2" borderId="13" xfId="6" applyNumberFormat="1" applyFont="1" applyFill="1" applyBorder="1" applyAlignment="1">
      <alignment horizontal="right" vertical="center" indent="1"/>
    </xf>
    <xf numFmtId="165" fontId="5" fillId="2" borderId="13" xfId="6" applyNumberFormat="1" applyFont="1" applyFill="1" applyBorder="1" applyAlignment="1">
      <alignment horizontal="right" vertical="center" indent="1"/>
    </xf>
    <xf numFmtId="165" fontId="5" fillId="0" borderId="11" xfId="6" applyNumberFormat="1" applyFont="1" applyBorder="1" applyAlignment="1">
      <alignment horizontal="right" vertical="center" indent="1"/>
    </xf>
    <xf numFmtId="2" fontId="5" fillId="0" borderId="11" xfId="6" applyNumberFormat="1" applyFont="1" applyBorder="1" applyAlignment="1">
      <alignment horizontal="right" vertical="center" indent="1"/>
    </xf>
    <xf numFmtId="2" fontId="6" fillId="3" borderId="12" xfId="6" applyNumberFormat="1" applyFont="1" applyFill="1" applyBorder="1" applyAlignment="1">
      <alignment horizontal="right" vertical="center" indent="1"/>
    </xf>
    <xf numFmtId="0" fontId="58" fillId="0" borderId="0" xfId="0" applyFont="1" applyAlignment="1">
      <alignment vertical="center" wrapText="1"/>
    </xf>
    <xf numFmtId="49" fontId="6" fillId="0" borderId="2" xfId="0" applyNumberFormat="1" applyFont="1" applyBorder="1" applyAlignment="1">
      <alignment vertical="center"/>
    </xf>
    <xf numFmtId="0" fontId="8" fillId="0" borderId="2" xfId="0" applyFont="1" applyBorder="1" applyAlignment="1">
      <alignment vertical="center"/>
    </xf>
    <xf numFmtId="49" fontId="4" fillId="0" borderId="0" xfId="0" applyNumberFormat="1" applyFont="1" applyBorder="1" applyAlignment="1">
      <alignment vertical="center"/>
    </xf>
    <xf numFmtId="0" fontId="65" fillId="0" borderId="0" xfId="0" applyFont="1" applyAlignment="1">
      <alignment horizontal="right" vertical="center" readingOrder="2"/>
    </xf>
    <xf numFmtId="165" fontId="6" fillId="2" borderId="29" xfId="0" applyNumberFormat="1" applyFont="1" applyFill="1" applyBorder="1" applyAlignment="1">
      <alignment horizontal="right" vertical="center" indent="1"/>
    </xf>
    <xf numFmtId="0" fontId="12" fillId="5" borderId="31" xfId="0" applyFont="1" applyFill="1" applyBorder="1" applyAlignment="1">
      <alignment horizontal="left" vertical="center" wrapText="1" indent="1" readingOrder="1"/>
    </xf>
    <xf numFmtId="165" fontId="5" fillId="3" borderId="32" xfId="6" applyNumberFormat="1" applyFont="1" applyFill="1" applyBorder="1" applyAlignment="1">
      <alignment vertical="center"/>
    </xf>
    <xf numFmtId="165" fontId="6" fillId="3" borderId="0" xfId="6" applyNumberFormat="1" applyFont="1" applyFill="1" applyBorder="1" applyAlignment="1">
      <alignment vertical="center"/>
    </xf>
    <xf numFmtId="49" fontId="12" fillId="3" borderId="13" xfId="6" applyNumberFormat="1" applyFont="1" applyFill="1" applyBorder="1" applyAlignment="1">
      <alignment horizontal="center" vertical="top" wrapText="1"/>
    </xf>
    <xf numFmtId="49" fontId="4" fillId="3" borderId="12" xfId="6" applyNumberFormat="1" applyFont="1" applyFill="1" applyBorder="1" applyAlignment="1">
      <alignment horizontal="center" vertical="center"/>
    </xf>
    <xf numFmtId="49" fontId="6" fillId="3" borderId="12" xfId="6" applyNumberFormat="1" applyFont="1" applyFill="1" applyBorder="1" applyAlignment="1">
      <alignment horizontal="center" vertical="center"/>
    </xf>
    <xf numFmtId="165" fontId="6" fillId="3" borderId="3" xfId="0" applyNumberFormat="1" applyFont="1" applyFill="1" applyBorder="1" applyAlignment="1">
      <alignment horizontal="right" vertical="center" indent="1"/>
    </xf>
    <xf numFmtId="165" fontId="6" fillId="3" borderId="29" xfId="0" applyNumberFormat="1" applyFont="1" applyFill="1" applyBorder="1" applyAlignment="1">
      <alignment horizontal="right" vertical="center" indent="1"/>
    </xf>
    <xf numFmtId="1" fontId="6" fillId="3" borderId="12" xfId="6" applyNumberFormat="1" applyFont="1" applyFill="1" applyBorder="1" applyAlignment="1">
      <alignment horizontal="right" vertical="center" indent="1"/>
    </xf>
    <xf numFmtId="165" fontId="6" fillId="2" borderId="30" xfId="6" applyNumberFormat="1" applyFont="1" applyFill="1" applyBorder="1" applyAlignment="1">
      <alignment horizontal="right" vertical="center" indent="1"/>
    </xf>
    <xf numFmtId="49" fontId="6" fillId="2" borderId="19" xfId="0" applyNumberFormat="1" applyFont="1" applyFill="1" applyBorder="1" applyAlignment="1">
      <alignment horizontal="center" vertical="center"/>
    </xf>
    <xf numFmtId="165" fontId="6" fillId="2" borderId="19" xfId="0" applyNumberFormat="1" applyFont="1" applyFill="1" applyBorder="1" applyAlignment="1">
      <alignment horizontal="center" vertical="center"/>
    </xf>
    <xf numFmtId="49" fontId="4" fillId="2" borderId="19"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165" fontId="6" fillId="2" borderId="6" xfId="0" applyNumberFormat="1" applyFont="1" applyFill="1" applyBorder="1" applyAlignment="1">
      <alignment horizontal="right" vertical="center" indent="1"/>
    </xf>
    <xf numFmtId="49" fontId="4" fillId="2" borderId="6" xfId="0" applyNumberFormat="1" applyFont="1" applyFill="1" applyBorder="1" applyAlignment="1">
      <alignment horizontal="center" vertical="center"/>
    </xf>
    <xf numFmtId="49" fontId="6" fillId="2" borderId="12" xfId="6" applyNumberFormat="1" applyFont="1" applyFill="1" applyBorder="1" applyAlignment="1">
      <alignment horizontal="center" vertical="center"/>
    </xf>
    <xf numFmtId="49" fontId="4" fillId="2" borderId="12" xfId="6" applyNumberFormat="1" applyFont="1" applyFill="1" applyBorder="1" applyAlignment="1">
      <alignment horizontal="center" vertical="center"/>
    </xf>
    <xf numFmtId="165" fontId="11" fillId="2" borderId="12" xfId="6" applyNumberFormat="1" applyFont="1" applyFill="1" applyBorder="1" applyAlignment="1">
      <alignment horizontal="center" vertical="center"/>
    </xf>
    <xf numFmtId="165" fontId="5" fillId="3" borderId="30" xfId="6" applyNumberFormat="1" applyFont="1" applyFill="1" applyBorder="1" applyAlignment="1">
      <alignment horizontal="right" vertical="center" indent="1"/>
    </xf>
    <xf numFmtId="49" fontId="18" fillId="2" borderId="12" xfId="6" applyNumberFormat="1" applyFont="1" applyFill="1" applyBorder="1" applyAlignment="1">
      <alignment horizontal="center" vertical="center"/>
    </xf>
    <xf numFmtId="165" fontId="6" fillId="2" borderId="12" xfId="6" applyNumberFormat="1" applyFont="1" applyFill="1" applyBorder="1" applyAlignment="1">
      <alignment horizontal="center" vertical="center"/>
    </xf>
    <xf numFmtId="165" fontId="17" fillId="2" borderId="12" xfId="6" applyNumberFormat="1" applyFont="1" applyFill="1" applyBorder="1" applyAlignment="1">
      <alignment vertical="center"/>
    </xf>
    <xf numFmtId="165" fontId="17" fillId="2" borderId="12" xfId="6" applyNumberFormat="1" applyFont="1" applyFill="1" applyBorder="1" applyAlignment="1">
      <alignment horizontal="right" vertical="center" indent="1"/>
    </xf>
    <xf numFmtId="0" fontId="49" fillId="0" borderId="0" xfId="3" applyAlignment="1">
      <alignment vertical="center"/>
    </xf>
    <xf numFmtId="0" fontId="27" fillId="0" borderId="0" xfId="3" applyFont="1" applyAlignment="1">
      <alignment vertical="center" readingOrder="1"/>
    </xf>
    <xf numFmtId="0" fontId="51" fillId="0" borderId="0" xfId="9" applyAlignment="1">
      <alignment vertical="center"/>
    </xf>
    <xf numFmtId="0" fontId="5" fillId="0" borderId="0" xfId="4" applyAlignment="1">
      <alignment vertical="center"/>
    </xf>
    <xf numFmtId="0" fontId="49" fillId="2" borderId="0" xfId="3" applyFill="1" applyAlignment="1">
      <alignment vertical="center"/>
    </xf>
    <xf numFmtId="0" fontId="67" fillId="2" borderId="0" xfId="3" applyFont="1" applyFill="1" applyAlignment="1">
      <alignment horizontal="center" vertical="center" readingOrder="1"/>
    </xf>
    <xf numFmtId="165" fontId="5" fillId="0" borderId="0" xfId="6" applyNumberFormat="1"/>
    <xf numFmtId="0" fontId="26" fillId="0" borderId="0" xfId="4" applyFont="1" applyAlignment="1">
      <alignment horizontal="right" vertical="center" wrapText="1" indent="2"/>
    </xf>
    <xf numFmtId="0" fontId="28" fillId="0" borderId="0" xfId="4" applyFont="1" applyAlignment="1">
      <alignment horizontal="left" vertical="center" wrapText="1" indent="2"/>
    </xf>
    <xf numFmtId="0" fontId="66" fillId="0" borderId="0" xfId="3" applyFont="1" applyAlignment="1">
      <alignment horizontal="center" vertical="center" wrapText="1" readingOrder="1"/>
    </xf>
    <xf numFmtId="0" fontId="26" fillId="0" borderId="0" xfId="3" applyFont="1" applyAlignment="1">
      <alignment horizontal="center" vertical="center" wrapText="1" readingOrder="1"/>
    </xf>
    <xf numFmtId="0" fontId="46" fillId="0" borderId="0" xfId="3" applyFont="1" applyAlignment="1">
      <alignment horizontal="center" vertical="center" wrapText="1" readingOrder="1"/>
    </xf>
    <xf numFmtId="0" fontId="13" fillId="2" borderId="0" xfId="3" applyFont="1" applyFill="1" applyAlignment="1">
      <alignment horizontal="center" vertical="center" wrapText="1" readingOrder="1"/>
    </xf>
    <xf numFmtId="0" fontId="69" fillId="0" borderId="0" xfId="3" applyFont="1" applyAlignment="1">
      <alignment horizontal="center" vertical="center" wrapText="1" readingOrder="1"/>
    </xf>
    <xf numFmtId="0" fontId="26" fillId="2" borderId="0" xfId="3" applyFont="1" applyFill="1" applyAlignment="1">
      <alignment horizontal="center" vertical="center" wrapText="1" readingOrder="1"/>
    </xf>
    <xf numFmtId="0" fontId="26" fillId="0" borderId="0" xfId="3" applyFont="1" applyAlignment="1">
      <alignment horizontal="right" vertical="top" wrapText="1" readingOrder="2"/>
    </xf>
    <xf numFmtId="0" fontId="45" fillId="0" borderId="0" xfId="0" applyFont="1" applyAlignment="1">
      <alignment horizontal="left" vertical="center" wrapText="1" readingOrder="2"/>
    </xf>
    <xf numFmtId="0" fontId="45" fillId="0" borderId="0" xfId="0" applyFont="1" applyAlignment="1">
      <alignment horizontal="left" vertical="center" readingOrder="2"/>
    </xf>
    <xf numFmtId="0" fontId="31" fillId="0" borderId="0" xfId="3" applyFont="1" applyAlignment="1">
      <alignment horizontal="left" vertical="top" wrapText="1" readingOrder="1"/>
    </xf>
    <xf numFmtId="0" fontId="34" fillId="0" borderId="0" xfId="3" applyFont="1" applyAlignment="1">
      <alignment horizontal="center" vertical="center" wrapText="1" readingOrder="1"/>
    </xf>
    <xf numFmtId="0" fontId="44" fillId="0" borderId="0" xfId="0" applyFont="1" applyAlignment="1">
      <alignment horizontal="right" vertical="center" wrapText="1" readingOrder="2"/>
    </xf>
    <xf numFmtId="0" fontId="32" fillId="0" borderId="0" xfId="0" applyFont="1" applyAlignment="1">
      <alignment horizontal="right" vertical="center" wrapText="1" readingOrder="2"/>
    </xf>
    <xf numFmtId="0" fontId="32" fillId="0" borderId="0" xfId="3" applyFont="1" applyAlignment="1">
      <alignment horizontal="left" vertical="top" wrapText="1"/>
    </xf>
    <xf numFmtId="0" fontId="13" fillId="0" borderId="0" xfId="3" applyFont="1" applyAlignment="1">
      <alignment horizontal="center" vertical="center" wrapText="1" readingOrder="1"/>
    </xf>
    <xf numFmtId="0" fontId="13" fillId="0" borderId="0" xfId="0" applyFont="1" applyAlignment="1">
      <alignment horizontal="center" vertical="center" wrapText="1" readingOrder="1"/>
    </xf>
    <xf numFmtId="0" fontId="31" fillId="0" borderId="0" xfId="0" applyFont="1" applyAlignment="1">
      <alignment horizontal="center" vertical="center"/>
    </xf>
    <xf numFmtId="0" fontId="6" fillId="0" borderId="2" xfId="0" applyFont="1" applyBorder="1" applyAlignment="1">
      <alignment horizontal="center" vertical="center" wrapText="1"/>
    </xf>
    <xf numFmtId="0" fontId="10" fillId="0" borderId="0" xfId="8" applyFont="1" applyAlignment="1">
      <alignment horizontal="center"/>
    </xf>
    <xf numFmtId="0" fontId="4" fillId="0" borderId="0" xfId="8" applyFont="1" applyBorder="1" applyAlignment="1">
      <alignment horizontal="center" vertical="center"/>
    </xf>
    <xf numFmtId="0" fontId="37" fillId="0" borderId="0" xfId="3" applyFont="1" applyAlignment="1">
      <alignment horizontal="right" vertical="top" wrapText="1" indent="2" readingOrder="2"/>
    </xf>
    <xf numFmtId="0" fontId="28" fillId="0" borderId="0" xfId="3" applyFont="1" applyAlignment="1">
      <alignment horizontal="left" vertical="top" wrapText="1" readingOrder="1"/>
    </xf>
    <xf numFmtId="0" fontId="15" fillId="0" borderId="0" xfId="3" applyFont="1" applyAlignment="1">
      <alignment horizontal="left" vertical="top" wrapText="1" indent="3" readingOrder="1"/>
    </xf>
    <xf numFmtId="0" fontId="26" fillId="0" borderId="0" xfId="3" applyFont="1" applyAlignment="1">
      <alignment horizontal="right" vertical="top" readingOrder="2"/>
    </xf>
    <xf numFmtId="0" fontId="37" fillId="0" borderId="0" xfId="3" applyFont="1" applyAlignment="1">
      <alignment horizontal="center" vertical="top" wrapText="1" readingOrder="2"/>
    </xf>
    <xf numFmtId="0" fontId="10" fillId="0" borderId="0" xfId="3" applyFont="1" applyAlignment="1">
      <alignment horizontal="distributed" vertical="center" wrapText="1" readingOrder="1"/>
    </xf>
    <xf numFmtId="0" fontId="20" fillId="0" borderId="0" xfId="3" applyFont="1" applyAlignment="1">
      <alignment horizontal="center" vertical="center" wrapText="1" readingOrder="1"/>
    </xf>
    <xf numFmtId="0" fontId="26" fillId="0" borderId="0" xfId="3" applyFont="1" applyAlignment="1">
      <alignment horizontal="right" vertical="center" readingOrder="2"/>
    </xf>
    <xf numFmtId="0" fontId="28" fillId="0" borderId="0" xfId="3" applyFont="1" applyAlignment="1">
      <alignment horizontal="left" vertical="center" wrapText="1" readingOrder="1"/>
    </xf>
    <xf numFmtId="0" fontId="28" fillId="0" borderId="0" xfId="3" applyFont="1" applyAlignment="1">
      <alignment horizontal="right" vertical="top" wrapText="1"/>
    </xf>
    <xf numFmtId="0" fontId="36" fillId="0" borderId="0" xfId="3" applyFont="1" applyAlignment="1">
      <alignment horizontal="left" vertical="top" wrapText="1" indent="3" readingOrder="1"/>
    </xf>
    <xf numFmtId="0" fontId="31" fillId="0" borderId="0" xfId="3" applyFont="1" applyAlignment="1">
      <alignment horizontal="left" vertical="top" wrapText="1"/>
    </xf>
    <xf numFmtId="0" fontId="36" fillId="0" borderId="0" xfId="3" applyFont="1" applyAlignment="1">
      <alignment horizontal="left" vertical="top" wrapText="1"/>
    </xf>
    <xf numFmtId="0" fontId="15" fillId="0" borderId="0" xfId="3" applyFont="1" applyAlignment="1">
      <alignment horizontal="left" vertical="top" wrapText="1" indent="3"/>
    </xf>
    <xf numFmtId="0" fontId="42" fillId="0" borderId="0" xfId="3" applyFont="1" applyAlignment="1">
      <alignment horizontal="center" vertical="top" wrapText="1" readingOrder="2"/>
    </xf>
    <xf numFmtId="0" fontId="39" fillId="0" borderId="0" xfId="3" applyFont="1" applyAlignment="1">
      <alignment horizontal="left" vertical="top" wrapText="1"/>
    </xf>
    <xf numFmtId="0" fontId="38" fillId="0" borderId="0" xfId="3" applyFont="1" applyAlignment="1">
      <alignment horizontal="right" vertical="top" wrapText="1" readingOrder="2"/>
    </xf>
    <xf numFmtId="0" fontId="42" fillId="0" borderId="0" xfId="3" applyFont="1" applyAlignment="1">
      <alignment horizontal="right" vertical="top" wrapText="1" indent="3" readingOrder="2"/>
    </xf>
    <xf numFmtId="0" fontId="36" fillId="0" borderId="0" xfId="0" applyFont="1" applyAlignment="1">
      <alignment horizontal="left" vertical="top" wrapText="1" indent="3"/>
    </xf>
    <xf numFmtId="0" fontId="62" fillId="0" borderId="0" xfId="0" applyFont="1" applyAlignment="1">
      <alignment horizontal="right" vertical="top" wrapText="1" indent="2" readingOrder="2"/>
    </xf>
    <xf numFmtId="0" fontId="36" fillId="0" borderId="0" xfId="0" applyFont="1" applyAlignment="1">
      <alignment horizontal="left" vertical="top" wrapText="1" indent="3" readingOrder="1"/>
    </xf>
    <xf numFmtId="0" fontId="27" fillId="0" borderId="0" xfId="0" applyFont="1" applyAlignment="1">
      <alignment horizontal="left" vertical="top" wrapText="1" indent="3"/>
    </xf>
    <xf numFmtId="0" fontId="28" fillId="0" borderId="0" xfId="0" applyFont="1" applyAlignment="1">
      <alignment horizontal="distributed" vertical="top" wrapText="1" indent="2" readingOrder="2"/>
    </xf>
    <xf numFmtId="0" fontId="61" fillId="0" borderId="0" xfId="3" applyFont="1" applyAlignment="1">
      <alignment horizontal="right" vertical="center" readingOrder="2"/>
    </xf>
    <xf numFmtId="0" fontId="28" fillId="0" borderId="0" xfId="3" applyFont="1" applyAlignment="1">
      <alignment horizontal="right" vertical="center" readingOrder="2"/>
    </xf>
    <xf numFmtId="0" fontId="36" fillId="0" borderId="0" xfId="3" applyFont="1" applyAlignment="1">
      <alignment horizontal="left" vertical="top" wrapText="1" indent="3"/>
    </xf>
    <xf numFmtId="0" fontId="31" fillId="0" borderId="0" xfId="0" applyFont="1" applyAlignment="1">
      <alignment horizontal="left" vertical="top" wrapText="1"/>
    </xf>
    <xf numFmtId="0" fontId="26" fillId="0" borderId="0" xfId="0" applyFont="1" applyAlignment="1">
      <alignment horizontal="distributed" vertical="top" wrapText="1" indent="2" readingOrder="2"/>
    </xf>
    <xf numFmtId="0" fontId="63" fillId="0" borderId="0" xfId="0" applyFont="1" applyAlignment="1">
      <alignment horizontal="right" vertical="top" wrapText="1" indent="2" readingOrder="2"/>
    </xf>
    <xf numFmtId="0" fontId="37" fillId="0" borderId="0" xfId="0" applyFont="1" applyAlignment="1">
      <alignment horizontal="right" vertical="top" wrapText="1" indent="2" readingOrder="2"/>
    </xf>
    <xf numFmtId="0" fontId="28" fillId="0" borderId="0" xfId="3" applyFont="1" applyAlignment="1">
      <alignment horizontal="center" vertical="top" wrapText="1"/>
    </xf>
    <xf numFmtId="0" fontId="59" fillId="0" borderId="0" xfId="3" applyFont="1" applyAlignment="1">
      <alignment horizontal="center" vertical="top" wrapText="1" readingOrder="2"/>
    </xf>
    <xf numFmtId="0" fontId="15" fillId="0" borderId="0" xfId="0" applyFont="1" applyAlignment="1">
      <alignment horizontal="left" vertical="top" wrapText="1" indent="3"/>
    </xf>
    <xf numFmtId="0" fontId="26" fillId="0" borderId="0" xfId="0" applyFont="1" applyAlignment="1">
      <alignment horizontal="right" vertical="top" wrapText="1" readingOrder="2"/>
    </xf>
    <xf numFmtId="0" fontId="19" fillId="0" borderId="0" xfId="0" applyFont="1" applyAlignment="1">
      <alignment horizontal="center" vertical="center" wrapText="1"/>
    </xf>
    <xf numFmtId="49" fontId="6" fillId="3" borderId="13" xfId="6" applyNumberFormat="1" applyFont="1" applyFill="1" applyBorder="1" applyAlignment="1">
      <alignment horizontal="center" vertical="center"/>
    </xf>
    <xf numFmtId="49" fontId="6" fillId="0" borderId="0" xfId="6" applyNumberFormat="1" applyFont="1" applyAlignment="1">
      <alignment vertical="center"/>
    </xf>
    <xf numFmtId="49" fontId="4" fillId="3" borderId="7" xfId="6" applyNumberFormat="1" applyFont="1" applyFill="1" applyBorder="1" applyAlignment="1">
      <alignment horizontal="center" vertical="center"/>
    </xf>
    <xf numFmtId="49" fontId="4" fillId="3" borderId="13" xfId="6" applyNumberFormat="1" applyFont="1" applyFill="1" applyBorder="1" applyAlignment="1">
      <alignment horizontal="center" vertical="center"/>
    </xf>
    <xf numFmtId="49" fontId="4" fillId="3" borderId="8" xfId="6" applyNumberFormat="1" applyFont="1" applyFill="1" applyBorder="1" applyAlignment="1">
      <alignment horizontal="center" vertical="center"/>
    </xf>
    <xf numFmtId="49" fontId="5" fillId="3" borderId="7" xfId="6" applyNumberFormat="1" applyFont="1" applyFill="1" applyBorder="1" applyAlignment="1">
      <alignment horizontal="center" vertical="center"/>
    </xf>
    <xf numFmtId="49" fontId="5" fillId="3" borderId="13" xfId="6" applyNumberFormat="1" applyFont="1" applyFill="1" applyBorder="1" applyAlignment="1">
      <alignment horizontal="center" vertical="center"/>
    </xf>
    <xf numFmtId="49" fontId="5" fillId="3" borderId="8" xfId="6" applyNumberFormat="1" applyFont="1" applyFill="1" applyBorder="1" applyAlignment="1">
      <alignment horizontal="center" vertical="center"/>
    </xf>
    <xf numFmtId="49" fontId="16" fillId="0" borderId="0" xfId="6" applyNumberFormat="1" applyFont="1" applyAlignment="1">
      <alignment horizontal="center" vertical="center"/>
    </xf>
    <xf numFmtId="49" fontId="11" fillId="3" borderId="7" xfId="6" applyNumberFormat="1" applyFont="1" applyFill="1" applyBorder="1" applyAlignment="1">
      <alignment horizontal="center" vertical="center"/>
    </xf>
    <xf numFmtId="49" fontId="4" fillId="0" borderId="0" xfId="6" applyNumberFormat="1" applyFont="1" applyAlignment="1">
      <alignment horizontal="center" vertical="center" wrapText="1"/>
    </xf>
    <xf numFmtId="0" fontId="14" fillId="0" borderId="0" xfId="0" applyFont="1" applyAlignment="1">
      <alignment horizontal="center" vertical="center" wrapText="1" readingOrder="1"/>
    </xf>
    <xf numFmtId="49" fontId="6" fillId="3" borderId="7" xfId="6" applyNumberFormat="1" applyFont="1" applyFill="1" applyBorder="1" applyAlignment="1">
      <alignment horizontal="center" vertical="center"/>
    </xf>
    <xf numFmtId="49" fontId="6" fillId="3" borderId="8" xfId="6" applyNumberFormat="1" applyFont="1" applyFill="1" applyBorder="1" applyAlignment="1">
      <alignment horizontal="center" vertical="center"/>
    </xf>
    <xf numFmtId="49" fontId="4" fillId="3" borderId="12" xfId="6" applyNumberFormat="1" applyFont="1" applyFill="1" applyBorder="1" applyAlignment="1">
      <alignment horizontal="center" vertical="center"/>
    </xf>
    <xf numFmtId="49" fontId="11" fillId="3" borderId="12" xfId="6" applyNumberFormat="1" applyFont="1" applyFill="1" applyBorder="1" applyAlignment="1">
      <alignment horizontal="center" vertical="center"/>
    </xf>
    <xf numFmtId="0" fontId="3" fillId="0" borderId="0" xfId="6" applyFont="1" applyAlignment="1">
      <alignment horizontal="right"/>
    </xf>
    <xf numFmtId="49" fontId="6" fillId="3" borderId="24" xfId="6" applyNumberFormat="1" applyFont="1" applyFill="1" applyBorder="1" applyAlignment="1">
      <alignment horizontal="center" vertical="center"/>
    </xf>
    <xf numFmtId="49" fontId="6" fillId="3" borderId="25" xfId="6" applyNumberFormat="1" applyFont="1" applyFill="1" applyBorder="1" applyAlignment="1">
      <alignment horizontal="center" vertical="center"/>
    </xf>
    <xf numFmtId="49" fontId="6" fillId="3" borderId="26" xfId="6" applyNumberFormat="1" applyFont="1" applyFill="1" applyBorder="1" applyAlignment="1">
      <alignment horizontal="center" vertical="center"/>
    </xf>
    <xf numFmtId="0" fontId="3" fillId="0" borderId="0" xfId="0" applyFont="1" applyAlignment="1">
      <alignment horizontal="right"/>
    </xf>
    <xf numFmtId="49" fontId="18" fillId="3" borderId="24" xfId="0" applyNumberFormat="1" applyFont="1" applyFill="1" applyBorder="1" applyAlignment="1">
      <alignment horizontal="center" vertical="center"/>
    </xf>
    <xf numFmtId="49" fontId="18" fillId="3" borderId="26" xfId="0" applyNumberFormat="1" applyFont="1" applyFill="1" applyBorder="1" applyAlignment="1">
      <alignment horizontal="center" vertical="center"/>
    </xf>
    <xf numFmtId="49" fontId="6" fillId="3" borderId="27" xfId="0" applyNumberFormat="1" applyFont="1" applyFill="1" applyBorder="1" applyAlignment="1">
      <alignment horizontal="center" vertical="center" wrapText="1"/>
    </xf>
    <xf numFmtId="49" fontId="6" fillId="3" borderId="28" xfId="0" applyNumberFormat="1" applyFont="1" applyFill="1" applyBorder="1" applyAlignment="1">
      <alignment horizontal="center" vertical="center" wrapText="1"/>
    </xf>
    <xf numFmtId="49" fontId="16" fillId="0" borderId="0" xfId="0" applyNumberFormat="1" applyFont="1" applyAlignment="1">
      <alignment horizontal="center" vertical="center"/>
    </xf>
    <xf numFmtId="49" fontId="4" fillId="0" borderId="0" xfId="0" applyNumberFormat="1" applyFont="1" applyAlignment="1">
      <alignment horizontal="center" vertical="center" wrapText="1"/>
    </xf>
    <xf numFmtId="0" fontId="48" fillId="0" borderId="0" xfId="0" applyFont="1" applyAlignment="1">
      <alignment wrapText="1"/>
    </xf>
    <xf numFmtId="0" fontId="6" fillId="0" borderId="0" xfId="0" applyFont="1" applyBorder="1" applyAlignment="1">
      <alignment horizontal="right" wrapText="1" readingOrder="2"/>
    </xf>
    <xf numFmtId="49" fontId="6" fillId="0" borderId="0" xfId="0" applyNumberFormat="1" applyFont="1" applyAlignment="1">
      <alignment vertical="center"/>
    </xf>
    <xf numFmtId="49" fontId="12" fillId="3" borderId="7" xfId="6" applyNumberFormat="1" applyFont="1" applyFill="1" applyBorder="1" applyAlignment="1">
      <alignment horizontal="center" vertical="center" wrapText="1"/>
    </xf>
    <xf numFmtId="49" fontId="12" fillId="3" borderId="13" xfId="6" applyNumberFormat="1" applyFont="1" applyFill="1" applyBorder="1" applyAlignment="1">
      <alignment horizontal="center" vertical="center" wrapText="1"/>
    </xf>
    <xf numFmtId="49" fontId="12" fillId="3" borderId="8" xfId="6" applyNumberFormat="1" applyFont="1" applyFill="1" applyBorder="1" applyAlignment="1">
      <alignment horizontal="center" vertical="center" wrapText="1"/>
    </xf>
    <xf numFmtId="49" fontId="18" fillId="3" borderId="13" xfId="6"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49" fontId="6" fillId="3" borderId="29" xfId="0" applyNumberFormat="1" applyFont="1" applyFill="1" applyBorder="1" applyAlignment="1">
      <alignment horizontal="center" vertical="center"/>
    </xf>
    <xf numFmtId="49" fontId="6" fillId="3" borderId="19" xfId="0" applyNumberFormat="1" applyFont="1" applyFill="1" applyBorder="1" applyAlignment="1">
      <alignment horizontal="center" vertical="center"/>
    </xf>
    <xf numFmtId="49" fontId="12" fillId="3" borderId="18" xfId="0" applyNumberFormat="1" applyFont="1" applyFill="1" applyBorder="1" applyAlignment="1">
      <alignment horizontal="center" vertical="center"/>
    </xf>
    <xf numFmtId="49" fontId="12" fillId="3" borderId="29" xfId="0" applyNumberFormat="1" applyFont="1" applyFill="1" applyBorder="1" applyAlignment="1">
      <alignment horizontal="center" vertical="center"/>
    </xf>
    <xf numFmtId="49" fontId="12" fillId="3" borderId="19" xfId="0" applyNumberFormat="1" applyFont="1" applyFill="1" applyBorder="1" applyAlignment="1">
      <alignment horizontal="center" vertical="center"/>
    </xf>
    <xf numFmtId="49" fontId="5" fillId="3" borderId="29" xfId="0" applyNumberFormat="1" applyFont="1" applyFill="1" applyBorder="1" applyAlignment="1">
      <alignment horizontal="center" vertical="center"/>
    </xf>
    <xf numFmtId="49" fontId="18" fillId="3" borderId="7" xfId="6" applyNumberFormat="1" applyFont="1" applyFill="1" applyBorder="1" applyAlignment="1">
      <alignment horizontal="center" vertical="center"/>
    </xf>
    <xf numFmtId="49" fontId="18" fillId="3" borderId="8" xfId="6" applyNumberFormat="1" applyFont="1" applyFill="1" applyBorder="1" applyAlignment="1">
      <alignment horizontal="center" vertical="center"/>
    </xf>
    <xf numFmtId="49" fontId="7" fillId="0" borderId="0" xfId="6" applyNumberFormat="1" applyFont="1" applyAlignment="1">
      <alignment horizontal="center" vertical="center"/>
    </xf>
    <xf numFmtId="49" fontId="9" fillId="0" borderId="0" xfId="6" applyNumberFormat="1" applyFont="1" applyAlignment="1">
      <alignment horizontal="center" vertical="center" wrapText="1"/>
    </xf>
    <xf numFmtId="49" fontId="9" fillId="0" borderId="0" xfId="0" applyNumberFormat="1" applyFont="1" applyAlignment="1">
      <alignment horizontal="center" vertical="center" wrapText="1"/>
    </xf>
    <xf numFmtId="49" fontId="6" fillId="3" borderId="12" xfId="6" applyNumberFormat="1" applyFont="1" applyFill="1" applyBorder="1" applyAlignment="1">
      <alignment horizontal="center" vertical="center" wrapText="1"/>
    </xf>
    <xf numFmtId="49" fontId="6" fillId="3" borderId="12" xfId="6" applyNumberFormat="1" applyFont="1" applyFill="1" applyBorder="1" applyAlignment="1">
      <alignment horizontal="center" vertical="center"/>
    </xf>
    <xf numFmtId="49" fontId="6" fillId="3" borderId="13" xfId="6" applyNumberFormat="1" applyFont="1" applyFill="1" applyBorder="1" applyAlignment="1">
      <alignment horizontal="center" vertical="center" wrapText="1"/>
    </xf>
    <xf numFmtId="49" fontId="6" fillId="3" borderId="13" xfId="6" applyNumberFormat="1" applyFont="1" applyFill="1" applyBorder="1" applyAlignment="1">
      <alignment horizontal="center" vertical="center" wrapText="1" readingOrder="1"/>
    </xf>
    <xf numFmtId="49" fontId="6" fillId="3" borderId="13" xfId="6" applyNumberFormat="1" applyFont="1" applyFill="1" applyBorder="1" applyAlignment="1">
      <alignment horizontal="center" vertical="center" readingOrder="1"/>
    </xf>
    <xf numFmtId="49" fontId="6" fillId="3" borderId="8" xfId="6" applyNumberFormat="1" applyFont="1" applyFill="1" applyBorder="1" applyAlignment="1">
      <alignment horizontal="center" vertical="center" readingOrder="1"/>
    </xf>
    <xf numFmtId="49" fontId="4" fillId="3" borderId="12" xfId="6" applyNumberFormat="1" applyFont="1" applyFill="1" applyBorder="1" applyAlignment="1">
      <alignment horizontal="center" vertical="center" wrapText="1"/>
    </xf>
    <xf numFmtId="0" fontId="48" fillId="0" borderId="0" xfId="0" applyFont="1" applyBorder="1" applyAlignment="1">
      <alignment vertical="center" wrapText="1"/>
    </xf>
    <xf numFmtId="0" fontId="6" fillId="0" borderId="0" xfId="0" applyFont="1" applyBorder="1" applyAlignment="1">
      <alignment horizontal="right" vertical="center" wrapText="1" readingOrder="2"/>
    </xf>
  </cellXfs>
  <cellStyles count="10">
    <cellStyle name="Comma" xfId="1" builtinId="3"/>
    <cellStyle name="Hyperlink" xfId="2" builtinId="8"/>
    <cellStyle name="Normal" xfId="0" builtinId="0"/>
    <cellStyle name="Normal 2" xfId="3" xr:uid="{00000000-0005-0000-0000-000003000000}"/>
    <cellStyle name="Normal 2 2" xfId="4" xr:uid="{00000000-0005-0000-0000-000004000000}"/>
    <cellStyle name="Normal 2_نشره التجاره الداخليه 21" xfId="5" xr:uid="{00000000-0005-0000-0000-000005000000}"/>
    <cellStyle name="Normal 3" xfId="6" xr:uid="{00000000-0005-0000-0000-000006000000}"/>
    <cellStyle name="Normal 3 2" xfId="7" xr:uid="{00000000-0005-0000-0000-000007000000}"/>
    <cellStyle name="Normal 4" xfId="8" xr:uid="{00000000-0005-0000-0000-000008000000}"/>
    <cellStyle name="Normal 6"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wmf"/></Relationships>
</file>

<file path=xl/drawings/_rels/drawing20.xml.rels><?xml version="1.0" encoding="UTF-8" standalone="yes"?>
<Relationships xmlns="http://schemas.openxmlformats.org/package/2006/relationships"><Relationship Id="rId1" Type="http://schemas.openxmlformats.org/officeDocument/2006/relationships/image" Target="../media/image3.wmf"/></Relationships>
</file>

<file path=xl/drawings/_rels/drawing21.xml.rels><?xml version="1.0" encoding="UTF-8" standalone="yes"?>
<Relationships xmlns="http://schemas.openxmlformats.org/package/2006/relationships"><Relationship Id="rId1" Type="http://schemas.openxmlformats.org/officeDocument/2006/relationships/image" Target="../media/image8.png"/></Relationships>
</file>

<file path=xl/drawings/_rels/drawing2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3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3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3.wmf"/></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xdr:from>
      <xdr:col>0</xdr:col>
      <xdr:colOff>373063</xdr:colOff>
      <xdr:row>20</xdr:row>
      <xdr:rowOff>14287</xdr:rowOff>
    </xdr:from>
    <xdr:to>
      <xdr:col>5</xdr:col>
      <xdr:colOff>125413</xdr:colOff>
      <xdr:row>28</xdr:row>
      <xdr:rowOff>115887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73063" y="3189287"/>
          <a:ext cx="280828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r>
            <a:rPr lang="ar-QA" sz="2400">
              <a:solidFill>
                <a:schemeClr val="bg1"/>
              </a:solidFill>
              <a:cs typeface="Sultan Medium" pitchFamily="2" charset="-78"/>
            </a:rPr>
            <a:t>إحصاءات</a:t>
          </a:r>
          <a:r>
            <a:rPr lang="ar-QA" sz="2400" baseline="0">
              <a:solidFill>
                <a:schemeClr val="bg1"/>
              </a:solidFill>
              <a:cs typeface="Sultan Medium" pitchFamily="2" charset="-78"/>
            </a:rPr>
            <a:t> البنوك والتأمين</a:t>
          </a:r>
          <a:endParaRPr lang="ar-QA" sz="2400">
            <a:solidFill>
              <a:schemeClr val="bg1"/>
            </a:solidFill>
            <a:cs typeface="Sultan Medium" pitchFamily="2" charset="-78"/>
          </a:endParaRPr>
        </a:p>
        <a:p>
          <a:pPr algn="ctr" rtl="0"/>
          <a:r>
            <a:rPr lang="en-US" sz="2000">
              <a:solidFill>
                <a:schemeClr val="bg1"/>
              </a:solidFill>
              <a:latin typeface="Bernard MT Condensed" panose="02050806060905020404" pitchFamily="18" charset="0"/>
              <a:cs typeface="Sultan Medium" pitchFamily="2" charset="-78"/>
            </a:rPr>
            <a:t>Banks and Insurance</a:t>
          </a:r>
          <a:endParaRPr lang="ar-QA" sz="2000">
            <a:solidFill>
              <a:schemeClr val="bg1"/>
            </a:solidFill>
            <a:latin typeface="Bernard MT Condensed" panose="02050806060905020404" pitchFamily="18" charset="0"/>
            <a:cs typeface="+mn-cs"/>
          </a:endParaRPr>
        </a:p>
        <a:p>
          <a:pPr algn="ctr" rtl="0"/>
          <a:r>
            <a:rPr lang="en-US" sz="2000">
              <a:solidFill>
                <a:schemeClr val="bg1"/>
              </a:solidFill>
              <a:latin typeface="Bernard MT Condensed" panose="02050806060905020404" pitchFamily="18" charset="0"/>
              <a:cs typeface="Sultan Medium" pitchFamily="2" charset="-78"/>
            </a:rPr>
            <a:t>2017</a:t>
          </a:r>
          <a:endParaRPr lang="ar-QA" sz="2000">
            <a:solidFill>
              <a:schemeClr val="bg1"/>
            </a:solidFill>
            <a:latin typeface="Bernard MT Condensed" panose="02050806060905020404" pitchFamily="18" charset="0"/>
            <a:cs typeface="+mn-cs"/>
          </a:endParaRPr>
        </a:p>
      </xdr:txBody>
    </xdr:sp>
    <xdr:clientData/>
  </xdr:twoCellAnchor>
  <xdr:twoCellAnchor>
    <xdr:from>
      <xdr:col>10</xdr:col>
      <xdr:colOff>137160</xdr:colOff>
      <xdr:row>31</xdr:row>
      <xdr:rowOff>83820</xdr:rowOff>
    </xdr:from>
    <xdr:to>
      <xdr:col>15</xdr:col>
      <xdr:colOff>267335</xdr:colOff>
      <xdr:row>35</xdr:row>
      <xdr:rowOff>66675</xdr:rowOff>
    </xdr:to>
    <xdr:sp macro="" textlink="">
      <xdr:nvSpPr>
        <xdr:cNvPr id="7" name="TextBox 1">
          <a:extLst>
            <a:ext uri="{FF2B5EF4-FFF2-40B4-BE49-F238E27FC236}">
              <a16:creationId xmlns:a16="http://schemas.microsoft.com/office/drawing/2014/main" id="{00000000-0008-0000-0000-000007000000}"/>
            </a:ext>
          </a:extLst>
        </xdr:cNvPr>
        <xdr:cNvSpPr txBox="1"/>
      </xdr:nvSpPr>
      <xdr:spPr>
        <a:xfrm flipH="1">
          <a:off x="7146290" y="6621780"/>
          <a:ext cx="3178175" cy="643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1" anchor="t">
          <a:noAutofit/>
        </a:bodyPr>
        <a:lstStyle/>
        <a:p>
          <a:pPr algn="ctr" rtl="1">
            <a:spcAft>
              <a:spcPts val="0"/>
            </a:spcAft>
          </a:pPr>
          <a:r>
            <a:rPr lang="ar-QA" sz="1600">
              <a:solidFill>
                <a:srgbClr val="FFFFFF"/>
              </a:solidFill>
              <a:effectLst/>
              <a:ea typeface="Times New Roman"/>
              <a:cs typeface="Sultan Medium"/>
            </a:rPr>
            <a:t>العدد 31</a:t>
          </a:r>
          <a:r>
            <a:rPr lang="ar-QA" sz="1200">
              <a:effectLst/>
              <a:latin typeface="Times New Roman"/>
              <a:ea typeface="Times New Roman"/>
            </a:rPr>
            <a:t>    </a:t>
          </a:r>
          <a:r>
            <a:rPr lang="en-US" sz="1400">
              <a:solidFill>
                <a:srgbClr val="FFFFFF"/>
              </a:solidFill>
              <a:effectLst/>
              <a:latin typeface="Bernard MT Condensed"/>
              <a:ea typeface="Times New Roman"/>
              <a:cs typeface="Sultan Medium"/>
            </a:rPr>
            <a:t>31</a:t>
          </a:r>
          <a:r>
            <a:rPr lang="en-US" sz="1400" baseline="30000">
              <a:solidFill>
                <a:srgbClr val="FFFFFF"/>
              </a:solidFill>
              <a:effectLst/>
              <a:latin typeface="Bernard MT Condensed"/>
              <a:ea typeface="Times New Roman"/>
              <a:cs typeface="Sultan Medium"/>
            </a:rPr>
            <a:t>th</a:t>
          </a:r>
          <a:r>
            <a:rPr lang="en-US" sz="1400">
              <a:solidFill>
                <a:srgbClr val="FFFFFF"/>
              </a:solidFill>
              <a:effectLst/>
              <a:latin typeface="Bernard MT Condensed"/>
              <a:ea typeface="Times New Roman"/>
              <a:cs typeface="Sultan Medium"/>
            </a:rPr>
            <a:t> Issue</a:t>
          </a:r>
          <a:endParaRPr lang="en-US" sz="1200">
            <a:effectLst/>
            <a:latin typeface="Times New Roman"/>
            <a:ea typeface="Times New Roman"/>
          </a:endParaRPr>
        </a:p>
      </xdr:txBody>
    </xdr:sp>
    <xdr:clientData/>
  </xdr:twoCellAnchor>
  <xdr:twoCellAnchor>
    <xdr:from>
      <xdr:col>0</xdr:col>
      <xdr:colOff>0</xdr:colOff>
      <xdr:row>12</xdr:row>
      <xdr:rowOff>137160</xdr:rowOff>
    </xdr:from>
    <xdr:to>
      <xdr:col>5</xdr:col>
      <xdr:colOff>130175</xdr:colOff>
      <xdr:row>21</xdr:row>
      <xdr:rowOff>73025</xdr:rowOff>
    </xdr:to>
    <xdr:sp macro="" textlink="">
      <xdr:nvSpPr>
        <xdr:cNvPr id="8" name="TextBox 1">
          <a:extLst>
            <a:ext uri="{FF2B5EF4-FFF2-40B4-BE49-F238E27FC236}">
              <a16:creationId xmlns:a16="http://schemas.microsoft.com/office/drawing/2014/main" id="{00000000-0008-0000-0000-000008000000}"/>
            </a:ext>
          </a:extLst>
        </xdr:cNvPr>
        <xdr:cNvSpPr txBox="1"/>
      </xdr:nvSpPr>
      <xdr:spPr>
        <a:xfrm flipH="1">
          <a:off x="436245" y="3491865"/>
          <a:ext cx="3178175" cy="1421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1" anchor="t"/>
        <a:lstStyle/>
        <a:p>
          <a:pPr algn="ctr" rtl="1">
            <a:spcAft>
              <a:spcPts val="0"/>
            </a:spcAft>
          </a:pPr>
          <a:r>
            <a:rPr lang="ar-QA" sz="2400">
              <a:solidFill>
                <a:srgbClr val="FFFFFF"/>
              </a:solidFill>
              <a:effectLst/>
              <a:ea typeface="Times New Roman"/>
              <a:cs typeface="Sultan Medium"/>
            </a:rPr>
            <a:t>إحصاءات البنوك والتأمين</a:t>
          </a:r>
          <a:endParaRPr lang="en-US" sz="1200">
            <a:effectLst/>
            <a:latin typeface="Times New Roman"/>
            <a:ea typeface="Times New Roman"/>
          </a:endParaRPr>
        </a:p>
        <a:p>
          <a:pPr algn="ctr">
            <a:spcAft>
              <a:spcPts val="0"/>
            </a:spcAft>
          </a:pPr>
          <a:r>
            <a:rPr lang="en-US" sz="2000">
              <a:solidFill>
                <a:srgbClr val="FFFFFF"/>
              </a:solidFill>
              <a:effectLst/>
              <a:latin typeface="Bernard MT Condensed"/>
              <a:ea typeface="Times New Roman"/>
              <a:cs typeface="Sultan Medium"/>
            </a:rPr>
            <a:t>Banks and Insurance Statistics</a:t>
          </a:r>
          <a:endParaRPr lang="en-US" sz="1200">
            <a:effectLst/>
            <a:latin typeface="Times New Roman"/>
            <a:ea typeface="Times New Roman"/>
          </a:endParaRPr>
        </a:p>
        <a:p>
          <a:pPr algn="ctr">
            <a:spcAft>
              <a:spcPts val="0"/>
            </a:spcAft>
          </a:pPr>
          <a:r>
            <a:rPr lang="en-US" sz="2000">
              <a:solidFill>
                <a:srgbClr val="FFFFFF"/>
              </a:solidFill>
              <a:effectLst/>
              <a:latin typeface="Bernard MT Condensed"/>
              <a:ea typeface="Times New Roman"/>
              <a:cs typeface="Sultan Medium"/>
            </a:rPr>
            <a:t>2018</a:t>
          </a:r>
          <a:endParaRPr lang="en-US" sz="1200">
            <a:effectLst/>
            <a:latin typeface="Times New Roman"/>
            <a:ea typeface="Times New Roman"/>
          </a:endParaRPr>
        </a:p>
      </xdr:txBody>
    </xdr:sp>
    <xdr:clientData/>
  </xdr:twoCellAnchor>
  <xdr:twoCellAnchor>
    <xdr:from>
      <xdr:col>8</xdr:col>
      <xdr:colOff>355600</xdr:colOff>
      <xdr:row>0</xdr:row>
      <xdr:rowOff>285750</xdr:rowOff>
    </xdr:from>
    <xdr:to>
      <xdr:col>13</xdr:col>
      <xdr:colOff>293370</xdr:colOff>
      <xdr:row>4</xdr:row>
      <xdr:rowOff>146050</xdr:rowOff>
    </xdr:to>
    <xdr:sp macro="" textlink="">
      <xdr:nvSpPr>
        <xdr:cNvPr id="11" name="TextBox 1">
          <a:extLst>
            <a:ext uri="{FF2B5EF4-FFF2-40B4-BE49-F238E27FC236}">
              <a16:creationId xmlns:a16="http://schemas.microsoft.com/office/drawing/2014/main" id="{00000000-0008-0000-0000-00000B000000}"/>
            </a:ext>
          </a:extLst>
        </xdr:cNvPr>
        <xdr:cNvSpPr txBox="1"/>
      </xdr:nvSpPr>
      <xdr:spPr>
        <a:xfrm flipH="1">
          <a:off x="5232400" y="285750"/>
          <a:ext cx="298577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1" anchor="t"/>
        <a:lstStyle/>
        <a:p>
          <a:pPr algn="r" rtl="1">
            <a:spcAft>
              <a:spcPts val="0"/>
            </a:spcAft>
          </a:pPr>
          <a:r>
            <a:rPr lang="en-US" sz="1600">
              <a:solidFill>
                <a:srgbClr val="FFFFFF"/>
              </a:solidFill>
              <a:effectLst/>
              <a:latin typeface="+mn-lt"/>
              <a:ea typeface="Times New Roman"/>
              <a:cs typeface="Sultan Medium"/>
            </a:rPr>
            <a:t>  </a:t>
          </a:r>
          <a:r>
            <a:rPr lang="ar-QA" sz="1600">
              <a:solidFill>
                <a:srgbClr val="FFFFFF"/>
              </a:solidFill>
              <a:effectLst/>
              <a:latin typeface="+mn-lt"/>
              <a:ea typeface="Times New Roman"/>
              <a:cs typeface="Sultan Medium"/>
            </a:rPr>
            <a:t>جهــــــاز</a:t>
          </a:r>
          <a:r>
            <a:rPr lang="ar-QA" sz="1600">
              <a:solidFill>
                <a:schemeClr val="bg1"/>
              </a:solidFill>
              <a:effectLst/>
              <a:latin typeface="+mn-lt"/>
              <a:ea typeface="+mn-ea"/>
              <a:cs typeface="+mn-cs"/>
            </a:rPr>
            <a:t> </a:t>
          </a:r>
          <a:r>
            <a:rPr lang="ar-QA" sz="1600">
              <a:solidFill>
                <a:srgbClr val="FFFFFF"/>
              </a:solidFill>
              <a:effectLst/>
              <a:latin typeface="+mn-lt"/>
              <a:ea typeface="Times New Roman"/>
              <a:cs typeface="Sultan Medium"/>
            </a:rPr>
            <a:t>التخطيــــط</a:t>
          </a:r>
          <a:r>
            <a:rPr lang="ar-QA" sz="1600">
              <a:solidFill>
                <a:schemeClr val="bg1"/>
              </a:solidFill>
              <a:effectLst/>
              <a:latin typeface="+mn-lt"/>
              <a:ea typeface="+mn-ea"/>
              <a:cs typeface="+mn-cs"/>
            </a:rPr>
            <a:t> </a:t>
          </a:r>
          <a:r>
            <a:rPr lang="ar-QA" sz="1600">
              <a:solidFill>
                <a:srgbClr val="FFFFFF"/>
              </a:solidFill>
              <a:effectLst/>
              <a:latin typeface="+mn-lt"/>
              <a:ea typeface="Times New Roman"/>
              <a:cs typeface="Sultan Medium"/>
            </a:rPr>
            <a:t>والإحصـــــاء</a:t>
          </a:r>
          <a:endParaRPr lang="en-US" sz="1600">
            <a:solidFill>
              <a:srgbClr val="FFFFFF"/>
            </a:solidFill>
            <a:effectLst/>
            <a:latin typeface="Bernard MT Condensed"/>
            <a:ea typeface="Times New Roman"/>
            <a:cs typeface="Sultan Medium"/>
          </a:endParaRPr>
        </a:p>
        <a:p>
          <a:pPr algn="r" rtl="1">
            <a:spcAft>
              <a:spcPts val="0"/>
            </a:spcAft>
          </a:pPr>
          <a:r>
            <a:rPr lang="en-US" sz="1600" b="1">
              <a:solidFill>
                <a:schemeClr val="bg1"/>
              </a:solidFill>
              <a:effectLst/>
              <a:latin typeface="Bernard MT Condensed"/>
              <a:ea typeface="Times New Roman"/>
              <a:cs typeface="Sultan Medium"/>
            </a:rPr>
            <a:t> </a:t>
          </a:r>
          <a:r>
            <a:rPr lang="en-US" sz="1600" b="1">
              <a:solidFill>
                <a:schemeClr val="bg1"/>
              </a:solidFill>
              <a:effectLst/>
              <a:latin typeface="+mn-lt"/>
              <a:ea typeface="+mn-ea"/>
              <a:cs typeface="+mn-cs"/>
            </a:rPr>
            <a:t>Planning and Statistics Author</a:t>
          </a:r>
          <a:endParaRPr lang="en-US" sz="1600" b="1">
            <a:effectLst/>
            <a:latin typeface="Times New Roman"/>
            <a:ea typeface="Times New Roman"/>
          </a:endParaRPr>
        </a:p>
      </xdr:txBody>
    </xdr:sp>
    <xdr:clientData/>
  </xdr:twoCellAnchor>
  <xdr:twoCellAnchor editAs="oneCell">
    <xdr:from>
      <xdr:col>0</xdr:col>
      <xdr:colOff>1</xdr:colOff>
      <xdr:row>0</xdr:row>
      <xdr:rowOff>0</xdr:rowOff>
    </xdr:from>
    <xdr:to>
      <xdr:col>15</xdr:col>
      <xdr:colOff>452438</xdr:colOff>
      <xdr:row>41</xdr:row>
      <xdr:rowOff>0</xdr:rowOff>
    </xdr:to>
    <xdr:pic>
      <xdr:nvPicPr>
        <xdr:cNvPr id="14" name="Picture 13">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9620250" cy="6707188"/>
        </a:xfrm>
        <a:prstGeom prst="rect">
          <a:avLst/>
        </a:prstGeom>
      </xdr:spPr>
    </xdr:pic>
    <xdr:clientData/>
  </xdr:twoCellAnchor>
  <xdr:twoCellAnchor>
    <xdr:from>
      <xdr:col>0</xdr:col>
      <xdr:colOff>0</xdr:colOff>
      <xdr:row>22</xdr:row>
      <xdr:rowOff>150812</xdr:rowOff>
    </xdr:from>
    <xdr:to>
      <xdr:col>5</xdr:col>
      <xdr:colOff>122237</xdr:colOff>
      <xdr:row>31</xdr:row>
      <xdr:rowOff>143827</xdr:rowOff>
    </xdr:to>
    <xdr:sp macro="" textlink="">
      <xdr:nvSpPr>
        <xdr:cNvPr id="15" name="TextBox 1">
          <a:extLst>
            <a:ext uri="{FF2B5EF4-FFF2-40B4-BE49-F238E27FC236}">
              <a16:creationId xmlns:a16="http://schemas.microsoft.com/office/drawing/2014/main" id="{00000000-0008-0000-0000-00000F000000}"/>
            </a:ext>
          </a:extLst>
        </xdr:cNvPr>
        <xdr:cNvSpPr txBox="1"/>
      </xdr:nvSpPr>
      <xdr:spPr>
        <a:xfrm flipH="1">
          <a:off x="0" y="3810000"/>
          <a:ext cx="3178175" cy="1421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1" anchor="t"/>
        <a:lstStyle/>
        <a:p>
          <a:pPr marL="0" marR="0" algn="ctr" rtl="1">
            <a:spcBef>
              <a:spcPts val="0"/>
            </a:spcBef>
            <a:spcAft>
              <a:spcPts val="0"/>
            </a:spcAft>
          </a:pPr>
          <a:r>
            <a:rPr lang="ar-QA" sz="2400">
              <a:solidFill>
                <a:srgbClr val="FFFFFF"/>
              </a:solidFill>
              <a:effectLst/>
              <a:ea typeface="Times New Roman" panose="02020603050405020304" pitchFamily="18" charset="0"/>
              <a:cs typeface="Sultan Medium"/>
            </a:rPr>
            <a:t>إحصاءات البنوك والتأمين</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en-US" sz="2000">
              <a:solidFill>
                <a:srgbClr val="FFFFFF"/>
              </a:solidFill>
              <a:effectLst/>
              <a:latin typeface="Bernard MT Condensed" panose="02050806060905020404" pitchFamily="18" charset="0"/>
              <a:ea typeface="Times New Roman" panose="02020603050405020304" pitchFamily="18" charset="0"/>
              <a:cs typeface="Sultan Medium"/>
            </a:rPr>
            <a:t>Banks and Insurance Statistics</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en-US" sz="2000">
              <a:solidFill>
                <a:srgbClr val="FFFFFF"/>
              </a:solidFill>
              <a:effectLst/>
              <a:latin typeface="Bernard MT Condensed" panose="02050806060905020404" pitchFamily="18" charset="0"/>
              <a:ea typeface="Times New Roman" panose="02020603050405020304" pitchFamily="18" charset="0"/>
              <a:cs typeface="Sultan Medium"/>
            </a:rPr>
            <a:t>2019</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142876</xdr:colOff>
      <xdr:row>35</xdr:row>
      <xdr:rowOff>103187</xdr:rowOff>
    </xdr:from>
    <xdr:to>
      <xdr:col>15</xdr:col>
      <xdr:colOff>265113</xdr:colOff>
      <xdr:row>39</xdr:row>
      <xdr:rowOff>111442</xdr:rowOff>
    </xdr:to>
    <xdr:sp macro="" textlink="">
      <xdr:nvSpPr>
        <xdr:cNvPr id="17" name="TextBox 1">
          <a:extLst>
            <a:ext uri="{FF2B5EF4-FFF2-40B4-BE49-F238E27FC236}">
              <a16:creationId xmlns:a16="http://schemas.microsoft.com/office/drawing/2014/main" id="{00000000-0008-0000-0000-000011000000}"/>
            </a:ext>
          </a:extLst>
        </xdr:cNvPr>
        <xdr:cNvSpPr txBox="1"/>
      </xdr:nvSpPr>
      <xdr:spPr>
        <a:xfrm flipH="1">
          <a:off x="6254751" y="5826125"/>
          <a:ext cx="3178175" cy="643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1" anchor="t">
          <a:noAutofit/>
        </a:bodyPr>
        <a:lstStyle/>
        <a:p>
          <a:pPr marL="0" marR="0" algn="ctr" rtl="1">
            <a:spcBef>
              <a:spcPts val="0"/>
            </a:spcBef>
            <a:spcAft>
              <a:spcPts val="0"/>
            </a:spcAft>
          </a:pPr>
          <a:r>
            <a:rPr lang="ar-QA" sz="1600">
              <a:solidFill>
                <a:srgbClr val="FFFFFF"/>
              </a:solidFill>
              <a:effectLst/>
              <a:ea typeface="Times New Roman" panose="02020603050405020304" pitchFamily="18" charset="0"/>
              <a:cs typeface="Sultan Medium"/>
            </a:rPr>
            <a:t>العدد 32</a:t>
          </a:r>
          <a:r>
            <a:rPr lang="ar-QA" sz="1200">
              <a:effectLst/>
              <a:latin typeface="Times New Roman" panose="02020603050405020304" pitchFamily="18" charset="0"/>
              <a:ea typeface="Times New Roman" panose="02020603050405020304" pitchFamily="18" charset="0"/>
            </a:rPr>
            <a:t>    </a:t>
          </a:r>
          <a:r>
            <a:rPr lang="en-US" sz="1400">
              <a:solidFill>
                <a:srgbClr val="FFFFFF"/>
              </a:solidFill>
              <a:effectLst/>
              <a:latin typeface="Bernard MT Condensed" panose="02050806060905020404" pitchFamily="18" charset="0"/>
              <a:ea typeface="Times New Roman" panose="02020603050405020304" pitchFamily="18" charset="0"/>
              <a:cs typeface="Sultan Medium"/>
            </a:rPr>
            <a:t>32</a:t>
          </a:r>
          <a:r>
            <a:rPr lang="en-US" sz="1400" baseline="30000">
              <a:solidFill>
                <a:srgbClr val="FFFFFF"/>
              </a:solidFill>
              <a:effectLst/>
              <a:latin typeface="Bernard MT Condensed" panose="02050806060905020404" pitchFamily="18" charset="0"/>
              <a:ea typeface="Times New Roman" panose="02020603050405020304" pitchFamily="18" charset="0"/>
              <a:cs typeface="Sultan Medium"/>
            </a:rPr>
            <a:t>th</a:t>
          </a:r>
          <a:r>
            <a:rPr lang="en-US" sz="1400">
              <a:solidFill>
                <a:srgbClr val="FFFFFF"/>
              </a:solidFill>
              <a:effectLst/>
              <a:latin typeface="Bernard MT Condensed" panose="02050806060905020404" pitchFamily="18" charset="0"/>
              <a:ea typeface="Times New Roman" panose="02020603050405020304" pitchFamily="18" charset="0"/>
              <a:cs typeface="Sultan Medium"/>
            </a:rPr>
            <a:t> Issue</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11</xdr:col>
      <xdr:colOff>515938</xdr:colOff>
      <xdr:row>0</xdr:row>
      <xdr:rowOff>63500</xdr:rowOff>
    </xdr:from>
    <xdr:to>
      <xdr:col>15</xdr:col>
      <xdr:colOff>223203</xdr:colOff>
      <xdr:row>8</xdr:row>
      <xdr:rowOff>66357</xdr:rowOff>
    </xdr:to>
    <xdr:pic>
      <xdr:nvPicPr>
        <xdr:cNvPr id="19" name="Picture 18">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01" y="63500"/>
          <a:ext cx="2152015" cy="143954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0</xdr:colOff>
      <xdr:row>0</xdr:row>
      <xdr:rowOff>9525</xdr:rowOff>
    </xdr:from>
    <xdr:to>
      <xdr:col>8</xdr:col>
      <xdr:colOff>0</xdr:colOff>
      <xdr:row>0</xdr:row>
      <xdr:rowOff>619125</xdr:rowOff>
    </xdr:to>
    <xdr:pic>
      <xdr:nvPicPr>
        <xdr:cNvPr id="5963" name="Picture 8" descr="logo">
          <a:extLst>
            <a:ext uri="{FF2B5EF4-FFF2-40B4-BE49-F238E27FC236}">
              <a16:creationId xmlns:a16="http://schemas.microsoft.com/office/drawing/2014/main" id="{00000000-0008-0000-0900-00004B1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0</xdr:colOff>
      <xdr:row>0</xdr:row>
      <xdr:rowOff>9525</xdr:rowOff>
    </xdr:from>
    <xdr:to>
      <xdr:col>8</xdr:col>
      <xdr:colOff>0</xdr:colOff>
      <xdr:row>0</xdr:row>
      <xdr:rowOff>619125</xdr:rowOff>
    </xdr:to>
    <xdr:pic>
      <xdr:nvPicPr>
        <xdr:cNvPr id="4939" name="Picture 8" descr="logo">
          <a:extLst>
            <a:ext uri="{FF2B5EF4-FFF2-40B4-BE49-F238E27FC236}">
              <a16:creationId xmlns:a16="http://schemas.microsoft.com/office/drawing/2014/main" id="{00000000-0008-0000-0A00-00004B1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0343" name="Picture 8" descr="logo">
          <a:extLst>
            <a:ext uri="{FF2B5EF4-FFF2-40B4-BE49-F238E27FC236}">
              <a16:creationId xmlns:a16="http://schemas.microsoft.com/office/drawing/2014/main" id="{00000000-0008-0000-0B00-0000E76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0344" name="Picture 8" descr="logo">
          <a:extLst>
            <a:ext uri="{FF2B5EF4-FFF2-40B4-BE49-F238E27FC236}">
              <a16:creationId xmlns:a16="http://schemas.microsoft.com/office/drawing/2014/main" id="{00000000-0008-0000-0B00-0000E86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1364" name="Picture 8" descr="logo">
          <a:extLst>
            <a:ext uri="{FF2B5EF4-FFF2-40B4-BE49-F238E27FC236}">
              <a16:creationId xmlns:a16="http://schemas.microsoft.com/office/drawing/2014/main" id="{00000000-0008-0000-0C00-0000E46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1365" name="Picture 8" descr="logo">
          <a:extLst>
            <a:ext uri="{FF2B5EF4-FFF2-40B4-BE49-F238E27FC236}">
              <a16:creationId xmlns:a16="http://schemas.microsoft.com/office/drawing/2014/main" id="{00000000-0008-0000-0C00-0000E56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2385" name="Picture 8" descr="logo">
          <a:extLst>
            <a:ext uri="{FF2B5EF4-FFF2-40B4-BE49-F238E27FC236}">
              <a16:creationId xmlns:a16="http://schemas.microsoft.com/office/drawing/2014/main" id="{00000000-0008-0000-0D00-0000E16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2386" name="Picture 8" descr="logo">
          <a:extLst>
            <a:ext uri="{FF2B5EF4-FFF2-40B4-BE49-F238E27FC236}">
              <a16:creationId xmlns:a16="http://schemas.microsoft.com/office/drawing/2014/main" id="{00000000-0008-0000-0D00-0000E26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8342" name="Picture 8" descr="logo">
          <a:extLst>
            <a:ext uri="{FF2B5EF4-FFF2-40B4-BE49-F238E27FC236}">
              <a16:creationId xmlns:a16="http://schemas.microsoft.com/office/drawing/2014/main" id="{00000000-0008-0000-0E00-0000268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2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8343" name="Picture 8" descr="logo">
          <a:extLst>
            <a:ext uri="{FF2B5EF4-FFF2-40B4-BE49-F238E27FC236}">
              <a16:creationId xmlns:a16="http://schemas.microsoft.com/office/drawing/2014/main" id="{00000000-0008-0000-0E00-0000278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xdr:row>
      <xdr:rowOff>28575</xdr:rowOff>
    </xdr:from>
    <xdr:to>
      <xdr:col>7</xdr:col>
      <xdr:colOff>0</xdr:colOff>
      <xdr:row>4</xdr:row>
      <xdr:rowOff>180975</xdr:rowOff>
    </xdr:to>
    <xdr:pic>
      <xdr:nvPicPr>
        <xdr:cNvPr id="98344" name="Picture 8" descr="logo">
          <a:extLst>
            <a:ext uri="{FF2B5EF4-FFF2-40B4-BE49-F238E27FC236}">
              <a16:creationId xmlns:a16="http://schemas.microsoft.com/office/drawing/2014/main" id="{00000000-0008-0000-0E00-0000288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25" y="714375"/>
          <a:ext cx="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xdr:row>
      <xdr:rowOff>0</xdr:rowOff>
    </xdr:from>
    <xdr:to>
      <xdr:col>7</xdr:col>
      <xdr:colOff>0</xdr:colOff>
      <xdr:row>4</xdr:row>
      <xdr:rowOff>180975</xdr:rowOff>
    </xdr:to>
    <xdr:pic>
      <xdr:nvPicPr>
        <xdr:cNvPr id="98345" name="Picture 8" descr="logo">
          <a:extLst>
            <a:ext uri="{FF2B5EF4-FFF2-40B4-BE49-F238E27FC236}">
              <a16:creationId xmlns:a16="http://schemas.microsoft.com/office/drawing/2014/main" id="{00000000-0008-0000-0E00-0000298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25" y="685800"/>
          <a:ext cx="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2571750</xdr:colOff>
      <xdr:row>1</xdr:row>
      <xdr:rowOff>0</xdr:rowOff>
    </xdr:from>
    <xdr:to>
      <xdr:col>6</xdr:col>
      <xdr:colOff>2571750</xdr:colOff>
      <xdr:row>4</xdr:row>
      <xdr:rowOff>180975</xdr:rowOff>
    </xdr:to>
    <xdr:pic>
      <xdr:nvPicPr>
        <xdr:cNvPr id="98346" name="Picture 8" descr="logo">
          <a:extLst>
            <a:ext uri="{FF2B5EF4-FFF2-40B4-BE49-F238E27FC236}">
              <a16:creationId xmlns:a16="http://schemas.microsoft.com/office/drawing/2014/main" id="{00000000-0008-0000-0E00-00002A8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8375" y="685800"/>
          <a:ext cx="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8" name="Picture 7">
          <a:extLst>
            <a:ext uri="{FF2B5EF4-FFF2-40B4-BE49-F238E27FC236}">
              <a16:creationId xmlns:a16="http://schemas.microsoft.com/office/drawing/2014/main" id="{00000000-0008-0000-0E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3400" name="Picture 8" descr="logo">
          <a:extLst>
            <a:ext uri="{FF2B5EF4-FFF2-40B4-BE49-F238E27FC236}">
              <a16:creationId xmlns:a16="http://schemas.microsoft.com/office/drawing/2014/main" id="{00000000-0008-0000-0F00-0000D86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3401" name="Picture 8" descr="logo">
          <a:extLst>
            <a:ext uri="{FF2B5EF4-FFF2-40B4-BE49-F238E27FC236}">
              <a16:creationId xmlns:a16="http://schemas.microsoft.com/office/drawing/2014/main" id="{00000000-0008-0000-0F00-0000D96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4424" name="Picture 8" descr="logo">
          <a:extLst>
            <a:ext uri="{FF2B5EF4-FFF2-40B4-BE49-F238E27FC236}">
              <a16:creationId xmlns:a16="http://schemas.microsoft.com/office/drawing/2014/main" id="{00000000-0008-0000-1000-0000D87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4425" name="Picture 8" descr="logo">
          <a:extLst>
            <a:ext uri="{FF2B5EF4-FFF2-40B4-BE49-F238E27FC236}">
              <a16:creationId xmlns:a16="http://schemas.microsoft.com/office/drawing/2014/main" id="{00000000-0008-0000-1000-0000D970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6453" name="Picture 8" descr="logo">
          <a:extLst>
            <a:ext uri="{FF2B5EF4-FFF2-40B4-BE49-F238E27FC236}">
              <a16:creationId xmlns:a16="http://schemas.microsoft.com/office/drawing/2014/main" id="{00000000-0008-0000-1100-0000C57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774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6454" name="Picture 8" descr="logo">
          <a:extLst>
            <a:ext uri="{FF2B5EF4-FFF2-40B4-BE49-F238E27FC236}">
              <a16:creationId xmlns:a16="http://schemas.microsoft.com/office/drawing/2014/main" id="{00000000-0008-0000-1100-0000C67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77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9525</xdr:rowOff>
    </xdr:from>
    <xdr:to>
      <xdr:col>7</xdr:col>
      <xdr:colOff>0</xdr:colOff>
      <xdr:row>0</xdr:row>
      <xdr:rowOff>619125</xdr:rowOff>
    </xdr:to>
    <xdr:pic>
      <xdr:nvPicPr>
        <xdr:cNvPr id="96455" name="Picture 8" descr="logo">
          <a:extLst>
            <a:ext uri="{FF2B5EF4-FFF2-40B4-BE49-F238E27FC236}">
              <a16:creationId xmlns:a16="http://schemas.microsoft.com/office/drawing/2014/main" id="{00000000-0008-0000-1100-0000C77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774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6456" name="Picture 8" descr="logo">
          <a:extLst>
            <a:ext uri="{FF2B5EF4-FFF2-40B4-BE49-F238E27FC236}">
              <a16:creationId xmlns:a16="http://schemas.microsoft.com/office/drawing/2014/main" id="{00000000-0008-0000-1100-0000C878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77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7" name="Picture 6">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82537" name="Picture 8" descr="logo">
          <a:extLst>
            <a:ext uri="{FF2B5EF4-FFF2-40B4-BE49-F238E27FC236}">
              <a16:creationId xmlns:a16="http://schemas.microsoft.com/office/drawing/2014/main" id="{00000000-0008-0000-1200-0000694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2538" name="Picture 8" descr="logo">
          <a:extLst>
            <a:ext uri="{FF2B5EF4-FFF2-40B4-BE49-F238E27FC236}">
              <a16:creationId xmlns:a16="http://schemas.microsoft.com/office/drawing/2014/main" id="{00000000-0008-0000-1200-00006A4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2539" name="Picture 8" descr="logo">
          <a:extLst>
            <a:ext uri="{FF2B5EF4-FFF2-40B4-BE49-F238E27FC236}">
              <a16:creationId xmlns:a16="http://schemas.microsoft.com/office/drawing/2014/main" id="{00000000-0008-0000-1200-00006B4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807720</xdr:colOff>
      <xdr:row>3</xdr:row>
      <xdr:rowOff>140970</xdr:rowOff>
    </xdr:from>
    <xdr:to>
      <xdr:col>2</xdr:col>
      <xdr:colOff>3169920</xdr:colOff>
      <xdr:row>3</xdr:row>
      <xdr:rowOff>2446019</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9695" y="683895"/>
          <a:ext cx="685800" cy="380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695325</xdr:colOff>
      <xdr:row>1</xdr:row>
      <xdr:rowOff>66675</xdr:rowOff>
    </xdr:from>
    <xdr:ext cx="0" cy="123825"/>
    <xdr:pic>
      <xdr:nvPicPr>
        <xdr:cNvPr id="3" name="Picture 8" descr="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2476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790575</xdr:colOff>
      <xdr:row>1</xdr:row>
      <xdr:rowOff>0</xdr:rowOff>
    </xdr:from>
    <xdr:ext cx="0" cy="857250"/>
    <xdr:pic>
      <xdr:nvPicPr>
        <xdr:cNvPr id="4" name="Picture 8" descr="log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180975"/>
          <a:ext cx="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3076575</xdr:colOff>
      <xdr:row>0</xdr:row>
      <xdr:rowOff>0</xdr:rowOff>
    </xdr:from>
    <xdr:ext cx="1434465" cy="893445"/>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1600" y="0"/>
          <a:ext cx="1434465" cy="893445"/>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xdr:from>
      <xdr:col>0</xdr:col>
      <xdr:colOff>95250</xdr:colOff>
      <xdr:row>0</xdr:row>
      <xdr:rowOff>66675</xdr:rowOff>
    </xdr:from>
    <xdr:to>
      <xdr:col>1</xdr:col>
      <xdr:colOff>762000</xdr:colOff>
      <xdr:row>0</xdr:row>
      <xdr:rowOff>2076450</xdr:rowOff>
    </xdr:to>
    <xdr:pic>
      <xdr:nvPicPr>
        <xdr:cNvPr id="28299" name="Picture 1">
          <a:extLst>
            <a:ext uri="{FF2B5EF4-FFF2-40B4-BE49-F238E27FC236}">
              <a16:creationId xmlns:a16="http://schemas.microsoft.com/office/drawing/2014/main" id="{00000000-0008-0000-1300-00008B6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66675"/>
          <a:ext cx="4981575"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1</xdr:row>
      <xdr:rowOff>34200</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0</xdr:colOff>
      <xdr:row>0</xdr:row>
      <xdr:rowOff>9525</xdr:rowOff>
    </xdr:from>
    <xdr:to>
      <xdr:col>8</xdr:col>
      <xdr:colOff>0</xdr:colOff>
      <xdr:row>0</xdr:row>
      <xdr:rowOff>619125</xdr:rowOff>
    </xdr:to>
    <xdr:pic>
      <xdr:nvPicPr>
        <xdr:cNvPr id="17203" name="Picture 8" descr="logo">
          <a:extLst>
            <a:ext uri="{FF2B5EF4-FFF2-40B4-BE49-F238E27FC236}">
              <a16:creationId xmlns:a16="http://schemas.microsoft.com/office/drawing/2014/main" id="{00000000-0008-0000-1500-0000334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0</xdr:colOff>
      <xdr:row>0</xdr:row>
      <xdr:rowOff>9525</xdr:rowOff>
    </xdr:from>
    <xdr:to>
      <xdr:col>8</xdr:col>
      <xdr:colOff>0</xdr:colOff>
      <xdr:row>0</xdr:row>
      <xdr:rowOff>619125</xdr:rowOff>
    </xdr:to>
    <xdr:pic>
      <xdr:nvPicPr>
        <xdr:cNvPr id="18227" name="Picture 8" descr="logo">
          <a:extLst>
            <a:ext uri="{FF2B5EF4-FFF2-40B4-BE49-F238E27FC236}">
              <a16:creationId xmlns:a16="http://schemas.microsoft.com/office/drawing/2014/main" id="{00000000-0008-0000-1600-0000334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0</xdr:colOff>
      <xdr:row>0</xdr:row>
      <xdr:rowOff>9525</xdr:rowOff>
    </xdr:from>
    <xdr:to>
      <xdr:col>6</xdr:col>
      <xdr:colOff>0</xdr:colOff>
      <xdr:row>0</xdr:row>
      <xdr:rowOff>619125</xdr:rowOff>
    </xdr:to>
    <xdr:pic>
      <xdr:nvPicPr>
        <xdr:cNvPr id="72569" name="Picture 8" descr="logo">
          <a:extLst>
            <a:ext uri="{FF2B5EF4-FFF2-40B4-BE49-F238E27FC236}">
              <a16:creationId xmlns:a16="http://schemas.microsoft.com/office/drawing/2014/main" id="{00000000-0008-0000-1700-0000791B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72570" name="Picture 8" descr="logo">
          <a:extLst>
            <a:ext uri="{FF2B5EF4-FFF2-40B4-BE49-F238E27FC236}">
              <a16:creationId xmlns:a16="http://schemas.microsoft.com/office/drawing/2014/main" id="{00000000-0008-0000-1700-00007A1B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72571" name="Picture 8" descr="logo">
          <a:extLst>
            <a:ext uri="{FF2B5EF4-FFF2-40B4-BE49-F238E27FC236}">
              <a16:creationId xmlns:a16="http://schemas.microsoft.com/office/drawing/2014/main" id="{00000000-0008-0000-1700-00007B1B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2628900</xdr:colOff>
      <xdr:row>1</xdr:row>
      <xdr:rowOff>0</xdr:rowOff>
    </xdr:from>
    <xdr:to>
      <xdr:col>5</xdr:col>
      <xdr:colOff>2628900</xdr:colOff>
      <xdr:row>4</xdr:row>
      <xdr:rowOff>95250</xdr:rowOff>
    </xdr:to>
    <xdr:pic>
      <xdr:nvPicPr>
        <xdr:cNvPr id="72572" name="Picture 8" descr="logo">
          <a:extLst>
            <a:ext uri="{FF2B5EF4-FFF2-40B4-BE49-F238E27FC236}">
              <a16:creationId xmlns:a16="http://schemas.microsoft.com/office/drawing/2014/main" id="{00000000-0008-0000-1700-00007C1B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685800"/>
          <a:ext cx="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7" name="Picture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85579" name="Picture 8" descr="logo">
          <a:extLst>
            <a:ext uri="{FF2B5EF4-FFF2-40B4-BE49-F238E27FC236}">
              <a16:creationId xmlns:a16="http://schemas.microsoft.com/office/drawing/2014/main" id="{00000000-0008-0000-1800-00004B4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5580" name="Picture 8" descr="logo">
          <a:extLst>
            <a:ext uri="{FF2B5EF4-FFF2-40B4-BE49-F238E27FC236}">
              <a16:creationId xmlns:a16="http://schemas.microsoft.com/office/drawing/2014/main" id="{00000000-0008-0000-1800-00004C4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2571750</xdr:colOff>
      <xdr:row>0</xdr:row>
      <xdr:rowOff>0</xdr:rowOff>
    </xdr:from>
    <xdr:to>
      <xdr:col>7</xdr:col>
      <xdr:colOff>0</xdr:colOff>
      <xdr:row>0</xdr:row>
      <xdr:rowOff>609600</xdr:rowOff>
    </xdr:to>
    <xdr:pic>
      <xdr:nvPicPr>
        <xdr:cNvPr id="85581" name="Picture 8" descr="logo">
          <a:extLst>
            <a:ext uri="{FF2B5EF4-FFF2-40B4-BE49-F238E27FC236}">
              <a16:creationId xmlns:a16="http://schemas.microsoft.com/office/drawing/2014/main" id="{00000000-0008-0000-1800-00004D4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71623" name="Picture 8" descr="logo">
          <a:extLst>
            <a:ext uri="{FF2B5EF4-FFF2-40B4-BE49-F238E27FC236}">
              <a16:creationId xmlns:a16="http://schemas.microsoft.com/office/drawing/2014/main" id="{00000000-0008-0000-1900-0000C717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3397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71624" name="Picture 8" descr="logo">
          <a:extLst>
            <a:ext uri="{FF2B5EF4-FFF2-40B4-BE49-F238E27FC236}">
              <a16:creationId xmlns:a16="http://schemas.microsoft.com/office/drawing/2014/main" id="{00000000-0008-0000-1900-0000C817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339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2571750</xdr:colOff>
      <xdr:row>0</xdr:row>
      <xdr:rowOff>0</xdr:rowOff>
    </xdr:from>
    <xdr:to>
      <xdr:col>7</xdr:col>
      <xdr:colOff>9525</xdr:colOff>
      <xdr:row>0</xdr:row>
      <xdr:rowOff>609600</xdr:rowOff>
    </xdr:to>
    <xdr:pic>
      <xdr:nvPicPr>
        <xdr:cNvPr id="71625" name="Picture 8" descr="logo">
          <a:extLst>
            <a:ext uri="{FF2B5EF4-FFF2-40B4-BE49-F238E27FC236}">
              <a16:creationId xmlns:a16="http://schemas.microsoft.com/office/drawing/2014/main" id="{00000000-0008-0000-1900-0000C917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33975"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1266825</xdr:colOff>
      <xdr:row>0</xdr:row>
      <xdr:rowOff>0</xdr:rowOff>
    </xdr:from>
    <xdr:to>
      <xdr:col>10</xdr:col>
      <xdr:colOff>9525</xdr:colOff>
      <xdr:row>0</xdr:row>
      <xdr:rowOff>609600</xdr:rowOff>
    </xdr:to>
    <xdr:pic>
      <xdr:nvPicPr>
        <xdr:cNvPr id="71626" name="Picture 8" descr="logo">
          <a:extLst>
            <a:ext uri="{FF2B5EF4-FFF2-40B4-BE49-F238E27FC236}">
              <a16:creationId xmlns:a16="http://schemas.microsoft.com/office/drawing/2014/main" id="{00000000-0008-0000-1900-0000CA17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77075" y="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0</xdr:colOff>
      <xdr:row>0</xdr:row>
      <xdr:rowOff>9525</xdr:rowOff>
    </xdr:from>
    <xdr:to>
      <xdr:col>6</xdr:col>
      <xdr:colOff>0</xdr:colOff>
      <xdr:row>0</xdr:row>
      <xdr:rowOff>619125</xdr:rowOff>
    </xdr:to>
    <xdr:pic>
      <xdr:nvPicPr>
        <xdr:cNvPr id="88345" name="Picture 8" descr="logo">
          <a:extLst>
            <a:ext uri="{FF2B5EF4-FFF2-40B4-BE49-F238E27FC236}">
              <a16:creationId xmlns:a16="http://schemas.microsoft.com/office/drawing/2014/main" id="{00000000-0008-0000-1A00-00001959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88346" name="Picture 8" descr="logo">
          <a:extLst>
            <a:ext uri="{FF2B5EF4-FFF2-40B4-BE49-F238E27FC236}">
              <a16:creationId xmlns:a16="http://schemas.microsoft.com/office/drawing/2014/main" id="{00000000-0008-0000-1A00-00001A59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89596" name="Picture 8" descr="logo">
          <a:extLst>
            <a:ext uri="{FF2B5EF4-FFF2-40B4-BE49-F238E27FC236}">
              <a16:creationId xmlns:a16="http://schemas.microsoft.com/office/drawing/2014/main" id="{00000000-0008-0000-1B00-0000FC5D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9597" name="Picture 8" descr="logo">
          <a:extLst>
            <a:ext uri="{FF2B5EF4-FFF2-40B4-BE49-F238E27FC236}">
              <a16:creationId xmlns:a16="http://schemas.microsoft.com/office/drawing/2014/main" id="{00000000-0008-0000-1B00-0000FD5D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2571750</xdr:colOff>
      <xdr:row>0</xdr:row>
      <xdr:rowOff>0</xdr:rowOff>
    </xdr:from>
    <xdr:to>
      <xdr:col>7</xdr:col>
      <xdr:colOff>0</xdr:colOff>
      <xdr:row>0</xdr:row>
      <xdr:rowOff>609600</xdr:rowOff>
    </xdr:to>
    <xdr:pic>
      <xdr:nvPicPr>
        <xdr:cNvPr id="89598" name="Picture 8" descr="logo">
          <a:extLst>
            <a:ext uri="{FF2B5EF4-FFF2-40B4-BE49-F238E27FC236}">
              <a16:creationId xmlns:a16="http://schemas.microsoft.com/office/drawing/2014/main" id="{00000000-0008-0000-1B00-0000FE5D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40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1266825</xdr:colOff>
      <xdr:row>0</xdr:row>
      <xdr:rowOff>0</xdr:rowOff>
    </xdr:from>
    <xdr:to>
      <xdr:col>10</xdr:col>
      <xdr:colOff>3810</xdr:colOff>
      <xdr:row>0</xdr:row>
      <xdr:rowOff>609600</xdr:rowOff>
    </xdr:to>
    <xdr:pic>
      <xdr:nvPicPr>
        <xdr:cNvPr id="89599" name="Picture 8" descr="logo">
          <a:extLst>
            <a:ext uri="{FF2B5EF4-FFF2-40B4-BE49-F238E27FC236}">
              <a16:creationId xmlns:a16="http://schemas.microsoft.com/office/drawing/2014/main" id="{00000000-0008-0000-1B00-0000FF5D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771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0</xdr:row>
      <xdr:rowOff>0</xdr:rowOff>
    </xdr:from>
    <xdr:to>
      <xdr:col>14</xdr:col>
      <xdr:colOff>0</xdr:colOff>
      <xdr:row>0</xdr:row>
      <xdr:rowOff>609600</xdr:rowOff>
    </xdr:to>
    <xdr:pic>
      <xdr:nvPicPr>
        <xdr:cNvPr id="89600" name="Picture 8" descr="logo">
          <a:extLst>
            <a:ext uri="{FF2B5EF4-FFF2-40B4-BE49-F238E27FC236}">
              <a16:creationId xmlns:a16="http://schemas.microsoft.com/office/drawing/2014/main" id="{00000000-0008-0000-1B00-0000005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680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8" name="Picture 7">
          <a:extLst>
            <a:ext uri="{FF2B5EF4-FFF2-40B4-BE49-F238E27FC236}">
              <a16:creationId xmlns:a16="http://schemas.microsoft.com/office/drawing/2014/main" id="{00000000-0008-0000-1B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6</xdr:col>
      <xdr:colOff>0</xdr:colOff>
      <xdr:row>0</xdr:row>
      <xdr:rowOff>9525</xdr:rowOff>
    </xdr:from>
    <xdr:to>
      <xdr:col>6</xdr:col>
      <xdr:colOff>0</xdr:colOff>
      <xdr:row>0</xdr:row>
      <xdr:rowOff>619125</xdr:rowOff>
    </xdr:to>
    <xdr:pic>
      <xdr:nvPicPr>
        <xdr:cNvPr id="86569" name="Picture 8" descr="logo">
          <a:extLst>
            <a:ext uri="{FF2B5EF4-FFF2-40B4-BE49-F238E27FC236}">
              <a16:creationId xmlns:a16="http://schemas.microsoft.com/office/drawing/2014/main" id="{00000000-0008-0000-1C00-0000295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86570" name="Picture 8" descr="logo">
          <a:extLst>
            <a:ext uri="{FF2B5EF4-FFF2-40B4-BE49-F238E27FC236}">
              <a16:creationId xmlns:a16="http://schemas.microsoft.com/office/drawing/2014/main" id="{00000000-0008-0000-1C00-00002A5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86571" name="Picture 8" descr="logo">
          <a:extLst>
            <a:ext uri="{FF2B5EF4-FFF2-40B4-BE49-F238E27FC236}">
              <a16:creationId xmlns:a16="http://schemas.microsoft.com/office/drawing/2014/main" id="{00000000-0008-0000-1C00-00002B5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35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75104" name="Picture 8" descr="logo">
          <a:extLst>
            <a:ext uri="{FF2B5EF4-FFF2-40B4-BE49-F238E27FC236}">
              <a16:creationId xmlns:a16="http://schemas.microsoft.com/office/drawing/2014/main" id="{00000000-0008-0000-0200-00006025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467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1762125</xdr:colOff>
          <xdr:row>1</xdr:row>
          <xdr:rowOff>95250</xdr:rowOff>
        </xdr:from>
        <xdr:to>
          <xdr:col>3</xdr:col>
          <xdr:colOff>2647950</xdr:colOff>
          <xdr:row>1</xdr:row>
          <xdr:rowOff>628650</xdr:rowOff>
        </xdr:to>
        <xdr:sp macro="" textlink="">
          <xdr:nvSpPr>
            <xdr:cNvPr id="74753" name="Object 1" hidden="1">
              <a:extLst>
                <a:ext uri="{63B3BB69-23CF-44E3-9099-C40C66FF867C}">
                  <a14:compatExt spid="_x0000_s74753"/>
                </a:ext>
                <a:ext uri="{FF2B5EF4-FFF2-40B4-BE49-F238E27FC236}">
                  <a16:creationId xmlns:a16="http://schemas.microsoft.com/office/drawing/2014/main" id="{00000000-0008-0000-0200-0000012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720000</xdr:colOff>
      <xdr:row>1</xdr:row>
      <xdr:rowOff>95160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0</xdr:colOff>
      <xdr:row>0</xdr:row>
      <xdr:rowOff>9525</xdr:rowOff>
    </xdr:from>
    <xdr:to>
      <xdr:col>6</xdr:col>
      <xdr:colOff>0</xdr:colOff>
      <xdr:row>0</xdr:row>
      <xdr:rowOff>619125</xdr:rowOff>
    </xdr:to>
    <xdr:pic>
      <xdr:nvPicPr>
        <xdr:cNvPr id="95388" name="Picture 8" descr="logo">
          <a:extLst>
            <a:ext uri="{FF2B5EF4-FFF2-40B4-BE49-F238E27FC236}">
              <a16:creationId xmlns:a16="http://schemas.microsoft.com/office/drawing/2014/main" id="{00000000-0008-0000-1D00-00009C7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0</xdr:row>
      <xdr:rowOff>0</xdr:rowOff>
    </xdr:from>
    <xdr:to>
      <xdr:col>6</xdr:col>
      <xdr:colOff>0</xdr:colOff>
      <xdr:row>0</xdr:row>
      <xdr:rowOff>609600</xdr:rowOff>
    </xdr:to>
    <xdr:pic>
      <xdr:nvPicPr>
        <xdr:cNvPr id="95389" name="Picture 8" descr="logo">
          <a:extLst>
            <a:ext uri="{FF2B5EF4-FFF2-40B4-BE49-F238E27FC236}">
              <a16:creationId xmlns:a16="http://schemas.microsoft.com/office/drawing/2014/main" id="{00000000-0008-0000-1D00-00009D7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02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5" name="Picture 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97467" name="Picture 8" descr="logo">
          <a:extLst>
            <a:ext uri="{FF2B5EF4-FFF2-40B4-BE49-F238E27FC236}">
              <a16:creationId xmlns:a16="http://schemas.microsoft.com/office/drawing/2014/main" id="{00000000-0008-0000-1E00-0000BB7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7468" name="Picture 8" descr="logo">
          <a:extLst>
            <a:ext uri="{FF2B5EF4-FFF2-40B4-BE49-F238E27FC236}">
              <a16:creationId xmlns:a16="http://schemas.microsoft.com/office/drawing/2014/main" id="{00000000-0008-0000-1E00-0000BC7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9525</xdr:rowOff>
    </xdr:from>
    <xdr:to>
      <xdr:col>7</xdr:col>
      <xdr:colOff>0</xdr:colOff>
      <xdr:row>0</xdr:row>
      <xdr:rowOff>619125</xdr:rowOff>
    </xdr:to>
    <xdr:pic>
      <xdr:nvPicPr>
        <xdr:cNvPr id="97469" name="Picture 8" descr="logo">
          <a:extLst>
            <a:ext uri="{FF2B5EF4-FFF2-40B4-BE49-F238E27FC236}">
              <a16:creationId xmlns:a16="http://schemas.microsoft.com/office/drawing/2014/main" id="{00000000-0008-0000-1E00-0000BD7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97470" name="Picture 8" descr="logo">
          <a:extLst>
            <a:ext uri="{FF2B5EF4-FFF2-40B4-BE49-F238E27FC236}">
              <a16:creationId xmlns:a16="http://schemas.microsoft.com/office/drawing/2014/main" id="{00000000-0008-0000-1E00-0000BE7C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78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7" name="Picture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0</xdr:colOff>
      <xdr:row>0</xdr:row>
      <xdr:rowOff>9525</xdr:rowOff>
    </xdr:from>
    <xdr:to>
      <xdr:col>7</xdr:col>
      <xdr:colOff>0</xdr:colOff>
      <xdr:row>0</xdr:row>
      <xdr:rowOff>619125</xdr:rowOff>
    </xdr:to>
    <xdr:pic>
      <xdr:nvPicPr>
        <xdr:cNvPr id="87569" name="Picture 8" descr="logo">
          <a:extLst>
            <a:ext uri="{FF2B5EF4-FFF2-40B4-BE49-F238E27FC236}">
              <a16:creationId xmlns:a16="http://schemas.microsoft.com/office/drawing/2014/main" id="{00000000-0008-0000-1F00-00001156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952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7570" name="Picture 8" descr="logo">
          <a:extLst>
            <a:ext uri="{FF2B5EF4-FFF2-40B4-BE49-F238E27FC236}">
              <a16:creationId xmlns:a16="http://schemas.microsoft.com/office/drawing/2014/main" id="{00000000-0008-0000-1F00-00001256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0</xdr:row>
      <xdr:rowOff>609600</xdr:rowOff>
    </xdr:to>
    <xdr:pic>
      <xdr:nvPicPr>
        <xdr:cNvPr id="87571" name="Picture 8" descr="logo">
          <a:extLst>
            <a:ext uri="{FF2B5EF4-FFF2-40B4-BE49-F238E27FC236}">
              <a16:creationId xmlns:a16="http://schemas.microsoft.com/office/drawing/2014/main" id="{00000000-0008-0000-1F00-00001356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676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34200</xdr:rowOff>
    </xdr:to>
    <xdr:pic>
      <xdr:nvPicPr>
        <xdr:cNvPr id="6" name="Picture 5">
          <a:extLst>
            <a:ext uri="{FF2B5EF4-FFF2-40B4-BE49-F238E27FC236}">
              <a16:creationId xmlns:a16="http://schemas.microsoft.com/office/drawing/2014/main" id="{00000000-0008-0000-1F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278040</xdr:colOff>
      <xdr:row>2</xdr:row>
      <xdr:rowOff>140880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77151" name="Picture 8" descr="logo">
          <a:extLst>
            <a:ext uri="{FF2B5EF4-FFF2-40B4-BE49-F238E27FC236}">
              <a16:creationId xmlns:a16="http://schemas.microsoft.com/office/drawing/2014/main" id="{00000000-0008-0000-0400-00005F2D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78175" name="Picture 8" descr="logo">
          <a:extLst>
            <a:ext uri="{FF2B5EF4-FFF2-40B4-BE49-F238E27FC236}">
              <a16:creationId xmlns:a16="http://schemas.microsoft.com/office/drawing/2014/main" id="{00000000-0008-0000-0500-00005F31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777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95160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79199" name="Picture 8" descr="logo">
          <a:extLst>
            <a:ext uri="{FF2B5EF4-FFF2-40B4-BE49-F238E27FC236}">
              <a16:creationId xmlns:a16="http://schemas.microsoft.com/office/drawing/2014/main" id="{00000000-0008-0000-0600-00005F35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0</xdr:row>
      <xdr:rowOff>720000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85725</xdr:colOff>
      <xdr:row>0</xdr:row>
      <xdr:rowOff>66675</xdr:rowOff>
    </xdr:from>
    <xdr:to>
      <xdr:col>1</xdr:col>
      <xdr:colOff>4219575</xdr:colOff>
      <xdr:row>0</xdr:row>
      <xdr:rowOff>2295525</xdr:rowOff>
    </xdr:to>
    <xdr:pic>
      <xdr:nvPicPr>
        <xdr:cNvPr id="29322" name="Picture 1">
          <a:extLst>
            <a:ext uri="{FF2B5EF4-FFF2-40B4-BE49-F238E27FC236}">
              <a16:creationId xmlns:a16="http://schemas.microsoft.com/office/drawing/2014/main" id="{00000000-0008-0000-0700-00008A7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4981575" cy="2228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1</xdr:row>
      <xdr:rowOff>34200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view="pageBreakPreview" topLeftCell="A7" zoomScale="120" zoomScaleNormal="100" zoomScaleSheetLayoutView="120" workbookViewId="0">
      <selection activeCell="Q23" sqref="Q23"/>
    </sheetView>
  </sheetViews>
  <sheetFormatPr defaultRowHeight="12.75"/>
  <cols>
    <col min="16" max="16" width="6.85546875" customWidth="1"/>
  </cols>
  <sheetData>
    <row r="1" spans="1:1" ht="25.5">
      <c r="A1" s="351" t="s">
        <v>784</v>
      </c>
    </row>
    <row r="41" ht="15" customHeight="1"/>
  </sheetData>
  <printOptions horizontalCentered="1" verticalCentered="1"/>
  <pageMargins left="0" right="0" top="0" bottom="0" header="0.31496062992125984" footer="0.31496062992125984"/>
  <pageSetup paperSize="9" orientation="landscape" r:id="rId1"/>
  <rowBreaks count="1" manualBreakCount="1">
    <brk id="41" max="1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I16"/>
  <sheetViews>
    <sheetView view="pageBreakPreview" zoomScaleNormal="100" zoomScaleSheetLayoutView="100" workbookViewId="0">
      <selection activeCell="Q23" sqref="Q23"/>
    </sheetView>
  </sheetViews>
  <sheetFormatPr defaultRowHeight="12.75"/>
  <cols>
    <col min="1" max="1" width="25.7109375" customWidth="1"/>
    <col min="2" max="7" width="11.7109375" customWidth="1"/>
    <col min="8" max="8" width="25.7109375" customWidth="1"/>
  </cols>
  <sheetData>
    <row r="1" spans="1:9" s="15" customFormat="1" ht="54" customHeight="1">
      <c r="A1" s="452"/>
      <c r="B1" s="401"/>
      <c r="C1" s="401"/>
      <c r="D1" s="401"/>
      <c r="E1" s="401"/>
      <c r="F1" s="401"/>
      <c r="G1" s="401"/>
      <c r="H1" s="401"/>
    </row>
    <row r="2" spans="1:9" s="33" customFormat="1" ht="20.25">
      <c r="A2" s="449" t="s">
        <v>368</v>
      </c>
      <c r="B2" s="449"/>
      <c r="C2" s="449"/>
      <c r="D2" s="449"/>
      <c r="E2" s="449"/>
      <c r="F2" s="449"/>
      <c r="G2" s="449"/>
      <c r="H2" s="449"/>
      <c r="I2" s="106"/>
    </row>
    <row r="3" spans="1:9" s="33" customFormat="1" ht="20.25">
      <c r="A3" s="449" t="s">
        <v>0</v>
      </c>
      <c r="B3" s="449"/>
      <c r="C3" s="449"/>
      <c r="D3" s="449"/>
      <c r="E3" s="449"/>
      <c r="F3" s="449"/>
      <c r="G3" s="449"/>
      <c r="H3" s="449"/>
      <c r="I3" s="106"/>
    </row>
    <row r="4" spans="1:9" s="33" customFormat="1" ht="33" customHeight="1">
      <c r="A4" s="451" t="s">
        <v>369</v>
      </c>
      <c r="B4" s="451"/>
      <c r="C4" s="451"/>
      <c r="D4" s="451"/>
      <c r="E4" s="451"/>
      <c r="F4" s="451"/>
      <c r="G4" s="451"/>
      <c r="H4" s="451"/>
      <c r="I4" s="107"/>
    </row>
    <row r="5" spans="1:9" s="33" customFormat="1" ht="15.75" customHeight="1">
      <c r="A5" s="451" t="s">
        <v>320</v>
      </c>
      <c r="B5" s="451"/>
      <c r="C5" s="451"/>
      <c r="D5" s="451"/>
      <c r="E5" s="451"/>
      <c r="F5" s="451"/>
      <c r="G5" s="451"/>
      <c r="H5" s="451"/>
      <c r="I5" s="107"/>
    </row>
    <row r="6" spans="1:9" s="33" customFormat="1" ht="15.75" customHeight="1">
      <c r="A6" s="451" t="s">
        <v>785</v>
      </c>
      <c r="B6" s="451"/>
      <c r="C6" s="451"/>
      <c r="D6" s="451"/>
      <c r="E6" s="451"/>
      <c r="F6" s="451"/>
      <c r="G6" s="451"/>
      <c r="H6" s="451"/>
      <c r="I6" s="107"/>
    </row>
    <row r="7" spans="1:9" s="33" customFormat="1" ht="18">
      <c r="A7" s="442" t="s">
        <v>285</v>
      </c>
      <c r="B7" s="442"/>
      <c r="H7" s="35" t="s">
        <v>284</v>
      </c>
      <c r="I7" s="122"/>
    </row>
    <row r="8" spans="1:9" s="17" customFormat="1" ht="15.75" customHeight="1">
      <c r="A8" s="453" t="s">
        <v>92</v>
      </c>
      <c r="B8" s="450" t="s">
        <v>17</v>
      </c>
      <c r="C8" s="450"/>
      <c r="D8" s="450"/>
      <c r="E8" s="450" t="s">
        <v>18</v>
      </c>
      <c r="F8" s="450"/>
      <c r="G8" s="450"/>
      <c r="H8" s="443" t="s">
        <v>68</v>
      </c>
    </row>
    <row r="9" spans="1:9" s="17" customFormat="1" ht="12.75" customHeight="1">
      <c r="A9" s="441"/>
      <c r="B9" s="447" t="s">
        <v>19</v>
      </c>
      <c r="C9" s="447"/>
      <c r="D9" s="447"/>
      <c r="E9" s="447" t="s">
        <v>20</v>
      </c>
      <c r="F9" s="447"/>
      <c r="G9" s="447"/>
      <c r="H9" s="444"/>
    </row>
    <row r="10" spans="1:9" s="17" customFormat="1" ht="15.75" customHeight="1">
      <c r="A10" s="441"/>
      <c r="B10" s="181" t="s">
        <v>1</v>
      </c>
      <c r="C10" s="181" t="s">
        <v>2</v>
      </c>
      <c r="D10" s="181" t="s">
        <v>3</v>
      </c>
      <c r="E10" s="181" t="s">
        <v>1</v>
      </c>
      <c r="F10" s="181" t="s">
        <v>2</v>
      </c>
      <c r="G10" s="181" t="s">
        <v>3</v>
      </c>
      <c r="H10" s="444"/>
    </row>
    <row r="11" spans="1:9" s="17" customFormat="1" ht="16.5" customHeight="1">
      <c r="A11" s="454"/>
      <c r="B11" s="109" t="s">
        <v>4</v>
      </c>
      <c r="C11" s="109" t="s">
        <v>5</v>
      </c>
      <c r="D11" s="109" t="s">
        <v>6</v>
      </c>
      <c r="E11" s="109" t="s">
        <v>4</v>
      </c>
      <c r="F11" s="109" t="s">
        <v>5</v>
      </c>
      <c r="G11" s="109" t="s">
        <v>6</v>
      </c>
      <c r="H11" s="445"/>
    </row>
    <row r="12" spans="1:9" ht="35.1" customHeight="1" thickBot="1">
      <c r="A12" s="20" t="s">
        <v>6</v>
      </c>
      <c r="B12" s="261">
        <f>SUM(C12:D12)</f>
        <v>4686321</v>
      </c>
      <c r="C12" s="26">
        <v>2480852</v>
      </c>
      <c r="D12" s="26">
        <v>2205469</v>
      </c>
      <c r="E12" s="261">
        <f>SUM(F12:G12)</f>
        <v>9648</v>
      </c>
      <c r="F12" s="26">
        <v>6247</v>
      </c>
      <c r="G12" s="26">
        <v>3401</v>
      </c>
      <c r="H12" s="21" t="s">
        <v>11</v>
      </c>
    </row>
    <row r="13" spans="1:9" ht="35.1" customHeight="1" thickBot="1">
      <c r="A13" s="24" t="s">
        <v>12</v>
      </c>
      <c r="B13" s="359">
        <f t="shared" ref="B13:B15" si="0">SUM(C13:D13)</f>
        <v>89536</v>
      </c>
      <c r="C13" s="27">
        <v>71833</v>
      </c>
      <c r="D13" s="27">
        <v>17703</v>
      </c>
      <c r="E13" s="262">
        <f t="shared" ref="E13:E15" si="1">SUM(F13:G13)</f>
        <v>255</v>
      </c>
      <c r="F13" s="27">
        <v>194</v>
      </c>
      <c r="G13" s="27">
        <v>61</v>
      </c>
      <c r="H13" s="25" t="s">
        <v>13</v>
      </c>
    </row>
    <row r="14" spans="1:9" ht="35.1" customHeight="1" thickBot="1">
      <c r="A14" s="22" t="s">
        <v>14</v>
      </c>
      <c r="B14" s="261">
        <f t="shared" si="0"/>
        <v>188468</v>
      </c>
      <c r="C14" s="28">
        <v>146130</v>
      </c>
      <c r="D14" s="28">
        <v>42338</v>
      </c>
      <c r="E14" s="263">
        <f t="shared" si="1"/>
        <v>424</v>
      </c>
      <c r="F14" s="28">
        <v>332</v>
      </c>
      <c r="G14" s="28">
        <v>92</v>
      </c>
      <c r="H14" s="23" t="s">
        <v>15</v>
      </c>
    </row>
    <row r="15" spans="1:9" ht="35.1" customHeight="1">
      <c r="A15" s="29" t="s">
        <v>240</v>
      </c>
      <c r="B15" s="360">
        <f t="shared" si="0"/>
        <v>14453</v>
      </c>
      <c r="C15" s="30">
        <v>13244</v>
      </c>
      <c r="D15" s="30">
        <v>1209</v>
      </c>
      <c r="E15" s="264">
        <f t="shared" si="1"/>
        <v>83</v>
      </c>
      <c r="F15" s="30">
        <v>72</v>
      </c>
      <c r="G15" s="30">
        <v>11</v>
      </c>
      <c r="H15" s="31" t="s">
        <v>411</v>
      </c>
    </row>
    <row r="16" spans="1:9" ht="40.5" customHeight="1">
      <c r="A16" s="366" t="s">
        <v>4</v>
      </c>
      <c r="B16" s="367">
        <f t="shared" ref="B16:G16" si="2">SUM(B12:B15)</f>
        <v>4978778</v>
      </c>
      <c r="C16" s="367">
        <f t="shared" si="2"/>
        <v>2712059</v>
      </c>
      <c r="D16" s="367">
        <f t="shared" si="2"/>
        <v>2266719</v>
      </c>
      <c r="E16" s="367">
        <f t="shared" si="2"/>
        <v>10410</v>
      </c>
      <c r="F16" s="367">
        <f t="shared" si="2"/>
        <v>6845</v>
      </c>
      <c r="G16" s="367">
        <f t="shared" si="2"/>
        <v>3565</v>
      </c>
      <c r="H16" s="368" t="s">
        <v>1</v>
      </c>
    </row>
  </sheetData>
  <mergeCells count="13">
    <mergeCell ref="A4:H4"/>
    <mergeCell ref="A5:H5"/>
    <mergeCell ref="A7:B7"/>
    <mergeCell ref="A1:H1"/>
    <mergeCell ref="B9:D9"/>
    <mergeCell ref="E9:G9"/>
    <mergeCell ref="A6:H6"/>
    <mergeCell ref="B8:D8"/>
    <mergeCell ref="E8:G8"/>
    <mergeCell ref="H8:H11"/>
    <mergeCell ref="A8:A11"/>
    <mergeCell ref="A2:H2"/>
    <mergeCell ref="A3:H3"/>
  </mergeCells>
  <phoneticPr fontId="0"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L20"/>
  <sheetViews>
    <sheetView view="pageBreakPreview" zoomScaleNormal="100" zoomScaleSheetLayoutView="100" workbookViewId="0">
      <selection activeCell="F8" sqref="F8"/>
    </sheetView>
  </sheetViews>
  <sheetFormatPr defaultRowHeight="12.75"/>
  <cols>
    <col min="1" max="1" width="25.7109375" customWidth="1"/>
    <col min="2" max="7" width="10.7109375" customWidth="1"/>
    <col min="8" max="8" width="25.7109375" customWidth="1"/>
  </cols>
  <sheetData>
    <row r="1" spans="1:12" s="15" customFormat="1" ht="54" customHeight="1">
      <c r="A1" s="452"/>
      <c r="B1" s="401"/>
      <c r="C1" s="401"/>
      <c r="D1" s="401"/>
      <c r="E1" s="401"/>
      <c r="F1" s="401"/>
      <c r="G1" s="401"/>
      <c r="H1" s="401"/>
    </row>
    <row r="2" spans="1:12" s="6" customFormat="1" ht="20.25">
      <c r="A2" s="449" t="s">
        <v>318</v>
      </c>
      <c r="B2" s="449"/>
      <c r="C2" s="449"/>
      <c r="D2" s="449"/>
      <c r="E2" s="449"/>
      <c r="F2" s="449"/>
      <c r="G2" s="449"/>
      <c r="H2" s="449"/>
      <c r="I2" s="12"/>
      <c r="J2" s="12"/>
      <c r="K2" s="12"/>
      <c r="L2" s="12"/>
    </row>
    <row r="3" spans="1:12" s="6" customFormat="1" ht="20.25">
      <c r="A3" s="449" t="s">
        <v>0</v>
      </c>
      <c r="B3" s="449"/>
      <c r="C3" s="449"/>
      <c r="D3" s="449"/>
      <c r="E3" s="449"/>
      <c r="F3" s="449"/>
      <c r="G3" s="449"/>
      <c r="H3" s="449"/>
      <c r="I3" s="12"/>
      <c r="J3" s="12"/>
      <c r="K3" s="12"/>
      <c r="L3" s="12"/>
    </row>
    <row r="4" spans="1:12" s="6" customFormat="1" ht="15.75" customHeight="1">
      <c r="A4" s="451" t="s">
        <v>319</v>
      </c>
      <c r="B4" s="451"/>
      <c r="C4" s="451"/>
      <c r="D4" s="451"/>
      <c r="E4" s="451"/>
      <c r="F4" s="451"/>
      <c r="G4" s="451"/>
      <c r="H4" s="451"/>
      <c r="I4" s="11"/>
      <c r="J4" s="11"/>
      <c r="K4" s="11"/>
      <c r="L4" s="11"/>
    </row>
    <row r="5" spans="1:12" s="6" customFormat="1" ht="15.75" customHeight="1">
      <c r="A5" s="451" t="s">
        <v>320</v>
      </c>
      <c r="B5" s="451"/>
      <c r="C5" s="451"/>
      <c r="D5" s="451"/>
      <c r="E5" s="451"/>
      <c r="F5" s="451"/>
      <c r="G5" s="451"/>
      <c r="H5" s="451"/>
      <c r="I5" s="11"/>
      <c r="J5" s="11"/>
      <c r="K5" s="11"/>
      <c r="L5" s="11"/>
    </row>
    <row r="6" spans="1:12" s="6" customFormat="1" ht="15.75" customHeight="1">
      <c r="A6" s="451" t="s">
        <v>785</v>
      </c>
      <c r="B6" s="451"/>
      <c r="C6" s="451"/>
      <c r="D6" s="451"/>
      <c r="E6" s="451"/>
      <c r="F6" s="451"/>
      <c r="G6" s="451"/>
      <c r="H6" s="451"/>
      <c r="I6" s="11"/>
      <c r="J6" s="11"/>
      <c r="K6" s="11"/>
      <c r="L6" s="11"/>
    </row>
    <row r="7" spans="1:12" s="6" customFormat="1" ht="18">
      <c r="A7" s="18" t="s">
        <v>287</v>
      </c>
      <c r="B7" s="33"/>
      <c r="C7" s="33"/>
      <c r="D7" s="33"/>
      <c r="E7" s="33"/>
      <c r="F7" s="33"/>
      <c r="G7" s="34"/>
      <c r="H7" s="35" t="s">
        <v>286</v>
      </c>
      <c r="J7" s="8"/>
      <c r="K7" s="9"/>
    </row>
    <row r="8" spans="1:12" ht="60" customHeight="1">
      <c r="A8" s="446" t="s">
        <v>92</v>
      </c>
      <c r="B8" s="99" t="s">
        <v>23</v>
      </c>
      <c r="C8" s="36" t="s">
        <v>24</v>
      </c>
      <c r="D8" s="36" t="s">
        <v>25</v>
      </c>
      <c r="E8" s="36" t="s">
        <v>26</v>
      </c>
      <c r="F8" s="36" t="s">
        <v>845</v>
      </c>
      <c r="G8" s="36" t="s">
        <v>27</v>
      </c>
      <c r="H8" s="443" t="s">
        <v>68</v>
      </c>
      <c r="I8" s="1"/>
    </row>
    <row r="9" spans="1:12" ht="56.25">
      <c r="A9" s="448"/>
      <c r="B9" s="37" t="s">
        <v>4</v>
      </c>
      <c r="C9" s="37" t="s">
        <v>28</v>
      </c>
      <c r="D9" s="37" t="s">
        <v>29</v>
      </c>
      <c r="E9" s="37" t="s">
        <v>30</v>
      </c>
      <c r="F9" s="37" t="s">
        <v>31</v>
      </c>
      <c r="G9" s="37" t="s">
        <v>32</v>
      </c>
      <c r="H9" s="445"/>
      <c r="I9" s="4"/>
    </row>
    <row r="10" spans="1:12" s="17" customFormat="1" ht="35.1" customHeight="1" thickBot="1">
      <c r="A10" s="38" t="s">
        <v>6</v>
      </c>
      <c r="B10" s="266">
        <f>SUM(C10:G10)</f>
        <v>449481</v>
      </c>
      <c r="C10" s="26">
        <v>390168</v>
      </c>
      <c r="D10" s="26">
        <v>32521</v>
      </c>
      <c r="E10" s="26">
        <v>23847</v>
      </c>
      <c r="F10" s="26">
        <v>1949</v>
      </c>
      <c r="G10" s="26">
        <v>996</v>
      </c>
      <c r="H10" s="40" t="s">
        <v>11</v>
      </c>
    </row>
    <row r="11" spans="1:12" s="17" customFormat="1" ht="35.1" customHeight="1" thickTop="1" thickBot="1">
      <c r="A11" s="41" t="s">
        <v>12</v>
      </c>
      <c r="B11" s="267">
        <f>SUM(C11:G11)</f>
        <v>5430</v>
      </c>
      <c r="C11" s="27">
        <v>2876</v>
      </c>
      <c r="D11" s="27">
        <v>1305</v>
      </c>
      <c r="E11" s="27">
        <v>1011</v>
      </c>
      <c r="F11" s="27">
        <v>171</v>
      </c>
      <c r="G11" s="27">
        <v>67</v>
      </c>
      <c r="H11" s="43" t="s">
        <v>13</v>
      </c>
    </row>
    <row r="12" spans="1:12" s="17" customFormat="1" ht="35.1" customHeight="1" thickTop="1" thickBot="1">
      <c r="A12" s="44" t="s">
        <v>14</v>
      </c>
      <c r="B12" s="268">
        <f>SUM(C12:G12)</f>
        <v>3670</v>
      </c>
      <c r="C12" s="28">
        <v>2001</v>
      </c>
      <c r="D12" s="28">
        <v>607</v>
      </c>
      <c r="E12" s="28">
        <v>1062</v>
      </c>
      <c r="F12" s="28">
        <v>0</v>
      </c>
      <c r="G12" s="28">
        <v>0</v>
      </c>
      <c r="H12" s="46" t="s">
        <v>15</v>
      </c>
    </row>
    <row r="13" spans="1:12" s="17" customFormat="1" ht="35.1" customHeight="1" thickTop="1">
      <c r="A13" s="47" t="s">
        <v>240</v>
      </c>
      <c r="B13" s="269">
        <f>SUM(C13:G13)</f>
        <v>480</v>
      </c>
      <c r="C13" s="30">
        <v>24</v>
      </c>
      <c r="D13" s="30">
        <v>239</v>
      </c>
      <c r="E13" s="30">
        <v>206</v>
      </c>
      <c r="F13" s="30">
        <v>0</v>
      </c>
      <c r="G13" s="30">
        <v>11</v>
      </c>
      <c r="H13" s="49" t="s">
        <v>411</v>
      </c>
    </row>
    <row r="14" spans="1:12" s="17" customFormat="1" ht="40.5" customHeight="1">
      <c r="A14" s="369" t="s">
        <v>4</v>
      </c>
      <c r="B14" s="270">
        <f>SUM(B10:B13)</f>
        <v>459061</v>
      </c>
      <c r="C14" s="270">
        <f t="shared" ref="C14:G14" si="0">SUM(C10:C13)</f>
        <v>395069</v>
      </c>
      <c r="D14" s="270">
        <f t="shared" si="0"/>
        <v>34672</v>
      </c>
      <c r="E14" s="270">
        <f t="shared" si="0"/>
        <v>26126</v>
      </c>
      <c r="F14" s="270">
        <f t="shared" si="0"/>
        <v>2120</v>
      </c>
      <c r="G14" s="270">
        <f t="shared" si="0"/>
        <v>1074</v>
      </c>
      <c r="H14" s="370" t="s">
        <v>1</v>
      </c>
    </row>
    <row r="18" spans="2:5">
      <c r="B18" s="186"/>
      <c r="D18" s="186"/>
    </row>
    <row r="20" spans="2:5">
      <c r="E20" s="186"/>
    </row>
  </sheetData>
  <mergeCells count="8">
    <mergeCell ref="A6:H6"/>
    <mergeCell ref="A8:A9"/>
    <mergeCell ref="H8:H9"/>
    <mergeCell ref="A1:H1"/>
    <mergeCell ref="A2:H2"/>
    <mergeCell ref="A3:H3"/>
    <mergeCell ref="A4:H4"/>
    <mergeCell ref="A5:H5"/>
  </mergeCells>
  <phoneticPr fontId="0" type="noConversion"/>
  <printOptions horizontalCentered="1" verticalCentered="1"/>
  <pageMargins left="0.74803149606299202" right="0.74803149606299202" top="0" bottom="0" header="0.511811023622047" footer="0.511811023622047"/>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K32"/>
  <sheetViews>
    <sheetView view="pageBreakPreview" zoomScaleNormal="100" zoomScaleSheetLayoutView="100" workbookViewId="0">
      <selection activeCell="Q23" sqref="Q23"/>
    </sheetView>
  </sheetViews>
  <sheetFormatPr defaultRowHeight="12.75"/>
  <cols>
    <col min="1" max="1" width="45.7109375" customWidth="1"/>
    <col min="2" max="6" width="10.7109375" customWidth="1"/>
    <col min="7" max="7" width="45.7109375" customWidth="1"/>
  </cols>
  <sheetData>
    <row r="1" spans="1:11" s="15" customFormat="1" ht="54" customHeight="1">
      <c r="A1" s="452"/>
      <c r="B1" s="401"/>
      <c r="C1" s="401"/>
      <c r="D1" s="401"/>
      <c r="E1" s="401"/>
      <c r="F1" s="401"/>
      <c r="G1" s="401"/>
    </row>
    <row r="2" spans="1:11" s="33" customFormat="1" ht="20.25">
      <c r="A2" s="449" t="s">
        <v>321</v>
      </c>
      <c r="B2" s="449"/>
      <c r="C2" s="449"/>
      <c r="D2" s="449"/>
      <c r="E2" s="449"/>
      <c r="F2" s="449"/>
      <c r="G2" s="449"/>
      <c r="H2" s="50"/>
      <c r="I2" s="50"/>
      <c r="J2" s="50"/>
      <c r="K2" s="50"/>
    </row>
    <row r="3" spans="1:11" s="33" customFormat="1" ht="20.25">
      <c r="A3" s="449" t="s">
        <v>0</v>
      </c>
      <c r="B3" s="449"/>
      <c r="C3" s="449"/>
      <c r="D3" s="449"/>
      <c r="E3" s="449"/>
      <c r="F3" s="449"/>
      <c r="G3" s="449"/>
      <c r="H3" s="50"/>
      <c r="I3" s="50"/>
      <c r="J3" s="50"/>
      <c r="K3" s="50"/>
    </row>
    <row r="4" spans="1:11" s="33" customFormat="1" ht="15.75" customHeight="1">
      <c r="A4" s="451" t="s">
        <v>322</v>
      </c>
      <c r="B4" s="451"/>
      <c r="C4" s="451"/>
      <c r="D4" s="451"/>
      <c r="E4" s="451"/>
      <c r="F4" s="451"/>
      <c r="G4" s="451"/>
      <c r="H4" s="51"/>
      <c r="I4" s="51"/>
      <c r="J4" s="51"/>
      <c r="K4" s="51"/>
    </row>
    <row r="5" spans="1:11" s="33" customFormat="1" ht="15.75" customHeight="1">
      <c r="A5" s="451" t="s">
        <v>320</v>
      </c>
      <c r="B5" s="451"/>
      <c r="C5" s="451"/>
      <c r="D5" s="451"/>
      <c r="E5" s="451"/>
      <c r="F5" s="451"/>
      <c r="G5" s="451"/>
      <c r="H5" s="51"/>
      <c r="I5" s="51"/>
      <c r="J5" s="51"/>
      <c r="K5" s="51"/>
    </row>
    <row r="6" spans="1:11" s="33" customFormat="1" ht="15.75" customHeight="1">
      <c r="A6" s="451" t="s">
        <v>785</v>
      </c>
      <c r="B6" s="451"/>
      <c r="C6" s="451"/>
      <c r="D6" s="451"/>
      <c r="E6" s="451"/>
      <c r="F6" s="451"/>
      <c r="G6" s="451"/>
      <c r="H6" s="51"/>
      <c r="I6" s="51"/>
      <c r="J6" s="51"/>
      <c r="K6" s="51"/>
    </row>
    <row r="7" spans="1:11" s="33" customFormat="1" ht="16.5">
      <c r="A7" s="18" t="s">
        <v>288</v>
      </c>
      <c r="B7" s="52"/>
      <c r="C7" s="457"/>
      <c r="D7" s="457"/>
      <c r="E7" s="54"/>
      <c r="F7" s="54"/>
      <c r="G7" s="35" t="s">
        <v>67</v>
      </c>
    </row>
    <row r="8" spans="1:11" s="17" customFormat="1" ht="17.25" customHeight="1">
      <c r="A8" s="453" t="s">
        <v>33</v>
      </c>
      <c r="B8" s="455" t="s">
        <v>323</v>
      </c>
      <c r="C8" s="456"/>
      <c r="D8" s="456"/>
      <c r="E8" s="456"/>
      <c r="F8" s="456"/>
      <c r="G8" s="443" t="s">
        <v>34</v>
      </c>
    </row>
    <row r="9" spans="1:11" s="17" customFormat="1" ht="17.25" customHeight="1">
      <c r="A9" s="441"/>
      <c r="B9" s="55" t="s">
        <v>1</v>
      </c>
      <c r="C9" s="55" t="s">
        <v>144</v>
      </c>
      <c r="D9" s="55" t="s">
        <v>15</v>
      </c>
      <c r="E9" s="55" t="s">
        <v>13</v>
      </c>
      <c r="F9" s="55" t="s">
        <v>11</v>
      </c>
      <c r="G9" s="444"/>
    </row>
    <row r="10" spans="1:11" s="17" customFormat="1" ht="17.25" customHeight="1">
      <c r="A10" s="454"/>
      <c r="B10" s="271" t="s">
        <v>4</v>
      </c>
      <c r="C10" s="180" t="s">
        <v>240</v>
      </c>
      <c r="D10" s="180" t="s">
        <v>14</v>
      </c>
      <c r="E10" s="180" t="s">
        <v>12</v>
      </c>
      <c r="F10" s="180" t="s">
        <v>6</v>
      </c>
      <c r="G10" s="445"/>
    </row>
    <row r="11" spans="1:11" s="17" customFormat="1" ht="18" customHeight="1" thickBot="1">
      <c r="A11" s="56" t="s">
        <v>35</v>
      </c>
      <c r="B11" s="266">
        <f>SUM(C11:F11)</f>
        <v>258162</v>
      </c>
      <c r="C11" s="39">
        <v>3797</v>
      </c>
      <c r="D11" s="39">
        <v>12220</v>
      </c>
      <c r="E11" s="39">
        <v>1848</v>
      </c>
      <c r="F11" s="39">
        <v>240297</v>
      </c>
      <c r="G11" s="40" t="s">
        <v>36</v>
      </c>
    </row>
    <row r="12" spans="1:11" s="17" customFormat="1" ht="18" customHeight="1" thickTop="1" thickBot="1">
      <c r="A12" s="57" t="s">
        <v>37</v>
      </c>
      <c r="B12" s="267">
        <f>SUM(C12:F12)</f>
        <v>14297</v>
      </c>
      <c r="C12" s="42">
        <v>0</v>
      </c>
      <c r="D12" s="42">
        <v>2112</v>
      </c>
      <c r="E12" s="42">
        <v>0</v>
      </c>
      <c r="F12" s="42">
        <v>12185</v>
      </c>
      <c r="G12" s="43" t="s">
        <v>38</v>
      </c>
    </row>
    <row r="13" spans="1:11" s="17" customFormat="1" ht="18" customHeight="1" thickTop="1" thickBot="1">
      <c r="A13" s="56" t="s">
        <v>39</v>
      </c>
      <c r="B13" s="268">
        <f>SUM(C13:F13)</f>
        <v>919</v>
      </c>
      <c r="C13" s="45">
        <v>0</v>
      </c>
      <c r="D13" s="45">
        <v>251</v>
      </c>
      <c r="E13" s="45">
        <v>0</v>
      </c>
      <c r="F13" s="45">
        <v>668</v>
      </c>
      <c r="G13" s="46" t="s">
        <v>40</v>
      </c>
    </row>
    <row r="14" spans="1:11" s="17" customFormat="1" ht="18" customHeight="1" thickTop="1">
      <c r="A14" s="58" t="s">
        <v>41</v>
      </c>
      <c r="B14" s="269">
        <f>SUM(C14:F14)</f>
        <v>22475</v>
      </c>
      <c r="C14" s="48">
        <v>413</v>
      </c>
      <c r="D14" s="48">
        <v>549</v>
      </c>
      <c r="E14" s="48">
        <v>0</v>
      </c>
      <c r="F14" s="48">
        <v>21513</v>
      </c>
      <c r="G14" s="49" t="s">
        <v>42</v>
      </c>
    </row>
    <row r="15" spans="1:11" s="17" customFormat="1" ht="20.100000000000001" customHeight="1">
      <c r="A15" s="59" t="s">
        <v>4</v>
      </c>
      <c r="B15" s="270">
        <f>SUM(B11:B14)</f>
        <v>295853</v>
      </c>
      <c r="C15" s="270">
        <f>SUM(C11:C14)</f>
        <v>4210</v>
      </c>
      <c r="D15" s="270">
        <f>SUM(D11:D14)</f>
        <v>15132</v>
      </c>
      <c r="E15" s="270">
        <f>SUM(E11:E14)</f>
        <v>1848</v>
      </c>
      <c r="F15" s="270">
        <f>SUM(F11:F14)</f>
        <v>274663</v>
      </c>
      <c r="G15" s="60" t="s">
        <v>43</v>
      </c>
    </row>
    <row r="16" spans="1:11" s="17" customFormat="1" ht="18" customHeight="1" thickBot="1">
      <c r="A16" s="56" t="s">
        <v>44</v>
      </c>
      <c r="B16" s="266">
        <f>SUM(C16:F16)</f>
        <v>85517</v>
      </c>
      <c r="C16" s="39">
        <v>74</v>
      </c>
      <c r="D16" s="39">
        <v>3329</v>
      </c>
      <c r="E16" s="39">
        <v>1154</v>
      </c>
      <c r="F16" s="39">
        <v>80960</v>
      </c>
      <c r="G16" s="40" t="s">
        <v>45</v>
      </c>
    </row>
    <row r="17" spans="1:7" s="17" customFormat="1" ht="18" customHeight="1" thickTop="1" thickBot="1">
      <c r="A17" s="57" t="s">
        <v>46</v>
      </c>
      <c r="B17" s="267">
        <f>SUM(C17:F17)</f>
        <v>466058</v>
      </c>
      <c r="C17" s="42">
        <v>636</v>
      </c>
      <c r="D17" s="42">
        <v>2089</v>
      </c>
      <c r="E17" s="42">
        <v>690</v>
      </c>
      <c r="F17" s="42">
        <v>462643</v>
      </c>
      <c r="G17" s="43" t="s">
        <v>47</v>
      </c>
    </row>
    <row r="18" spans="1:7" s="17" customFormat="1" ht="18" customHeight="1" thickTop="1" thickBot="1">
      <c r="A18" s="56" t="s">
        <v>48</v>
      </c>
      <c r="B18" s="268">
        <f>SUM(C18:F18)</f>
        <v>598</v>
      </c>
      <c r="C18" s="45">
        <v>0</v>
      </c>
      <c r="D18" s="45">
        <v>0</v>
      </c>
      <c r="E18" s="45">
        <v>0</v>
      </c>
      <c r="F18" s="45">
        <v>598</v>
      </c>
      <c r="G18" s="46" t="s">
        <v>49</v>
      </c>
    </row>
    <row r="19" spans="1:7" s="17" customFormat="1" ht="18" customHeight="1" thickTop="1">
      <c r="A19" s="58" t="s">
        <v>41</v>
      </c>
      <c r="B19" s="269">
        <f>SUM(C19:F19)</f>
        <v>38202</v>
      </c>
      <c r="C19" s="48">
        <v>119</v>
      </c>
      <c r="D19" s="48">
        <v>0</v>
      </c>
      <c r="E19" s="48">
        <v>321</v>
      </c>
      <c r="F19" s="48">
        <v>37762</v>
      </c>
      <c r="G19" s="49" t="s">
        <v>50</v>
      </c>
    </row>
    <row r="20" spans="1:7" s="17" customFormat="1" ht="20.100000000000001" customHeight="1">
      <c r="A20" s="59" t="s">
        <v>4</v>
      </c>
      <c r="B20" s="270">
        <f>SUM(B16:B19)</f>
        <v>590375</v>
      </c>
      <c r="C20" s="270">
        <f>SUM(C16:C19)</f>
        <v>829</v>
      </c>
      <c r="D20" s="270">
        <f>SUM(D16:D19)</f>
        <v>5418</v>
      </c>
      <c r="E20" s="270">
        <f>SUM(E16:E19)</f>
        <v>2165</v>
      </c>
      <c r="F20" s="270">
        <f>SUM(F16:F19)</f>
        <v>581963</v>
      </c>
      <c r="G20" s="60" t="s">
        <v>43</v>
      </c>
    </row>
    <row r="21" spans="1:7" s="17" customFormat="1" ht="18" customHeight="1" thickBot="1">
      <c r="A21" s="56" t="s">
        <v>51</v>
      </c>
      <c r="B21" s="266">
        <f t="shared" ref="B21:B27" si="0">SUM(C21:F21)</f>
        <v>15200</v>
      </c>
      <c r="C21" s="39">
        <v>141</v>
      </c>
      <c r="D21" s="39">
        <v>2613</v>
      </c>
      <c r="E21" s="39">
        <v>408</v>
      </c>
      <c r="F21" s="39">
        <v>12038</v>
      </c>
      <c r="G21" s="40" t="s">
        <v>52</v>
      </c>
    </row>
    <row r="22" spans="1:7" s="17" customFormat="1" ht="18" customHeight="1" thickTop="1" thickBot="1">
      <c r="A22" s="57" t="s">
        <v>53</v>
      </c>
      <c r="B22" s="267">
        <f t="shared" si="0"/>
        <v>300770</v>
      </c>
      <c r="C22" s="42">
        <v>2862</v>
      </c>
      <c r="D22" s="42">
        <v>6005</v>
      </c>
      <c r="E22" s="42">
        <v>6030</v>
      </c>
      <c r="F22" s="42">
        <v>285873</v>
      </c>
      <c r="G22" s="43" t="s">
        <v>54</v>
      </c>
    </row>
    <row r="23" spans="1:7" s="17" customFormat="1" ht="18" customHeight="1" thickTop="1" thickBot="1">
      <c r="A23" s="56" t="s">
        <v>55</v>
      </c>
      <c r="B23" s="268">
        <f t="shared" si="0"/>
        <v>307578</v>
      </c>
      <c r="C23" s="45">
        <v>66</v>
      </c>
      <c r="D23" s="45">
        <v>2632</v>
      </c>
      <c r="E23" s="45">
        <v>915</v>
      </c>
      <c r="F23" s="45">
        <v>303965</v>
      </c>
      <c r="G23" s="46" t="s">
        <v>56</v>
      </c>
    </row>
    <row r="24" spans="1:7" s="17" customFormat="1" ht="18" customHeight="1" thickTop="1" thickBot="1">
      <c r="A24" s="57" t="s">
        <v>57</v>
      </c>
      <c r="B24" s="267">
        <f t="shared" si="0"/>
        <v>143151</v>
      </c>
      <c r="C24" s="48">
        <v>417</v>
      </c>
      <c r="D24" s="48">
        <v>1317</v>
      </c>
      <c r="E24" s="48">
        <v>2327</v>
      </c>
      <c r="F24" s="48">
        <v>139090</v>
      </c>
      <c r="G24" s="43" t="s">
        <v>58</v>
      </c>
    </row>
    <row r="25" spans="1:7" s="17" customFormat="1" ht="18" customHeight="1" thickTop="1" thickBot="1">
      <c r="A25" s="56" t="s">
        <v>59</v>
      </c>
      <c r="B25" s="268">
        <f t="shared" si="0"/>
        <v>179386</v>
      </c>
      <c r="C25" s="39">
        <v>827</v>
      </c>
      <c r="D25" s="39">
        <v>6990</v>
      </c>
      <c r="E25" s="39">
        <v>7662</v>
      </c>
      <c r="F25" s="39">
        <v>163907</v>
      </c>
      <c r="G25" s="46" t="s">
        <v>60</v>
      </c>
    </row>
    <row r="26" spans="1:7" s="17" customFormat="1" ht="18" customHeight="1" thickTop="1" thickBot="1">
      <c r="A26" s="57" t="s">
        <v>61</v>
      </c>
      <c r="B26" s="267">
        <f t="shared" si="0"/>
        <v>42024</v>
      </c>
      <c r="C26" s="42">
        <v>0</v>
      </c>
      <c r="D26" s="42">
        <v>94</v>
      </c>
      <c r="E26" s="42">
        <v>192</v>
      </c>
      <c r="F26" s="42">
        <v>41738</v>
      </c>
      <c r="G26" s="43" t="s">
        <v>62</v>
      </c>
    </row>
    <row r="27" spans="1:7" s="17" customFormat="1" ht="18" customHeight="1" thickTop="1">
      <c r="A27" s="61" t="s">
        <v>63</v>
      </c>
      <c r="B27" s="272">
        <f t="shared" si="0"/>
        <v>1104901</v>
      </c>
      <c r="C27" s="162">
        <v>5038</v>
      </c>
      <c r="D27" s="162">
        <v>88978</v>
      </c>
      <c r="E27" s="162">
        <v>43927</v>
      </c>
      <c r="F27" s="162">
        <v>966958</v>
      </c>
      <c r="G27" s="62" t="s">
        <v>64</v>
      </c>
    </row>
    <row r="28" spans="1:7" s="17" customFormat="1" ht="20.100000000000001" customHeight="1">
      <c r="A28" s="63" t="s">
        <v>4</v>
      </c>
      <c r="B28" s="273">
        <f>SUM(B21:B27)</f>
        <v>2093010</v>
      </c>
      <c r="C28" s="310">
        <f>SUM(C21:C27)</f>
        <v>9351</v>
      </c>
      <c r="D28" s="310">
        <f>SUM(D21:D27)</f>
        <v>108629</v>
      </c>
      <c r="E28" s="310">
        <f>SUM(E21:E27)</f>
        <v>61461</v>
      </c>
      <c r="F28" s="310">
        <f>SUM(F21:F27)</f>
        <v>1913569</v>
      </c>
      <c r="G28" s="64" t="s">
        <v>43</v>
      </c>
    </row>
    <row r="29" spans="1:7" s="17" customFormat="1" ht="27" customHeight="1">
      <c r="A29" s="369" t="s">
        <v>65</v>
      </c>
      <c r="B29" s="270">
        <f>SUM(B15,B20,B28)</f>
        <v>2979238</v>
      </c>
      <c r="C29" s="270">
        <f>SUM(C15,C20,C28)</f>
        <v>14390</v>
      </c>
      <c r="D29" s="270">
        <f>SUM(D15,D20,D28)</f>
        <v>129179</v>
      </c>
      <c r="E29" s="270">
        <f>SUM(E15,E20,E28)</f>
        <v>65474</v>
      </c>
      <c r="F29" s="270">
        <f>SUM(F15,F20,F28)</f>
        <v>2770195</v>
      </c>
      <c r="G29" s="371" t="s">
        <v>66</v>
      </c>
    </row>
    <row r="30" spans="1:7">
      <c r="B30" s="16"/>
    </row>
    <row r="31" spans="1:7" ht="13.5">
      <c r="B31" s="309"/>
    </row>
    <row r="32" spans="1:7" ht="13.5">
      <c r="B32" s="309"/>
    </row>
  </sheetData>
  <mergeCells count="10">
    <mergeCell ref="A1:G1"/>
    <mergeCell ref="A8:A10"/>
    <mergeCell ref="B8:F8"/>
    <mergeCell ref="G8:G10"/>
    <mergeCell ref="A2:G2"/>
    <mergeCell ref="A3:G3"/>
    <mergeCell ref="A4:G4"/>
    <mergeCell ref="A5:G5"/>
    <mergeCell ref="A6:G6"/>
    <mergeCell ref="C7:D7"/>
  </mergeCells>
  <phoneticPr fontId="0" type="noConversion"/>
  <printOptions horizontalCentered="1" verticalCentered="1"/>
  <pageMargins left="0" right="0" top="0" bottom="0" header="0.511811023622047" footer="0.511811023622047"/>
  <pageSetup paperSize="9" scale="90"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L24"/>
  <sheetViews>
    <sheetView view="pageBreakPreview" topLeftCell="A4" zoomScaleNormal="100" zoomScaleSheetLayoutView="100" workbookViewId="0">
      <selection activeCell="Q23" sqref="Q23"/>
    </sheetView>
  </sheetViews>
  <sheetFormatPr defaultRowHeight="12.75"/>
  <cols>
    <col min="1" max="1" width="45.7109375" style="13" customWidth="1"/>
    <col min="2" max="6" width="11.7109375" style="14" customWidth="1"/>
    <col min="7" max="7" width="45.7109375" style="13" customWidth="1"/>
  </cols>
  <sheetData>
    <row r="1" spans="1:12" s="15" customFormat="1" ht="54" customHeight="1">
      <c r="A1" s="452"/>
      <c r="B1" s="401"/>
      <c r="C1" s="401"/>
      <c r="D1" s="401"/>
      <c r="E1" s="401"/>
      <c r="F1" s="401"/>
      <c r="G1" s="401"/>
    </row>
    <row r="2" spans="1:12" s="33" customFormat="1" ht="20.25">
      <c r="A2" s="449" t="s">
        <v>324</v>
      </c>
      <c r="B2" s="449"/>
      <c r="C2" s="449"/>
      <c r="D2" s="449"/>
      <c r="E2" s="449"/>
      <c r="F2" s="449"/>
      <c r="G2" s="449"/>
      <c r="H2" s="50"/>
      <c r="I2" s="50"/>
      <c r="J2" s="50"/>
      <c r="K2" s="50"/>
      <c r="L2" s="50"/>
    </row>
    <row r="3" spans="1:12" s="33" customFormat="1" ht="20.25">
      <c r="A3" s="449" t="s">
        <v>0</v>
      </c>
      <c r="B3" s="449"/>
      <c r="C3" s="449"/>
      <c r="D3" s="449"/>
      <c r="E3" s="449"/>
      <c r="F3" s="449"/>
      <c r="G3" s="449"/>
      <c r="H3" s="65"/>
      <c r="I3" s="50"/>
      <c r="J3" s="50"/>
      <c r="K3" s="50"/>
      <c r="L3" s="50"/>
    </row>
    <row r="4" spans="1:12" s="33" customFormat="1" ht="15.75" customHeight="1">
      <c r="A4" s="451" t="s">
        <v>325</v>
      </c>
      <c r="B4" s="451"/>
      <c r="C4" s="451"/>
      <c r="D4" s="451"/>
      <c r="E4" s="451"/>
      <c r="F4" s="451"/>
      <c r="G4" s="451"/>
      <c r="H4" s="51"/>
      <c r="I4" s="51"/>
      <c r="J4" s="51"/>
      <c r="K4" s="51"/>
      <c r="L4" s="51"/>
    </row>
    <row r="5" spans="1:12" s="33" customFormat="1" ht="15.75" customHeight="1">
      <c r="A5" s="451" t="s">
        <v>320</v>
      </c>
      <c r="B5" s="451"/>
      <c r="C5" s="451"/>
      <c r="D5" s="451"/>
      <c r="E5" s="451"/>
      <c r="F5" s="451"/>
      <c r="G5" s="451"/>
      <c r="H5" s="66"/>
      <c r="I5" s="51"/>
      <c r="J5" s="51"/>
      <c r="K5" s="51"/>
      <c r="L5" s="51"/>
    </row>
    <row r="6" spans="1:12" s="33" customFormat="1" ht="15.75" customHeight="1">
      <c r="A6" s="451" t="s">
        <v>785</v>
      </c>
      <c r="B6" s="451"/>
      <c r="C6" s="451"/>
      <c r="D6" s="451"/>
      <c r="E6" s="451"/>
      <c r="F6" s="451"/>
      <c r="G6" s="451"/>
      <c r="H6" s="66"/>
      <c r="I6" s="51"/>
      <c r="J6" s="51"/>
      <c r="K6" s="51"/>
      <c r="L6" s="51"/>
    </row>
    <row r="7" spans="1:12" s="33" customFormat="1" ht="16.5">
      <c r="A7" s="18" t="s">
        <v>289</v>
      </c>
      <c r="B7" s="52"/>
      <c r="C7" s="457"/>
      <c r="D7" s="457"/>
      <c r="E7" s="54"/>
      <c r="F7" s="54"/>
      <c r="G7" s="35" t="s">
        <v>290</v>
      </c>
    </row>
    <row r="8" spans="1:12" s="17" customFormat="1" ht="17.25" customHeight="1">
      <c r="A8" s="453" t="s">
        <v>69</v>
      </c>
      <c r="B8" s="455" t="s">
        <v>326</v>
      </c>
      <c r="C8" s="456"/>
      <c r="D8" s="456"/>
      <c r="E8" s="456"/>
      <c r="F8" s="456"/>
      <c r="G8" s="443" t="s">
        <v>70</v>
      </c>
    </row>
    <row r="9" spans="1:12" s="17" customFormat="1" ht="17.25" customHeight="1">
      <c r="A9" s="441"/>
      <c r="B9" s="55" t="s">
        <v>1</v>
      </c>
      <c r="C9" s="55" t="s">
        <v>144</v>
      </c>
      <c r="D9" s="55" t="s">
        <v>15</v>
      </c>
      <c r="E9" s="55" t="s">
        <v>13</v>
      </c>
      <c r="F9" s="55" t="s">
        <v>11</v>
      </c>
      <c r="G9" s="444"/>
    </row>
    <row r="10" spans="1:12" s="17" customFormat="1" ht="17.25" customHeight="1">
      <c r="A10" s="454"/>
      <c r="B10" s="271" t="s">
        <v>4</v>
      </c>
      <c r="C10" s="180" t="s">
        <v>240</v>
      </c>
      <c r="D10" s="180" t="s">
        <v>14</v>
      </c>
      <c r="E10" s="180" t="s">
        <v>12</v>
      </c>
      <c r="F10" s="180" t="s">
        <v>6</v>
      </c>
      <c r="G10" s="445"/>
    </row>
    <row r="11" spans="1:12" s="17" customFormat="1" ht="24.75" customHeight="1" thickBot="1">
      <c r="A11" s="56" t="s">
        <v>71</v>
      </c>
      <c r="B11" s="266">
        <f t="shared" ref="B11:B19" si="0">SUM(C11:F11)</f>
        <v>31753</v>
      </c>
      <c r="C11" s="39">
        <v>198</v>
      </c>
      <c r="D11" s="39">
        <v>5610</v>
      </c>
      <c r="E11" s="39">
        <v>131</v>
      </c>
      <c r="F11" s="39">
        <v>25814</v>
      </c>
      <c r="G11" s="40" t="s">
        <v>72</v>
      </c>
    </row>
    <row r="12" spans="1:12" s="17" customFormat="1" ht="24.75" customHeight="1" thickTop="1" thickBot="1">
      <c r="A12" s="57" t="s">
        <v>73</v>
      </c>
      <c r="B12" s="267">
        <f t="shared" si="0"/>
        <v>479937</v>
      </c>
      <c r="C12" s="42">
        <v>354</v>
      </c>
      <c r="D12" s="42">
        <v>802</v>
      </c>
      <c r="E12" s="42">
        <v>1057</v>
      </c>
      <c r="F12" s="42">
        <v>477724</v>
      </c>
      <c r="G12" s="43" t="s">
        <v>74</v>
      </c>
    </row>
    <row r="13" spans="1:12" s="17" customFormat="1" ht="24.75" customHeight="1" thickTop="1" thickBot="1">
      <c r="A13" s="56" t="s">
        <v>75</v>
      </c>
      <c r="B13" s="266">
        <f t="shared" si="0"/>
        <v>637667</v>
      </c>
      <c r="C13" s="39">
        <v>0</v>
      </c>
      <c r="D13" s="39">
        <v>1121</v>
      </c>
      <c r="E13" s="39">
        <v>242</v>
      </c>
      <c r="F13" s="39">
        <v>636304</v>
      </c>
      <c r="G13" s="40" t="s">
        <v>724</v>
      </c>
    </row>
    <row r="14" spans="1:12" s="17" customFormat="1" ht="24.75" customHeight="1" thickTop="1" thickBot="1">
      <c r="A14" s="57" t="s">
        <v>76</v>
      </c>
      <c r="B14" s="267">
        <f t="shared" si="0"/>
        <v>17957852</v>
      </c>
      <c r="C14" s="42">
        <v>14864</v>
      </c>
      <c r="D14" s="42">
        <v>48614</v>
      </c>
      <c r="E14" s="42">
        <v>133175</v>
      </c>
      <c r="F14" s="42">
        <v>17761199</v>
      </c>
      <c r="G14" s="43" t="s">
        <v>77</v>
      </c>
    </row>
    <row r="15" spans="1:12" s="17" customFormat="1" ht="24.75" customHeight="1" thickTop="1" thickBot="1">
      <c r="A15" s="56" t="s">
        <v>78</v>
      </c>
      <c r="B15" s="266">
        <f t="shared" si="0"/>
        <v>3192003</v>
      </c>
      <c r="C15" s="39">
        <v>0</v>
      </c>
      <c r="D15" s="39">
        <v>1456</v>
      </c>
      <c r="E15" s="39">
        <v>326</v>
      </c>
      <c r="F15" s="39">
        <v>3190221</v>
      </c>
      <c r="G15" s="40" t="s">
        <v>79</v>
      </c>
    </row>
    <row r="16" spans="1:12" s="17" customFormat="1" ht="24.75" customHeight="1" thickTop="1" thickBot="1">
      <c r="A16" s="57" t="s">
        <v>80</v>
      </c>
      <c r="B16" s="267">
        <f t="shared" si="0"/>
        <v>1542572</v>
      </c>
      <c r="C16" s="42">
        <v>0</v>
      </c>
      <c r="D16" s="42">
        <v>73412</v>
      </c>
      <c r="E16" s="42">
        <v>6668</v>
      </c>
      <c r="F16" s="42">
        <v>1462492</v>
      </c>
      <c r="G16" s="43" t="s">
        <v>81</v>
      </c>
    </row>
    <row r="17" spans="1:7" s="17" customFormat="1" ht="24.75" customHeight="1" thickTop="1" thickBot="1">
      <c r="A17" s="56" t="s">
        <v>82</v>
      </c>
      <c r="B17" s="266">
        <f t="shared" si="0"/>
        <v>3036327</v>
      </c>
      <c r="C17" s="39">
        <v>0</v>
      </c>
      <c r="D17" s="39">
        <v>0</v>
      </c>
      <c r="E17" s="39">
        <v>0</v>
      </c>
      <c r="F17" s="39">
        <v>3036327</v>
      </c>
      <c r="G17" s="40" t="s">
        <v>83</v>
      </c>
    </row>
    <row r="18" spans="1:7" s="17" customFormat="1" ht="24.75" customHeight="1" thickTop="1" thickBot="1">
      <c r="A18" s="57" t="s">
        <v>84</v>
      </c>
      <c r="B18" s="267">
        <f t="shared" si="0"/>
        <v>1140993</v>
      </c>
      <c r="C18" s="42">
        <v>0</v>
      </c>
      <c r="D18" s="42">
        <v>12618</v>
      </c>
      <c r="E18" s="42">
        <v>841</v>
      </c>
      <c r="F18" s="42">
        <v>1127534</v>
      </c>
      <c r="G18" s="43" t="s">
        <v>85</v>
      </c>
    </row>
    <row r="19" spans="1:7" s="17" customFormat="1" ht="24.75" customHeight="1" thickTop="1">
      <c r="A19" s="61" t="s">
        <v>86</v>
      </c>
      <c r="B19" s="274">
        <f t="shared" si="0"/>
        <v>4183557</v>
      </c>
      <c r="C19" s="67">
        <v>115</v>
      </c>
      <c r="D19" s="67">
        <v>663</v>
      </c>
      <c r="E19" s="67">
        <v>9033</v>
      </c>
      <c r="F19" s="67">
        <v>4173746</v>
      </c>
      <c r="G19" s="68" t="s">
        <v>87</v>
      </c>
    </row>
    <row r="20" spans="1:7" s="17" customFormat="1" ht="24.75" customHeight="1">
      <c r="A20" s="63" t="s">
        <v>4</v>
      </c>
      <c r="B20" s="273">
        <f>SUM(B11:B19)</f>
        <v>32202661</v>
      </c>
      <c r="C20" s="273">
        <f>SUM(C11:C19)</f>
        <v>15531</v>
      </c>
      <c r="D20" s="273">
        <f>SUM(D11:D19)</f>
        <v>144296</v>
      </c>
      <c r="E20" s="273">
        <f>SUM(E11:E19)</f>
        <v>151473</v>
      </c>
      <c r="F20" s="273">
        <f>SUM(F11:F19)</f>
        <v>31891361</v>
      </c>
      <c r="G20" s="64" t="s">
        <v>43</v>
      </c>
    </row>
    <row r="21" spans="1:7" s="17" customFormat="1" ht="24.75" customHeight="1" thickBot="1">
      <c r="A21" s="56" t="s">
        <v>88</v>
      </c>
      <c r="B21" s="266">
        <f>SUM(C21:F21)</f>
        <v>5498</v>
      </c>
      <c r="C21" s="67">
        <v>8</v>
      </c>
      <c r="D21" s="67">
        <v>0</v>
      </c>
      <c r="E21" s="67">
        <v>3138</v>
      </c>
      <c r="F21" s="67">
        <v>2352</v>
      </c>
      <c r="G21" s="40" t="s">
        <v>89</v>
      </c>
    </row>
    <row r="22" spans="1:7" s="17" customFormat="1" ht="24.75" customHeight="1" thickTop="1">
      <c r="A22" s="58" t="s">
        <v>90</v>
      </c>
      <c r="B22" s="269">
        <f>SUM(C22:F22)</f>
        <v>-53511</v>
      </c>
      <c r="C22" s="311">
        <v>0</v>
      </c>
      <c r="D22" s="311">
        <v>0</v>
      </c>
      <c r="E22" s="311">
        <v>0</v>
      </c>
      <c r="F22" s="311">
        <v>-53511</v>
      </c>
      <c r="G22" s="49" t="s">
        <v>91</v>
      </c>
    </row>
    <row r="23" spans="1:7" s="17" customFormat="1" ht="20.100000000000001" customHeight="1">
      <c r="A23" s="59" t="s">
        <v>4</v>
      </c>
      <c r="B23" s="270">
        <f>SUM(B21:B22)</f>
        <v>-48013</v>
      </c>
      <c r="C23" s="308">
        <f>SUM(C21:C22)</f>
        <v>8</v>
      </c>
      <c r="D23" s="308">
        <f>SUM(D21:D22)</f>
        <v>0</v>
      </c>
      <c r="E23" s="308">
        <f>SUM(E21:E22)</f>
        <v>3138</v>
      </c>
      <c r="F23" s="308">
        <f>SUM(F21:F22)</f>
        <v>-51159</v>
      </c>
      <c r="G23" s="60" t="s">
        <v>43</v>
      </c>
    </row>
    <row r="24" spans="1:7" s="17" customFormat="1" ht="33.75" customHeight="1">
      <c r="A24" s="185" t="s">
        <v>65</v>
      </c>
      <c r="B24" s="273">
        <f>SUM(B20,B23)</f>
        <v>32154648</v>
      </c>
      <c r="C24" s="273">
        <f>SUM(C20,C23)</f>
        <v>15539</v>
      </c>
      <c r="D24" s="273">
        <f>SUM(D20,D23)</f>
        <v>144296</v>
      </c>
      <c r="E24" s="273">
        <f>SUM(E20,E23)</f>
        <v>154611</v>
      </c>
      <c r="F24" s="273">
        <f>SUM(F20,F23)</f>
        <v>31840202</v>
      </c>
      <c r="G24" s="69" t="s">
        <v>66</v>
      </c>
    </row>
  </sheetData>
  <mergeCells count="10">
    <mergeCell ref="A1:G1"/>
    <mergeCell ref="A8:A10"/>
    <mergeCell ref="B8:F8"/>
    <mergeCell ref="G8:G10"/>
    <mergeCell ref="A2:G2"/>
    <mergeCell ref="A3:G3"/>
    <mergeCell ref="A4:G4"/>
    <mergeCell ref="A5:G5"/>
    <mergeCell ref="A6:G6"/>
    <mergeCell ref="C7:D7"/>
  </mergeCells>
  <phoneticPr fontId="0" type="noConversion"/>
  <printOptions horizontalCentered="1" verticalCentered="1"/>
  <pageMargins left="0" right="0" top="0" bottom="0" header="0.511811023622047" footer="0.511811023622047"/>
  <pageSetup paperSize="9" scale="9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L22"/>
  <sheetViews>
    <sheetView view="pageBreakPreview" zoomScaleNormal="100" zoomScaleSheetLayoutView="100" workbookViewId="0">
      <selection activeCell="Q23" sqref="Q23"/>
    </sheetView>
  </sheetViews>
  <sheetFormatPr defaultRowHeight="12.75"/>
  <cols>
    <col min="1" max="1" width="45.7109375" style="13" customWidth="1"/>
    <col min="2" max="6" width="10.7109375" style="14" customWidth="1"/>
    <col min="7" max="7" width="45.7109375" style="13" customWidth="1"/>
  </cols>
  <sheetData>
    <row r="1" spans="1:12" s="15" customFormat="1" ht="54" customHeight="1">
      <c r="A1" s="452"/>
      <c r="B1" s="401"/>
      <c r="C1" s="401"/>
      <c r="D1" s="401"/>
      <c r="E1" s="401"/>
      <c r="F1" s="401"/>
      <c r="G1" s="401"/>
    </row>
    <row r="2" spans="1:12" s="33" customFormat="1" ht="20.25">
      <c r="A2" s="449" t="s">
        <v>327</v>
      </c>
      <c r="B2" s="449"/>
      <c r="C2" s="449"/>
      <c r="D2" s="449"/>
      <c r="E2" s="449"/>
      <c r="F2" s="449"/>
      <c r="G2" s="449"/>
      <c r="H2" s="50"/>
      <c r="I2" s="50"/>
      <c r="J2" s="50"/>
      <c r="K2" s="50"/>
      <c r="L2" s="50"/>
    </row>
    <row r="3" spans="1:12" s="33" customFormat="1" ht="20.25">
      <c r="A3" s="449" t="s">
        <v>0</v>
      </c>
      <c r="B3" s="449"/>
      <c r="C3" s="449"/>
      <c r="D3" s="449"/>
      <c r="E3" s="449"/>
      <c r="F3" s="449"/>
      <c r="G3" s="449"/>
      <c r="H3" s="65"/>
      <c r="I3" s="50"/>
      <c r="J3" s="50"/>
      <c r="K3" s="50"/>
      <c r="L3" s="50"/>
    </row>
    <row r="4" spans="1:12" s="33" customFormat="1" ht="15.75" customHeight="1">
      <c r="A4" s="451" t="s">
        <v>328</v>
      </c>
      <c r="B4" s="451"/>
      <c r="C4" s="451"/>
      <c r="D4" s="451"/>
      <c r="E4" s="451"/>
      <c r="F4" s="451"/>
      <c r="G4" s="451"/>
      <c r="H4" s="51"/>
      <c r="I4" s="51"/>
      <c r="J4" s="51"/>
      <c r="K4" s="51"/>
      <c r="L4" s="51"/>
    </row>
    <row r="5" spans="1:12" s="33" customFormat="1" ht="15.75" customHeight="1">
      <c r="A5" s="451" t="s">
        <v>320</v>
      </c>
      <c r="B5" s="451"/>
      <c r="C5" s="451"/>
      <c r="D5" s="451"/>
      <c r="E5" s="451"/>
      <c r="F5" s="451"/>
      <c r="G5" s="451"/>
      <c r="H5" s="66"/>
      <c r="I5" s="51"/>
      <c r="J5" s="51"/>
      <c r="K5" s="51"/>
      <c r="L5" s="51"/>
    </row>
    <row r="6" spans="1:12" s="33" customFormat="1" ht="15.75" customHeight="1">
      <c r="A6" s="451" t="s">
        <v>785</v>
      </c>
      <c r="B6" s="451"/>
      <c r="C6" s="451"/>
      <c r="D6" s="451"/>
      <c r="E6" s="451"/>
      <c r="F6" s="451"/>
      <c r="G6" s="451"/>
      <c r="H6" s="66"/>
      <c r="I6" s="51"/>
      <c r="J6" s="51"/>
      <c r="K6" s="51"/>
      <c r="L6" s="51"/>
    </row>
    <row r="7" spans="1:12" s="33" customFormat="1" ht="16.5">
      <c r="A7" s="18" t="s">
        <v>291</v>
      </c>
      <c r="B7" s="52"/>
      <c r="C7" s="457"/>
      <c r="D7" s="457"/>
      <c r="E7" s="54"/>
      <c r="F7" s="54"/>
      <c r="G7" s="35" t="s">
        <v>292</v>
      </c>
    </row>
    <row r="8" spans="1:12" s="17" customFormat="1" ht="17.25" customHeight="1">
      <c r="A8" s="453" t="s">
        <v>329</v>
      </c>
      <c r="B8" s="455" t="s">
        <v>326</v>
      </c>
      <c r="C8" s="456"/>
      <c r="D8" s="456"/>
      <c r="E8" s="456"/>
      <c r="F8" s="456"/>
      <c r="G8" s="443" t="s">
        <v>93</v>
      </c>
    </row>
    <row r="9" spans="1:12" s="17" customFormat="1" ht="17.25" customHeight="1">
      <c r="A9" s="441"/>
      <c r="B9" s="55" t="s">
        <v>1</v>
      </c>
      <c r="C9" s="111" t="s">
        <v>144</v>
      </c>
      <c r="D9" s="111" t="s">
        <v>15</v>
      </c>
      <c r="E9" s="111" t="s">
        <v>13</v>
      </c>
      <c r="F9" s="111" t="s">
        <v>11</v>
      </c>
      <c r="G9" s="444"/>
    </row>
    <row r="10" spans="1:12" s="17" customFormat="1" ht="17.25" customHeight="1">
      <c r="A10" s="454"/>
      <c r="B10" s="271" t="s">
        <v>4</v>
      </c>
      <c r="C10" s="113" t="s">
        <v>240</v>
      </c>
      <c r="D10" s="113" t="s">
        <v>14</v>
      </c>
      <c r="E10" s="113" t="s">
        <v>12</v>
      </c>
      <c r="F10" s="113" t="s">
        <v>6</v>
      </c>
      <c r="G10" s="445"/>
    </row>
    <row r="11" spans="1:12" s="17" customFormat="1" ht="24.75" customHeight="1" thickBot="1">
      <c r="A11" s="56" t="s">
        <v>94</v>
      </c>
      <c r="B11" s="266">
        <f>SUM(C11:F11)</f>
        <v>15940</v>
      </c>
      <c r="C11" s="312">
        <v>117</v>
      </c>
      <c r="D11" s="312">
        <v>1052</v>
      </c>
      <c r="E11" s="312">
        <v>8347</v>
      </c>
      <c r="F11" s="312">
        <v>6424</v>
      </c>
      <c r="G11" s="40" t="s">
        <v>95</v>
      </c>
    </row>
    <row r="12" spans="1:12" s="17" customFormat="1" ht="24.75" customHeight="1" thickTop="1" thickBot="1">
      <c r="A12" s="57" t="s">
        <v>96</v>
      </c>
      <c r="B12" s="267">
        <f>SUM(C12:F12)</f>
        <v>74616</v>
      </c>
      <c r="C12" s="42">
        <v>32</v>
      </c>
      <c r="D12" s="42">
        <v>113</v>
      </c>
      <c r="E12" s="42">
        <v>1180</v>
      </c>
      <c r="F12" s="42">
        <v>73291</v>
      </c>
      <c r="G12" s="43" t="s">
        <v>97</v>
      </c>
    </row>
    <row r="13" spans="1:12" s="17" customFormat="1" ht="24.75" customHeight="1" thickTop="1" thickBot="1">
      <c r="A13" s="56" t="s">
        <v>98</v>
      </c>
      <c r="B13" s="266">
        <f t="shared" ref="B13:B20" si="0">SUM(C13:F13)</f>
        <v>0</v>
      </c>
      <c r="C13" s="39">
        <v>0</v>
      </c>
      <c r="D13" s="39">
        <v>0</v>
      </c>
      <c r="E13" s="39">
        <v>0</v>
      </c>
      <c r="F13" s="39">
        <v>0</v>
      </c>
      <c r="G13" s="40" t="s">
        <v>99</v>
      </c>
    </row>
    <row r="14" spans="1:12" s="17" customFormat="1" ht="24.75" customHeight="1" thickTop="1" thickBot="1">
      <c r="A14" s="57" t="s">
        <v>100</v>
      </c>
      <c r="B14" s="267">
        <f t="shared" si="0"/>
        <v>276706</v>
      </c>
      <c r="C14" s="42">
        <v>0</v>
      </c>
      <c r="D14" s="42">
        <v>0</v>
      </c>
      <c r="E14" s="42">
        <v>6706</v>
      </c>
      <c r="F14" s="42">
        <v>270000</v>
      </c>
      <c r="G14" s="43" t="s">
        <v>101</v>
      </c>
    </row>
    <row r="15" spans="1:12" s="17" customFormat="1" ht="24.75" customHeight="1" thickTop="1" thickBot="1">
      <c r="A15" s="56" t="s">
        <v>102</v>
      </c>
      <c r="B15" s="266">
        <f t="shared" si="0"/>
        <v>2937452</v>
      </c>
      <c r="C15" s="39">
        <v>620</v>
      </c>
      <c r="D15" s="39">
        <v>32389</v>
      </c>
      <c r="E15" s="39">
        <v>13</v>
      </c>
      <c r="F15" s="39">
        <v>2904430</v>
      </c>
      <c r="G15" s="40" t="s">
        <v>103</v>
      </c>
    </row>
    <row r="16" spans="1:12" s="17" customFormat="1" ht="24.75" customHeight="1" thickTop="1" thickBot="1">
      <c r="A16" s="57" t="s">
        <v>104</v>
      </c>
      <c r="B16" s="267">
        <f t="shared" si="0"/>
        <v>4559</v>
      </c>
      <c r="C16" s="42">
        <v>0</v>
      </c>
      <c r="D16" s="42">
        <v>0</v>
      </c>
      <c r="E16" s="42">
        <v>3</v>
      </c>
      <c r="F16" s="42">
        <v>4556</v>
      </c>
      <c r="G16" s="43" t="s">
        <v>105</v>
      </c>
    </row>
    <row r="17" spans="1:7" s="17" customFormat="1" ht="24.75" customHeight="1" thickTop="1" thickBot="1">
      <c r="A17" s="56" t="s">
        <v>106</v>
      </c>
      <c r="B17" s="266">
        <f t="shared" si="0"/>
        <v>69202</v>
      </c>
      <c r="C17" s="39">
        <v>0</v>
      </c>
      <c r="D17" s="39">
        <v>1295</v>
      </c>
      <c r="E17" s="39">
        <v>0</v>
      </c>
      <c r="F17" s="39">
        <v>67907</v>
      </c>
      <c r="G17" s="40" t="s">
        <v>107</v>
      </c>
    </row>
    <row r="18" spans="1:7" s="17" customFormat="1" ht="24.75" customHeight="1" thickTop="1" thickBot="1">
      <c r="A18" s="57" t="s">
        <v>108</v>
      </c>
      <c r="B18" s="267">
        <f t="shared" si="0"/>
        <v>-1183</v>
      </c>
      <c r="C18" s="42">
        <v>0</v>
      </c>
      <c r="D18" s="42">
        <v>0</v>
      </c>
      <c r="E18" s="42">
        <v>-1183</v>
      </c>
      <c r="F18" s="42">
        <v>0</v>
      </c>
      <c r="G18" s="43" t="s">
        <v>109</v>
      </c>
    </row>
    <row r="19" spans="1:7" s="17" customFormat="1" ht="24.75" customHeight="1" thickTop="1" thickBot="1">
      <c r="A19" s="56" t="s">
        <v>110</v>
      </c>
      <c r="B19" s="266">
        <f t="shared" si="0"/>
        <v>164670</v>
      </c>
      <c r="C19" s="39">
        <v>487</v>
      </c>
      <c r="D19" s="39">
        <v>8417</v>
      </c>
      <c r="E19" s="39">
        <v>2730</v>
      </c>
      <c r="F19" s="39">
        <v>153036</v>
      </c>
      <c r="G19" s="40" t="s">
        <v>111</v>
      </c>
    </row>
    <row r="20" spans="1:7" s="17" customFormat="1" ht="24.75" customHeight="1" thickTop="1" thickBot="1">
      <c r="A20" s="57" t="s">
        <v>112</v>
      </c>
      <c r="B20" s="267">
        <f t="shared" si="0"/>
        <v>62972</v>
      </c>
      <c r="C20" s="42">
        <v>2222</v>
      </c>
      <c r="D20" s="42">
        <v>43313</v>
      </c>
      <c r="E20" s="42">
        <v>15843</v>
      </c>
      <c r="F20" s="42">
        <v>1594</v>
      </c>
      <c r="G20" s="43" t="s">
        <v>113</v>
      </c>
    </row>
    <row r="21" spans="1:7" s="17" customFormat="1" ht="24.75" customHeight="1" thickTop="1">
      <c r="A21" s="61" t="s">
        <v>114</v>
      </c>
      <c r="B21" s="274">
        <f>SUM(C21:F21)</f>
        <v>1245573</v>
      </c>
      <c r="C21" s="313">
        <v>252</v>
      </c>
      <c r="D21" s="313">
        <v>43297</v>
      </c>
      <c r="E21" s="313">
        <v>89096</v>
      </c>
      <c r="F21" s="313">
        <v>1112928</v>
      </c>
      <c r="G21" s="68" t="s">
        <v>115</v>
      </c>
    </row>
    <row r="22" spans="1:7" s="17" customFormat="1" ht="33.75" customHeight="1">
      <c r="A22" s="185" t="s">
        <v>4</v>
      </c>
      <c r="B22" s="273">
        <f>SUM(B11:B21)</f>
        <v>4850507</v>
      </c>
      <c r="C22" s="273">
        <f>SUM(C11:C21)</f>
        <v>3730</v>
      </c>
      <c r="D22" s="273">
        <f>SUM(D11:D21)</f>
        <v>129876</v>
      </c>
      <c r="E22" s="273">
        <f>SUM(E11:E21)</f>
        <v>122735</v>
      </c>
      <c r="F22" s="273">
        <f>SUM(F11:F21)</f>
        <v>4594166</v>
      </c>
      <c r="G22" s="69" t="s">
        <v>1</v>
      </c>
    </row>
  </sheetData>
  <mergeCells count="10">
    <mergeCell ref="A1:G1"/>
    <mergeCell ref="C7:D7"/>
    <mergeCell ref="A8:A10"/>
    <mergeCell ref="B8:F8"/>
    <mergeCell ref="G8:G10"/>
    <mergeCell ref="A2:G2"/>
    <mergeCell ref="A3:G3"/>
    <mergeCell ref="A4:G4"/>
    <mergeCell ref="A5:G5"/>
    <mergeCell ref="A6:G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L40"/>
  <sheetViews>
    <sheetView view="pageBreakPreview" topLeftCell="A7" zoomScaleNormal="100" zoomScaleSheetLayoutView="100" workbookViewId="0">
      <selection activeCell="Q23" sqref="Q23"/>
    </sheetView>
  </sheetViews>
  <sheetFormatPr defaultRowHeight="12.75"/>
  <cols>
    <col min="1" max="1" width="45.7109375" style="13" customWidth="1"/>
    <col min="2" max="6" width="12.7109375" style="14" customWidth="1"/>
    <col min="7" max="7" width="45.7109375" style="13" customWidth="1"/>
  </cols>
  <sheetData>
    <row r="1" spans="1:12" s="15" customFormat="1" ht="54" customHeight="1">
      <c r="A1" s="452"/>
      <c r="B1" s="401"/>
      <c r="C1" s="401"/>
      <c r="D1" s="401"/>
      <c r="E1" s="401"/>
      <c r="F1" s="401"/>
      <c r="G1" s="401"/>
    </row>
    <row r="2" spans="1:12" s="33" customFormat="1" ht="20.25">
      <c r="A2" s="449" t="s">
        <v>330</v>
      </c>
      <c r="B2" s="449"/>
      <c r="C2" s="449"/>
      <c r="D2" s="449"/>
      <c r="E2" s="449"/>
      <c r="F2" s="449"/>
      <c r="G2" s="449"/>
      <c r="H2" s="50"/>
      <c r="I2" s="50"/>
      <c r="J2" s="50"/>
      <c r="K2" s="50"/>
      <c r="L2" s="50"/>
    </row>
    <row r="3" spans="1:12" s="33" customFormat="1" ht="20.25">
      <c r="A3" s="449" t="s">
        <v>0</v>
      </c>
      <c r="B3" s="449"/>
      <c r="C3" s="449"/>
      <c r="D3" s="449"/>
      <c r="E3" s="449"/>
      <c r="F3" s="449"/>
      <c r="G3" s="449"/>
      <c r="H3" s="65"/>
      <c r="I3" s="50"/>
      <c r="J3" s="50"/>
      <c r="K3" s="50"/>
      <c r="L3" s="50"/>
    </row>
    <row r="4" spans="1:12" s="33" customFormat="1" ht="15.75" customHeight="1">
      <c r="A4" s="451" t="s">
        <v>331</v>
      </c>
      <c r="B4" s="451"/>
      <c r="C4" s="451"/>
      <c r="D4" s="451"/>
      <c r="E4" s="451"/>
      <c r="F4" s="451"/>
      <c r="G4" s="451"/>
      <c r="H4" s="51"/>
      <c r="I4" s="51"/>
      <c r="J4" s="51"/>
      <c r="K4" s="51"/>
      <c r="L4" s="51"/>
    </row>
    <row r="5" spans="1:12" s="33" customFormat="1" ht="15.75">
      <c r="A5" s="451" t="s">
        <v>320</v>
      </c>
      <c r="B5" s="451"/>
      <c r="C5" s="451"/>
      <c r="D5" s="451"/>
      <c r="E5" s="451"/>
      <c r="F5" s="451"/>
      <c r="G5" s="451"/>
      <c r="H5" s="66"/>
      <c r="I5" s="51"/>
      <c r="J5" s="51"/>
      <c r="K5" s="51"/>
      <c r="L5" s="51"/>
    </row>
    <row r="6" spans="1:12" s="33" customFormat="1" ht="15.75" customHeight="1">
      <c r="A6" s="451" t="s">
        <v>785</v>
      </c>
      <c r="B6" s="451"/>
      <c r="C6" s="451"/>
      <c r="D6" s="451"/>
      <c r="E6" s="451"/>
      <c r="F6" s="451"/>
      <c r="G6" s="451"/>
      <c r="H6" s="66"/>
      <c r="I6" s="51"/>
      <c r="J6" s="51"/>
      <c r="K6" s="51"/>
      <c r="L6" s="51"/>
    </row>
    <row r="7" spans="1:12" s="33" customFormat="1" ht="16.5">
      <c r="A7" s="18" t="s">
        <v>293</v>
      </c>
      <c r="B7" s="52"/>
      <c r="C7" s="457"/>
      <c r="D7" s="457"/>
      <c r="E7" s="54"/>
      <c r="F7" s="54"/>
      <c r="G7" s="35" t="s">
        <v>294</v>
      </c>
    </row>
    <row r="8" spans="1:12" s="17" customFormat="1" ht="17.25" customHeight="1">
      <c r="A8" s="458" t="s">
        <v>329</v>
      </c>
      <c r="B8" s="455" t="s">
        <v>326</v>
      </c>
      <c r="C8" s="456"/>
      <c r="D8" s="456"/>
      <c r="E8" s="456"/>
      <c r="F8" s="456"/>
      <c r="G8" s="443" t="s">
        <v>93</v>
      </c>
    </row>
    <row r="9" spans="1:12" s="17" customFormat="1" ht="17.25" customHeight="1">
      <c r="A9" s="459"/>
      <c r="B9" s="55" t="s">
        <v>1</v>
      </c>
      <c r="C9" s="55" t="s">
        <v>144</v>
      </c>
      <c r="D9" s="55" t="s">
        <v>15</v>
      </c>
      <c r="E9" s="55" t="s">
        <v>13</v>
      </c>
      <c r="F9" s="55" t="s">
        <v>11</v>
      </c>
      <c r="G9" s="444"/>
    </row>
    <row r="10" spans="1:12" s="17" customFormat="1" ht="17.25" customHeight="1">
      <c r="A10" s="460"/>
      <c r="B10" s="271" t="s">
        <v>4</v>
      </c>
      <c r="C10" s="180" t="s">
        <v>240</v>
      </c>
      <c r="D10" s="180" t="s">
        <v>14</v>
      </c>
      <c r="E10" s="180" t="s">
        <v>12</v>
      </c>
      <c r="F10" s="180" t="s">
        <v>6</v>
      </c>
      <c r="G10" s="445"/>
    </row>
    <row r="11" spans="1:12" s="72" customFormat="1" ht="24.95" customHeight="1" thickBot="1">
      <c r="A11" s="70" t="s">
        <v>116</v>
      </c>
      <c r="B11" s="274"/>
      <c r="C11" s="39"/>
      <c r="D11" s="39"/>
      <c r="E11" s="39"/>
      <c r="F11" s="39"/>
      <c r="G11" s="71" t="s">
        <v>117</v>
      </c>
    </row>
    <row r="12" spans="1:12" s="17" customFormat="1" ht="18.75" customHeight="1" thickTop="1" thickBot="1">
      <c r="A12" s="353" t="s">
        <v>118</v>
      </c>
      <c r="B12" s="355">
        <f t="shared" ref="B12:B19" si="0">SUM(C12:F12)</f>
        <v>1882579</v>
      </c>
      <c r="C12" s="354">
        <v>1661</v>
      </c>
      <c r="D12" s="73">
        <v>337</v>
      </c>
      <c r="E12" s="73">
        <v>28163</v>
      </c>
      <c r="F12" s="73">
        <v>1852418</v>
      </c>
      <c r="G12" s="74" t="s">
        <v>119</v>
      </c>
    </row>
    <row r="13" spans="1:12" s="17" customFormat="1" ht="18.75" customHeight="1" thickTop="1" thickBot="1">
      <c r="A13" s="56" t="s">
        <v>120</v>
      </c>
      <c r="B13" s="266">
        <f t="shared" si="0"/>
        <v>47313552</v>
      </c>
      <c r="C13" s="39">
        <v>26219</v>
      </c>
      <c r="D13" s="39">
        <v>364571</v>
      </c>
      <c r="E13" s="39">
        <v>276125</v>
      </c>
      <c r="F13" s="39">
        <v>46646637</v>
      </c>
      <c r="G13" s="40" t="s">
        <v>121</v>
      </c>
    </row>
    <row r="14" spans="1:12" s="17" customFormat="1" ht="18.75" customHeight="1" thickTop="1" thickBot="1">
      <c r="A14" s="57" t="s">
        <v>122</v>
      </c>
      <c r="B14" s="267">
        <f t="shared" si="0"/>
        <v>2560435</v>
      </c>
      <c r="C14" s="42">
        <v>6783</v>
      </c>
      <c r="D14" s="42">
        <v>30206</v>
      </c>
      <c r="E14" s="42">
        <v>44009</v>
      </c>
      <c r="F14" s="42">
        <v>2479437</v>
      </c>
      <c r="G14" s="43" t="s">
        <v>123</v>
      </c>
    </row>
    <row r="15" spans="1:12" s="17" customFormat="1" ht="18.75" customHeight="1" thickTop="1" thickBot="1">
      <c r="A15" s="56" t="s">
        <v>124</v>
      </c>
      <c r="B15" s="266">
        <f t="shared" si="0"/>
        <v>1695842</v>
      </c>
      <c r="C15" s="39">
        <v>1709</v>
      </c>
      <c r="D15" s="39">
        <v>170200</v>
      </c>
      <c r="E15" s="39">
        <v>38560</v>
      </c>
      <c r="F15" s="39">
        <v>1485373</v>
      </c>
      <c r="G15" s="40" t="s">
        <v>125</v>
      </c>
    </row>
    <row r="16" spans="1:12" s="17" customFormat="1" ht="18.75" customHeight="1" thickTop="1" thickBot="1">
      <c r="A16" s="57" t="s">
        <v>126</v>
      </c>
      <c r="B16" s="267">
        <f t="shared" si="0"/>
        <v>533402</v>
      </c>
      <c r="C16" s="42">
        <v>3298</v>
      </c>
      <c r="D16" s="42">
        <v>74444</v>
      </c>
      <c r="E16" s="42">
        <v>8360</v>
      </c>
      <c r="F16" s="42">
        <v>447300</v>
      </c>
      <c r="G16" s="43" t="s">
        <v>127</v>
      </c>
    </row>
    <row r="17" spans="1:7" s="17" customFormat="1" ht="18.75" customHeight="1" thickTop="1" thickBot="1">
      <c r="A17" s="56" t="s">
        <v>128</v>
      </c>
      <c r="B17" s="266">
        <f t="shared" si="0"/>
        <v>4499748</v>
      </c>
      <c r="C17" s="39">
        <v>3035</v>
      </c>
      <c r="D17" s="39">
        <v>0</v>
      </c>
      <c r="E17" s="39">
        <v>604</v>
      </c>
      <c r="F17" s="39">
        <v>4496109</v>
      </c>
      <c r="G17" s="40" t="s">
        <v>129</v>
      </c>
    </row>
    <row r="18" spans="1:7" s="17" customFormat="1" ht="18.75" customHeight="1" thickTop="1" thickBot="1">
      <c r="A18" s="57" t="s">
        <v>130</v>
      </c>
      <c r="B18" s="267">
        <f t="shared" si="0"/>
        <v>435009</v>
      </c>
      <c r="C18" s="42">
        <v>0</v>
      </c>
      <c r="D18" s="42">
        <v>69520</v>
      </c>
      <c r="E18" s="42">
        <v>9040</v>
      </c>
      <c r="F18" s="42">
        <v>356449</v>
      </c>
      <c r="G18" s="43" t="s">
        <v>131</v>
      </c>
    </row>
    <row r="19" spans="1:7" s="17" customFormat="1" ht="23.25" customHeight="1" thickTop="1" thickBot="1">
      <c r="A19" s="56" t="s">
        <v>132</v>
      </c>
      <c r="B19" s="266">
        <f t="shared" si="0"/>
        <v>309130</v>
      </c>
      <c r="C19" s="39">
        <v>0</v>
      </c>
      <c r="D19" s="39">
        <v>10490</v>
      </c>
      <c r="E19" s="39">
        <v>321</v>
      </c>
      <c r="F19" s="39">
        <v>298319</v>
      </c>
      <c r="G19" s="40" t="s">
        <v>133</v>
      </c>
    </row>
    <row r="20" spans="1:7" s="17" customFormat="1" ht="18.75" customHeight="1" thickTop="1">
      <c r="A20" s="58" t="s">
        <v>134</v>
      </c>
      <c r="B20" s="269">
        <f>SUM(C20:F20)</f>
        <v>1399363</v>
      </c>
      <c r="C20" s="48">
        <v>0</v>
      </c>
      <c r="D20" s="48">
        <v>20537</v>
      </c>
      <c r="E20" s="48">
        <v>35651</v>
      </c>
      <c r="F20" s="48">
        <v>1343175</v>
      </c>
      <c r="G20" s="49" t="s">
        <v>135</v>
      </c>
    </row>
    <row r="21" spans="1:7" s="17" customFormat="1" ht="20.100000000000001" customHeight="1">
      <c r="A21" s="59" t="s">
        <v>4</v>
      </c>
      <c r="B21" s="270">
        <f>SUM(B12:B20)</f>
        <v>60629060</v>
      </c>
      <c r="C21" s="270">
        <f>SUM(C12:C20)</f>
        <v>42705</v>
      </c>
      <c r="D21" s="270">
        <f>SUM(D12:D20)</f>
        <v>740305</v>
      </c>
      <c r="E21" s="270">
        <f>SUM(E12:E20)</f>
        <v>440833</v>
      </c>
      <c r="F21" s="270">
        <f>SUM(F12:F20)</f>
        <v>59405217</v>
      </c>
      <c r="G21" s="60" t="s">
        <v>43</v>
      </c>
    </row>
    <row r="22" spans="1:7" s="72" customFormat="1" ht="24.95" customHeight="1" thickBot="1">
      <c r="A22" s="75" t="s">
        <v>136</v>
      </c>
      <c r="B22" s="275"/>
      <c r="C22" s="73"/>
      <c r="D22" s="73"/>
      <c r="E22" s="73"/>
      <c r="F22" s="73"/>
      <c r="G22" s="76" t="s">
        <v>137</v>
      </c>
    </row>
    <row r="23" spans="1:7" s="17" customFormat="1" ht="18.75" customHeight="1" thickTop="1" thickBot="1">
      <c r="A23" s="56" t="s">
        <v>138</v>
      </c>
      <c r="B23" s="266">
        <f>SUM(C23:F23)</f>
        <v>1400411</v>
      </c>
      <c r="C23" s="39">
        <v>3782</v>
      </c>
      <c r="D23" s="39">
        <v>41170</v>
      </c>
      <c r="E23" s="39">
        <v>4207</v>
      </c>
      <c r="F23" s="39">
        <v>1351252</v>
      </c>
      <c r="G23" s="40" t="s">
        <v>139</v>
      </c>
    </row>
    <row r="24" spans="1:7" s="17" customFormat="1" ht="18.75" customHeight="1" thickTop="1" thickBot="1">
      <c r="A24" s="57" t="s">
        <v>140</v>
      </c>
      <c r="B24" s="267">
        <f>SUM(C24:F24)</f>
        <v>324989</v>
      </c>
      <c r="C24" s="42">
        <v>0</v>
      </c>
      <c r="D24" s="42">
        <v>10044</v>
      </c>
      <c r="E24" s="42">
        <v>19783</v>
      </c>
      <c r="F24" s="42">
        <v>295162</v>
      </c>
      <c r="G24" s="43" t="s">
        <v>141</v>
      </c>
    </row>
    <row r="25" spans="1:7" s="17" customFormat="1" ht="18.75" customHeight="1" thickTop="1" thickBot="1">
      <c r="A25" s="56" t="s">
        <v>142</v>
      </c>
      <c r="B25" s="266">
        <f>SUM(C25:F25)</f>
        <v>4997225</v>
      </c>
      <c r="C25" s="39">
        <v>9757</v>
      </c>
      <c r="D25" s="39">
        <v>341603</v>
      </c>
      <c r="E25" s="39">
        <v>80220</v>
      </c>
      <c r="F25" s="39">
        <v>4565645</v>
      </c>
      <c r="G25" s="40" t="s">
        <v>143</v>
      </c>
    </row>
    <row r="26" spans="1:7" s="17" customFormat="1" ht="18.75" customHeight="1" thickTop="1">
      <c r="A26" s="58" t="s">
        <v>41</v>
      </c>
      <c r="B26" s="269">
        <f>SUM(C26:F26)</f>
        <v>180948</v>
      </c>
      <c r="C26" s="48">
        <v>586</v>
      </c>
      <c r="D26" s="48">
        <v>693</v>
      </c>
      <c r="E26" s="48">
        <v>22398</v>
      </c>
      <c r="F26" s="48">
        <v>157271</v>
      </c>
      <c r="G26" s="49" t="s">
        <v>144</v>
      </c>
    </row>
    <row r="27" spans="1:7" s="17" customFormat="1" ht="20.100000000000001" customHeight="1">
      <c r="A27" s="59" t="s">
        <v>4</v>
      </c>
      <c r="B27" s="270">
        <f>SUM(B23:B26)</f>
        <v>6903573</v>
      </c>
      <c r="C27" s="270">
        <f>SUM(C23:C26)</f>
        <v>14125</v>
      </c>
      <c r="D27" s="270">
        <f>SUM(D23:D26)</f>
        <v>393510</v>
      </c>
      <c r="E27" s="270">
        <f>SUM(E23:E26)</f>
        <v>126608</v>
      </c>
      <c r="F27" s="270">
        <f>SUM(F23:F26)</f>
        <v>6369330</v>
      </c>
      <c r="G27" s="60" t="s">
        <v>43</v>
      </c>
    </row>
    <row r="28" spans="1:7" s="17" customFormat="1" ht="33.75" customHeight="1">
      <c r="A28" s="358" t="s">
        <v>65</v>
      </c>
      <c r="B28" s="273">
        <f>SUM(B21+B27)</f>
        <v>67532633</v>
      </c>
      <c r="C28" s="273">
        <f>SUM(C21+C27)</f>
        <v>56830</v>
      </c>
      <c r="D28" s="273">
        <f>SUM(D21+D27)</f>
        <v>1133815</v>
      </c>
      <c r="E28" s="273">
        <f>SUM(E21+E27)</f>
        <v>567441</v>
      </c>
      <c r="F28" s="273">
        <f>SUM(F21+F27)</f>
        <v>65774547</v>
      </c>
      <c r="G28" s="69" t="s">
        <v>66</v>
      </c>
    </row>
    <row r="29" spans="1:7">
      <c r="A29" s="276"/>
      <c r="B29" s="277"/>
      <c r="C29" s="277"/>
      <c r="D29" s="277"/>
      <c r="E29" s="277"/>
      <c r="F29" s="277"/>
      <c r="G29" s="276"/>
    </row>
    <row r="32" spans="1:7">
      <c r="A32" s="14"/>
      <c r="B32" s="13"/>
      <c r="C32"/>
      <c r="D32"/>
      <c r="E32"/>
      <c r="F32"/>
      <c r="G32"/>
    </row>
    <row r="33" spans="1:7">
      <c r="A33" s="14"/>
      <c r="B33" s="13"/>
      <c r="C33"/>
      <c r="D33"/>
      <c r="E33"/>
      <c r="F33"/>
      <c r="G33"/>
    </row>
    <row r="34" spans="1:7">
      <c r="C34" s="298"/>
    </row>
    <row r="35" spans="1:7">
      <c r="C35" s="298"/>
    </row>
    <row r="36" spans="1:7">
      <c r="C36" s="298"/>
    </row>
    <row r="37" spans="1:7">
      <c r="C37" s="298"/>
    </row>
    <row r="38" spans="1:7">
      <c r="C38" s="298"/>
    </row>
    <row r="39" spans="1:7">
      <c r="B39" s="299"/>
      <c r="C39" s="298"/>
    </row>
    <row r="40" spans="1:7">
      <c r="D40" s="299"/>
    </row>
  </sheetData>
  <mergeCells count="10">
    <mergeCell ref="A1:G1"/>
    <mergeCell ref="C7:D7"/>
    <mergeCell ref="A8:A10"/>
    <mergeCell ref="B8:F8"/>
    <mergeCell ref="G8:G10"/>
    <mergeCell ref="A2:G2"/>
    <mergeCell ref="A3:G3"/>
    <mergeCell ref="A4:G4"/>
    <mergeCell ref="A5:G5"/>
    <mergeCell ref="A6:G6"/>
  </mergeCells>
  <phoneticPr fontId="0" type="noConversion"/>
  <printOptions horizontalCentered="1" verticalCentered="1"/>
  <pageMargins left="0" right="0" top="0" bottom="0" header="0.511811023622047" footer="0.511811023622047"/>
  <pageSetup paperSize="9" scale="9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L24"/>
  <sheetViews>
    <sheetView view="pageBreakPreview" zoomScaleNormal="100" zoomScaleSheetLayoutView="100" workbookViewId="0">
      <selection activeCell="Q23" sqref="Q23"/>
    </sheetView>
  </sheetViews>
  <sheetFormatPr defaultRowHeight="12.75"/>
  <cols>
    <col min="1" max="1" width="45.7109375" style="13" customWidth="1"/>
    <col min="2" max="6" width="11.7109375" style="14" customWidth="1"/>
    <col min="7" max="7" width="45.7109375" style="13" customWidth="1"/>
  </cols>
  <sheetData>
    <row r="1" spans="1:12" s="15" customFormat="1" ht="54" customHeight="1">
      <c r="A1" s="452"/>
      <c r="B1" s="401"/>
      <c r="C1" s="401"/>
      <c r="D1" s="401"/>
      <c r="E1" s="401"/>
      <c r="F1" s="401"/>
      <c r="G1" s="401"/>
    </row>
    <row r="2" spans="1:12" s="33" customFormat="1" ht="20.25">
      <c r="A2" s="449" t="s">
        <v>332</v>
      </c>
      <c r="B2" s="449"/>
      <c r="C2" s="449"/>
      <c r="D2" s="449"/>
      <c r="E2" s="449"/>
      <c r="F2" s="449"/>
      <c r="G2" s="449"/>
      <c r="H2" s="50"/>
      <c r="I2" s="50"/>
      <c r="J2" s="50"/>
      <c r="K2" s="50"/>
      <c r="L2" s="50"/>
    </row>
    <row r="3" spans="1:12" s="33" customFormat="1" ht="20.25">
      <c r="A3" s="449" t="s">
        <v>0</v>
      </c>
      <c r="B3" s="449"/>
      <c r="C3" s="449"/>
      <c r="D3" s="449"/>
      <c r="E3" s="449"/>
      <c r="F3" s="449"/>
      <c r="G3" s="449"/>
      <c r="H3" s="65"/>
      <c r="I3" s="50"/>
      <c r="J3" s="50"/>
      <c r="K3" s="50"/>
      <c r="L3" s="50"/>
    </row>
    <row r="4" spans="1:12" s="33" customFormat="1" ht="15.75" customHeight="1">
      <c r="A4" s="451" t="s">
        <v>333</v>
      </c>
      <c r="B4" s="451"/>
      <c r="C4" s="451"/>
      <c r="D4" s="451"/>
      <c r="E4" s="451"/>
      <c r="F4" s="451"/>
      <c r="G4" s="451"/>
      <c r="H4" s="51"/>
      <c r="I4" s="51"/>
      <c r="J4" s="51"/>
      <c r="K4" s="51"/>
      <c r="L4" s="51"/>
    </row>
    <row r="5" spans="1:12" s="33" customFormat="1" ht="15.75" customHeight="1">
      <c r="A5" s="451" t="s">
        <v>320</v>
      </c>
      <c r="B5" s="451"/>
      <c r="C5" s="451"/>
      <c r="D5" s="451"/>
      <c r="E5" s="451"/>
      <c r="F5" s="451"/>
      <c r="G5" s="451"/>
      <c r="H5" s="66"/>
      <c r="I5" s="51"/>
      <c r="J5" s="51"/>
      <c r="K5" s="51"/>
      <c r="L5" s="51"/>
    </row>
    <row r="6" spans="1:12" s="33" customFormat="1" ht="15.75" customHeight="1">
      <c r="A6" s="451" t="s">
        <v>785</v>
      </c>
      <c r="B6" s="451"/>
      <c r="C6" s="451"/>
      <c r="D6" s="451"/>
      <c r="E6" s="451"/>
      <c r="F6" s="451"/>
      <c r="G6" s="451"/>
      <c r="H6" s="66"/>
      <c r="I6" s="51"/>
      <c r="J6" s="51"/>
      <c r="K6" s="51"/>
      <c r="L6" s="51"/>
    </row>
    <row r="7" spans="1:12" s="33" customFormat="1" ht="16.5">
      <c r="A7" s="18" t="s">
        <v>295</v>
      </c>
      <c r="B7" s="52"/>
      <c r="C7" s="457"/>
      <c r="D7" s="457"/>
      <c r="E7" s="54"/>
      <c r="F7" s="54"/>
      <c r="G7" s="35" t="s">
        <v>296</v>
      </c>
    </row>
    <row r="8" spans="1:12" s="17" customFormat="1" ht="17.25" customHeight="1">
      <c r="A8" s="458" t="s">
        <v>329</v>
      </c>
      <c r="B8" s="455" t="s">
        <v>326</v>
      </c>
      <c r="C8" s="456"/>
      <c r="D8" s="456"/>
      <c r="E8" s="456"/>
      <c r="F8" s="456"/>
      <c r="G8" s="443" t="s">
        <v>93</v>
      </c>
    </row>
    <row r="9" spans="1:12" s="17" customFormat="1" ht="17.25" customHeight="1">
      <c r="A9" s="459"/>
      <c r="B9" s="55" t="s">
        <v>1</v>
      </c>
      <c r="C9" s="55" t="s">
        <v>144</v>
      </c>
      <c r="D9" s="55" t="s">
        <v>15</v>
      </c>
      <c r="E9" s="55" t="s">
        <v>13</v>
      </c>
      <c r="F9" s="55" t="s">
        <v>11</v>
      </c>
      <c r="G9" s="444"/>
    </row>
    <row r="10" spans="1:12" s="17" customFormat="1" ht="17.25" customHeight="1">
      <c r="A10" s="460"/>
      <c r="B10" s="271" t="s">
        <v>4</v>
      </c>
      <c r="C10" s="180" t="s">
        <v>240</v>
      </c>
      <c r="D10" s="180" t="s">
        <v>14</v>
      </c>
      <c r="E10" s="180" t="s">
        <v>12</v>
      </c>
      <c r="F10" s="180" t="s">
        <v>6</v>
      </c>
      <c r="G10" s="445"/>
    </row>
    <row r="11" spans="1:12" s="17" customFormat="1" ht="24.75" customHeight="1" thickBot="1">
      <c r="A11" s="56" t="s">
        <v>145</v>
      </c>
      <c r="B11" s="266">
        <f>SUM(C11:F11)</f>
        <v>0</v>
      </c>
      <c r="C11" s="39">
        <v>0</v>
      </c>
      <c r="D11" s="39">
        <v>0</v>
      </c>
      <c r="E11" s="39">
        <v>0</v>
      </c>
      <c r="F11" s="39">
        <v>0</v>
      </c>
      <c r="G11" s="40" t="s">
        <v>99</v>
      </c>
    </row>
    <row r="12" spans="1:12" s="17" customFormat="1" ht="24.75" customHeight="1" thickTop="1" thickBot="1">
      <c r="A12" s="57" t="s">
        <v>146</v>
      </c>
      <c r="B12" s="267">
        <f t="shared" ref="B12:B21" si="0">SUM(C12:F12)</f>
        <v>28</v>
      </c>
      <c r="C12" s="42">
        <v>0</v>
      </c>
      <c r="D12" s="42">
        <v>0</v>
      </c>
      <c r="E12" s="42">
        <v>20</v>
      </c>
      <c r="F12" s="42">
        <v>8</v>
      </c>
      <c r="G12" s="43" t="s">
        <v>147</v>
      </c>
    </row>
    <row r="13" spans="1:12" s="17" customFormat="1" ht="24.75" customHeight="1" thickTop="1" thickBot="1">
      <c r="A13" s="56" t="s">
        <v>148</v>
      </c>
      <c r="B13" s="266">
        <f t="shared" si="0"/>
        <v>108001</v>
      </c>
      <c r="C13" s="39">
        <v>0</v>
      </c>
      <c r="D13" s="39">
        <v>2347</v>
      </c>
      <c r="E13" s="39">
        <v>32062</v>
      </c>
      <c r="F13" s="39">
        <v>73592</v>
      </c>
      <c r="G13" s="40" t="s">
        <v>149</v>
      </c>
    </row>
    <row r="14" spans="1:12" s="17" customFormat="1" ht="24.75" customHeight="1" thickTop="1" thickBot="1">
      <c r="A14" s="57" t="s">
        <v>150</v>
      </c>
      <c r="B14" s="267">
        <f t="shared" si="0"/>
        <v>4835867</v>
      </c>
      <c r="C14" s="42">
        <v>8653</v>
      </c>
      <c r="D14" s="42">
        <v>7055</v>
      </c>
      <c r="E14" s="42">
        <v>0</v>
      </c>
      <c r="F14" s="42">
        <v>4820159</v>
      </c>
      <c r="G14" s="43" t="s">
        <v>151</v>
      </c>
    </row>
    <row r="15" spans="1:12" s="17" customFormat="1" ht="24.75" customHeight="1" thickTop="1" thickBot="1">
      <c r="A15" s="56" t="s">
        <v>108</v>
      </c>
      <c r="B15" s="266">
        <f t="shared" si="0"/>
        <v>0</v>
      </c>
      <c r="C15" s="39">
        <v>0</v>
      </c>
      <c r="D15" s="39">
        <v>0</v>
      </c>
      <c r="E15" s="39">
        <v>0</v>
      </c>
      <c r="F15" s="39">
        <v>0</v>
      </c>
      <c r="G15" s="40" t="s">
        <v>152</v>
      </c>
    </row>
    <row r="16" spans="1:12" s="17" customFormat="1" ht="24.75" customHeight="1" thickTop="1" thickBot="1">
      <c r="A16" s="57" t="s">
        <v>153</v>
      </c>
      <c r="B16" s="267">
        <f t="shared" si="0"/>
        <v>151757</v>
      </c>
      <c r="C16" s="42">
        <v>0</v>
      </c>
      <c r="D16" s="42">
        <v>1819</v>
      </c>
      <c r="E16" s="42">
        <v>0</v>
      </c>
      <c r="F16" s="42">
        <v>149938</v>
      </c>
      <c r="G16" s="43" t="s">
        <v>154</v>
      </c>
    </row>
    <row r="17" spans="1:7" s="17" customFormat="1" ht="24.75" customHeight="1" thickTop="1" thickBot="1">
      <c r="A17" s="56" t="s">
        <v>155</v>
      </c>
      <c r="B17" s="266">
        <f t="shared" si="0"/>
        <v>39</v>
      </c>
      <c r="C17" s="39">
        <v>1</v>
      </c>
      <c r="D17" s="39">
        <v>0</v>
      </c>
      <c r="E17" s="39">
        <v>0</v>
      </c>
      <c r="F17" s="39">
        <v>38</v>
      </c>
      <c r="G17" s="40" t="s">
        <v>156</v>
      </c>
    </row>
    <row r="18" spans="1:7" s="17" customFormat="1" ht="24.75" customHeight="1" thickTop="1" thickBot="1">
      <c r="A18" s="57" t="s">
        <v>157</v>
      </c>
      <c r="B18" s="267">
        <f t="shared" si="0"/>
        <v>0</v>
      </c>
      <c r="C18" s="42">
        <v>0</v>
      </c>
      <c r="D18" s="42">
        <v>0</v>
      </c>
      <c r="E18" s="42">
        <v>0</v>
      </c>
      <c r="F18" s="42">
        <v>0</v>
      </c>
      <c r="G18" s="43" t="s">
        <v>158</v>
      </c>
    </row>
    <row r="19" spans="1:7" s="17" customFormat="1" ht="24.75" customHeight="1" thickTop="1" thickBot="1">
      <c r="A19" s="56" t="s">
        <v>159</v>
      </c>
      <c r="B19" s="266">
        <f t="shared" si="0"/>
        <v>3483</v>
      </c>
      <c r="C19" s="39">
        <v>130</v>
      </c>
      <c r="D19" s="39">
        <v>25</v>
      </c>
      <c r="E19" s="39">
        <v>2384</v>
      </c>
      <c r="F19" s="39">
        <v>944</v>
      </c>
      <c r="G19" s="40" t="s">
        <v>160</v>
      </c>
    </row>
    <row r="20" spans="1:7" s="17" customFormat="1" ht="24.75" customHeight="1" thickTop="1" thickBot="1">
      <c r="A20" s="57" t="s">
        <v>161</v>
      </c>
      <c r="B20" s="267">
        <f t="shared" si="0"/>
        <v>18400</v>
      </c>
      <c r="C20" s="42">
        <v>0</v>
      </c>
      <c r="D20" s="42">
        <v>0</v>
      </c>
      <c r="E20" s="42">
        <v>0</v>
      </c>
      <c r="F20" s="42">
        <v>18400</v>
      </c>
      <c r="G20" s="43" t="s">
        <v>162</v>
      </c>
    </row>
    <row r="21" spans="1:7" s="17" customFormat="1" ht="24.75" customHeight="1" thickTop="1">
      <c r="A21" s="61" t="s">
        <v>41</v>
      </c>
      <c r="B21" s="274">
        <f t="shared" si="0"/>
        <v>394254</v>
      </c>
      <c r="C21" s="67">
        <v>735</v>
      </c>
      <c r="D21" s="67">
        <v>0</v>
      </c>
      <c r="E21" s="67">
        <v>689</v>
      </c>
      <c r="F21" s="67">
        <v>392830</v>
      </c>
      <c r="G21" s="68" t="s">
        <v>144</v>
      </c>
    </row>
    <row r="22" spans="1:7" s="17" customFormat="1" ht="33.75" customHeight="1">
      <c r="A22" s="185" t="s">
        <v>4</v>
      </c>
      <c r="B22" s="273">
        <f>SUM(B11:B21)</f>
        <v>5511829</v>
      </c>
      <c r="C22" s="273">
        <f>SUM(C11:C21)</f>
        <v>9519</v>
      </c>
      <c r="D22" s="273">
        <f>SUM(D11:D21)</f>
        <v>11246</v>
      </c>
      <c r="E22" s="273">
        <f>SUM(E11:E21)</f>
        <v>35155</v>
      </c>
      <c r="F22" s="273">
        <f>SUM(F11:F21)</f>
        <v>5455909</v>
      </c>
      <c r="G22" s="69" t="s">
        <v>1</v>
      </c>
    </row>
    <row r="23" spans="1:7" ht="16.5">
      <c r="A23" s="4"/>
      <c r="B23" s="1"/>
      <c r="C23" s="277"/>
      <c r="D23" s="277"/>
      <c r="E23" s="277"/>
      <c r="F23" s="277"/>
      <c r="G23" s="4"/>
    </row>
    <row r="24" spans="1:7">
      <c r="B24" s="297"/>
      <c r="C24" s="297"/>
      <c r="D24" s="297"/>
    </row>
  </sheetData>
  <mergeCells count="10">
    <mergeCell ref="A1:G1"/>
    <mergeCell ref="C7:D7"/>
    <mergeCell ref="A8:A10"/>
    <mergeCell ref="B8:F8"/>
    <mergeCell ref="G8:G10"/>
    <mergeCell ref="A2:G2"/>
    <mergeCell ref="A3:G3"/>
    <mergeCell ref="A4:G4"/>
    <mergeCell ref="A5:G5"/>
    <mergeCell ref="A6:G6"/>
  </mergeCells>
  <phoneticPr fontId="0" type="noConversion"/>
  <printOptions horizontalCentered="1" verticalCentered="1"/>
  <pageMargins left="0" right="0" top="0" bottom="0" header="0.511811023622047" footer="0.511811023622047"/>
  <pageSetup paperSize="9" scale="9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S33"/>
  <sheetViews>
    <sheetView view="pageBreakPreview" topLeftCell="A16" zoomScaleNormal="100" zoomScaleSheetLayoutView="100" workbookViewId="0">
      <selection activeCell="Q23" sqref="Q23"/>
    </sheetView>
  </sheetViews>
  <sheetFormatPr defaultRowHeight="12.75"/>
  <cols>
    <col min="1" max="1" width="45.7109375" style="13" customWidth="1"/>
    <col min="2" max="6" width="11.7109375" style="14" customWidth="1"/>
    <col min="7" max="7" width="45.7109375" style="13" customWidth="1"/>
  </cols>
  <sheetData>
    <row r="1" spans="1:12" s="15" customFormat="1" ht="54" customHeight="1">
      <c r="A1" s="452"/>
      <c r="B1" s="401"/>
      <c r="C1" s="401"/>
      <c r="D1" s="401"/>
      <c r="E1" s="401"/>
      <c r="F1" s="401"/>
      <c r="G1" s="401"/>
    </row>
    <row r="2" spans="1:12" s="33" customFormat="1" ht="20.25">
      <c r="A2" s="449" t="s">
        <v>335</v>
      </c>
      <c r="B2" s="449"/>
      <c r="C2" s="449"/>
      <c r="D2" s="449"/>
      <c r="E2" s="449"/>
      <c r="F2" s="449"/>
      <c r="G2" s="449"/>
      <c r="H2" s="50"/>
      <c r="I2" s="50"/>
      <c r="J2" s="50"/>
      <c r="K2" s="50"/>
      <c r="L2" s="50"/>
    </row>
    <row r="3" spans="1:12" s="33" customFormat="1" ht="20.25">
      <c r="A3" s="449" t="s">
        <v>0</v>
      </c>
      <c r="B3" s="449"/>
      <c r="C3" s="449"/>
      <c r="D3" s="449"/>
      <c r="E3" s="449"/>
      <c r="F3" s="449"/>
      <c r="G3" s="449"/>
      <c r="H3" s="65"/>
      <c r="I3" s="50"/>
      <c r="J3" s="50"/>
      <c r="K3" s="50"/>
      <c r="L3" s="50"/>
    </row>
    <row r="4" spans="1:12" s="33" customFormat="1" ht="15.75" customHeight="1">
      <c r="A4" s="451" t="s">
        <v>334</v>
      </c>
      <c r="B4" s="451"/>
      <c r="C4" s="451"/>
      <c r="D4" s="451"/>
      <c r="E4" s="451"/>
      <c r="F4" s="451"/>
      <c r="G4" s="451"/>
      <c r="H4" s="51"/>
      <c r="I4" s="51"/>
      <c r="J4" s="51"/>
      <c r="K4" s="51"/>
      <c r="L4" s="51"/>
    </row>
    <row r="5" spans="1:12" s="33" customFormat="1" ht="15.75" customHeight="1">
      <c r="A5" s="451" t="s">
        <v>320</v>
      </c>
      <c r="B5" s="451"/>
      <c r="C5" s="451"/>
      <c r="D5" s="451"/>
      <c r="E5" s="451"/>
      <c r="F5" s="451"/>
      <c r="G5" s="451"/>
      <c r="H5" s="66"/>
      <c r="I5" s="51"/>
      <c r="J5" s="51"/>
      <c r="K5" s="51"/>
      <c r="L5" s="51"/>
    </row>
    <row r="6" spans="1:12" s="33" customFormat="1" ht="15.75" customHeight="1">
      <c r="A6" s="451" t="s">
        <v>785</v>
      </c>
      <c r="B6" s="451"/>
      <c r="C6" s="451"/>
      <c r="D6" s="451"/>
      <c r="E6" s="451"/>
      <c r="F6" s="451"/>
      <c r="G6" s="451"/>
      <c r="H6" s="66"/>
      <c r="I6" s="51"/>
      <c r="J6" s="51"/>
      <c r="K6" s="51"/>
      <c r="L6" s="51"/>
    </row>
    <row r="7" spans="1:12" s="33" customFormat="1" ht="16.5">
      <c r="A7" s="18" t="s">
        <v>297</v>
      </c>
      <c r="B7" s="52"/>
      <c r="C7" s="457"/>
      <c r="D7" s="457"/>
      <c r="E7" s="54"/>
      <c r="F7" s="54"/>
      <c r="G7" s="35" t="s">
        <v>298</v>
      </c>
    </row>
    <row r="8" spans="1:12" s="17" customFormat="1" ht="17.25" customHeight="1">
      <c r="A8" s="458" t="s">
        <v>329</v>
      </c>
      <c r="B8" s="455" t="s">
        <v>326</v>
      </c>
      <c r="C8" s="456"/>
      <c r="D8" s="456"/>
      <c r="E8" s="456"/>
      <c r="F8" s="456"/>
      <c r="G8" s="443" t="s">
        <v>93</v>
      </c>
    </row>
    <row r="9" spans="1:12" s="17" customFormat="1" ht="15">
      <c r="A9" s="459"/>
      <c r="B9" s="55" t="s">
        <v>1</v>
      </c>
      <c r="C9" s="55" t="s">
        <v>144</v>
      </c>
      <c r="D9" s="55" t="s">
        <v>15</v>
      </c>
      <c r="E9" s="55" t="s">
        <v>13</v>
      </c>
      <c r="F9" s="55" t="s">
        <v>11</v>
      </c>
      <c r="G9" s="444"/>
    </row>
    <row r="10" spans="1:12" s="17" customFormat="1" ht="17.25" customHeight="1">
      <c r="A10" s="460"/>
      <c r="B10" s="271" t="s">
        <v>4</v>
      </c>
      <c r="C10" s="180" t="s">
        <v>240</v>
      </c>
      <c r="D10" s="180" t="s">
        <v>14</v>
      </c>
      <c r="E10" s="180" t="s">
        <v>12</v>
      </c>
      <c r="F10" s="180" t="s">
        <v>6</v>
      </c>
      <c r="G10" s="445"/>
    </row>
    <row r="11" spans="1:12" s="72" customFormat="1" ht="24.95" customHeight="1" thickBot="1">
      <c r="A11" s="77" t="s">
        <v>163</v>
      </c>
      <c r="B11" s="266"/>
      <c r="C11" s="39"/>
      <c r="D11" s="39"/>
      <c r="E11" s="39"/>
      <c r="F11" s="39"/>
      <c r="G11" s="71" t="s">
        <v>164</v>
      </c>
    </row>
    <row r="12" spans="1:12" s="17" customFormat="1" ht="19.5" customHeight="1" thickTop="1" thickBot="1">
      <c r="A12" s="78" t="s">
        <v>165</v>
      </c>
      <c r="B12" s="267">
        <f>SUM(C12:F12)</f>
        <v>60629059</v>
      </c>
      <c r="C12" s="42">
        <v>42705</v>
      </c>
      <c r="D12" s="42">
        <v>740305</v>
      </c>
      <c r="E12" s="42">
        <v>440833</v>
      </c>
      <c r="F12" s="42">
        <v>59405216</v>
      </c>
      <c r="G12" s="79" t="s">
        <v>166</v>
      </c>
    </row>
    <row r="13" spans="1:12" s="17" customFormat="1" ht="19.5" customHeight="1" thickTop="1" thickBot="1">
      <c r="A13" s="80" t="s">
        <v>167</v>
      </c>
      <c r="B13" s="39">
        <f>SUM(C13:F13)</f>
        <v>32202661</v>
      </c>
      <c r="C13" s="39">
        <v>15530</v>
      </c>
      <c r="D13" s="39">
        <v>144297</v>
      </c>
      <c r="E13" s="39">
        <v>151473</v>
      </c>
      <c r="F13" s="39">
        <v>31891361</v>
      </c>
      <c r="G13" s="81" t="s">
        <v>168</v>
      </c>
    </row>
    <row r="14" spans="1:12" s="17" customFormat="1" ht="19.5" customHeight="1" thickTop="1" thickBot="1">
      <c r="A14" s="78" t="s">
        <v>169</v>
      </c>
      <c r="B14" s="296">
        <f>SUM(C14:F14)</f>
        <v>4835867</v>
      </c>
      <c r="C14" s="42">
        <v>8653</v>
      </c>
      <c r="D14" s="42">
        <v>7055</v>
      </c>
      <c r="E14" s="42">
        <v>0</v>
      </c>
      <c r="F14" s="42">
        <v>4820159</v>
      </c>
      <c r="G14" s="79" t="s">
        <v>170</v>
      </c>
    </row>
    <row r="15" spans="1:12" s="17" customFormat="1" ht="19.5" customHeight="1" thickTop="1">
      <c r="A15" s="82" t="s">
        <v>171</v>
      </c>
      <c r="B15" s="274">
        <f>SUM(C15:F15)</f>
        <v>7055331</v>
      </c>
      <c r="C15" s="67">
        <v>14125</v>
      </c>
      <c r="D15" s="67">
        <v>395329</v>
      </c>
      <c r="E15" s="67">
        <v>126608</v>
      </c>
      <c r="F15" s="67">
        <v>6519269</v>
      </c>
      <c r="G15" s="83" t="s">
        <v>172</v>
      </c>
    </row>
    <row r="16" spans="1:12" s="17" customFormat="1" ht="24.75" customHeight="1">
      <c r="A16" s="63" t="s">
        <v>173</v>
      </c>
      <c r="B16" s="273">
        <f>SUM(B12-B13)+(B14+B15)</f>
        <v>40317596</v>
      </c>
      <c r="C16" s="273">
        <f>SUM(C12-C13)+(C14+C15)</f>
        <v>49953</v>
      </c>
      <c r="D16" s="273">
        <f>SUM(D12-D13)+(D14+D15)</f>
        <v>998392</v>
      </c>
      <c r="E16" s="273">
        <f>SUM(E12-E13)+(E14+E15)</f>
        <v>415968</v>
      </c>
      <c r="F16" s="273">
        <f>SUM(F12-F13)+(F14+F15)</f>
        <v>38853283</v>
      </c>
      <c r="G16" s="64" t="s">
        <v>174</v>
      </c>
    </row>
    <row r="17" spans="1:19" s="72" customFormat="1" ht="24.95" customHeight="1" thickBot="1">
      <c r="A17" s="77" t="s">
        <v>175</v>
      </c>
      <c r="B17" s="278"/>
      <c r="C17" s="84"/>
      <c r="D17" s="84"/>
      <c r="E17" s="84"/>
      <c r="F17" s="84"/>
      <c r="G17" s="71" t="s">
        <v>176</v>
      </c>
    </row>
    <row r="18" spans="1:19" s="17" customFormat="1" ht="19.5" customHeight="1" thickTop="1" thickBot="1">
      <c r="A18" s="85" t="s">
        <v>177</v>
      </c>
      <c r="B18" s="279">
        <f>SUM(C18:F18)</f>
        <v>459060</v>
      </c>
      <c r="C18" s="86">
        <v>480</v>
      </c>
      <c r="D18" s="86">
        <v>3670</v>
      </c>
      <c r="E18" s="86">
        <v>5430</v>
      </c>
      <c r="F18" s="86">
        <v>449480</v>
      </c>
      <c r="G18" s="79" t="s">
        <v>178</v>
      </c>
    </row>
    <row r="19" spans="1:19" s="17" customFormat="1" ht="19.5" customHeight="1" thickTop="1" thickBot="1">
      <c r="A19" s="80" t="s">
        <v>179</v>
      </c>
      <c r="B19" s="278">
        <f>SUM(C19:F19)</f>
        <v>2979239</v>
      </c>
      <c r="C19" s="84">
        <v>14390</v>
      </c>
      <c r="D19" s="84">
        <v>129180</v>
      </c>
      <c r="E19" s="84">
        <v>65474</v>
      </c>
      <c r="F19" s="84">
        <v>2770195</v>
      </c>
      <c r="G19" s="81" t="s">
        <v>180</v>
      </c>
    </row>
    <row r="20" spans="1:19" s="17" customFormat="1" ht="19.5" customHeight="1" thickTop="1">
      <c r="A20" s="87" t="s">
        <v>181</v>
      </c>
      <c r="B20" s="280">
        <f>SUM(C20:F20)</f>
        <v>-48012</v>
      </c>
      <c r="C20" s="88">
        <v>8</v>
      </c>
      <c r="D20" s="88">
        <v>0</v>
      </c>
      <c r="E20" s="88">
        <v>3138</v>
      </c>
      <c r="F20" s="88">
        <v>-51158</v>
      </c>
      <c r="G20" s="89" t="s">
        <v>182</v>
      </c>
    </row>
    <row r="21" spans="1:19" s="72" customFormat="1" ht="24.75" customHeight="1">
      <c r="A21" s="59" t="s">
        <v>183</v>
      </c>
      <c r="B21" s="281">
        <f>SUM(B17:B20)</f>
        <v>3390287</v>
      </c>
      <c r="C21" s="281">
        <f>SUM(C17:C20)</f>
        <v>14878</v>
      </c>
      <c r="D21" s="281">
        <f>SUM(D17:D20)</f>
        <v>132850</v>
      </c>
      <c r="E21" s="281">
        <f>SUM(E17:E20)</f>
        <v>74042</v>
      </c>
      <c r="F21" s="281">
        <f>SUM(F17:F20)</f>
        <v>3168517</v>
      </c>
      <c r="G21" s="60" t="s">
        <v>184</v>
      </c>
    </row>
    <row r="22" spans="1:19" s="17" customFormat="1" ht="21" customHeight="1" thickBot="1">
      <c r="A22" s="90" t="s">
        <v>185</v>
      </c>
      <c r="B22" s="282">
        <f>SUM(B16-B21)</f>
        <v>36927309</v>
      </c>
      <c r="C22" s="282">
        <f>SUM(C16-C21)</f>
        <v>35075</v>
      </c>
      <c r="D22" s="282">
        <f>SUM(D16-D21)</f>
        <v>865542</v>
      </c>
      <c r="E22" s="282">
        <f>SUM(E16-E21)</f>
        <v>341926</v>
      </c>
      <c r="F22" s="282">
        <f>SUM(F16-F21)</f>
        <v>35684766</v>
      </c>
      <c r="G22" s="91" t="s">
        <v>186</v>
      </c>
    </row>
    <row r="23" spans="1:19" s="17" customFormat="1" ht="21" customHeight="1" thickTop="1" thickBot="1">
      <c r="A23" s="92" t="s">
        <v>187</v>
      </c>
      <c r="B23" s="278">
        <f>SUM(C23:F23)</f>
        <v>991461</v>
      </c>
      <c r="C23" s="84">
        <v>4501</v>
      </c>
      <c r="D23" s="84">
        <v>22049</v>
      </c>
      <c r="E23" s="84">
        <v>11717</v>
      </c>
      <c r="F23" s="84">
        <v>953194</v>
      </c>
      <c r="G23" s="94" t="s">
        <v>188</v>
      </c>
    </row>
    <row r="24" spans="1:19" s="17" customFormat="1" ht="21" customHeight="1" thickTop="1" thickBot="1">
      <c r="A24" s="90" t="s">
        <v>189</v>
      </c>
      <c r="B24" s="279">
        <f>B22-B23</f>
        <v>35935848</v>
      </c>
      <c r="C24" s="279">
        <f>C22-C23</f>
        <v>30574</v>
      </c>
      <c r="D24" s="279">
        <f>D22-D23</f>
        <v>843493</v>
      </c>
      <c r="E24" s="279">
        <f>E22-E23</f>
        <v>330209</v>
      </c>
      <c r="F24" s="279">
        <f>F22-F23</f>
        <v>34731572</v>
      </c>
      <c r="G24" s="95" t="s">
        <v>190</v>
      </c>
    </row>
    <row r="25" spans="1:19" s="17" customFormat="1" ht="21" customHeight="1" thickTop="1" thickBot="1">
      <c r="A25" s="92" t="s">
        <v>191</v>
      </c>
      <c r="B25" s="278">
        <f>SUM(C25:F25)</f>
        <v>4978780</v>
      </c>
      <c r="C25" s="84">
        <v>14453</v>
      </c>
      <c r="D25" s="84">
        <v>188469</v>
      </c>
      <c r="E25" s="84">
        <v>89537</v>
      </c>
      <c r="F25" s="84">
        <v>4686321</v>
      </c>
      <c r="G25" s="94" t="s">
        <v>694</v>
      </c>
    </row>
    <row r="26" spans="1:19" s="17" customFormat="1" ht="21" customHeight="1" thickTop="1">
      <c r="A26" s="96" t="s">
        <v>192</v>
      </c>
      <c r="B26" s="284">
        <f>SUM(B24-B25)</f>
        <v>30957068</v>
      </c>
      <c r="C26" s="284">
        <f>SUM(C24-C25)</f>
        <v>16121</v>
      </c>
      <c r="D26" s="284">
        <f>SUM(D24-D25)</f>
        <v>655024</v>
      </c>
      <c r="E26" s="284">
        <f>SUM(E24-E25)</f>
        <v>240672</v>
      </c>
      <c r="F26" s="284">
        <f>SUM(F24-F25)</f>
        <v>30045251</v>
      </c>
      <c r="G26" s="97" t="s">
        <v>193</v>
      </c>
    </row>
    <row r="29" spans="1:19">
      <c r="A29"/>
      <c r="B29"/>
      <c r="C29"/>
      <c r="D29"/>
      <c r="E29"/>
      <c r="F29"/>
      <c r="G29"/>
    </row>
    <row r="30" spans="1:19" ht="13.15" customHeight="1">
      <c r="A30"/>
      <c r="B30" s="347"/>
      <c r="C30" s="347"/>
      <c r="D30" s="347"/>
      <c r="E30" s="347"/>
      <c r="F30" s="347"/>
      <c r="G30"/>
    </row>
    <row r="31" spans="1:19" ht="13.15" customHeight="1">
      <c r="A31"/>
      <c r="B31" s="347"/>
      <c r="C31" s="347"/>
      <c r="D31" s="347"/>
      <c r="E31" s="347"/>
      <c r="F31" s="347"/>
      <c r="G31"/>
    </row>
    <row r="32" spans="1:19" ht="13.15" customHeight="1">
      <c r="A32"/>
      <c r="B32" s="347"/>
      <c r="C32"/>
      <c r="D32"/>
      <c r="E32"/>
      <c r="F32" s="347"/>
      <c r="G32"/>
      <c r="I32" s="347"/>
      <c r="J32" s="347"/>
      <c r="K32" s="347"/>
      <c r="L32" s="347"/>
      <c r="O32" s="347"/>
      <c r="P32" s="347"/>
      <c r="S32" s="347"/>
    </row>
    <row r="33" spans="1:7">
      <c r="A33"/>
      <c r="B33"/>
      <c r="C33"/>
      <c r="D33"/>
      <c r="E33"/>
      <c r="F33"/>
      <c r="G33"/>
    </row>
  </sheetData>
  <mergeCells count="10">
    <mergeCell ref="A1:G1"/>
    <mergeCell ref="C7:D7"/>
    <mergeCell ref="A8:A10"/>
    <mergeCell ref="B8:F8"/>
    <mergeCell ref="G8:G10"/>
    <mergeCell ref="A2:G2"/>
    <mergeCell ref="A3:G3"/>
    <mergeCell ref="A4:G4"/>
    <mergeCell ref="A5:G5"/>
    <mergeCell ref="A6:G6"/>
  </mergeCells>
  <phoneticPr fontId="0" type="noConversion"/>
  <printOptions horizontalCentered="1" verticalCentered="1"/>
  <pageMargins left="0" right="0" top="0" bottom="0" header="0.511811023622047" footer="0.511811023622047"/>
  <pageSetup paperSize="9"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G30"/>
  <sheetViews>
    <sheetView view="pageBreakPreview" topLeftCell="A4" zoomScaleNormal="100" zoomScaleSheetLayoutView="100" workbookViewId="0">
      <selection activeCell="Q23" sqref="Q23"/>
    </sheetView>
  </sheetViews>
  <sheetFormatPr defaultRowHeight="12.75"/>
  <cols>
    <col min="1" max="1" width="40.7109375" style="13" customWidth="1"/>
    <col min="2" max="2" width="13.42578125" style="14" bestFit="1" customWidth="1"/>
    <col min="3" max="5" width="12.7109375" style="14" customWidth="1"/>
    <col min="6" max="6" width="13.28515625" style="14" bestFit="1" customWidth="1"/>
    <col min="7" max="7" width="40.7109375" style="13" customWidth="1"/>
  </cols>
  <sheetData>
    <row r="1" spans="1:7" s="15" customFormat="1" ht="54" customHeight="1">
      <c r="A1" s="452"/>
      <c r="B1" s="401"/>
      <c r="C1" s="401"/>
      <c r="D1" s="401"/>
      <c r="E1" s="401"/>
      <c r="F1" s="401"/>
      <c r="G1" s="401"/>
    </row>
    <row r="2" spans="1:7" ht="20.25">
      <c r="A2" s="466" t="s">
        <v>370</v>
      </c>
      <c r="B2" s="466"/>
      <c r="C2" s="466"/>
      <c r="D2" s="466"/>
      <c r="E2" s="466"/>
      <c r="F2" s="466"/>
      <c r="G2" s="466"/>
    </row>
    <row r="3" spans="1:7" ht="20.25">
      <c r="A3" s="466" t="s">
        <v>0</v>
      </c>
      <c r="B3" s="466"/>
      <c r="C3" s="466"/>
      <c r="D3" s="466"/>
      <c r="E3" s="466"/>
      <c r="F3" s="466"/>
      <c r="G3" s="466"/>
    </row>
    <row r="4" spans="1:7" ht="15.75">
      <c r="A4" s="467" t="s">
        <v>371</v>
      </c>
      <c r="B4" s="467"/>
      <c r="C4" s="467"/>
      <c r="D4" s="467"/>
      <c r="E4" s="467"/>
      <c r="F4" s="467"/>
      <c r="G4" s="467"/>
    </row>
    <row r="5" spans="1:7" ht="15.75">
      <c r="A5" s="467" t="s">
        <v>372</v>
      </c>
      <c r="B5" s="467"/>
      <c r="C5" s="467"/>
      <c r="D5" s="467"/>
      <c r="E5" s="467"/>
      <c r="F5" s="467"/>
      <c r="G5" s="467"/>
    </row>
    <row r="6" spans="1:7" ht="15.75">
      <c r="A6" s="467" t="s">
        <v>785</v>
      </c>
      <c r="B6" s="467"/>
      <c r="C6" s="467"/>
      <c r="D6" s="467"/>
      <c r="E6" s="467"/>
      <c r="F6" s="467"/>
      <c r="G6" s="467"/>
    </row>
    <row r="7" spans="1:7" s="6" customFormat="1" ht="16.5">
      <c r="A7" s="350" t="s">
        <v>299</v>
      </c>
      <c r="B7" s="1"/>
      <c r="C7" s="461"/>
      <c r="D7" s="461"/>
      <c r="E7" s="2"/>
      <c r="F7" s="2"/>
      <c r="G7" s="8" t="s">
        <v>300</v>
      </c>
    </row>
    <row r="8" spans="1:7" ht="44.25" customHeight="1">
      <c r="A8" s="462" t="s">
        <v>373</v>
      </c>
      <c r="B8" s="148" t="s">
        <v>374</v>
      </c>
      <c r="C8" s="148" t="s">
        <v>375</v>
      </c>
      <c r="D8" s="148" t="s">
        <v>196</v>
      </c>
      <c r="E8" s="148" t="s">
        <v>376</v>
      </c>
      <c r="F8" s="148" t="s">
        <v>197</v>
      </c>
      <c r="G8" s="464" t="s">
        <v>377</v>
      </c>
    </row>
    <row r="9" spans="1:7" ht="37.5" customHeight="1">
      <c r="A9" s="463"/>
      <c r="B9" s="149" t="s">
        <v>378</v>
      </c>
      <c r="C9" s="149" t="s">
        <v>379</v>
      </c>
      <c r="D9" s="149" t="s">
        <v>380</v>
      </c>
      <c r="E9" s="149" t="s">
        <v>381</v>
      </c>
      <c r="F9" s="149" t="s">
        <v>382</v>
      </c>
      <c r="G9" s="465"/>
    </row>
    <row r="10" spans="1:7" ht="17.25" customHeight="1">
      <c r="A10" s="161" t="s">
        <v>198</v>
      </c>
      <c r="B10" s="285"/>
      <c r="C10" s="145"/>
      <c r="D10" s="145"/>
      <c r="E10" s="145"/>
      <c r="F10" s="145"/>
      <c r="G10" s="154" t="s">
        <v>199</v>
      </c>
    </row>
    <row r="11" spans="1:7" ht="17.25" customHeight="1">
      <c r="A11" s="158" t="s">
        <v>383</v>
      </c>
      <c r="B11" s="286">
        <f>SUM(F11+E11)-(D11+C11)</f>
        <v>4049257</v>
      </c>
      <c r="C11" s="147">
        <v>0</v>
      </c>
      <c r="D11" s="147">
        <v>2068</v>
      </c>
      <c r="E11" s="147">
        <v>823</v>
      </c>
      <c r="F11" s="147">
        <v>4050502</v>
      </c>
      <c r="G11" s="150" t="s">
        <v>384</v>
      </c>
    </row>
    <row r="12" spans="1:7" s="146" customFormat="1" ht="17.25" customHeight="1">
      <c r="A12" s="157" t="s">
        <v>385</v>
      </c>
      <c r="B12" s="285">
        <f t="shared" ref="B12:B20" si="0">SUM(F12+E12)-(D12+C12)</f>
        <v>208712</v>
      </c>
      <c r="C12" s="145">
        <v>4623</v>
      </c>
      <c r="D12" s="145">
        <v>0</v>
      </c>
      <c r="E12" s="145">
        <v>6530</v>
      </c>
      <c r="F12" s="145">
        <v>206805</v>
      </c>
      <c r="G12" s="151" t="s">
        <v>386</v>
      </c>
    </row>
    <row r="13" spans="1:7" ht="17.25" customHeight="1">
      <c r="A13" s="158" t="s">
        <v>387</v>
      </c>
      <c r="B13" s="286">
        <f t="shared" si="0"/>
        <v>2894274</v>
      </c>
      <c r="C13" s="147">
        <v>305853</v>
      </c>
      <c r="D13" s="147">
        <v>27179</v>
      </c>
      <c r="E13" s="147">
        <v>940722</v>
      </c>
      <c r="F13" s="147">
        <v>2286584</v>
      </c>
      <c r="G13" s="150" t="s">
        <v>388</v>
      </c>
    </row>
    <row r="14" spans="1:7" s="146" customFormat="1" ht="17.25" customHeight="1">
      <c r="A14" s="157" t="s">
        <v>389</v>
      </c>
      <c r="B14" s="285">
        <f t="shared" si="0"/>
        <v>287272</v>
      </c>
      <c r="C14" s="145">
        <v>279477</v>
      </c>
      <c r="D14" s="145">
        <v>2273</v>
      </c>
      <c r="E14" s="145">
        <v>290910</v>
      </c>
      <c r="F14" s="145">
        <v>278112</v>
      </c>
      <c r="G14" s="151" t="s">
        <v>390</v>
      </c>
    </row>
    <row r="15" spans="1:7" ht="17.25" customHeight="1">
      <c r="A15" s="158" t="s">
        <v>391</v>
      </c>
      <c r="B15" s="286">
        <f t="shared" si="0"/>
        <v>28419</v>
      </c>
      <c r="C15" s="147">
        <v>8449</v>
      </c>
      <c r="D15" s="147">
        <v>1572</v>
      </c>
      <c r="E15" s="147">
        <v>27043</v>
      </c>
      <c r="F15" s="147">
        <v>11397</v>
      </c>
      <c r="G15" s="150" t="s">
        <v>392</v>
      </c>
    </row>
    <row r="16" spans="1:7" s="146" customFormat="1" ht="17.25" customHeight="1">
      <c r="A16" s="157" t="s">
        <v>393</v>
      </c>
      <c r="B16" s="285">
        <f>SUM(F16+E16)-(D16+C16)</f>
        <v>446848</v>
      </c>
      <c r="C16" s="145">
        <v>239602</v>
      </c>
      <c r="D16" s="145">
        <v>14295</v>
      </c>
      <c r="E16" s="145">
        <v>244567</v>
      </c>
      <c r="F16" s="145">
        <v>456178</v>
      </c>
      <c r="G16" s="151" t="s">
        <v>394</v>
      </c>
    </row>
    <row r="17" spans="1:7" ht="17.25" customHeight="1">
      <c r="A17" s="158" t="s">
        <v>395</v>
      </c>
      <c r="B17" s="286">
        <f t="shared" si="0"/>
        <v>430039</v>
      </c>
      <c r="C17" s="147">
        <v>0</v>
      </c>
      <c r="D17" s="147">
        <v>7286</v>
      </c>
      <c r="E17" s="147">
        <v>0</v>
      </c>
      <c r="F17" s="147">
        <v>437325</v>
      </c>
      <c r="G17" s="150" t="s">
        <v>396</v>
      </c>
    </row>
    <row r="18" spans="1:7" s="146" customFormat="1" ht="17.25" customHeight="1">
      <c r="A18" s="157" t="s">
        <v>397</v>
      </c>
      <c r="B18" s="285">
        <f t="shared" si="0"/>
        <v>2138525</v>
      </c>
      <c r="C18" s="145">
        <v>153456</v>
      </c>
      <c r="D18" s="145">
        <v>46341</v>
      </c>
      <c r="E18" s="145">
        <v>1362958</v>
      </c>
      <c r="F18" s="145">
        <v>975364</v>
      </c>
      <c r="G18" s="151" t="s">
        <v>398</v>
      </c>
    </row>
    <row r="19" spans="1:7" ht="17.25" customHeight="1">
      <c r="A19" s="158" t="s">
        <v>399</v>
      </c>
      <c r="B19" s="286">
        <f t="shared" si="0"/>
        <v>2490912</v>
      </c>
      <c r="C19" s="147">
        <v>0</v>
      </c>
      <c r="D19" s="147">
        <v>54028</v>
      </c>
      <c r="E19" s="147">
        <v>1167916</v>
      </c>
      <c r="F19" s="147">
        <v>1377024</v>
      </c>
      <c r="G19" s="150" t="s">
        <v>400</v>
      </c>
    </row>
    <row r="20" spans="1:7" s="146" customFormat="1" ht="18" customHeight="1">
      <c r="A20" s="160" t="s">
        <v>4</v>
      </c>
      <c r="B20" s="287">
        <f t="shared" si="0"/>
        <v>12974258</v>
      </c>
      <c r="C20" s="287">
        <f>SUM(C11:C19)</f>
        <v>991460</v>
      </c>
      <c r="D20" s="287">
        <f>SUM(D11:D19)</f>
        <v>155042</v>
      </c>
      <c r="E20" s="287">
        <f>SUM(E11:E19)</f>
        <v>4041469</v>
      </c>
      <c r="F20" s="287">
        <f>SUM(F11:F19)</f>
        <v>10079291</v>
      </c>
      <c r="G20" s="152" t="s">
        <v>43</v>
      </c>
    </row>
    <row r="21" spans="1:7" ht="18" customHeight="1">
      <c r="A21" s="156" t="s">
        <v>200</v>
      </c>
      <c r="B21" s="286"/>
      <c r="C21" s="147"/>
      <c r="D21" s="147"/>
      <c r="E21" s="147"/>
      <c r="F21" s="147"/>
      <c r="G21" s="155" t="s">
        <v>201</v>
      </c>
    </row>
    <row r="22" spans="1:7" s="146" customFormat="1" ht="17.25" customHeight="1">
      <c r="A22" s="157" t="s">
        <v>401</v>
      </c>
      <c r="B22" s="285">
        <f t="shared" ref="B22:B28" si="1">SUM(F22+E22)-(D22+C22)</f>
        <v>252882844</v>
      </c>
      <c r="C22" s="145">
        <v>0</v>
      </c>
      <c r="D22" s="145">
        <v>9172952</v>
      </c>
      <c r="E22" s="145">
        <v>72598130</v>
      </c>
      <c r="F22" s="145">
        <v>189457666</v>
      </c>
      <c r="G22" s="151" t="s">
        <v>402</v>
      </c>
    </row>
    <row r="23" spans="1:7" ht="17.25" customHeight="1">
      <c r="A23" s="158" t="s">
        <v>403</v>
      </c>
      <c r="B23" s="286">
        <f t="shared" si="1"/>
        <v>14284811</v>
      </c>
      <c r="C23" s="147">
        <v>0</v>
      </c>
      <c r="D23" s="147">
        <v>1238306</v>
      </c>
      <c r="E23" s="147">
        <v>310311</v>
      </c>
      <c r="F23" s="147">
        <v>15212806</v>
      </c>
      <c r="G23" s="150" t="s">
        <v>404</v>
      </c>
    </row>
    <row r="24" spans="1:7" s="146" customFormat="1" ht="17.25" customHeight="1">
      <c r="A24" s="157" t="s">
        <v>405</v>
      </c>
      <c r="B24" s="285">
        <f t="shared" si="1"/>
        <v>47401737</v>
      </c>
      <c r="C24" s="145">
        <v>0</v>
      </c>
      <c r="D24" s="145">
        <v>5354379</v>
      </c>
      <c r="E24" s="145">
        <v>1953147</v>
      </c>
      <c r="F24" s="145">
        <v>50802969</v>
      </c>
      <c r="G24" s="151" t="s">
        <v>406</v>
      </c>
    </row>
    <row r="25" spans="1:7" ht="17.25" customHeight="1">
      <c r="A25" s="158" t="s">
        <v>202</v>
      </c>
      <c r="B25" s="286">
        <f t="shared" si="1"/>
        <v>995130909</v>
      </c>
      <c r="C25" s="147">
        <v>0</v>
      </c>
      <c r="D25" s="147">
        <v>34375992</v>
      </c>
      <c r="E25" s="147">
        <v>148457140</v>
      </c>
      <c r="F25" s="147">
        <v>881049761</v>
      </c>
      <c r="G25" s="150" t="s">
        <v>203</v>
      </c>
    </row>
    <row r="26" spans="1:7" s="146" customFormat="1" ht="17.25" customHeight="1">
      <c r="A26" s="157" t="s">
        <v>407</v>
      </c>
      <c r="B26" s="285">
        <f t="shared" si="1"/>
        <v>189644185</v>
      </c>
      <c r="C26" s="145">
        <v>0</v>
      </c>
      <c r="D26" s="145">
        <v>26567332</v>
      </c>
      <c r="E26" s="145">
        <v>29099090</v>
      </c>
      <c r="F26" s="145">
        <v>187112427</v>
      </c>
      <c r="G26" s="151" t="s">
        <v>408</v>
      </c>
    </row>
    <row r="27" spans="1:7" ht="17.25" customHeight="1">
      <c r="A27" s="158" t="s">
        <v>409</v>
      </c>
      <c r="B27" s="286">
        <f t="shared" si="1"/>
        <v>1033121</v>
      </c>
      <c r="C27" s="147">
        <v>0</v>
      </c>
      <c r="D27" s="147">
        <v>558419</v>
      </c>
      <c r="E27" s="147">
        <v>84195</v>
      </c>
      <c r="F27" s="147">
        <v>1507345</v>
      </c>
      <c r="G27" s="150" t="s">
        <v>410</v>
      </c>
    </row>
    <row r="28" spans="1:7" s="146" customFormat="1" ht="17.25" customHeight="1">
      <c r="A28" s="157" t="s">
        <v>41</v>
      </c>
      <c r="B28" s="285">
        <f t="shared" si="1"/>
        <v>73019914</v>
      </c>
      <c r="C28" s="145">
        <v>0</v>
      </c>
      <c r="D28" s="145">
        <v>4643073</v>
      </c>
      <c r="E28" s="145">
        <v>7451740</v>
      </c>
      <c r="F28" s="145">
        <v>70211247</v>
      </c>
      <c r="G28" s="151" t="s">
        <v>411</v>
      </c>
    </row>
    <row r="29" spans="1:7" ht="18" customHeight="1">
      <c r="A29" s="159" t="s">
        <v>4</v>
      </c>
      <c r="B29" s="288">
        <f>SUM(B22:B28)</f>
        <v>1573397521</v>
      </c>
      <c r="C29" s="288">
        <f>SUM(C22:C28)</f>
        <v>0</v>
      </c>
      <c r="D29" s="288">
        <f>SUM(D22:D28)</f>
        <v>81910453</v>
      </c>
      <c r="E29" s="288">
        <f>SUM(E22:E28)</f>
        <v>259953753</v>
      </c>
      <c r="F29" s="288">
        <f>SUM(F22:F28)</f>
        <v>1395354221</v>
      </c>
      <c r="G29" s="153" t="s">
        <v>43</v>
      </c>
    </row>
    <row r="30" spans="1:7" s="146" customFormat="1" ht="30" customHeight="1">
      <c r="A30" s="159" t="s">
        <v>65</v>
      </c>
      <c r="B30" s="288">
        <f>SUM(B20+B29)</f>
        <v>1586371779</v>
      </c>
      <c r="C30" s="288">
        <f>SUM(C20+C29)</f>
        <v>991460</v>
      </c>
      <c r="D30" s="288">
        <f>SUM(D20+D29)</f>
        <v>82065495</v>
      </c>
      <c r="E30" s="288">
        <f>SUM(E20+E29)</f>
        <v>263995222</v>
      </c>
      <c r="F30" s="288">
        <f>SUM(F20+F29)</f>
        <v>1405433512</v>
      </c>
      <c r="G30" s="153" t="s">
        <v>66</v>
      </c>
    </row>
  </sheetData>
  <mergeCells count="9">
    <mergeCell ref="C7:D7"/>
    <mergeCell ref="A8:A9"/>
    <mergeCell ref="G8:G9"/>
    <mergeCell ref="A1:G1"/>
    <mergeCell ref="A2:G2"/>
    <mergeCell ref="A3:G3"/>
    <mergeCell ref="A4:G4"/>
    <mergeCell ref="A5:G5"/>
    <mergeCell ref="A6:G6"/>
  </mergeCells>
  <printOptions horizontalCentered="1" verticalCentered="1"/>
  <pageMargins left="0" right="0" top="0" bottom="0" header="0.511811023622047" footer="0.511811023622047"/>
  <pageSetup paperSize="9" scale="9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G15"/>
  <sheetViews>
    <sheetView view="pageBreakPreview" zoomScaleNormal="100" zoomScaleSheetLayoutView="100" workbookViewId="0">
      <selection activeCell="D13" sqref="D13"/>
    </sheetView>
  </sheetViews>
  <sheetFormatPr defaultRowHeight="12.75"/>
  <cols>
    <col min="1" max="1" width="25.7109375" style="13" customWidth="1"/>
    <col min="2" max="6" width="12.7109375" style="14" customWidth="1"/>
    <col min="7" max="7" width="25.7109375" style="13" customWidth="1"/>
  </cols>
  <sheetData>
    <row r="1" spans="1:7" s="15" customFormat="1" ht="54" customHeight="1">
      <c r="A1" s="452"/>
      <c r="B1" s="401"/>
      <c r="C1" s="401"/>
      <c r="D1" s="401"/>
      <c r="E1" s="401"/>
      <c r="F1" s="401"/>
      <c r="G1" s="401"/>
    </row>
    <row r="2" spans="1:7" s="17" customFormat="1" ht="20.25">
      <c r="A2" s="449" t="s">
        <v>336</v>
      </c>
      <c r="B2" s="449"/>
      <c r="C2" s="449"/>
      <c r="D2" s="449"/>
      <c r="E2" s="449"/>
      <c r="F2" s="449"/>
      <c r="G2" s="449"/>
    </row>
    <row r="3" spans="1:7" s="17" customFormat="1" ht="20.25">
      <c r="A3" s="449" t="s">
        <v>0</v>
      </c>
      <c r="B3" s="449"/>
      <c r="C3" s="449"/>
      <c r="D3" s="449"/>
      <c r="E3" s="449"/>
      <c r="F3" s="449"/>
      <c r="G3" s="449"/>
    </row>
    <row r="4" spans="1:7" s="17" customFormat="1" ht="15.75" customHeight="1">
      <c r="A4" s="451" t="s">
        <v>337</v>
      </c>
      <c r="B4" s="451"/>
      <c r="C4" s="451"/>
      <c r="D4" s="451"/>
      <c r="E4" s="451"/>
      <c r="F4" s="451"/>
      <c r="G4" s="451"/>
    </row>
    <row r="5" spans="1:7" s="17" customFormat="1" ht="15.75">
      <c r="A5" s="451" t="s">
        <v>320</v>
      </c>
      <c r="B5" s="451"/>
      <c r="C5" s="451"/>
      <c r="D5" s="451"/>
      <c r="E5" s="451"/>
      <c r="F5" s="451"/>
      <c r="G5" s="451"/>
    </row>
    <row r="6" spans="1:7" s="17" customFormat="1" ht="15.75">
      <c r="A6" s="451" t="s">
        <v>785</v>
      </c>
      <c r="B6" s="451"/>
      <c r="C6" s="451"/>
      <c r="D6" s="451"/>
      <c r="E6" s="451"/>
      <c r="F6" s="451"/>
      <c r="G6" s="451"/>
    </row>
    <row r="7" spans="1:7" s="33" customFormat="1" ht="16.5">
      <c r="A7" s="18" t="s">
        <v>697</v>
      </c>
      <c r="B7" s="52"/>
      <c r="C7" s="457"/>
      <c r="D7" s="457"/>
      <c r="E7" s="54"/>
      <c r="F7" s="54"/>
      <c r="G7" s="98" t="s">
        <v>700</v>
      </c>
    </row>
    <row r="8" spans="1:7" s="17" customFormat="1" ht="55.5" customHeight="1">
      <c r="A8" s="453" t="s">
        <v>92</v>
      </c>
      <c r="B8" s="99" t="s">
        <v>204</v>
      </c>
      <c r="C8" s="99" t="s">
        <v>205</v>
      </c>
      <c r="D8" s="99" t="s">
        <v>206</v>
      </c>
      <c r="E8" s="99" t="s">
        <v>207</v>
      </c>
      <c r="F8" s="99" t="s">
        <v>208</v>
      </c>
      <c r="G8" s="443" t="s">
        <v>68</v>
      </c>
    </row>
    <row r="9" spans="1:7" s="17" customFormat="1" ht="45">
      <c r="A9" s="454"/>
      <c r="B9" s="37" t="s">
        <v>209</v>
      </c>
      <c r="C9" s="37" t="s">
        <v>210</v>
      </c>
      <c r="D9" s="37" t="s">
        <v>211</v>
      </c>
      <c r="E9" s="37" t="s">
        <v>212</v>
      </c>
      <c r="F9" s="37" t="s">
        <v>213</v>
      </c>
      <c r="G9" s="445"/>
    </row>
    <row r="10" spans="1:7" s="17" customFormat="1" ht="33" customHeight="1" thickBot="1">
      <c r="A10" s="38" t="s">
        <v>6</v>
      </c>
      <c r="B10" s="314">
        <v>3698670</v>
      </c>
      <c r="C10" s="314">
        <v>4027082</v>
      </c>
      <c r="D10" s="315">
        <v>7.13</v>
      </c>
      <c r="E10" s="315">
        <v>1.1599999999999999</v>
      </c>
      <c r="F10" s="314">
        <v>485730</v>
      </c>
      <c r="G10" s="100" t="s">
        <v>11</v>
      </c>
    </row>
    <row r="11" spans="1:7" s="17" customFormat="1" ht="33" customHeight="1" thickTop="1" thickBot="1">
      <c r="A11" s="41" t="s">
        <v>12</v>
      </c>
      <c r="B11" s="316">
        <v>1340886</v>
      </c>
      <c r="C11" s="316">
        <v>1631247</v>
      </c>
      <c r="D11" s="317">
        <v>15.74</v>
      </c>
      <c r="E11" s="317">
        <v>1.31</v>
      </c>
      <c r="F11" s="316">
        <v>351124</v>
      </c>
      <c r="G11" s="101" t="s">
        <v>13</v>
      </c>
    </row>
    <row r="12" spans="1:7" s="17" customFormat="1" ht="33" customHeight="1" thickTop="1" thickBot="1">
      <c r="A12" s="44" t="s">
        <v>14</v>
      </c>
      <c r="B12" s="318">
        <v>2041373</v>
      </c>
      <c r="C12" s="318">
        <v>2354699</v>
      </c>
      <c r="D12" s="319">
        <v>12.94</v>
      </c>
      <c r="E12" s="319">
        <v>0.37</v>
      </c>
      <c r="F12" s="318">
        <v>444502</v>
      </c>
      <c r="G12" s="102" t="s">
        <v>15</v>
      </c>
    </row>
    <row r="13" spans="1:7" s="17" customFormat="1" ht="33" customHeight="1" thickTop="1">
      <c r="A13" s="47" t="s">
        <v>240</v>
      </c>
      <c r="B13" s="320">
        <v>422591</v>
      </c>
      <c r="C13" s="320">
        <v>601843</v>
      </c>
      <c r="D13" s="321">
        <v>28.81</v>
      </c>
      <c r="E13" s="321">
        <v>0.96</v>
      </c>
      <c r="F13" s="320">
        <v>174135</v>
      </c>
      <c r="G13" s="103" t="s">
        <v>144</v>
      </c>
    </row>
    <row r="14" spans="1:7" s="17" customFormat="1" ht="40.5" customHeight="1">
      <c r="A14" s="358" t="s">
        <v>4</v>
      </c>
      <c r="B14" s="328">
        <v>3547292</v>
      </c>
      <c r="C14" s="328">
        <v>3872968</v>
      </c>
      <c r="D14" s="346">
        <v>7.39</v>
      </c>
      <c r="E14" s="346">
        <v>1.1399999999999999</v>
      </c>
      <c r="F14" s="361">
        <v>478269</v>
      </c>
      <c r="G14" s="357" t="s">
        <v>1</v>
      </c>
    </row>
    <row r="15" spans="1:7" ht="27" customHeight="1">
      <c r="A15" s="468" t="s">
        <v>214</v>
      </c>
      <c r="B15" s="468"/>
      <c r="C15" s="468"/>
      <c r="D15" s="469" t="s">
        <v>215</v>
      </c>
      <c r="E15" s="469"/>
      <c r="F15" s="469"/>
      <c r="G15" s="469"/>
    </row>
  </sheetData>
  <mergeCells count="11">
    <mergeCell ref="A1:G1"/>
    <mergeCell ref="A15:C15"/>
    <mergeCell ref="D15:G15"/>
    <mergeCell ref="A2:G2"/>
    <mergeCell ref="A3:G3"/>
    <mergeCell ref="A4:G4"/>
    <mergeCell ref="A5:G5"/>
    <mergeCell ref="A6:G6"/>
    <mergeCell ref="C7:D7"/>
    <mergeCell ref="A8:A9"/>
    <mergeCell ref="G8:G9"/>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1" manualBreakCount="1">
    <brk id="15"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D27B-7563-4C38-83F4-D53BF57FE001}">
  <sheetPr>
    <tabColor theme="3" tint="0.39997558519241921"/>
  </sheetPr>
  <dimension ref="A1:K7"/>
  <sheetViews>
    <sheetView view="pageBreakPreview" topLeftCell="A4" zoomScaleNormal="100" zoomScaleSheetLayoutView="100" workbookViewId="0">
      <selection activeCell="A7" sqref="A7:D7"/>
    </sheetView>
  </sheetViews>
  <sheetFormatPr defaultColWidth="10.28515625" defaultRowHeight="15"/>
  <cols>
    <col min="1" max="1" width="13.7109375" style="377" customWidth="1"/>
    <col min="2" max="2" width="54.5703125" style="377" customWidth="1"/>
    <col min="3" max="3" width="57.85546875" style="377" customWidth="1"/>
    <col min="4" max="4" width="13.7109375" style="377" customWidth="1"/>
    <col min="5" max="16384" width="10.28515625" style="377"/>
  </cols>
  <sheetData>
    <row r="1" spans="1:11" s="379" customFormat="1" ht="66.75" customHeight="1">
      <c r="A1" s="385" t="s">
        <v>838</v>
      </c>
      <c r="B1" s="385"/>
      <c r="C1" s="384" t="s">
        <v>837</v>
      </c>
      <c r="D1" s="384"/>
      <c r="E1" s="380"/>
      <c r="F1" s="380"/>
      <c r="G1" s="380"/>
      <c r="H1" s="380"/>
      <c r="I1" s="380"/>
      <c r="J1" s="380"/>
      <c r="K1" s="380"/>
    </row>
    <row r="2" spans="1:11" s="187" customFormat="1" ht="33" customHeight="1">
      <c r="A2" s="389"/>
      <c r="B2" s="389"/>
      <c r="C2" s="389"/>
      <c r="D2" s="389"/>
      <c r="E2" s="378"/>
      <c r="F2" s="378"/>
      <c r="G2" s="378"/>
      <c r="H2" s="378"/>
      <c r="I2" s="378"/>
      <c r="J2" s="378"/>
      <c r="K2" s="378"/>
    </row>
    <row r="3" spans="1:11" ht="33" customHeight="1">
      <c r="A3" s="381"/>
      <c r="B3" s="381"/>
      <c r="C3" s="381"/>
      <c r="D3" s="381"/>
    </row>
    <row r="4" spans="1:11" ht="215.25" customHeight="1">
      <c r="A4" s="381"/>
      <c r="B4" s="390" t="s">
        <v>836</v>
      </c>
      <c r="C4" s="390"/>
      <c r="D4" s="381"/>
    </row>
    <row r="5" spans="1:11" ht="43.5" customHeight="1">
      <c r="A5" s="391" t="s">
        <v>839</v>
      </c>
      <c r="B5" s="391"/>
      <c r="C5" s="391"/>
      <c r="D5" s="391"/>
    </row>
    <row r="6" spans="1:11" ht="33" customHeight="1">
      <c r="A6" s="382"/>
      <c r="B6" s="382"/>
      <c r="C6" s="381"/>
      <c r="D6" s="381"/>
    </row>
    <row r="7" spans="1:11" ht="43.5" customHeight="1">
      <c r="A7" s="386" t="s">
        <v>835</v>
      </c>
      <c r="B7" s="387"/>
      <c r="C7" s="387"/>
      <c r="D7" s="388"/>
    </row>
  </sheetData>
  <mergeCells count="6">
    <mergeCell ref="C1:D1"/>
    <mergeCell ref="A1:B1"/>
    <mergeCell ref="A7:D7"/>
    <mergeCell ref="A2:D2"/>
    <mergeCell ref="B4:C4"/>
    <mergeCell ref="A5:D5"/>
  </mergeCells>
  <printOptions horizontalCentered="1" verticalCentered="1"/>
  <pageMargins left="0" right="0" top="0" bottom="0" header="0.31496062992125984" footer="0.31496062992125984"/>
  <pageSetup paperSize="9" orientation="landscape" r:id="rId1"/>
  <rowBreaks count="1" manualBreakCount="1">
    <brk id="7"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B1"/>
  <sheetViews>
    <sheetView view="pageBreakPreview" zoomScaleNormal="100" zoomScaleSheetLayoutView="100" workbookViewId="0">
      <selection activeCell="Q23" sqref="Q23"/>
    </sheetView>
  </sheetViews>
  <sheetFormatPr defaultRowHeight="12.75"/>
  <cols>
    <col min="1" max="1" width="64.7109375" customWidth="1"/>
    <col min="2" max="2" width="12.7109375" customWidth="1"/>
    <col min="3" max="3" width="28.85546875" customWidth="1"/>
  </cols>
  <sheetData>
    <row r="1" spans="1:2" ht="169.5" customHeight="1">
      <c r="A1" s="440" t="s">
        <v>315</v>
      </c>
      <c r="B1" s="440"/>
    </row>
  </sheetData>
  <mergeCells count="1">
    <mergeCell ref="A1:B1"/>
  </mergeCells>
  <phoneticPr fontId="22" type="noConversion"/>
  <printOptions horizontalCentered="1" verticalCentered="1"/>
  <pageMargins left="0" right="0" top="1.4960629921259843" bottom="0" header="0.31496062992125984" footer="0.31496062992125984"/>
  <pageSetup paperSize="9" orientation="landscape" r:id="rId1"/>
  <rowBreaks count="1" manualBreakCount="1">
    <brk id="1" max="1"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L15"/>
  <sheetViews>
    <sheetView view="pageBreakPreview" zoomScaleNormal="100" zoomScaleSheetLayoutView="100" workbookViewId="0">
      <selection activeCell="Q23" sqref="Q23"/>
    </sheetView>
  </sheetViews>
  <sheetFormatPr defaultRowHeight="12.75"/>
  <cols>
    <col min="1" max="1" width="25.7109375" customWidth="1"/>
    <col min="2" max="10" width="8.7109375" customWidth="1"/>
    <col min="11" max="11" width="25.7109375" customWidth="1"/>
  </cols>
  <sheetData>
    <row r="1" spans="1:12" s="15" customFormat="1" ht="54" customHeight="1">
      <c r="A1" s="401"/>
      <c r="B1" s="401"/>
      <c r="C1" s="401"/>
      <c r="D1" s="401"/>
      <c r="E1" s="401"/>
      <c r="F1" s="401"/>
      <c r="G1" s="401"/>
      <c r="H1" s="401"/>
      <c r="I1" s="401"/>
      <c r="J1" s="401"/>
      <c r="K1" s="401"/>
    </row>
    <row r="2" spans="1:12" s="33" customFormat="1" ht="20.25">
      <c r="A2" s="449" t="s">
        <v>338</v>
      </c>
      <c r="B2" s="449"/>
      <c r="C2" s="449"/>
      <c r="D2" s="449"/>
      <c r="E2" s="449"/>
      <c r="F2" s="449"/>
      <c r="G2" s="449"/>
      <c r="H2" s="449"/>
      <c r="I2" s="449"/>
      <c r="J2" s="449"/>
      <c r="K2" s="449"/>
      <c r="L2" s="106"/>
    </row>
    <row r="3" spans="1:12" s="33" customFormat="1" ht="20.25">
      <c r="A3" s="449" t="s">
        <v>217</v>
      </c>
      <c r="B3" s="449"/>
      <c r="C3" s="449"/>
      <c r="D3" s="449"/>
      <c r="E3" s="449"/>
      <c r="F3" s="449"/>
      <c r="G3" s="449"/>
      <c r="H3" s="449"/>
      <c r="I3" s="449"/>
      <c r="J3" s="449"/>
      <c r="K3" s="449"/>
      <c r="L3" s="106"/>
    </row>
    <row r="4" spans="1:12" s="33" customFormat="1" ht="15.75" customHeight="1">
      <c r="A4" s="451" t="s">
        <v>339</v>
      </c>
      <c r="B4" s="451"/>
      <c r="C4" s="451"/>
      <c r="D4" s="451"/>
      <c r="E4" s="451"/>
      <c r="F4" s="451"/>
      <c r="G4" s="451"/>
      <c r="H4" s="451"/>
      <c r="I4" s="451"/>
      <c r="J4" s="451"/>
      <c r="K4" s="451"/>
      <c r="L4" s="107"/>
    </row>
    <row r="5" spans="1:12" s="33" customFormat="1" ht="15.75" customHeight="1">
      <c r="A5" s="451" t="s">
        <v>216</v>
      </c>
      <c r="B5" s="451"/>
      <c r="C5" s="451"/>
      <c r="D5" s="451"/>
      <c r="E5" s="451"/>
      <c r="F5" s="451"/>
      <c r="G5" s="451"/>
      <c r="H5" s="451"/>
      <c r="I5" s="451"/>
      <c r="J5" s="451"/>
      <c r="K5" s="451"/>
      <c r="L5" s="107"/>
    </row>
    <row r="6" spans="1:12" s="6" customFormat="1" ht="15.75" customHeight="1">
      <c r="A6" s="467" t="s">
        <v>785</v>
      </c>
      <c r="B6" s="467"/>
      <c r="C6" s="467"/>
      <c r="D6" s="467"/>
      <c r="E6" s="467"/>
      <c r="F6" s="467"/>
      <c r="G6" s="467"/>
      <c r="H6" s="467"/>
      <c r="I6" s="467"/>
      <c r="J6" s="467"/>
      <c r="K6" s="467"/>
      <c r="L6" s="108"/>
    </row>
    <row r="7" spans="1:12" s="6" customFormat="1" ht="18">
      <c r="A7" s="470" t="s">
        <v>283</v>
      </c>
      <c r="B7" s="470"/>
      <c r="K7" s="8" t="s">
        <v>16</v>
      </c>
      <c r="L7" s="9"/>
    </row>
    <row r="8" spans="1:12" ht="15.75" customHeight="1">
      <c r="A8" s="471" t="s">
        <v>344</v>
      </c>
      <c r="B8" s="453" t="s">
        <v>1</v>
      </c>
      <c r="C8" s="453"/>
      <c r="D8" s="453"/>
      <c r="E8" s="453" t="s">
        <v>2</v>
      </c>
      <c r="F8" s="453"/>
      <c r="G8" s="453"/>
      <c r="H8" s="453" t="s">
        <v>3</v>
      </c>
      <c r="I8" s="453"/>
      <c r="J8" s="453"/>
      <c r="K8" s="453" t="s">
        <v>343</v>
      </c>
    </row>
    <row r="9" spans="1:12" ht="12.75" customHeight="1">
      <c r="A9" s="472"/>
      <c r="B9" s="474" t="s">
        <v>4</v>
      </c>
      <c r="C9" s="474"/>
      <c r="D9" s="474"/>
      <c r="E9" s="474" t="s">
        <v>5</v>
      </c>
      <c r="F9" s="474"/>
      <c r="G9" s="474"/>
      <c r="H9" s="474" t="s">
        <v>6</v>
      </c>
      <c r="I9" s="474"/>
      <c r="J9" s="474"/>
      <c r="K9" s="441"/>
    </row>
    <row r="10" spans="1:12" ht="15.75" customHeight="1">
      <c r="A10" s="472"/>
      <c r="B10" s="181" t="s">
        <v>1</v>
      </c>
      <c r="C10" s="181" t="s">
        <v>7</v>
      </c>
      <c r="D10" s="181" t="s">
        <v>8</v>
      </c>
      <c r="E10" s="181" t="s">
        <v>1</v>
      </c>
      <c r="F10" s="181" t="s">
        <v>7</v>
      </c>
      <c r="G10" s="181" t="s">
        <v>8</v>
      </c>
      <c r="H10" s="181" t="s">
        <v>1</v>
      </c>
      <c r="I10" s="181" t="s">
        <v>7</v>
      </c>
      <c r="J10" s="181" t="s">
        <v>8</v>
      </c>
      <c r="K10" s="441"/>
    </row>
    <row r="11" spans="1:12" ht="16.5" customHeight="1">
      <c r="A11" s="473"/>
      <c r="B11" s="109" t="s">
        <v>4</v>
      </c>
      <c r="C11" s="109" t="s">
        <v>9</v>
      </c>
      <c r="D11" s="109" t="s">
        <v>10</v>
      </c>
      <c r="E11" s="109" t="s">
        <v>4</v>
      </c>
      <c r="F11" s="109" t="s">
        <v>9</v>
      </c>
      <c r="G11" s="109" t="s">
        <v>10</v>
      </c>
      <c r="H11" s="109" t="s">
        <v>4</v>
      </c>
      <c r="I11" s="109" t="s">
        <v>9</v>
      </c>
      <c r="J11" s="109" t="s">
        <v>10</v>
      </c>
      <c r="K11" s="454"/>
    </row>
    <row r="12" spans="1:12" ht="35.1" customHeight="1" thickBot="1">
      <c r="A12" s="171" t="s">
        <v>6</v>
      </c>
      <c r="B12" s="261">
        <f t="shared" ref="B12:D14" si="0">H12+E12</f>
        <v>1106</v>
      </c>
      <c r="C12" s="261">
        <f t="shared" si="0"/>
        <v>294</v>
      </c>
      <c r="D12" s="261">
        <f t="shared" si="0"/>
        <v>812</v>
      </c>
      <c r="E12" s="261">
        <f>SUM(F12:G12)</f>
        <v>994</v>
      </c>
      <c r="F12" s="26">
        <v>234</v>
      </c>
      <c r="G12" s="26">
        <v>760</v>
      </c>
      <c r="H12" s="261">
        <f>SUM(I12:J12)</f>
        <v>112</v>
      </c>
      <c r="I12" s="26">
        <v>60</v>
      </c>
      <c r="J12" s="26">
        <v>52</v>
      </c>
      <c r="K12" s="168" t="s">
        <v>11</v>
      </c>
    </row>
    <row r="13" spans="1:12" ht="35.1" customHeight="1" thickBot="1">
      <c r="A13" s="172" t="s">
        <v>12</v>
      </c>
      <c r="B13" s="262">
        <f t="shared" si="0"/>
        <v>262</v>
      </c>
      <c r="C13" s="262">
        <f t="shared" si="0"/>
        <v>55</v>
      </c>
      <c r="D13" s="262">
        <f t="shared" si="0"/>
        <v>207</v>
      </c>
      <c r="E13" s="262">
        <f>SUM(F13:G13)</f>
        <v>222</v>
      </c>
      <c r="F13" s="27">
        <v>43</v>
      </c>
      <c r="G13" s="27">
        <v>179</v>
      </c>
      <c r="H13" s="359">
        <f t="shared" ref="H13:H14" si="1">SUM(I13:J13)</f>
        <v>40</v>
      </c>
      <c r="I13" s="27">
        <v>12</v>
      </c>
      <c r="J13" s="27">
        <v>28</v>
      </c>
      <c r="K13" s="169" t="s">
        <v>13</v>
      </c>
    </row>
    <row r="14" spans="1:12" ht="35.1" customHeight="1">
      <c r="A14" s="173" t="s">
        <v>240</v>
      </c>
      <c r="B14" s="289">
        <f t="shared" si="0"/>
        <v>30</v>
      </c>
      <c r="C14" s="289">
        <f t="shared" si="0"/>
        <v>15</v>
      </c>
      <c r="D14" s="289">
        <f t="shared" si="0"/>
        <v>15</v>
      </c>
      <c r="E14" s="289">
        <f>SUM(F14:G14)</f>
        <v>30</v>
      </c>
      <c r="F14" s="104">
        <v>15</v>
      </c>
      <c r="G14" s="104">
        <v>15</v>
      </c>
      <c r="H14" s="352">
        <f t="shared" si="1"/>
        <v>0</v>
      </c>
      <c r="I14" s="104">
        <v>0</v>
      </c>
      <c r="J14" s="104">
        <v>0</v>
      </c>
      <c r="K14" s="170" t="s">
        <v>411</v>
      </c>
    </row>
    <row r="15" spans="1:12" ht="40.5" customHeight="1">
      <c r="A15" s="174" t="s">
        <v>4</v>
      </c>
      <c r="B15" s="290">
        <f t="shared" ref="B15:I15" si="2">SUM(B12:B14)</f>
        <v>1398</v>
      </c>
      <c r="C15" s="290">
        <f t="shared" si="2"/>
        <v>364</v>
      </c>
      <c r="D15" s="290">
        <f t="shared" si="2"/>
        <v>1034</v>
      </c>
      <c r="E15" s="290">
        <f t="shared" si="2"/>
        <v>1246</v>
      </c>
      <c r="F15" s="290">
        <f t="shared" si="2"/>
        <v>292</v>
      </c>
      <c r="G15" s="290">
        <f t="shared" si="2"/>
        <v>954</v>
      </c>
      <c r="H15" s="290">
        <f t="shared" si="2"/>
        <v>152</v>
      </c>
      <c r="I15" s="290">
        <f t="shared" si="2"/>
        <v>72</v>
      </c>
      <c r="J15" s="290">
        <f>SUM(J12:J14)</f>
        <v>80</v>
      </c>
      <c r="K15" s="105" t="s">
        <v>1</v>
      </c>
    </row>
  </sheetData>
  <mergeCells count="15">
    <mergeCell ref="K8:K11"/>
    <mergeCell ref="A8:A11"/>
    <mergeCell ref="B8:D8"/>
    <mergeCell ref="E8:G8"/>
    <mergeCell ref="H8:J8"/>
    <mergeCell ref="B9:D9"/>
    <mergeCell ref="E9:G9"/>
    <mergeCell ref="H9:J9"/>
    <mergeCell ref="A5:K5"/>
    <mergeCell ref="A6:K6"/>
    <mergeCell ref="A7:B7"/>
    <mergeCell ref="A1:K1"/>
    <mergeCell ref="A2:K2"/>
    <mergeCell ref="A3:K3"/>
    <mergeCell ref="A4:K4"/>
  </mergeCells>
  <phoneticPr fontId="0"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H15"/>
  <sheetViews>
    <sheetView view="pageBreakPreview" zoomScaleNormal="100" zoomScaleSheetLayoutView="100" workbookViewId="0">
      <selection activeCell="Q23" sqref="Q23"/>
    </sheetView>
  </sheetViews>
  <sheetFormatPr defaultRowHeight="12.75"/>
  <cols>
    <col min="1" max="1" width="25.7109375" customWidth="1"/>
    <col min="2" max="7" width="11.7109375" customWidth="1"/>
    <col min="8" max="8" width="25.7109375" customWidth="1"/>
  </cols>
  <sheetData>
    <row r="1" spans="1:8" s="15" customFormat="1" ht="54" customHeight="1">
      <c r="A1" s="452"/>
      <c r="B1" s="401"/>
      <c r="C1" s="401"/>
      <c r="D1" s="401"/>
      <c r="E1" s="401"/>
      <c r="F1" s="401"/>
      <c r="G1" s="401"/>
      <c r="H1" s="401"/>
    </row>
    <row r="2" spans="1:8" s="6" customFormat="1" ht="20.25">
      <c r="A2" s="466" t="s">
        <v>340</v>
      </c>
      <c r="B2" s="466"/>
      <c r="C2" s="466"/>
      <c r="D2" s="466"/>
      <c r="E2" s="466"/>
      <c r="F2" s="466"/>
      <c r="G2" s="466"/>
      <c r="H2" s="466"/>
    </row>
    <row r="3" spans="1:8" s="6" customFormat="1" ht="20.25">
      <c r="A3" s="466" t="s">
        <v>217</v>
      </c>
      <c r="B3" s="466"/>
      <c r="C3" s="466"/>
      <c r="D3" s="466"/>
      <c r="E3" s="466"/>
      <c r="F3" s="466"/>
      <c r="G3" s="466"/>
      <c r="H3" s="466"/>
    </row>
    <row r="4" spans="1:8" s="6" customFormat="1" ht="15.75" customHeight="1">
      <c r="A4" s="467" t="s">
        <v>341</v>
      </c>
      <c r="B4" s="467"/>
      <c r="C4" s="467"/>
      <c r="D4" s="467"/>
      <c r="E4" s="467"/>
      <c r="F4" s="467"/>
      <c r="G4" s="467"/>
      <c r="H4" s="467"/>
    </row>
    <row r="5" spans="1:8" s="6" customFormat="1" ht="15.75" customHeight="1">
      <c r="A5" s="467" t="s">
        <v>216</v>
      </c>
      <c r="B5" s="467"/>
      <c r="C5" s="467"/>
      <c r="D5" s="467"/>
      <c r="E5" s="467"/>
      <c r="F5" s="467"/>
      <c r="G5" s="467"/>
      <c r="H5" s="467"/>
    </row>
    <row r="6" spans="1:8" s="6" customFormat="1" ht="15.75" customHeight="1">
      <c r="A6" s="467" t="s">
        <v>785</v>
      </c>
      <c r="B6" s="467"/>
      <c r="C6" s="467"/>
      <c r="D6" s="467"/>
      <c r="E6" s="467"/>
      <c r="F6" s="467"/>
      <c r="G6" s="467"/>
      <c r="H6" s="467"/>
    </row>
    <row r="7" spans="1:8" s="6" customFormat="1" ht="15.75">
      <c r="A7" s="32" t="s">
        <v>301</v>
      </c>
      <c r="G7" s="10"/>
      <c r="H7" s="8" t="s">
        <v>302</v>
      </c>
    </row>
    <row r="8" spans="1:8" ht="15.75" customHeight="1">
      <c r="A8" s="478" t="s">
        <v>342</v>
      </c>
      <c r="B8" s="475" t="s">
        <v>17</v>
      </c>
      <c r="C8" s="475"/>
      <c r="D8" s="475"/>
      <c r="E8" s="475" t="s">
        <v>18</v>
      </c>
      <c r="F8" s="475"/>
      <c r="G8" s="475"/>
      <c r="H8" s="475" t="s">
        <v>343</v>
      </c>
    </row>
    <row r="9" spans="1:8" ht="15.75" customHeight="1">
      <c r="A9" s="479"/>
      <c r="B9" s="481" t="s">
        <v>19</v>
      </c>
      <c r="C9" s="481"/>
      <c r="D9" s="481"/>
      <c r="E9" s="481" t="s">
        <v>20</v>
      </c>
      <c r="F9" s="481"/>
      <c r="G9" s="481"/>
      <c r="H9" s="476"/>
    </row>
    <row r="10" spans="1:8" ht="15.75" customHeight="1">
      <c r="A10" s="479"/>
      <c r="B10" s="182" t="s">
        <v>1</v>
      </c>
      <c r="C10" s="182" t="s">
        <v>2</v>
      </c>
      <c r="D10" s="182" t="s">
        <v>3</v>
      </c>
      <c r="E10" s="182" t="s">
        <v>1</v>
      </c>
      <c r="F10" s="182" t="s">
        <v>2</v>
      </c>
      <c r="G10" s="182" t="s">
        <v>3</v>
      </c>
      <c r="H10" s="476"/>
    </row>
    <row r="11" spans="1:8" ht="16.5" customHeight="1">
      <c r="A11" s="480"/>
      <c r="B11" s="183" t="s">
        <v>4</v>
      </c>
      <c r="C11" s="183" t="s">
        <v>5</v>
      </c>
      <c r="D11" s="183" t="s">
        <v>6</v>
      </c>
      <c r="E11" s="183" t="s">
        <v>4</v>
      </c>
      <c r="F11" s="183" t="s">
        <v>5</v>
      </c>
      <c r="G11" s="183" t="s">
        <v>6</v>
      </c>
      <c r="H11" s="477"/>
    </row>
    <row r="12" spans="1:8" ht="35.1" customHeight="1" thickBot="1">
      <c r="A12" s="171" t="s">
        <v>6</v>
      </c>
      <c r="B12" s="261">
        <f>SUM(C12:D12)</f>
        <v>250871</v>
      </c>
      <c r="C12" s="26">
        <v>207267</v>
      </c>
      <c r="D12" s="26">
        <v>43604</v>
      </c>
      <c r="E12" s="261">
        <f>SUM(F12:G12)</f>
        <v>1106</v>
      </c>
      <c r="F12" s="26">
        <v>994</v>
      </c>
      <c r="G12" s="26">
        <v>112</v>
      </c>
      <c r="H12" s="168" t="s">
        <v>11</v>
      </c>
    </row>
    <row r="13" spans="1:8" ht="35.1" customHeight="1" thickBot="1">
      <c r="A13" s="172" t="s">
        <v>12</v>
      </c>
      <c r="B13" s="262">
        <f>SUM(C13:D13)</f>
        <v>81673</v>
      </c>
      <c r="C13" s="27">
        <v>74170</v>
      </c>
      <c r="D13" s="27">
        <v>7503</v>
      </c>
      <c r="E13" s="262">
        <f>SUM(F13:G13)</f>
        <v>262</v>
      </c>
      <c r="F13" s="27">
        <v>222</v>
      </c>
      <c r="G13" s="27">
        <v>40</v>
      </c>
      <c r="H13" s="169" t="s">
        <v>13</v>
      </c>
    </row>
    <row r="14" spans="1:8" ht="35.1" customHeight="1">
      <c r="A14" s="173" t="s">
        <v>240</v>
      </c>
      <c r="B14" s="289">
        <f>SUM(C14:D14)</f>
        <v>5702</v>
      </c>
      <c r="C14" s="104">
        <v>5702</v>
      </c>
      <c r="D14" s="104">
        <v>0</v>
      </c>
      <c r="E14" s="289">
        <f>SUM(F14:G14)</f>
        <v>30</v>
      </c>
      <c r="F14" s="104">
        <v>30</v>
      </c>
      <c r="G14" s="104">
        <v>0</v>
      </c>
      <c r="H14" s="170" t="s">
        <v>411</v>
      </c>
    </row>
    <row r="15" spans="1:8" ht="40.5" customHeight="1">
      <c r="A15" s="174" t="s">
        <v>4</v>
      </c>
      <c r="B15" s="290">
        <f t="shared" ref="B15:G15" si="0">SUM(B12:B14)</f>
        <v>338246</v>
      </c>
      <c r="C15" s="290">
        <f t="shared" si="0"/>
        <v>287139</v>
      </c>
      <c r="D15" s="290">
        <f t="shared" si="0"/>
        <v>51107</v>
      </c>
      <c r="E15" s="290">
        <f t="shared" si="0"/>
        <v>1398</v>
      </c>
      <c r="F15" s="290">
        <f t="shared" si="0"/>
        <v>1246</v>
      </c>
      <c r="G15" s="290">
        <f t="shared" si="0"/>
        <v>152</v>
      </c>
      <c r="H15" s="105" t="s">
        <v>1</v>
      </c>
    </row>
  </sheetData>
  <mergeCells count="12">
    <mergeCell ref="B8:D8"/>
    <mergeCell ref="E8:G8"/>
    <mergeCell ref="A1:H1"/>
    <mergeCell ref="H8:H11"/>
    <mergeCell ref="A8:A11"/>
    <mergeCell ref="A2:H2"/>
    <mergeCell ref="A3:H3"/>
    <mergeCell ref="A4:H4"/>
    <mergeCell ref="A5:H5"/>
    <mergeCell ref="B9:D9"/>
    <mergeCell ref="E9:G9"/>
    <mergeCell ref="A6:H6"/>
  </mergeCells>
  <phoneticPr fontId="0"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L14"/>
  <sheetViews>
    <sheetView tabSelected="1" view="pageBreakPreview" zoomScaleNormal="100" zoomScaleSheetLayoutView="100" workbookViewId="0">
      <selection activeCell="F8" sqref="F8"/>
    </sheetView>
  </sheetViews>
  <sheetFormatPr defaultRowHeight="12.75"/>
  <cols>
    <col min="1" max="1" width="25.7109375" customWidth="1"/>
    <col min="2" max="7" width="10.7109375" customWidth="1"/>
    <col min="8" max="8" width="25.7109375" customWidth="1"/>
  </cols>
  <sheetData>
    <row r="1" spans="1:12" s="15" customFormat="1" ht="54" customHeight="1">
      <c r="A1" s="452"/>
      <c r="B1" s="401"/>
      <c r="C1" s="401"/>
      <c r="D1" s="401"/>
      <c r="E1" s="401"/>
      <c r="F1" s="401"/>
      <c r="G1" s="401"/>
      <c r="H1" s="401"/>
    </row>
    <row r="2" spans="1:12" s="6" customFormat="1" ht="20.25">
      <c r="A2" s="449" t="s">
        <v>21</v>
      </c>
      <c r="B2" s="449"/>
      <c r="C2" s="449"/>
      <c r="D2" s="449"/>
      <c r="E2" s="449"/>
      <c r="F2" s="449"/>
      <c r="G2" s="449"/>
      <c r="H2" s="449"/>
      <c r="I2" s="12"/>
      <c r="J2" s="12"/>
      <c r="K2" s="12"/>
      <c r="L2" s="12"/>
    </row>
    <row r="3" spans="1:12" s="6" customFormat="1" ht="20.25">
      <c r="A3" s="449" t="s">
        <v>217</v>
      </c>
      <c r="B3" s="449"/>
      <c r="C3" s="449"/>
      <c r="D3" s="449"/>
      <c r="E3" s="449"/>
      <c r="F3" s="449"/>
      <c r="G3" s="449"/>
      <c r="H3" s="449"/>
      <c r="I3" s="12"/>
      <c r="J3" s="12"/>
      <c r="K3" s="12"/>
      <c r="L3" s="12"/>
    </row>
    <row r="4" spans="1:12" s="6" customFormat="1" ht="15.75" customHeight="1">
      <c r="A4" s="451" t="s">
        <v>22</v>
      </c>
      <c r="B4" s="451"/>
      <c r="C4" s="451"/>
      <c r="D4" s="451"/>
      <c r="E4" s="451"/>
      <c r="F4" s="451"/>
      <c r="G4" s="451"/>
      <c r="H4" s="451"/>
      <c r="I4" s="11"/>
      <c r="J4" s="11"/>
      <c r="K4" s="11"/>
      <c r="L4" s="11"/>
    </row>
    <row r="5" spans="1:12" s="6" customFormat="1" ht="15.75" customHeight="1">
      <c r="A5" s="451" t="s">
        <v>216</v>
      </c>
      <c r="B5" s="451"/>
      <c r="C5" s="451"/>
      <c r="D5" s="451"/>
      <c r="E5" s="451"/>
      <c r="F5" s="451"/>
      <c r="G5" s="451"/>
      <c r="H5" s="451"/>
      <c r="I5" s="11"/>
      <c r="J5" s="11"/>
      <c r="K5" s="11"/>
      <c r="L5" s="11"/>
    </row>
    <row r="6" spans="1:12" s="6" customFormat="1" ht="15.75" customHeight="1">
      <c r="A6" s="451" t="s">
        <v>785</v>
      </c>
      <c r="B6" s="451"/>
      <c r="C6" s="451"/>
      <c r="D6" s="451"/>
      <c r="E6" s="451"/>
      <c r="F6" s="451"/>
      <c r="G6" s="451"/>
      <c r="H6" s="451"/>
      <c r="I6" s="11"/>
      <c r="J6" s="11"/>
      <c r="K6" s="11"/>
      <c r="L6" s="11"/>
    </row>
    <row r="7" spans="1:12" s="6" customFormat="1" ht="18">
      <c r="A7" s="18" t="s">
        <v>287</v>
      </c>
      <c r="B7" s="33"/>
      <c r="C7" s="33"/>
      <c r="D7" s="33"/>
      <c r="E7" s="33"/>
      <c r="F7" s="33"/>
      <c r="G7" s="34"/>
      <c r="H7" s="35" t="s">
        <v>286</v>
      </c>
      <c r="J7" s="8"/>
      <c r="K7" s="9"/>
    </row>
    <row r="8" spans="1:12" ht="60" customHeight="1">
      <c r="A8" s="471" t="s">
        <v>342</v>
      </c>
      <c r="B8" s="99" t="s">
        <v>23</v>
      </c>
      <c r="C8" s="99" t="s">
        <v>24</v>
      </c>
      <c r="D8" s="99" t="s">
        <v>25</v>
      </c>
      <c r="E8" s="99" t="s">
        <v>26</v>
      </c>
      <c r="F8" s="99" t="s">
        <v>846</v>
      </c>
      <c r="G8" s="99" t="s">
        <v>27</v>
      </c>
      <c r="H8" s="453" t="s">
        <v>343</v>
      </c>
      <c r="I8" s="1"/>
    </row>
    <row r="9" spans="1:12" ht="56.25">
      <c r="A9" s="473"/>
      <c r="B9" s="356" t="s">
        <v>4</v>
      </c>
      <c r="C9" s="37" t="s">
        <v>28</v>
      </c>
      <c r="D9" s="37" t="s">
        <v>29</v>
      </c>
      <c r="E9" s="37" t="s">
        <v>30</v>
      </c>
      <c r="F9" s="37" t="s">
        <v>31</v>
      </c>
      <c r="G9" s="37" t="s">
        <v>32</v>
      </c>
      <c r="H9" s="454"/>
      <c r="I9" s="4"/>
    </row>
    <row r="10" spans="1:12" s="17" customFormat="1" ht="35.1" customHeight="1" thickBot="1">
      <c r="A10" s="38" t="s">
        <v>6</v>
      </c>
      <c r="B10" s="362">
        <f>SUM(C10:G10)</f>
        <v>14826</v>
      </c>
      <c r="C10" s="324">
        <v>9085</v>
      </c>
      <c r="D10" s="324">
        <v>3176</v>
      </c>
      <c r="E10" s="324">
        <v>2486</v>
      </c>
      <c r="F10" s="324">
        <v>11</v>
      </c>
      <c r="G10" s="324">
        <v>68</v>
      </c>
      <c r="H10" s="40" t="s">
        <v>11</v>
      </c>
    </row>
    <row r="11" spans="1:12" s="17" customFormat="1" ht="35.1" customHeight="1" thickTop="1" thickBot="1">
      <c r="A11" s="41" t="s">
        <v>12</v>
      </c>
      <c r="B11" s="316">
        <f>SUM(C11:G11)</f>
        <v>1574</v>
      </c>
      <c r="C11" s="316">
        <v>624</v>
      </c>
      <c r="D11" s="316">
        <v>582</v>
      </c>
      <c r="E11" s="316">
        <v>265</v>
      </c>
      <c r="F11" s="316">
        <v>0</v>
      </c>
      <c r="G11" s="316">
        <v>103</v>
      </c>
      <c r="H11" s="43" t="s">
        <v>13</v>
      </c>
    </row>
    <row r="12" spans="1:12" s="17" customFormat="1" ht="35.1" customHeight="1" thickTop="1">
      <c r="A12" s="110" t="s">
        <v>240</v>
      </c>
      <c r="B12" s="326">
        <f>SUM(C12:G12)</f>
        <v>281</v>
      </c>
      <c r="C12" s="327">
        <v>0</v>
      </c>
      <c r="D12" s="327">
        <v>140</v>
      </c>
      <c r="E12" s="327">
        <v>45</v>
      </c>
      <c r="F12" s="327">
        <v>23</v>
      </c>
      <c r="G12" s="327">
        <v>73</v>
      </c>
      <c r="H12" s="62" t="s">
        <v>411</v>
      </c>
    </row>
    <row r="13" spans="1:12" s="17" customFormat="1" ht="40.5" customHeight="1" thickBot="1">
      <c r="A13" s="167" t="s">
        <v>4</v>
      </c>
      <c r="B13" s="372">
        <f t="shared" ref="B13:G13" si="0">SUM(B10:B12)</f>
        <v>16681</v>
      </c>
      <c r="C13" s="328">
        <f t="shared" si="0"/>
        <v>9709</v>
      </c>
      <c r="D13" s="328">
        <f t="shared" si="0"/>
        <v>3898</v>
      </c>
      <c r="E13" s="328">
        <f t="shared" si="0"/>
        <v>2796</v>
      </c>
      <c r="F13" s="328">
        <f t="shared" si="0"/>
        <v>34</v>
      </c>
      <c r="G13" s="328">
        <f t="shared" si="0"/>
        <v>244</v>
      </c>
      <c r="H13" s="185" t="s">
        <v>1</v>
      </c>
    </row>
    <row r="14" spans="1:12" ht="13.5" thickTop="1"/>
  </sheetData>
  <mergeCells count="8">
    <mergeCell ref="A1:H1"/>
    <mergeCell ref="A8:A9"/>
    <mergeCell ref="H8:H9"/>
    <mergeCell ref="A6:H6"/>
    <mergeCell ref="A2:H2"/>
    <mergeCell ref="A3:H3"/>
    <mergeCell ref="A4:H4"/>
    <mergeCell ref="A5:H5"/>
  </mergeCells>
  <phoneticPr fontId="0" type="noConversion"/>
  <printOptions horizontalCentered="1"/>
  <pageMargins left="0.74803149606299213" right="0.74803149606299213" top="0.98425196850393704" bottom="0.98425196850393704" header="0.51181102362204722" footer="0.51181102362204722"/>
  <pageSetup paperSize="9" scale="97"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A1:J30"/>
  <sheetViews>
    <sheetView view="pageBreakPreview" zoomScaleNormal="100" zoomScaleSheetLayoutView="100" workbookViewId="0">
      <selection activeCell="Q23" sqref="Q23"/>
    </sheetView>
  </sheetViews>
  <sheetFormatPr defaultRowHeight="12.75"/>
  <cols>
    <col min="1" max="1" width="45.7109375" customWidth="1"/>
    <col min="2" max="5" width="10.7109375" customWidth="1"/>
    <col min="6" max="6" width="45.7109375" customWidth="1"/>
  </cols>
  <sheetData>
    <row r="1" spans="1:10" s="15" customFormat="1" ht="54" customHeight="1">
      <c r="A1" s="452"/>
      <c r="B1" s="401"/>
      <c r="C1" s="401"/>
      <c r="D1" s="401"/>
      <c r="E1" s="401"/>
      <c r="F1" s="401"/>
    </row>
    <row r="2" spans="1:10" s="33" customFormat="1" ht="20.25">
      <c r="A2" s="449" t="s">
        <v>345</v>
      </c>
      <c r="B2" s="449"/>
      <c r="C2" s="449"/>
      <c r="D2" s="449"/>
      <c r="E2" s="449"/>
      <c r="F2" s="449"/>
      <c r="G2" s="50"/>
      <c r="H2" s="50"/>
      <c r="I2" s="50"/>
      <c r="J2" s="50"/>
    </row>
    <row r="3" spans="1:10" s="33" customFormat="1" ht="20.25">
      <c r="A3" s="449" t="s">
        <v>217</v>
      </c>
      <c r="B3" s="449"/>
      <c r="C3" s="449"/>
      <c r="D3" s="449"/>
      <c r="E3" s="449"/>
      <c r="F3" s="449"/>
      <c r="G3" s="50"/>
      <c r="H3" s="50"/>
      <c r="I3" s="50"/>
      <c r="J3" s="50"/>
    </row>
    <row r="4" spans="1:10" s="33" customFormat="1" ht="15.75" customHeight="1">
      <c r="A4" s="451" t="s">
        <v>346</v>
      </c>
      <c r="B4" s="451"/>
      <c r="C4" s="451"/>
      <c r="D4" s="451"/>
      <c r="E4" s="451"/>
      <c r="F4" s="451"/>
      <c r="G4" s="51"/>
      <c r="H4" s="51"/>
      <c r="I4" s="51"/>
      <c r="J4" s="51"/>
    </row>
    <row r="5" spans="1:10" s="33" customFormat="1" ht="15.75" customHeight="1">
      <c r="A5" s="451" t="s">
        <v>216</v>
      </c>
      <c r="B5" s="451"/>
      <c r="C5" s="451"/>
      <c r="D5" s="451"/>
      <c r="E5" s="451"/>
      <c r="F5" s="451"/>
      <c r="G5" s="51"/>
      <c r="H5" s="51"/>
      <c r="I5" s="51"/>
      <c r="J5" s="51"/>
    </row>
    <row r="6" spans="1:10" s="33" customFormat="1" ht="15.75" customHeight="1">
      <c r="A6" s="451" t="s">
        <v>785</v>
      </c>
      <c r="B6" s="451"/>
      <c r="C6" s="451"/>
      <c r="D6" s="451"/>
      <c r="E6" s="451"/>
      <c r="F6" s="451"/>
      <c r="G6" s="51"/>
      <c r="H6" s="51"/>
      <c r="I6" s="51"/>
      <c r="J6" s="51"/>
    </row>
    <row r="7" spans="1:10" s="33" customFormat="1" ht="16.5">
      <c r="A7" s="18" t="s">
        <v>303</v>
      </c>
      <c r="B7" s="52"/>
      <c r="C7" s="53"/>
      <c r="D7" s="54"/>
      <c r="E7" s="54"/>
      <c r="F7" s="35" t="s">
        <v>304</v>
      </c>
    </row>
    <row r="8" spans="1:10" s="17" customFormat="1" ht="17.25" customHeight="1">
      <c r="A8" s="482" t="s">
        <v>33</v>
      </c>
      <c r="B8" s="455" t="s">
        <v>347</v>
      </c>
      <c r="C8" s="456"/>
      <c r="D8" s="456"/>
      <c r="E8" s="456"/>
      <c r="F8" s="443"/>
    </row>
    <row r="9" spans="1:10" s="17" customFormat="1" ht="17.25" customHeight="1">
      <c r="A9" s="474"/>
      <c r="B9" s="179" t="s">
        <v>1</v>
      </c>
      <c r="C9" s="179" t="s">
        <v>144</v>
      </c>
      <c r="D9" s="179" t="s">
        <v>13</v>
      </c>
      <c r="E9" s="179" t="s">
        <v>11</v>
      </c>
      <c r="F9" s="444"/>
    </row>
    <row r="10" spans="1:10" s="17" customFormat="1" ht="17.25" customHeight="1">
      <c r="A10" s="483"/>
      <c r="B10" s="184" t="s">
        <v>4</v>
      </c>
      <c r="C10" s="109" t="s">
        <v>240</v>
      </c>
      <c r="D10" s="109" t="s">
        <v>12</v>
      </c>
      <c r="E10" s="109" t="s">
        <v>6</v>
      </c>
      <c r="F10" s="445"/>
    </row>
    <row r="11" spans="1:10" s="17" customFormat="1" ht="18" customHeight="1" thickBot="1">
      <c r="A11" s="56" t="s">
        <v>35</v>
      </c>
      <c r="B11" s="323">
        <f>SUM(C11:E11)</f>
        <v>26295</v>
      </c>
      <c r="C11" s="324">
        <v>1278</v>
      </c>
      <c r="D11" s="324">
        <v>6485</v>
      </c>
      <c r="E11" s="324">
        <v>18532</v>
      </c>
      <c r="F11" s="40" t="s">
        <v>36</v>
      </c>
    </row>
    <row r="12" spans="1:10" s="17" customFormat="1" ht="18" customHeight="1" thickTop="1" thickBot="1">
      <c r="A12" s="57" t="s">
        <v>37</v>
      </c>
      <c r="B12" s="325">
        <f>SUM(C12:E12)</f>
        <v>0</v>
      </c>
      <c r="C12" s="316">
        <v>0</v>
      </c>
      <c r="D12" s="316">
        <v>0</v>
      </c>
      <c r="E12" s="316">
        <v>0</v>
      </c>
      <c r="F12" s="43" t="s">
        <v>38</v>
      </c>
    </row>
    <row r="13" spans="1:10" s="17" customFormat="1" ht="18" customHeight="1" thickTop="1" thickBot="1">
      <c r="A13" s="56" t="s">
        <v>39</v>
      </c>
      <c r="B13" s="329">
        <f>SUM(C13:E13)</f>
        <v>81</v>
      </c>
      <c r="C13" s="330">
        <v>0</v>
      </c>
      <c r="D13" s="330">
        <v>81</v>
      </c>
      <c r="E13" s="330">
        <v>0</v>
      </c>
      <c r="F13" s="46" t="s">
        <v>40</v>
      </c>
    </row>
    <row r="14" spans="1:10" s="17" customFormat="1" ht="18" customHeight="1" thickTop="1">
      <c r="A14" s="58" t="s">
        <v>41</v>
      </c>
      <c r="B14" s="331">
        <f>SUM(C14:E14)</f>
        <v>0</v>
      </c>
      <c r="C14" s="320">
        <v>0</v>
      </c>
      <c r="D14" s="320">
        <v>0</v>
      </c>
      <c r="E14" s="320">
        <v>0</v>
      </c>
      <c r="F14" s="49" t="s">
        <v>42</v>
      </c>
    </row>
    <row r="15" spans="1:10" s="17" customFormat="1" ht="20.100000000000001" customHeight="1">
      <c r="A15" s="165" t="s">
        <v>4</v>
      </c>
      <c r="B15" s="322">
        <f>B11+B12+B13+B14</f>
        <v>26376</v>
      </c>
      <c r="C15" s="322">
        <f>C11+C12+C13+C14</f>
        <v>1278</v>
      </c>
      <c r="D15" s="322">
        <f>D11+D12+D13+D14</f>
        <v>6566</v>
      </c>
      <c r="E15" s="322">
        <f>E11+E12+E13+E14</f>
        <v>18532</v>
      </c>
      <c r="F15" s="163" t="s">
        <v>43</v>
      </c>
    </row>
    <row r="16" spans="1:10" s="17" customFormat="1" ht="18" customHeight="1" thickBot="1">
      <c r="A16" s="56" t="s">
        <v>44</v>
      </c>
      <c r="B16" s="323">
        <f>SUM(C16:E16)</f>
        <v>21792</v>
      </c>
      <c r="C16" s="324">
        <v>5</v>
      </c>
      <c r="D16" s="324">
        <v>443</v>
      </c>
      <c r="E16" s="324">
        <v>21344</v>
      </c>
      <c r="F16" s="40" t="s">
        <v>45</v>
      </c>
    </row>
    <row r="17" spans="1:6" s="17" customFormat="1" ht="18" customHeight="1" thickTop="1" thickBot="1">
      <c r="A17" s="57" t="s">
        <v>46</v>
      </c>
      <c r="B17" s="325">
        <f>SUM(C17:E17)</f>
        <v>2920</v>
      </c>
      <c r="C17" s="316">
        <v>0</v>
      </c>
      <c r="D17" s="316">
        <v>496</v>
      </c>
      <c r="E17" s="316">
        <v>2424</v>
      </c>
      <c r="F17" s="43" t="s">
        <v>47</v>
      </c>
    </row>
    <row r="18" spans="1:6" s="17" customFormat="1" ht="18" customHeight="1" thickTop="1" thickBot="1">
      <c r="A18" s="56" t="s">
        <v>48</v>
      </c>
      <c r="B18" s="329">
        <f>SUM(C18:E18)</f>
        <v>312</v>
      </c>
      <c r="C18" s="330">
        <v>0</v>
      </c>
      <c r="D18" s="330">
        <v>0</v>
      </c>
      <c r="E18" s="330">
        <v>312</v>
      </c>
      <c r="F18" s="46" t="s">
        <v>49</v>
      </c>
    </row>
    <row r="19" spans="1:6" s="17" customFormat="1" ht="18" customHeight="1" thickTop="1">
      <c r="A19" s="58" t="s">
        <v>41</v>
      </c>
      <c r="B19" s="331">
        <f>SUM(C19:E19)</f>
        <v>5635</v>
      </c>
      <c r="C19" s="320">
        <v>0</v>
      </c>
      <c r="D19" s="320">
        <v>114</v>
      </c>
      <c r="E19" s="320">
        <v>5521</v>
      </c>
      <c r="F19" s="49" t="s">
        <v>50</v>
      </c>
    </row>
    <row r="20" spans="1:6" s="17" customFormat="1" ht="20.100000000000001" customHeight="1">
      <c r="A20" s="165" t="s">
        <v>4</v>
      </c>
      <c r="B20" s="322">
        <f>SUM(B16:B19)</f>
        <v>30659</v>
      </c>
      <c r="C20" s="322">
        <f>SUM(C16:C19)</f>
        <v>5</v>
      </c>
      <c r="D20" s="322">
        <v>1226</v>
      </c>
      <c r="E20" s="322">
        <f>SUM(E16:E19)</f>
        <v>29601</v>
      </c>
      <c r="F20" s="163" t="s">
        <v>43</v>
      </c>
    </row>
    <row r="21" spans="1:6" s="17" customFormat="1" ht="18" customHeight="1" thickBot="1">
      <c r="A21" s="56" t="s">
        <v>51</v>
      </c>
      <c r="B21" s="323">
        <f t="shared" ref="B21:B27" si="0">SUM(C21:E21)</f>
        <v>5177</v>
      </c>
      <c r="C21" s="324">
        <v>45</v>
      </c>
      <c r="D21" s="324">
        <v>938</v>
      </c>
      <c r="E21" s="324">
        <v>4194</v>
      </c>
      <c r="F21" s="40" t="s">
        <v>52</v>
      </c>
    </row>
    <row r="22" spans="1:6" s="17" customFormat="1" ht="18" customHeight="1" thickTop="1" thickBot="1">
      <c r="A22" s="57" t="s">
        <v>53</v>
      </c>
      <c r="B22" s="325">
        <f t="shared" si="0"/>
        <v>11919</v>
      </c>
      <c r="C22" s="316">
        <v>815</v>
      </c>
      <c r="D22" s="316">
        <v>1357</v>
      </c>
      <c r="E22" s="316">
        <v>9747</v>
      </c>
      <c r="F22" s="43" t="s">
        <v>54</v>
      </c>
    </row>
    <row r="23" spans="1:6" s="17" customFormat="1" ht="18" customHeight="1" thickTop="1" thickBot="1">
      <c r="A23" s="56" t="s">
        <v>55</v>
      </c>
      <c r="B23" s="329">
        <f t="shared" si="0"/>
        <v>9757</v>
      </c>
      <c r="C23" s="330">
        <v>0</v>
      </c>
      <c r="D23" s="330">
        <v>730</v>
      </c>
      <c r="E23" s="330">
        <v>9027</v>
      </c>
      <c r="F23" s="46" t="s">
        <v>56</v>
      </c>
    </row>
    <row r="24" spans="1:6" s="17" customFormat="1" ht="18" customHeight="1" thickTop="1" thickBot="1">
      <c r="A24" s="57" t="s">
        <v>57</v>
      </c>
      <c r="B24" s="325">
        <f t="shared" si="0"/>
        <v>11279</v>
      </c>
      <c r="C24" s="316">
        <v>992</v>
      </c>
      <c r="D24" s="316">
        <v>2339</v>
      </c>
      <c r="E24" s="316">
        <v>7948</v>
      </c>
      <c r="F24" s="43" t="s">
        <v>58</v>
      </c>
    </row>
    <row r="25" spans="1:6" s="17" customFormat="1" ht="18" customHeight="1" thickTop="1" thickBot="1">
      <c r="A25" s="56" t="s">
        <v>59</v>
      </c>
      <c r="B25" s="329">
        <f t="shared" si="0"/>
        <v>19486</v>
      </c>
      <c r="C25" s="330">
        <v>110</v>
      </c>
      <c r="D25" s="330">
        <v>2634</v>
      </c>
      <c r="E25" s="330">
        <v>16742</v>
      </c>
      <c r="F25" s="46" t="s">
        <v>60</v>
      </c>
    </row>
    <row r="26" spans="1:6" s="17" customFormat="1" ht="18" customHeight="1" thickTop="1" thickBot="1">
      <c r="A26" s="57" t="s">
        <v>61</v>
      </c>
      <c r="B26" s="325">
        <f t="shared" si="0"/>
        <v>1957</v>
      </c>
      <c r="C26" s="316">
        <v>0</v>
      </c>
      <c r="D26" s="316">
        <v>427</v>
      </c>
      <c r="E26" s="316">
        <v>1530</v>
      </c>
      <c r="F26" s="43" t="s">
        <v>62</v>
      </c>
    </row>
    <row r="27" spans="1:6" s="17" customFormat="1" ht="18" customHeight="1" thickTop="1">
      <c r="A27" s="61" t="s">
        <v>63</v>
      </c>
      <c r="B27" s="326">
        <f t="shared" si="0"/>
        <v>184123</v>
      </c>
      <c r="C27" s="327">
        <v>9034</v>
      </c>
      <c r="D27" s="327">
        <v>7116</v>
      </c>
      <c r="E27" s="327">
        <v>167973</v>
      </c>
      <c r="F27" s="62" t="s">
        <v>64</v>
      </c>
    </row>
    <row r="28" spans="1:6" s="17" customFormat="1" ht="20.100000000000001" customHeight="1">
      <c r="A28" s="166" t="s">
        <v>4</v>
      </c>
      <c r="B28" s="328">
        <f>SUM(B21:B27)</f>
        <v>243698</v>
      </c>
      <c r="C28" s="328">
        <f>SUM(C21:C27)</f>
        <v>10996</v>
      </c>
      <c r="D28" s="328">
        <f>SUM(D21:D27)</f>
        <v>15541</v>
      </c>
      <c r="E28" s="328">
        <f>SUM(E21:E27)</f>
        <v>217161</v>
      </c>
      <c r="F28" s="164" t="s">
        <v>43</v>
      </c>
    </row>
    <row r="29" spans="1:6" s="17" customFormat="1" ht="27" customHeight="1">
      <c r="A29" s="358" t="s">
        <v>65</v>
      </c>
      <c r="B29" s="328">
        <f>SUM(B15+B20+B28)</f>
        <v>300733</v>
      </c>
      <c r="C29" s="328">
        <f>SUM(C15+C20+C28)</f>
        <v>12279</v>
      </c>
      <c r="D29" s="328">
        <f>SUM(D15+D20+D28)</f>
        <v>23333</v>
      </c>
      <c r="E29" s="328">
        <f>SUM(E15+E20+E28)</f>
        <v>265294</v>
      </c>
      <c r="F29" s="69" t="s">
        <v>66</v>
      </c>
    </row>
    <row r="30" spans="1:6">
      <c r="A30" s="291"/>
      <c r="B30" s="291"/>
      <c r="C30" s="291"/>
      <c r="D30" s="291"/>
      <c r="E30" s="291"/>
      <c r="F30" s="291"/>
    </row>
  </sheetData>
  <mergeCells count="9">
    <mergeCell ref="A1:F1"/>
    <mergeCell ref="A8:A10"/>
    <mergeCell ref="B8:E8"/>
    <mergeCell ref="F8:F10"/>
    <mergeCell ref="A2:F2"/>
    <mergeCell ref="A3:F3"/>
    <mergeCell ref="A4:F4"/>
    <mergeCell ref="A5:F5"/>
    <mergeCell ref="A6:F6"/>
  </mergeCells>
  <phoneticPr fontId="0" type="noConversion"/>
  <printOptions horizontalCentered="1" verticalCentered="1"/>
  <pageMargins left="0" right="0" top="0" bottom="0" header="0.51181102362204722" footer="0.51181102362204722"/>
  <pageSetup paperSize="9" scale="92" orientation="landscape" r:id="rId1"/>
  <headerFooter alignWithMargins="0"/>
  <ignoredErrors>
    <ignoredError sqref="B20"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A1:O15"/>
  <sheetViews>
    <sheetView view="pageBreakPreview" zoomScaleNormal="100" zoomScaleSheetLayoutView="100" workbookViewId="0">
      <selection activeCell="Q23" sqref="Q23"/>
    </sheetView>
  </sheetViews>
  <sheetFormatPr defaultRowHeight="12.75"/>
  <cols>
    <col min="1" max="1" width="25.7109375" style="13" customWidth="1"/>
    <col min="2" max="9" width="11.7109375" style="14" customWidth="1"/>
    <col min="10" max="10" width="25.7109375" style="13" customWidth="1"/>
  </cols>
  <sheetData>
    <row r="1" spans="1:15" s="15" customFormat="1" ht="54" customHeight="1">
      <c r="A1" s="452"/>
      <c r="B1" s="401"/>
      <c r="C1" s="401"/>
      <c r="D1" s="401"/>
      <c r="E1" s="401"/>
      <c r="F1" s="401"/>
      <c r="G1" s="401"/>
      <c r="H1" s="401"/>
      <c r="I1" s="401"/>
      <c r="J1" s="401"/>
    </row>
    <row r="2" spans="1:15" s="6" customFormat="1" ht="20.25">
      <c r="A2" s="449" t="s">
        <v>348</v>
      </c>
      <c r="B2" s="449"/>
      <c r="C2" s="449"/>
      <c r="D2" s="449"/>
      <c r="E2" s="449"/>
      <c r="F2" s="449"/>
      <c r="G2" s="449"/>
      <c r="H2" s="484"/>
      <c r="I2" s="484"/>
      <c r="J2" s="484"/>
      <c r="K2" s="12"/>
      <c r="L2" s="12"/>
      <c r="M2" s="12"/>
      <c r="N2" s="12"/>
      <c r="O2" s="12"/>
    </row>
    <row r="3" spans="1:15" s="6" customFormat="1" ht="20.25">
      <c r="A3" s="449" t="s">
        <v>217</v>
      </c>
      <c r="B3" s="449"/>
      <c r="C3" s="449"/>
      <c r="D3" s="449"/>
      <c r="E3" s="449"/>
      <c r="F3" s="449"/>
      <c r="G3" s="449"/>
      <c r="H3" s="484"/>
      <c r="I3" s="484"/>
      <c r="J3" s="484"/>
      <c r="K3" s="5"/>
      <c r="L3" s="12"/>
      <c r="M3" s="12"/>
      <c r="N3" s="12"/>
      <c r="O3" s="12"/>
    </row>
    <row r="4" spans="1:15" s="6" customFormat="1" ht="15.75" customHeight="1">
      <c r="A4" s="451" t="s">
        <v>349</v>
      </c>
      <c r="B4" s="451"/>
      <c r="C4" s="451"/>
      <c r="D4" s="451"/>
      <c r="E4" s="451"/>
      <c r="F4" s="451"/>
      <c r="G4" s="451"/>
      <c r="H4" s="485"/>
      <c r="I4" s="485"/>
      <c r="J4" s="485"/>
      <c r="K4" s="11"/>
      <c r="L4" s="11"/>
      <c r="M4" s="11"/>
      <c r="N4" s="11"/>
      <c r="O4" s="11"/>
    </row>
    <row r="5" spans="1:15" s="6" customFormat="1" ht="15.75" customHeight="1">
      <c r="A5" s="451" t="s">
        <v>216</v>
      </c>
      <c r="B5" s="451"/>
      <c r="C5" s="451"/>
      <c r="D5" s="451"/>
      <c r="E5" s="451"/>
      <c r="F5" s="451"/>
      <c r="G5" s="451"/>
      <c r="H5" s="485"/>
      <c r="I5" s="485"/>
      <c r="J5" s="485"/>
      <c r="K5" s="7"/>
      <c r="L5" s="11"/>
      <c r="M5" s="11"/>
      <c r="N5" s="11"/>
      <c r="O5" s="11"/>
    </row>
    <row r="6" spans="1:15" s="6" customFormat="1" ht="15.75" customHeight="1">
      <c r="A6" s="467" t="s">
        <v>785</v>
      </c>
      <c r="B6" s="467"/>
      <c r="C6" s="467"/>
      <c r="D6" s="467"/>
      <c r="E6" s="467"/>
      <c r="F6" s="467"/>
      <c r="G6" s="467"/>
      <c r="H6" s="486"/>
      <c r="I6" s="486"/>
      <c r="J6" s="486"/>
      <c r="K6" s="7"/>
      <c r="L6" s="11"/>
      <c r="M6" s="11"/>
      <c r="N6" s="11"/>
      <c r="O6" s="11"/>
    </row>
    <row r="7" spans="1:15" s="6" customFormat="1" ht="18">
      <c r="A7" s="32" t="s">
        <v>305</v>
      </c>
      <c r="I7" s="10"/>
      <c r="J7" s="8" t="s">
        <v>306</v>
      </c>
      <c r="L7" s="8"/>
      <c r="M7" s="9"/>
    </row>
    <row r="8" spans="1:15" s="17" customFormat="1" ht="36" customHeight="1">
      <c r="A8" s="482" t="s">
        <v>218</v>
      </c>
      <c r="B8" s="450" t="s">
        <v>317</v>
      </c>
      <c r="C8" s="450"/>
      <c r="D8" s="450" t="s">
        <v>350</v>
      </c>
      <c r="E8" s="450"/>
      <c r="F8" s="450" t="s">
        <v>233</v>
      </c>
      <c r="G8" s="450"/>
      <c r="H8" s="450" t="s">
        <v>232</v>
      </c>
      <c r="I8" s="450"/>
      <c r="J8" s="453" t="s">
        <v>219</v>
      </c>
    </row>
    <row r="9" spans="1:15" s="17" customFormat="1" ht="17.25" customHeight="1">
      <c r="A9" s="474"/>
      <c r="B9" s="144" t="s">
        <v>220</v>
      </c>
      <c r="C9" s="144" t="s">
        <v>221</v>
      </c>
      <c r="D9" s="144" t="s">
        <v>220</v>
      </c>
      <c r="E9" s="144" t="s">
        <v>221</v>
      </c>
      <c r="F9" s="144" t="s">
        <v>220</v>
      </c>
      <c r="G9" s="144" t="s">
        <v>221</v>
      </c>
      <c r="H9" s="144" t="s">
        <v>220</v>
      </c>
      <c r="I9" s="144" t="s">
        <v>221</v>
      </c>
      <c r="J9" s="441"/>
    </row>
    <row r="10" spans="1:15" s="17" customFormat="1" ht="17.25" customHeight="1">
      <c r="A10" s="483"/>
      <c r="B10" s="124" t="s">
        <v>222</v>
      </c>
      <c r="C10" s="124" t="s">
        <v>223</v>
      </c>
      <c r="D10" s="124" t="s">
        <v>222</v>
      </c>
      <c r="E10" s="124" t="s">
        <v>223</v>
      </c>
      <c r="F10" s="124" t="s">
        <v>222</v>
      </c>
      <c r="G10" s="124" t="s">
        <v>223</v>
      </c>
      <c r="H10" s="124" t="s">
        <v>222</v>
      </c>
      <c r="I10" s="124" t="s">
        <v>223</v>
      </c>
      <c r="J10" s="454"/>
    </row>
    <row r="11" spans="1:15" s="17" customFormat="1" ht="35.1" customHeight="1" thickBot="1">
      <c r="A11" s="114" t="s">
        <v>224</v>
      </c>
      <c r="B11" s="266">
        <f t="shared" ref="B11:C14" si="0">SUM(H11+F11+D11)</f>
        <v>37318086</v>
      </c>
      <c r="C11" s="266">
        <f t="shared" si="0"/>
        <v>591552</v>
      </c>
      <c r="D11" s="39">
        <v>0</v>
      </c>
      <c r="E11" s="39">
        <v>0</v>
      </c>
      <c r="F11" s="39">
        <v>2048865</v>
      </c>
      <c r="G11" s="39">
        <v>135732</v>
      </c>
      <c r="H11" s="39">
        <v>35269221</v>
      </c>
      <c r="I11" s="39">
        <v>455820</v>
      </c>
      <c r="J11" s="115" t="s">
        <v>225</v>
      </c>
    </row>
    <row r="12" spans="1:15" s="17" customFormat="1" ht="35.1" customHeight="1" thickTop="1" thickBot="1">
      <c r="A12" s="116" t="s">
        <v>226</v>
      </c>
      <c r="B12" s="267">
        <f t="shared" si="0"/>
        <v>218466776</v>
      </c>
      <c r="C12" s="267">
        <f>I12+G12+E12</f>
        <v>25936</v>
      </c>
      <c r="D12" s="42">
        <v>328903</v>
      </c>
      <c r="E12" s="42">
        <v>115</v>
      </c>
      <c r="F12" s="42">
        <v>4866720</v>
      </c>
      <c r="G12" s="42">
        <v>9481</v>
      </c>
      <c r="H12" s="42">
        <v>213271153</v>
      </c>
      <c r="I12" s="42">
        <v>16340</v>
      </c>
      <c r="J12" s="117" t="s">
        <v>227</v>
      </c>
    </row>
    <row r="13" spans="1:15" s="17" customFormat="1" ht="35.1" customHeight="1" thickTop="1" thickBot="1">
      <c r="A13" s="118" t="s">
        <v>228</v>
      </c>
      <c r="B13" s="268">
        <f t="shared" si="0"/>
        <v>397856525</v>
      </c>
      <c r="C13" s="268">
        <f t="shared" si="0"/>
        <v>8933</v>
      </c>
      <c r="D13" s="45">
        <v>2028207</v>
      </c>
      <c r="E13" s="45">
        <v>251</v>
      </c>
      <c r="F13" s="45">
        <v>36991122</v>
      </c>
      <c r="G13" s="45">
        <v>3104</v>
      </c>
      <c r="H13" s="45">
        <v>358837196</v>
      </c>
      <c r="I13" s="45">
        <v>5578</v>
      </c>
      <c r="J13" s="119" t="s">
        <v>229</v>
      </c>
    </row>
    <row r="14" spans="1:15" s="17" customFormat="1" ht="35.1" customHeight="1" thickTop="1">
      <c r="A14" s="120" t="s">
        <v>230</v>
      </c>
      <c r="B14" s="269">
        <f t="shared" si="0"/>
        <v>1308164844</v>
      </c>
      <c r="C14" s="269">
        <f t="shared" si="0"/>
        <v>89476</v>
      </c>
      <c r="D14" s="48">
        <v>16183401</v>
      </c>
      <c r="E14" s="48">
        <v>48330</v>
      </c>
      <c r="F14" s="48">
        <v>13844749</v>
      </c>
      <c r="G14" s="48">
        <v>23590</v>
      </c>
      <c r="H14" s="48">
        <v>1278136694</v>
      </c>
      <c r="I14" s="48">
        <v>17556</v>
      </c>
      <c r="J14" s="121" t="s">
        <v>231</v>
      </c>
    </row>
    <row r="15" spans="1:15" s="17" customFormat="1" ht="45.75" customHeight="1">
      <c r="A15" s="373" t="s">
        <v>234</v>
      </c>
      <c r="B15" s="270">
        <f t="shared" ref="B15:H15" si="1">SUM(B11:B14)</f>
        <v>1961806231</v>
      </c>
      <c r="C15" s="270">
        <f t="shared" si="1"/>
        <v>715897</v>
      </c>
      <c r="D15" s="270">
        <f t="shared" si="1"/>
        <v>18540511</v>
      </c>
      <c r="E15" s="270">
        <f t="shared" si="1"/>
        <v>48696</v>
      </c>
      <c r="F15" s="270">
        <f t="shared" si="1"/>
        <v>57751456</v>
      </c>
      <c r="G15" s="270">
        <f t="shared" si="1"/>
        <v>171907</v>
      </c>
      <c r="H15" s="270">
        <f t="shared" si="1"/>
        <v>1885514264</v>
      </c>
      <c r="I15" s="270">
        <f>SUM(I11:I14)</f>
        <v>495294</v>
      </c>
      <c r="J15" s="374" t="s">
        <v>254</v>
      </c>
    </row>
  </sheetData>
  <mergeCells count="12">
    <mergeCell ref="H8:I8"/>
    <mergeCell ref="F8:G8"/>
    <mergeCell ref="A1:J1"/>
    <mergeCell ref="D8:E8"/>
    <mergeCell ref="B8:C8"/>
    <mergeCell ref="A2:J2"/>
    <mergeCell ref="A3:J3"/>
    <mergeCell ref="A4:J4"/>
    <mergeCell ref="A5:J5"/>
    <mergeCell ref="A8:A10"/>
    <mergeCell ref="J8:J10"/>
    <mergeCell ref="A6:J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A1:W16"/>
  <sheetViews>
    <sheetView view="pageBreakPreview" zoomScale="80" zoomScaleNormal="100" zoomScaleSheetLayoutView="80" workbookViewId="0">
      <selection activeCell="Q23" sqref="Q23"/>
    </sheetView>
  </sheetViews>
  <sheetFormatPr defaultRowHeight="12.75"/>
  <cols>
    <col min="1" max="1" width="18.7109375" style="13" customWidth="1"/>
    <col min="2" max="3" width="9.7109375" style="14" customWidth="1"/>
    <col min="4" max="4" width="11.140625" style="14" customWidth="1"/>
    <col min="5" max="5" width="10.85546875" style="14" customWidth="1"/>
    <col min="6" max="15" width="9.7109375" style="14" customWidth="1"/>
    <col min="16" max="16" width="10.85546875" style="14" customWidth="1"/>
    <col min="17" max="17" width="11.140625" style="14" customWidth="1"/>
    <col min="18" max="18" width="18.7109375" style="13" customWidth="1"/>
  </cols>
  <sheetData>
    <row r="1" spans="1:23" s="15" customFormat="1" ht="54" customHeight="1">
      <c r="A1" s="452"/>
      <c r="B1" s="452"/>
      <c r="C1" s="452"/>
      <c r="D1" s="452"/>
      <c r="E1" s="452"/>
      <c r="F1" s="452"/>
      <c r="G1" s="452"/>
      <c r="H1" s="452"/>
      <c r="I1" s="452"/>
      <c r="J1" s="452"/>
      <c r="K1" s="452"/>
      <c r="L1" s="452"/>
      <c r="M1" s="452"/>
      <c r="N1" s="452"/>
      <c r="O1" s="452"/>
      <c r="P1" s="452"/>
      <c r="Q1" s="452"/>
      <c r="R1" s="452"/>
    </row>
    <row r="2" spans="1:23" s="6" customFormat="1" ht="15.75" customHeight="1">
      <c r="A2" s="449" t="s">
        <v>351</v>
      </c>
      <c r="B2" s="449"/>
      <c r="C2" s="449"/>
      <c r="D2" s="449"/>
      <c r="E2" s="449"/>
      <c r="F2" s="449"/>
      <c r="G2" s="449"/>
      <c r="H2" s="484"/>
      <c r="I2" s="484"/>
      <c r="J2" s="484"/>
      <c r="K2" s="484"/>
      <c r="L2" s="484"/>
      <c r="M2" s="484"/>
      <c r="N2" s="484"/>
      <c r="O2" s="484"/>
      <c r="P2" s="484"/>
      <c r="Q2" s="484"/>
      <c r="R2" s="484"/>
      <c r="S2" s="12"/>
      <c r="T2" s="12"/>
      <c r="U2" s="12"/>
      <c r="V2" s="12"/>
      <c r="W2" s="12"/>
    </row>
    <row r="3" spans="1:23" s="6" customFormat="1" ht="15.75" customHeight="1">
      <c r="A3" s="449" t="s">
        <v>217</v>
      </c>
      <c r="B3" s="449"/>
      <c r="C3" s="449"/>
      <c r="D3" s="449"/>
      <c r="E3" s="449"/>
      <c r="F3" s="449"/>
      <c r="G3" s="449"/>
      <c r="H3" s="484"/>
      <c r="I3" s="484"/>
      <c r="J3" s="484"/>
      <c r="K3" s="484"/>
      <c r="L3" s="484"/>
      <c r="M3" s="484"/>
      <c r="N3" s="484"/>
      <c r="O3" s="484"/>
      <c r="P3" s="484"/>
      <c r="Q3" s="484"/>
      <c r="R3" s="484"/>
      <c r="S3" s="5"/>
      <c r="T3" s="12"/>
      <c r="U3" s="12"/>
      <c r="V3" s="12"/>
      <c r="W3" s="12"/>
    </row>
    <row r="4" spans="1:23" s="6" customFormat="1" ht="15.75" customHeight="1">
      <c r="A4" s="451" t="s">
        <v>352</v>
      </c>
      <c r="B4" s="451"/>
      <c r="C4" s="451"/>
      <c r="D4" s="451"/>
      <c r="E4" s="451"/>
      <c r="F4" s="451"/>
      <c r="G4" s="451"/>
      <c r="H4" s="485"/>
      <c r="I4" s="485"/>
      <c r="J4" s="485"/>
      <c r="K4" s="485"/>
      <c r="L4" s="485"/>
      <c r="M4" s="485"/>
      <c r="N4" s="485"/>
      <c r="O4" s="485"/>
      <c r="P4" s="485"/>
      <c r="Q4" s="485"/>
      <c r="R4" s="485"/>
      <c r="S4" s="11"/>
      <c r="T4" s="11"/>
      <c r="U4" s="11"/>
      <c r="V4" s="11"/>
      <c r="W4" s="11"/>
    </row>
    <row r="5" spans="1:23" s="6" customFormat="1" ht="15.75" customHeight="1">
      <c r="A5" s="451" t="s">
        <v>216</v>
      </c>
      <c r="B5" s="451"/>
      <c r="C5" s="451"/>
      <c r="D5" s="451"/>
      <c r="E5" s="451"/>
      <c r="F5" s="451"/>
      <c r="G5" s="451"/>
      <c r="H5" s="485"/>
      <c r="I5" s="485"/>
      <c r="J5" s="485"/>
      <c r="K5" s="485"/>
      <c r="L5" s="485"/>
      <c r="M5" s="485"/>
      <c r="N5" s="485"/>
      <c r="O5" s="485"/>
      <c r="P5" s="485"/>
      <c r="Q5" s="485"/>
      <c r="R5" s="485"/>
      <c r="S5" s="7"/>
      <c r="T5" s="11"/>
      <c r="U5" s="11"/>
      <c r="V5" s="11"/>
      <c r="W5" s="11"/>
    </row>
    <row r="6" spans="1:23" s="6" customFormat="1" ht="17.25" customHeight="1">
      <c r="A6" s="467" t="s">
        <v>785</v>
      </c>
      <c r="B6" s="467"/>
      <c r="C6" s="467"/>
      <c r="D6" s="467"/>
      <c r="E6" s="467"/>
      <c r="F6" s="467"/>
      <c r="G6" s="467"/>
      <c r="H6" s="467"/>
      <c r="I6" s="467"/>
      <c r="J6" s="467"/>
      <c r="K6" s="467"/>
      <c r="L6" s="467"/>
      <c r="M6" s="467"/>
      <c r="N6" s="467"/>
      <c r="O6" s="467"/>
      <c r="P6" s="467"/>
      <c r="Q6" s="467"/>
      <c r="R6" s="467"/>
      <c r="S6" s="7"/>
      <c r="T6" s="11"/>
      <c r="U6" s="11"/>
      <c r="V6" s="11"/>
      <c r="W6" s="11"/>
    </row>
    <row r="7" spans="1:23" s="6" customFormat="1" ht="29.25" customHeight="1">
      <c r="A7" s="348" t="s">
        <v>307</v>
      </c>
      <c r="B7" s="349"/>
      <c r="C7" s="349"/>
      <c r="D7" s="349"/>
      <c r="E7" s="349"/>
      <c r="Q7" s="10"/>
      <c r="R7" s="8" t="s">
        <v>308</v>
      </c>
      <c r="T7" s="8"/>
      <c r="U7" s="9"/>
    </row>
    <row r="8" spans="1:23" s="17" customFormat="1" ht="17.25" customHeight="1">
      <c r="A8" s="482" t="s">
        <v>218</v>
      </c>
      <c r="B8" s="456" t="s">
        <v>317</v>
      </c>
      <c r="C8" s="456"/>
      <c r="D8" s="456"/>
      <c r="E8" s="456"/>
      <c r="F8" s="456" t="s">
        <v>350</v>
      </c>
      <c r="G8" s="456"/>
      <c r="H8" s="456"/>
      <c r="I8" s="456"/>
      <c r="J8" s="456" t="s">
        <v>233</v>
      </c>
      <c r="K8" s="456"/>
      <c r="L8" s="456"/>
      <c r="M8" s="456"/>
      <c r="N8" s="456" t="s">
        <v>232</v>
      </c>
      <c r="O8" s="456"/>
      <c r="P8" s="456"/>
      <c r="Q8" s="456"/>
      <c r="R8" s="453" t="s">
        <v>219</v>
      </c>
    </row>
    <row r="9" spans="1:23" s="17" customFormat="1" ht="29.25" customHeight="1">
      <c r="A9" s="474"/>
      <c r="B9" s="489" t="s">
        <v>353</v>
      </c>
      <c r="C9" s="490" t="s">
        <v>354</v>
      </c>
      <c r="D9" s="487" t="s">
        <v>241</v>
      </c>
      <c r="E9" s="488"/>
      <c r="F9" s="489" t="s">
        <v>353</v>
      </c>
      <c r="G9" s="490" t="s">
        <v>354</v>
      </c>
      <c r="H9" s="487" t="s">
        <v>241</v>
      </c>
      <c r="I9" s="488"/>
      <c r="J9" s="489" t="s">
        <v>353</v>
      </c>
      <c r="K9" s="490" t="s">
        <v>354</v>
      </c>
      <c r="L9" s="487" t="s">
        <v>241</v>
      </c>
      <c r="M9" s="488"/>
      <c r="N9" s="489" t="s">
        <v>353</v>
      </c>
      <c r="O9" s="490" t="s">
        <v>354</v>
      </c>
      <c r="P9" s="487" t="s">
        <v>241</v>
      </c>
      <c r="Q9" s="488"/>
      <c r="R9" s="441"/>
    </row>
    <row r="10" spans="1:23" s="17" customFormat="1" ht="29.25" customHeight="1">
      <c r="A10" s="474"/>
      <c r="B10" s="441"/>
      <c r="C10" s="491"/>
      <c r="D10" s="123" t="s">
        <v>236</v>
      </c>
      <c r="E10" s="123" t="s">
        <v>237</v>
      </c>
      <c r="F10" s="441"/>
      <c r="G10" s="491"/>
      <c r="H10" s="123" t="s">
        <v>236</v>
      </c>
      <c r="I10" s="123" t="s">
        <v>237</v>
      </c>
      <c r="J10" s="441"/>
      <c r="K10" s="491"/>
      <c r="L10" s="123" t="s">
        <v>236</v>
      </c>
      <c r="M10" s="123" t="s">
        <v>237</v>
      </c>
      <c r="N10" s="441"/>
      <c r="O10" s="491"/>
      <c r="P10" s="123" t="s">
        <v>236</v>
      </c>
      <c r="Q10" s="123" t="s">
        <v>237</v>
      </c>
      <c r="R10" s="441"/>
    </row>
    <row r="11" spans="1:23" s="17" customFormat="1" ht="29.25" customHeight="1">
      <c r="A11" s="483"/>
      <c r="B11" s="454"/>
      <c r="C11" s="492"/>
      <c r="D11" s="124" t="s">
        <v>238</v>
      </c>
      <c r="E11" s="124" t="s">
        <v>239</v>
      </c>
      <c r="F11" s="454"/>
      <c r="G11" s="492"/>
      <c r="H11" s="124" t="s">
        <v>238</v>
      </c>
      <c r="I11" s="124" t="s">
        <v>239</v>
      </c>
      <c r="J11" s="454"/>
      <c r="K11" s="492"/>
      <c r="L11" s="124" t="s">
        <v>238</v>
      </c>
      <c r="M11" s="124" t="s">
        <v>239</v>
      </c>
      <c r="N11" s="454"/>
      <c r="O11" s="492"/>
      <c r="P11" s="124" t="s">
        <v>238</v>
      </c>
      <c r="Q11" s="124" t="s">
        <v>239</v>
      </c>
      <c r="R11" s="454"/>
    </row>
    <row r="12" spans="1:23" s="17" customFormat="1" ht="50.25" customHeight="1" thickBot="1">
      <c r="A12" s="114" t="s">
        <v>224</v>
      </c>
      <c r="B12" s="292">
        <f t="shared" ref="B12:E15" si="0">SUM(N12+J12+F12)</f>
        <v>15344</v>
      </c>
      <c r="C12" s="292">
        <f>O12+K12+G12</f>
        <v>-1704</v>
      </c>
      <c r="D12" s="292">
        <f>H12+L12+P12</f>
        <v>911384</v>
      </c>
      <c r="E12" s="292">
        <f t="shared" si="0"/>
        <v>972754</v>
      </c>
      <c r="F12" s="125">
        <v>0</v>
      </c>
      <c r="G12" s="125">
        <v>0</v>
      </c>
      <c r="H12" s="125">
        <v>0</v>
      </c>
      <c r="I12" s="125">
        <v>0</v>
      </c>
      <c r="J12" s="125">
        <v>-1455</v>
      </c>
      <c r="K12" s="125">
        <v>2802</v>
      </c>
      <c r="L12" s="125">
        <v>170325</v>
      </c>
      <c r="M12" s="125">
        <v>182742</v>
      </c>
      <c r="N12" s="125">
        <v>16799</v>
      </c>
      <c r="O12" s="125">
        <v>-4506</v>
      </c>
      <c r="P12" s="125">
        <v>741059</v>
      </c>
      <c r="Q12" s="125">
        <v>790012</v>
      </c>
      <c r="R12" s="115" t="s">
        <v>225</v>
      </c>
    </row>
    <row r="13" spans="1:23" s="17" customFormat="1" ht="50.25" customHeight="1" thickTop="1" thickBot="1">
      <c r="A13" s="116" t="s">
        <v>226</v>
      </c>
      <c r="B13" s="293">
        <f t="shared" si="0"/>
        <v>447</v>
      </c>
      <c r="C13" s="293">
        <f t="shared" si="0"/>
        <v>29408</v>
      </c>
      <c r="D13" s="293">
        <f t="shared" ref="D13:D15" si="1">H13+L13+P13</f>
        <v>116890</v>
      </c>
      <c r="E13" s="293">
        <f t="shared" si="0"/>
        <v>494067</v>
      </c>
      <c r="F13" s="126">
        <v>0</v>
      </c>
      <c r="G13" s="126">
        <v>667</v>
      </c>
      <c r="H13" s="126">
        <v>701</v>
      </c>
      <c r="I13" s="126">
        <v>2255</v>
      </c>
      <c r="J13" s="126">
        <v>29</v>
      </c>
      <c r="K13" s="126">
        <v>3306</v>
      </c>
      <c r="L13" s="126">
        <v>5240</v>
      </c>
      <c r="M13" s="126">
        <v>21181</v>
      </c>
      <c r="N13" s="126">
        <v>418</v>
      </c>
      <c r="O13" s="126">
        <v>25435</v>
      </c>
      <c r="P13" s="126">
        <v>110949</v>
      </c>
      <c r="Q13" s="126">
        <v>470631</v>
      </c>
      <c r="R13" s="117" t="s">
        <v>227</v>
      </c>
    </row>
    <row r="14" spans="1:23" s="17" customFormat="1" ht="50.25" customHeight="1" thickTop="1" thickBot="1">
      <c r="A14" s="118" t="s">
        <v>228</v>
      </c>
      <c r="B14" s="294">
        <f t="shared" si="0"/>
        <v>1262</v>
      </c>
      <c r="C14" s="294">
        <f t="shared" si="0"/>
        <v>50995</v>
      </c>
      <c r="D14" s="294">
        <f t="shared" si="1"/>
        <v>121580</v>
      </c>
      <c r="E14" s="294">
        <f t="shared" si="0"/>
        <v>600195</v>
      </c>
      <c r="F14" s="127">
        <v>0</v>
      </c>
      <c r="G14" s="127">
        <v>669</v>
      </c>
      <c r="H14" s="127">
        <v>1352</v>
      </c>
      <c r="I14" s="127">
        <v>4673</v>
      </c>
      <c r="J14" s="127">
        <v>30</v>
      </c>
      <c r="K14" s="127">
        <v>10635</v>
      </c>
      <c r="L14" s="127">
        <v>22953</v>
      </c>
      <c r="M14" s="127">
        <v>85875</v>
      </c>
      <c r="N14" s="127">
        <v>1232</v>
      </c>
      <c r="O14" s="127">
        <v>39691</v>
      </c>
      <c r="P14" s="127">
        <v>97275</v>
      </c>
      <c r="Q14" s="127">
        <v>509647</v>
      </c>
      <c r="R14" s="119" t="s">
        <v>229</v>
      </c>
    </row>
    <row r="15" spans="1:23" s="17" customFormat="1" ht="50.25" customHeight="1" thickTop="1">
      <c r="A15" s="120" t="s">
        <v>240</v>
      </c>
      <c r="B15" s="295">
        <f t="shared" si="0"/>
        <v>19011</v>
      </c>
      <c r="C15" s="295">
        <f t="shared" si="0"/>
        <v>113107</v>
      </c>
      <c r="D15" s="295">
        <f t="shared" si="1"/>
        <v>2295770</v>
      </c>
      <c r="E15" s="295">
        <f t="shared" si="0"/>
        <v>4029281</v>
      </c>
      <c r="F15" s="128">
        <v>3634</v>
      </c>
      <c r="G15" s="128">
        <v>12375</v>
      </c>
      <c r="H15" s="128">
        <v>214174</v>
      </c>
      <c r="I15" s="128">
        <v>244457</v>
      </c>
      <c r="J15" s="128">
        <v>3249</v>
      </c>
      <c r="K15" s="128">
        <v>8940</v>
      </c>
      <c r="L15" s="128">
        <v>352569</v>
      </c>
      <c r="M15" s="128">
        <v>482824</v>
      </c>
      <c r="N15" s="128">
        <v>12128</v>
      </c>
      <c r="O15" s="128">
        <v>91792</v>
      </c>
      <c r="P15" s="128">
        <v>1729027</v>
      </c>
      <c r="Q15" s="128">
        <v>3302000</v>
      </c>
      <c r="R15" s="121" t="s">
        <v>242</v>
      </c>
    </row>
    <row r="16" spans="1:23" s="17" customFormat="1" ht="50.25" customHeight="1">
      <c r="A16" s="373" t="s">
        <v>234</v>
      </c>
      <c r="B16" s="375">
        <f t="shared" ref="B16:Q16" si="2">SUM(B12:B15)</f>
        <v>36064</v>
      </c>
      <c r="C16" s="375">
        <f t="shared" si="2"/>
        <v>191806</v>
      </c>
      <c r="D16" s="375">
        <f t="shared" si="2"/>
        <v>3445624</v>
      </c>
      <c r="E16" s="375">
        <f t="shared" si="2"/>
        <v>6096297</v>
      </c>
      <c r="F16" s="375">
        <f t="shared" si="2"/>
        <v>3634</v>
      </c>
      <c r="G16" s="375">
        <f t="shared" si="2"/>
        <v>13711</v>
      </c>
      <c r="H16" s="375">
        <f t="shared" si="2"/>
        <v>216227</v>
      </c>
      <c r="I16" s="375">
        <f t="shared" si="2"/>
        <v>251385</v>
      </c>
      <c r="J16" s="375">
        <f t="shared" si="2"/>
        <v>1853</v>
      </c>
      <c r="K16" s="375">
        <f t="shared" si="2"/>
        <v>25683</v>
      </c>
      <c r="L16" s="375">
        <f t="shared" si="2"/>
        <v>551087</v>
      </c>
      <c r="M16" s="375">
        <f t="shared" si="2"/>
        <v>772622</v>
      </c>
      <c r="N16" s="375">
        <f t="shared" si="2"/>
        <v>30577</v>
      </c>
      <c r="O16" s="375">
        <f t="shared" si="2"/>
        <v>152412</v>
      </c>
      <c r="P16" s="375">
        <f t="shared" si="2"/>
        <v>2678310</v>
      </c>
      <c r="Q16" s="375">
        <f t="shared" si="2"/>
        <v>5072290</v>
      </c>
      <c r="R16" s="374" t="s">
        <v>254</v>
      </c>
    </row>
  </sheetData>
  <mergeCells count="24">
    <mergeCell ref="A1:R1"/>
    <mergeCell ref="A4:R4"/>
    <mergeCell ref="A5:R5"/>
    <mergeCell ref="A6:R6"/>
    <mergeCell ref="R8:R11"/>
    <mergeCell ref="N8:Q8"/>
    <mergeCell ref="A8:A11"/>
    <mergeCell ref="A2:R2"/>
    <mergeCell ref="A3:R3"/>
    <mergeCell ref="O9:O11"/>
    <mergeCell ref="N9:N11"/>
    <mergeCell ref="J9:J11"/>
    <mergeCell ref="P9:Q9"/>
    <mergeCell ref="D9:E9"/>
    <mergeCell ref="K9:K11"/>
    <mergeCell ref="G9:G11"/>
    <mergeCell ref="J8:M8"/>
    <mergeCell ref="B8:E8"/>
    <mergeCell ref="L9:M9"/>
    <mergeCell ref="B9:B11"/>
    <mergeCell ref="F9:F11"/>
    <mergeCell ref="H9:I9"/>
    <mergeCell ref="C9:C11"/>
    <mergeCell ref="F8:I8"/>
  </mergeCells>
  <phoneticPr fontId="0" type="noConversion"/>
  <printOptions horizontalCentered="1" verticalCentered="1"/>
  <pageMargins left="0" right="0" top="0" bottom="0" header="0.51181102362204722" footer="0.51181102362204722"/>
  <pageSetup paperSize="9" scale="70"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A1:K23"/>
  <sheetViews>
    <sheetView view="pageBreakPreview" zoomScaleNormal="100" zoomScaleSheetLayoutView="100" workbookViewId="0">
      <selection activeCell="Q23" sqref="Q23"/>
    </sheetView>
  </sheetViews>
  <sheetFormatPr defaultRowHeight="12.75"/>
  <cols>
    <col min="1" max="1" width="45.7109375" style="13" customWidth="1"/>
    <col min="2" max="5" width="11.7109375" style="14" customWidth="1"/>
    <col min="6" max="6" width="45.7109375" style="13" customWidth="1"/>
  </cols>
  <sheetData>
    <row r="1" spans="1:11" s="15" customFormat="1" ht="54" customHeight="1">
      <c r="A1" s="452"/>
      <c r="B1" s="401"/>
      <c r="C1" s="401"/>
      <c r="D1" s="401"/>
      <c r="E1" s="401"/>
      <c r="F1" s="401"/>
    </row>
    <row r="2" spans="1:11" s="6" customFormat="1" ht="20.25">
      <c r="A2" s="449" t="s">
        <v>355</v>
      </c>
      <c r="B2" s="449"/>
      <c r="C2" s="449"/>
      <c r="D2" s="449"/>
      <c r="E2" s="449"/>
      <c r="F2" s="449"/>
      <c r="G2" s="12"/>
      <c r="H2" s="12"/>
      <c r="I2" s="12"/>
      <c r="J2" s="12"/>
      <c r="K2" s="12"/>
    </row>
    <row r="3" spans="1:11" s="6" customFormat="1" ht="20.25">
      <c r="A3" s="449" t="s">
        <v>217</v>
      </c>
      <c r="B3" s="449"/>
      <c r="C3" s="449"/>
      <c r="D3" s="449"/>
      <c r="E3" s="449"/>
      <c r="F3" s="449"/>
      <c r="G3" s="5"/>
      <c r="H3" s="12"/>
      <c r="I3" s="12"/>
      <c r="J3" s="12"/>
      <c r="K3" s="12"/>
    </row>
    <row r="4" spans="1:11" s="6" customFormat="1" ht="15.75" customHeight="1">
      <c r="A4" s="451" t="s">
        <v>356</v>
      </c>
      <c r="B4" s="451"/>
      <c r="C4" s="451"/>
      <c r="D4" s="451"/>
      <c r="E4" s="451"/>
      <c r="F4" s="451"/>
      <c r="G4" s="11"/>
      <c r="H4" s="11"/>
      <c r="I4" s="11"/>
      <c r="J4" s="11"/>
      <c r="K4" s="11"/>
    </row>
    <row r="5" spans="1:11" s="6" customFormat="1" ht="15.75" customHeight="1">
      <c r="A5" s="451" t="s">
        <v>216</v>
      </c>
      <c r="B5" s="451"/>
      <c r="C5" s="451"/>
      <c r="D5" s="451"/>
      <c r="E5" s="451"/>
      <c r="F5" s="451"/>
      <c r="G5" s="7"/>
      <c r="H5" s="11"/>
      <c r="I5" s="11"/>
      <c r="J5" s="11"/>
      <c r="K5" s="11"/>
    </row>
    <row r="6" spans="1:11" s="6" customFormat="1" ht="15.75" customHeight="1">
      <c r="A6" s="467" t="s">
        <v>785</v>
      </c>
      <c r="B6" s="467"/>
      <c r="C6" s="467"/>
      <c r="D6" s="467"/>
      <c r="E6" s="467"/>
      <c r="F6" s="467"/>
      <c r="G6" s="7"/>
      <c r="H6" s="11"/>
      <c r="I6" s="11"/>
      <c r="J6" s="11"/>
      <c r="K6" s="11"/>
    </row>
    <row r="7" spans="1:11" s="6" customFormat="1" ht="16.5">
      <c r="A7" s="32" t="s">
        <v>309</v>
      </c>
      <c r="B7" s="1"/>
      <c r="C7" s="3"/>
      <c r="D7" s="2"/>
      <c r="E7" s="2"/>
      <c r="F7" s="8" t="s">
        <v>310</v>
      </c>
    </row>
    <row r="8" spans="1:11" s="17" customFormat="1" ht="33" customHeight="1">
      <c r="A8" s="482" t="s">
        <v>329</v>
      </c>
      <c r="B8" s="493" t="s">
        <v>414</v>
      </c>
      <c r="C8" s="456"/>
      <c r="D8" s="456"/>
      <c r="E8" s="456"/>
      <c r="F8" s="453" t="s">
        <v>93</v>
      </c>
    </row>
    <row r="9" spans="1:11" s="17" customFormat="1" ht="17.25" customHeight="1">
      <c r="A9" s="474"/>
      <c r="B9" s="123" t="s">
        <v>1</v>
      </c>
      <c r="C9" s="123" t="s">
        <v>144</v>
      </c>
      <c r="D9" s="123" t="s">
        <v>13</v>
      </c>
      <c r="E9" s="123" t="s">
        <v>11</v>
      </c>
      <c r="F9" s="441"/>
    </row>
    <row r="10" spans="1:11" s="17" customFormat="1" ht="17.25" customHeight="1">
      <c r="A10" s="483"/>
      <c r="B10" s="124" t="s">
        <v>4</v>
      </c>
      <c r="C10" s="124" t="s">
        <v>240</v>
      </c>
      <c r="D10" s="124" t="s">
        <v>12</v>
      </c>
      <c r="E10" s="124" t="s">
        <v>6</v>
      </c>
      <c r="F10" s="454"/>
    </row>
    <row r="11" spans="1:11" s="17" customFormat="1" ht="24.95" customHeight="1" thickBot="1">
      <c r="A11" s="129" t="s">
        <v>145</v>
      </c>
      <c r="B11" s="323">
        <f t="shared" ref="B11:B21" si="0">SUM(C11:E11)</f>
        <v>0</v>
      </c>
      <c r="C11" s="324">
        <v>0</v>
      </c>
      <c r="D11" s="324">
        <v>0</v>
      </c>
      <c r="E11" s="324">
        <v>0</v>
      </c>
      <c r="F11" s="40" t="s">
        <v>243</v>
      </c>
    </row>
    <row r="12" spans="1:11" s="17" customFormat="1" ht="24.95" customHeight="1" thickTop="1" thickBot="1">
      <c r="A12" s="130" t="s">
        <v>244</v>
      </c>
      <c r="B12" s="325">
        <f t="shared" si="0"/>
        <v>254553</v>
      </c>
      <c r="C12" s="316">
        <v>10610</v>
      </c>
      <c r="D12" s="316">
        <v>5937</v>
      </c>
      <c r="E12" s="316">
        <v>238006</v>
      </c>
      <c r="F12" s="43" t="s">
        <v>245</v>
      </c>
    </row>
    <row r="13" spans="1:11" s="17" customFormat="1" ht="24.95" customHeight="1" thickTop="1" thickBot="1">
      <c r="A13" s="131" t="s">
        <v>146</v>
      </c>
      <c r="B13" s="329">
        <f t="shared" si="0"/>
        <v>2365</v>
      </c>
      <c r="C13" s="330">
        <v>513</v>
      </c>
      <c r="D13" s="330">
        <v>1852</v>
      </c>
      <c r="E13" s="330">
        <v>0</v>
      </c>
      <c r="F13" s="46" t="s">
        <v>147</v>
      </c>
    </row>
    <row r="14" spans="1:11" s="17" customFormat="1" ht="24.95" customHeight="1" thickTop="1" thickBot="1">
      <c r="A14" s="132" t="s">
        <v>148</v>
      </c>
      <c r="B14" s="325">
        <f t="shared" si="0"/>
        <v>0</v>
      </c>
      <c r="C14" s="316">
        <v>0</v>
      </c>
      <c r="D14" s="316">
        <v>0</v>
      </c>
      <c r="E14" s="316">
        <v>0</v>
      </c>
      <c r="F14" s="43" t="s">
        <v>149</v>
      </c>
    </row>
    <row r="15" spans="1:11" s="17" customFormat="1" ht="24.95" customHeight="1" thickTop="1" thickBot="1">
      <c r="A15" s="131" t="s">
        <v>246</v>
      </c>
      <c r="B15" s="329">
        <f t="shared" si="0"/>
        <v>413020</v>
      </c>
      <c r="C15" s="330">
        <v>0</v>
      </c>
      <c r="D15" s="330">
        <v>14493</v>
      </c>
      <c r="E15" s="330">
        <v>398527</v>
      </c>
      <c r="F15" s="46" t="s">
        <v>247</v>
      </c>
    </row>
    <row r="16" spans="1:11" s="17" customFormat="1" ht="24.95" customHeight="1" thickTop="1" thickBot="1">
      <c r="A16" s="132" t="s">
        <v>153</v>
      </c>
      <c r="B16" s="325">
        <f t="shared" si="0"/>
        <v>152914</v>
      </c>
      <c r="C16" s="316">
        <v>0</v>
      </c>
      <c r="D16" s="316">
        <v>15165</v>
      </c>
      <c r="E16" s="316">
        <v>137749</v>
      </c>
      <c r="F16" s="43" t="s">
        <v>154</v>
      </c>
    </row>
    <row r="17" spans="1:6" s="17" customFormat="1" ht="24.95" customHeight="1" thickTop="1" thickBot="1">
      <c r="A17" s="131" t="s">
        <v>155</v>
      </c>
      <c r="B17" s="329">
        <f t="shared" si="0"/>
        <v>579</v>
      </c>
      <c r="C17" s="330">
        <v>0</v>
      </c>
      <c r="D17" s="330">
        <v>8</v>
      </c>
      <c r="E17" s="330">
        <v>571</v>
      </c>
      <c r="F17" s="46" t="s">
        <v>248</v>
      </c>
    </row>
    <row r="18" spans="1:6" s="17" customFormat="1" ht="24.95" customHeight="1" thickTop="1" thickBot="1">
      <c r="A18" s="130" t="s">
        <v>159</v>
      </c>
      <c r="B18" s="325">
        <f t="shared" si="0"/>
        <v>0</v>
      </c>
      <c r="C18" s="316">
        <v>0</v>
      </c>
      <c r="D18" s="316">
        <v>0</v>
      </c>
      <c r="E18" s="316">
        <v>0</v>
      </c>
      <c r="F18" s="43" t="s">
        <v>249</v>
      </c>
    </row>
    <row r="19" spans="1:6" s="17" customFormat="1" ht="24.95" customHeight="1" thickTop="1" thickBot="1">
      <c r="A19" s="131" t="s">
        <v>161</v>
      </c>
      <c r="B19" s="329">
        <f t="shared" si="0"/>
        <v>0</v>
      </c>
      <c r="C19" s="330">
        <v>0</v>
      </c>
      <c r="D19" s="330">
        <v>0</v>
      </c>
      <c r="E19" s="330">
        <v>0</v>
      </c>
      <c r="F19" s="46" t="s">
        <v>250</v>
      </c>
    </row>
    <row r="20" spans="1:6" s="17" customFormat="1" ht="24.95" customHeight="1" thickTop="1" thickBot="1">
      <c r="A20" s="132" t="s">
        <v>725</v>
      </c>
      <c r="B20" s="325">
        <f t="shared" si="0"/>
        <v>6725</v>
      </c>
      <c r="C20" s="316">
        <v>0</v>
      </c>
      <c r="D20" s="316">
        <v>0</v>
      </c>
      <c r="E20" s="316">
        <v>6725</v>
      </c>
      <c r="F20" s="43" t="s">
        <v>251</v>
      </c>
    </row>
    <row r="21" spans="1:6" s="17" customFormat="1" ht="24.95" customHeight="1" thickTop="1">
      <c r="A21" s="133" t="s">
        <v>235</v>
      </c>
      <c r="B21" s="332">
        <f t="shared" si="0"/>
        <v>326715</v>
      </c>
      <c r="C21" s="333">
        <v>158</v>
      </c>
      <c r="D21" s="333">
        <v>31335</v>
      </c>
      <c r="E21" s="333">
        <v>295222</v>
      </c>
      <c r="F21" s="134" t="s">
        <v>252</v>
      </c>
    </row>
    <row r="22" spans="1:6" s="17" customFormat="1" ht="30" customHeight="1">
      <c r="A22" s="167" t="s">
        <v>234</v>
      </c>
      <c r="B22" s="328">
        <f>SUM(B11:B21)</f>
        <v>1156871</v>
      </c>
      <c r="C22" s="328">
        <f>SUM(C11:C21)</f>
        <v>11281</v>
      </c>
      <c r="D22" s="328">
        <f>SUM(D11:D21)</f>
        <v>68790</v>
      </c>
      <c r="E22" s="328">
        <f>SUM(E11:E21)</f>
        <v>1076800</v>
      </c>
      <c r="F22" s="175" t="s">
        <v>1</v>
      </c>
    </row>
    <row r="23" spans="1:6" ht="16.5">
      <c r="A23" s="4"/>
      <c r="B23" s="1"/>
      <c r="C23" s="277"/>
      <c r="D23" s="277"/>
      <c r="E23" s="277"/>
      <c r="F23" s="4"/>
    </row>
  </sheetData>
  <mergeCells count="9">
    <mergeCell ref="A1:F1"/>
    <mergeCell ref="A8:A10"/>
    <mergeCell ref="B8:E8"/>
    <mergeCell ref="A2:F2"/>
    <mergeCell ref="A3:F3"/>
    <mergeCell ref="A4:F4"/>
    <mergeCell ref="A5:F5"/>
    <mergeCell ref="F8:F10"/>
    <mergeCell ref="A6:F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tint="0.39997558519241921"/>
  </sheetPr>
  <dimension ref="A1:P17"/>
  <sheetViews>
    <sheetView view="pageBreakPreview" zoomScaleNormal="100" zoomScaleSheetLayoutView="100" workbookViewId="0">
      <selection activeCell="P12" sqref="P12"/>
    </sheetView>
  </sheetViews>
  <sheetFormatPr defaultRowHeight="12.75"/>
  <cols>
    <col min="1" max="1" width="18.7109375" style="13" customWidth="1"/>
    <col min="2" max="13" width="10.7109375" style="14" customWidth="1"/>
    <col min="14" max="14" width="18.7109375" style="13" customWidth="1"/>
  </cols>
  <sheetData>
    <row r="1" spans="1:16" s="15" customFormat="1" ht="54" customHeight="1">
      <c r="A1" s="452"/>
      <c r="B1" s="401"/>
      <c r="C1" s="401"/>
      <c r="D1" s="401"/>
      <c r="E1" s="401"/>
      <c r="F1" s="401"/>
      <c r="G1" s="401"/>
      <c r="H1" s="401"/>
      <c r="I1" s="401"/>
      <c r="J1" s="401"/>
      <c r="K1" s="401"/>
      <c r="L1" s="401"/>
      <c r="M1" s="401"/>
      <c r="N1" s="401"/>
    </row>
    <row r="2" spans="1:16" s="6" customFormat="1" ht="20.25">
      <c r="A2" s="449" t="s">
        <v>357</v>
      </c>
      <c r="B2" s="449"/>
      <c r="C2" s="449"/>
      <c r="D2" s="449"/>
      <c r="E2" s="449"/>
      <c r="F2" s="484"/>
      <c r="G2" s="484"/>
      <c r="H2" s="484"/>
      <c r="I2" s="484"/>
      <c r="J2" s="484"/>
      <c r="K2" s="484"/>
      <c r="L2" s="484"/>
      <c r="M2" s="484"/>
      <c r="N2" s="484"/>
    </row>
    <row r="3" spans="1:16" s="6" customFormat="1" ht="20.25">
      <c r="A3" s="449" t="s">
        <v>217</v>
      </c>
      <c r="B3" s="449"/>
      <c r="C3" s="449"/>
      <c r="D3" s="449"/>
      <c r="E3" s="449"/>
      <c r="F3" s="484"/>
      <c r="G3" s="484"/>
      <c r="H3" s="484"/>
      <c r="I3" s="484"/>
      <c r="J3" s="484"/>
      <c r="K3" s="484"/>
      <c r="L3" s="484"/>
      <c r="M3" s="484"/>
      <c r="N3" s="484"/>
    </row>
    <row r="4" spans="1:16" s="6" customFormat="1" ht="15.75" customHeight="1">
      <c r="A4" s="451" t="s">
        <v>358</v>
      </c>
      <c r="B4" s="451"/>
      <c r="C4" s="451"/>
      <c r="D4" s="451"/>
      <c r="E4" s="451"/>
      <c r="F4" s="485"/>
      <c r="G4" s="485"/>
      <c r="H4" s="485"/>
      <c r="I4" s="485"/>
      <c r="J4" s="485"/>
      <c r="K4" s="485"/>
      <c r="L4" s="485"/>
      <c r="M4" s="485"/>
      <c r="N4" s="485"/>
    </row>
    <row r="5" spans="1:16" s="6" customFormat="1" ht="15.75" customHeight="1">
      <c r="A5" s="451" t="s">
        <v>216</v>
      </c>
      <c r="B5" s="451"/>
      <c r="C5" s="451"/>
      <c r="D5" s="451"/>
      <c r="E5" s="451"/>
      <c r="F5" s="485"/>
      <c r="G5" s="485"/>
      <c r="H5" s="485"/>
      <c r="I5" s="485"/>
      <c r="J5" s="485"/>
      <c r="K5" s="485"/>
      <c r="L5" s="485"/>
      <c r="M5" s="485"/>
      <c r="N5" s="485"/>
    </row>
    <row r="6" spans="1:16" s="6" customFormat="1" ht="15.75" customHeight="1">
      <c r="A6" s="467" t="s">
        <v>785</v>
      </c>
      <c r="B6" s="467"/>
      <c r="C6" s="467"/>
      <c r="D6" s="467"/>
      <c r="E6" s="467"/>
      <c r="F6" s="467"/>
      <c r="G6" s="467"/>
      <c r="H6" s="486"/>
      <c r="I6" s="486"/>
      <c r="J6" s="486"/>
      <c r="K6" s="486"/>
      <c r="L6" s="486"/>
      <c r="M6" s="486"/>
      <c r="N6" s="486"/>
    </row>
    <row r="7" spans="1:16" s="6" customFormat="1" ht="15.75">
      <c r="A7" s="32" t="s">
        <v>311</v>
      </c>
      <c r="M7" s="10"/>
      <c r="N7" s="8" t="s">
        <v>312</v>
      </c>
    </row>
    <row r="8" spans="1:16" s="17" customFormat="1" ht="17.25" customHeight="1">
      <c r="A8" s="482" t="s">
        <v>218</v>
      </c>
      <c r="B8" s="488" t="s">
        <v>317</v>
      </c>
      <c r="C8" s="488"/>
      <c r="D8" s="488"/>
      <c r="E8" s="488" t="s">
        <v>350</v>
      </c>
      <c r="F8" s="488"/>
      <c r="G8" s="488"/>
      <c r="H8" s="488" t="s">
        <v>233</v>
      </c>
      <c r="I8" s="488"/>
      <c r="J8" s="488"/>
      <c r="K8" s="488" t="s">
        <v>232</v>
      </c>
      <c r="L8" s="488"/>
      <c r="M8" s="488"/>
      <c r="N8" s="453" t="s">
        <v>219</v>
      </c>
    </row>
    <row r="9" spans="1:16" s="17" customFormat="1" ht="29.25" customHeight="1">
      <c r="A9" s="474"/>
      <c r="B9" s="490" t="s">
        <v>359</v>
      </c>
      <c r="C9" s="487" t="s">
        <v>253</v>
      </c>
      <c r="D9" s="488"/>
      <c r="E9" s="490" t="s">
        <v>359</v>
      </c>
      <c r="F9" s="487" t="s">
        <v>253</v>
      </c>
      <c r="G9" s="488"/>
      <c r="H9" s="490" t="s">
        <v>359</v>
      </c>
      <c r="I9" s="487" t="s">
        <v>253</v>
      </c>
      <c r="J9" s="488"/>
      <c r="K9" s="490" t="s">
        <v>359</v>
      </c>
      <c r="L9" s="487" t="s">
        <v>253</v>
      </c>
      <c r="M9" s="488"/>
      <c r="N9" s="441"/>
    </row>
    <row r="10" spans="1:16" s="17" customFormat="1" ht="29.25" customHeight="1">
      <c r="A10" s="474"/>
      <c r="B10" s="491"/>
      <c r="C10" s="123" t="s">
        <v>236</v>
      </c>
      <c r="D10" s="123" t="s">
        <v>237</v>
      </c>
      <c r="E10" s="491"/>
      <c r="F10" s="123" t="s">
        <v>236</v>
      </c>
      <c r="G10" s="123" t="s">
        <v>237</v>
      </c>
      <c r="H10" s="491"/>
      <c r="I10" s="123" t="s">
        <v>236</v>
      </c>
      <c r="J10" s="123" t="s">
        <v>237</v>
      </c>
      <c r="K10" s="491"/>
      <c r="L10" s="123" t="s">
        <v>236</v>
      </c>
      <c r="M10" s="123" t="s">
        <v>237</v>
      </c>
      <c r="N10" s="441"/>
    </row>
    <row r="11" spans="1:16" s="17" customFormat="1" ht="29.25" customHeight="1">
      <c r="A11" s="483"/>
      <c r="B11" s="492"/>
      <c r="C11" s="113" t="s">
        <v>238</v>
      </c>
      <c r="D11" s="113" t="s">
        <v>239</v>
      </c>
      <c r="E11" s="492"/>
      <c r="F11" s="113" t="s">
        <v>238</v>
      </c>
      <c r="G11" s="113" t="s">
        <v>239</v>
      </c>
      <c r="H11" s="492"/>
      <c r="I11" s="113" t="s">
        <v>238</v>
      </c>
      <c r="J11" s="113" t="s">
        <v>239</v>
      </c>
      <c r="K11" s="492"/>
      <c r="L11" s="113" t="s">
        <v>238</v>
      </c>
      <c r="M11" s="113" t="s">
        <v>239</v>
      </c>
      <c r="N11" s="454"/>
    </row>
    <row r="12" spans="1:16" s="17" customFormat="1" ht="50.25" customHeight="1" thickBot="1">
      <c r="A12" s="114" t="s">
        <v>224</v>
      </c>
      <c r="B12" s="334">
        <f t="shared" ref="B12:D15" si="0">SUM(K12+H12+E12)</f>
        <v>65455</v>
      </c>
      <c r="C12" s="334">
        <f t="shared" si="0"/>
        <v>600851</v>
      </c>
      <c r="D12" s="334">
        <f t="shared" si="0"/>
        <v>681570</v>
      </c>
      <c r="E12" s="335">
        <v>0</v>
      </c>
      <c r="F12" s="335">
        <v>0</v>
      </c>
      <c r="G12" s="335">
        <v>0</v>
      </c>
      <c r="H12" s="335">
        <v>21756</v>
      </c>
      <c r="I12" s="335">
        <v>100473</v>
      </c>
      <c r="J12" s="335">
        <v>110913</v>
      </c>
      <c r="K12" s="335">
        <v>43699</v>
      </c>
      <c r="L12" s="335">
        <v>500378</v>
      </c>
      <c r="M12" s="335">
        <v>570657</v>
      </c>
      <c r="N12" s="115" t="s">
        <v>225</v>
      </c>
      <c r="P12" s="383"/>
    </row>
    <row r="13" spans="1:16" s="17" customFormat="1" ht="50.25" customHeight="1" thickTop="1" thickBot="1">
      <c r="A13" s="116" t="s">
        <v>226</v>
      </c>
      <c r="B13" s="336">
        <f t="shared" si="0"/>
        <v>16425</v>
      </c>
      <c r="C13" s="336">
        <f t="shared" si="0"/>
        <v>40908</v>
      </c>
      <c r="D13" s="336">
        <f t="shared" si="0"/>
        <v>175271</v>
      </c>
      <c r="E13" s="337">
        <v>362</v>
      </c>
      <c r="F13" s="337">
        <v>3554</v>
      </c>
      <c r="G13" s="337">
        <v>3752</v>
      </c>
      <c r="H13" s="337">
        <v>1817</v>
      </c>
      <c r="I13" s="337">
        <v>4430</v>
      </c>
      <c r="J13" s="337">
        <v>6954</v>
      </c>
      <c r="K13" s="337">
        <v>14246</v>
      </c>
      <c r="L13" s="337">
        <v>32924</v>
      </c>
      <c r="M13" s="337">
        <v>164565</v>
      </c>
      <c r="N13" s="117" t="s">
        <v>227</v>
      </c>
    </row>
    <row r="14" spans="1:16" s="17" customFormat="1" ht="50.25" customHeight="1" thickTop="1" thickBot="1">
      <c r="A14" s="118" t="s">
        <v>228</v>
      </c>
      <c r="B14" s="338">
        <f t="shared" si="0"/>
        <v>19411</v>
      </c>
      <c r="C14" s="338">
        <f t="shared" si="0"/>
        <v>83671</v>
      </c>
      <c r="D14" s="338">
        <f t="shared" si="0"/>
        <v>342823</v>
      </c>
      <c r="E14" s="339">
        <v>437</v>
      </c>
      <c r="F14" s="339">
        <v>31299</v>
      </c>
      <c r="G14" s="339">
        <v>31361</v>
      </c>
      <c r="H14" s="339">
        <v>6655</v>
      </c>
      <c r="I14" s="339">
        <v>10601</v>
      </c>
      <c r="J14" s="339">
        <v>36179</v>
      </c>
      <c r="K14" s="339">
        <v>12319</v>
      </c>
      <c r="L14" s="339">
        <v>41771</v>
      </c>
      <c r="M14" s="339">
        <v>275283</v>
      </c>
      <c r="N14" s="119" t="s">
        <v>229</v>
      </c>
    </row>
    <row r="15" spans="1:16" s="17" customFormat="1" ht="50.25" customHeight="1" thickTop="1">
      <c r="A15" s="120" t="s">
        <v>240</v>
      </c>
      <c r="B15" s="340">
        <f t="shared" si="0"/>
        <v>156358</v>
      </c>
      <c r="C15" s="340">
        <f t="shared" si="0"/>
        <v>1455773</v>
      </c>
      <c r="D15" s="340">
        <f t="shared" si="0"/>
        <v>2445598</v>
      </c>
      <c r="E15" s="341">
        <v>49668</v>
      </c>
      <c r="F15" s="341">
        <v>22085</v>
      </c>
      <c r="G15" s="341">
        <v>28620</v>
      </c>
      <c r="H15" s="341">
        <v>18225</v>
      </c>
      <c r="I15" s="341">
        <v>108708</v>
      </c>
      <c r="J15" s="341">
        <v>182463</v>
      </c>
      <c r="K15" s="341">
        <v>88465</v>
      </c>
      <c r="L15" s="341">
        <v>1324980</v>
      </c>
      <c r="M15" s="341">
        <v>2234515</v>
      </c>
      <c r="N15" s="121" t="s">
        <v>242</v>
      </c>
    </row>
    <row r="16" spans="1:16" s="17" customFormat="1" ht="50.25" customHeight="1">
      <c r="A16" s="373" t="s">
        <v>234</v>
      </c>
      <c r="B16" s="376">
        <f t="shared" ref="B16:L16" si="1">SUM(B12:B15)</f>
        <v>257649</v>
      </c>
      <c r="C16" s="376">
        <f t="shared" si="1"/>
        <v>2181203</v>
      </c>
      <c r="D16" s="376">
        <f t="shared" si="1"/>
        <v>3645262</v>
      </c>
      <c r="E16" s="376">
        <f t="shared" si="1"/>
        <v>50467</v>
      </c>
      <c r="F16" s="376">
        <f t="shared" si="1"/>
        <v>56938</v>
      </c>
      <c r="G16" s="376">
        <f t="shared" si="1"/>
        <v>63733</v>
      </c>
      <c r="H16" s="376">
        <f t="shared" si="1"/>
        <v>48453</v>
      </c>
      <c r="I16" s="376">
        <f t="shared" si="1"/>
        <v>224212</v>
      </c>
      <c r="J16" s="376">
        <f t="shared" si="1"/>
        <v>336509</v>
      </c>
      <c r="K16" s="376">
        <f t="shared" si="1"/>
        <v>158729</v>
      </c>
      <c r="L16" s="376">
        <f t="shared" si="1"/>
        <v>1900053</v>
      </c>
      <c r="M16" s="376">
        <f>SUM(M12:M15)</f>
        <v>3245020</v>
      </c>
      <c r="N16" s="374" t="s">
        <v>254</v>
      </c>
    </row>
    <row r="17" spans="1:14">
      <c r="A17" s="276"/>
      <c r="B17" s="277"/>
      <c r="C17" s="277"/>
      <c r="D17" s="277"/>
      <c r="E17" s="277"/>
      <c r="F17" s="277"/>
      <c r="G17" s="277"/>
      <c r="H17" s="277"/>
      <c r="I17" s="277"/>
      <c r="J17" s="277"/>
      <c r="K17" s="277"/>
      <c r="L17" s="277"/>
      <c r="M17" s="277"/>
      <c r="N17" s="276"/>
    </row>
  </sheetData>
  <mergeCells count="20">
    <mergeCell ref="A1:N1"/>
    <mergeCell ref="E9:E11"/>
    <mergeCell ref="F9:G9"/>
    <mergeCell ref="K9:K11"/>
    <mergeCell ref="L9:M9"/>
    <mergeCell ref="A6:N6"/>
    <mergeCell ref="H9:H11"/>
    <mergeCell ref="A8:A11"/>
    <mergeCell ref="B8:D8"/>
    <mergeCell ref="E8:G8"/>
    <mergeCell ref="K8:M8"/>
    <mergeCell ref="A2:N2"/>
    <mergeCell ref="A3:N3"/>
    <mergeCell ref="A4:N4"/>
    <mergeCell ref="A5:N5"/>
    <mergeCell ref="N8:N11"/>
    <mergeCell ref="H8:J8"/>
    <mergeCell ref="I9:J9"/>
    <mergeCell ref="B9:B11"/>
    <mergeCell ref="C9:D9"/>
  </mergeCells>
  <phoneticPr fontId="0" type="noConversion"/>
  <printOptions horizontalCentered="1" verticalCentered="1"/>
  <pageMargins left="0" right="0" top="0" bottom="0" header="0.51181102362204722" footer="0.51181102362204722"/>
  <pageSetup paperSize="9" scale="8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A1:I23"/>
  <sheetViews>
    <sheetView view="pageBreakPreview" topLeftCell="A4" zoomScaleNormal="100" zoomScaleSheetLayoutView="100" workbookViewId="0">
      <selection activeCell="Q23" sqref="Q23"/>
    </sheetView>
  </sheetViews>
  <sheetFormatPr defaultRowHeight="12.75"/>
  <cols>
    <col min="1" max="1" width="45.7109375" style="13" customWidth="1"/>
    <col min="2" max="5" width="10.7109375" style="14" customWidth="1"/>
    <col min="6" max="6" width="45.7109375" style="13" customWidth="1"/>
  </cols>
  <sheetData>
    <row r="1" spans="1:9" s="15" customFormat="1" ht="54" customHeight="1">
      <c r="A1" s="452"/>
      <c r="B1" s="401"/>
      <c r="C1" s="401"/>
      <c r="D1" s="401"/>
      <c r="E1" s="401"/>
      <c r="F1" s="401"/>
    </row>
    <row r="2" spans="1:9" s="6" customFormat="1" ht="20.25">
      <c r="A2" s="449" t="s">
        <v>360</v>
      </c>
      <c r="B2" s="449"/>
      <c r="C2" s="449"/>
      <c r="D2" s="449"/>
      <c r="E2" s="449"/>
      <c r="F2" s="449"/>
      <c r="G2" s="12"/>
      <c r="H2" s="12"/>
      <c r="I2" s="12"/>
    </row>
    <row r="3" spans="1:9" s="6" customFormat="1" ht="20.25">
      <c r="A3" s="449" t="s">
        <v>217</v>
      </c>
      <c r="B3" s="449"/>
      <c r="C3" s="449"/>
      <c r="D3" s="449"/>
      <c r="E3" s="449"/>
      <c r="F3" s="449"/>
      <c r="G3" s="12"/>
      <c r="H3" s="12"/>
      <c r="I3" s="12"/>
    </row>
    <row r="4" spans="1:9" s="6" customFormat="1" ht="15.75" customHeight="1">
      <c r="A4" s="451" t="s">
        <v>361</v>
      </c>
      <c r="B4" s="451"/>
      <c r="C4" s="451"/>
      <c r="D4" s="451"/>
      <c r="E4" s="451"/>
      <c r="F4" s="451"/>
      <c r="G4" s="11"/>
      <c r="H4" s="11"/>
      <c r="I4" s="11"/>
    </row>
    <row r="5" spans="1:9" s="6" customFormat="1" ht="15.75" customHeight="1">
      <c r="A5" s="451" t="s">
        <v>216</v>
      </c>
      <c r="B5" s="451"/>
      <c r="C5" s="451"/>
      <c r="D5" s="451"/>
      <c r="E5" s="451"/>
      <c r="F5" s="451"/>
      <c r="G5" s="11"/>
      <c r="H5" s="11"/>
      <c r="I5" s="11"/>
    </row>
    <row r="6" spans="1:9" s="6" customFormat="1" ht="15.75" customHeight="1">
      <c r="A6" s="467" t="s">
        <v>785</v>
      </c>
      <c r="B6" s="467"/>
      <c r="C6" s="467"/>
      <c r="D6" s="467"/>
      <c r="E6" s="467"/>
      <c r="F6" s="467"/>
      <c r="G6" s="11"/>
      <c r="H6" s="11"/>
      <c r="I6" s="11"/>
    </row>
    <row r="7" spans="1:9" s="6" customFormat="1" ht="16.5">
      <c r="A7" s="32" t="s">
        <v>313</v>
      </c>
      <c r="B7" s="1"/>
      <c r="C7" s="3"/>
      <c r="D7" s="2"/>
      <c r="E7" s="2"/>
      <c r="F7" s="8" t="s">
        <v>194</v>
      </c>
    </row>
    <row r="8" spans="1:9" s="17" customFormat="1" ht="33" customHeight="1">
      <c r="A8" s="482" t="s">
        <v>329</v>
      </c>
      <c r="B8" s="487" t="s">
        <v>415</v>
      </c>
      <c r="C8" s="488"/>
      <c r="D8" s="488"/>
      <c r="E8" s="488"/>
      <c r="F8" s="453" t="s">
        <v>93</v>
      </c>
    </row>
    <row r="9" spans="1:9" s="17" customFormat="1" ht="17.25" customHeight="1">
      <c r="A9" s="474"/>
      <c r="B9" s="123" t="s">
        <v>1</v>
      </c>
      <c r="C9" s="123" t="s">
        <v>144</v>
      </c>
      <c r="D9" s="123" t="s">
        <v>13</v>
      </c>
      <c r="E9" s="123" t="s">
        <v>11</v>
      </c>
      <c r="F9" s="441"/>
    </row>
    <row r="10" spans="1:9" s="17" customFormat="1" ht="17.25" customHeight="1">
      <c r="A10" s="483"/>
      <c r="B10" s="124" t="s">
        <v>4</v>
      </c>
      <c r="C10" s="124" t="s">
        <v>240</v>
      </c>
      <c r="D10" s="124" t="s">
        <v>12</v>
      </c>
      <c r="E10" s="124" t="s">
        <v>6</v>
      </c>
      <c r="F10" s="454"/>
    </row>
    <row r="11" spans="1:9" s="17" customFormat="1" ht="24.75" customHeight="1" thickBot="1">
      <c r="A11" s="135" t="s">
        <v>726</v>
      </c>
      <c r="B11" s="323">
        <f>SUM(C11:E11)</f>
        <v>11979</v>
      </c>
      <c r="C11" s="324">
        <v>4996</v>
      </c>
      <c r="D11" s="324">
        <v>3230</v>
      </c>
      <c r="E11" s="324">
        <v>3753</v>
      </c>
      <c r="F11" s="40" t="s">
        <v>255</v>
      </c>
    </row>
    <row r="12" spans="1:9" s="17" customFormat="1" ht="24.75" customHeight="1" thickTop="1" thickBot="1">
      <c r="A12" s="136" t="s">
        <v>256</v>
      </c>
      <c r="B12" s="325">
        <f>SUM(C12:E12)</f>
        <v>1158</v>
      </c>
      <c r="C12" s="316">
        <v>0</v>
      </c>
      <c r="D12" s="316">
        <v>706</v>
      </c>
      <c r="E12" s="316">
        <v>452</v>
      </c>
      <c r="F12" s="43" t="s">
        <v>257</v>
      </c>
    </row>
    <row r="13" spans="1:9" s="17" customFormat="1" ht="24.75" customHeight="1" thickTop="1" thickBot="1">
      <c r="A13" s="135" t="s">
        <v>258</v>
      </c>
      <c r="B13" s="323">
        <f t="shared" ref="B13:B21" si="0">SUM(C13:E13)</f>
        <v>82833</v>
      </c>
      <c r="C13" s="324">
        <v>0</v>
      </c>
      <c r="D13" s="324">
        <v>53</v>
      </c>
      <c r="E13" s="324">
        <v>82780</v>
      </c>
      <c r="F13" s="40" t="s">
        <v>259</v>
      </c>
    </row>
    <row r="14" spans="1:9" s="17" customFormat="1" ht="24.75" customHeight="1" thickTop="1" thickBot="1">
      <c r="A14" s="136" t="s">
        <v>260</v>
      </c>
      <c r="B14" s="325">
        <f t="shared" si="0"/>
        <v>4183</v>
      </c>
      <c r="C14" s="316">
        <v>0</v>
      </c>
      <c r="D14" s="316">
        <v>379</v>
      </c>
      <c r="E14" s="316">
        <v>3804</v>
      </c>
      <c r="F14" s="43" t="s">
        <v>261</v>
      </c>
    </row>
    <row r="15" spans="1:9" s="17" customFormat="1" ht="24.75" customHeight="1" thickTop="1" thickBot="1">
      <c r="A15" s="135" t="s">
        <v>98</v>
      </c>
      <c r="B15" s="323">
        <f t="shared" si="0"/>
        <v>0</v>
      </c>
      <c r="C15" s="324">
        <v>0</v>
      </c>
      <c r="D15" s="324">
        <v>0</v>
      </c>
      <c r="E15" s="324">
        <v>0</v>
      </c>
      <c r="F15" s="40" t="s">
        <v>262</v>
      </c>
    </row>
    <row r="16" spans="1:9" s="17" customFormat="1" ht="24.75" customHeight="1" thickTop="1" thickBot="1">
      <c r="A16" s="136" t="s">
        <v>100</v>
      </c>
      <c r="B16" s="325">
        <f t="shared" si="0"/>
        <v>523912</v>
      </c>
      <c r="C16" s="316">
        <v>0</v>
      </c>
      <c r="D16" s="316">
        <v>4899</v>
      </c>
      <c r="E16" s="316">
        <v>519013</v>
      </c>
      <c r="F16" s="43" t="s">
        <v>101</v>
      </c>
    </row>
    <row r="17" spans="1:6" s="17" customFormat="1" ht="24.75" customHeight="1" thickTop="1" thickBot="1">
      <c r="A17" s="135" t="s">
        <v>102</v>
      </c>
      <c r="B17" s="323">
        <f t="shared" si="0"/>
        <v>104228</v>
      </c>
      <c r="C17" s="324">
        <v>545</v>
      </c>
      <c r="D17" s="324">
        <v>6398</v>
      </c>
      <c r="E17" s="324">
        <v>97285</v>
      </c>
      <c r="F17" s="40" t="s">
        <v>263</v>
      </c>
    </row>
    <row r="18" spans="1:6" s="17" customFormat="1" ht="24.75" customHeight="1" thickTop="1" thickBot="1">
      <c r="A18" s="136" t="s">
        <v>264</v>
      </c>
      <c r="B18" s="325">
        <f t="shared" si="0"/>
        <v>25</v>
      </c>
      <c r="C18" s="316">
        <v>0</v>
      </c>
      <c r="D18" s="316">
        <v>25</v>
      </c>
      <c r="E18" s="316">
        <v>0</v>
      </c>
      <c r="F18" s="43" t="s">
        <v>265</v>
      </c>
    </row>
    <row r="19" spans="1:6" s="17" customFormat="1" ht="24.75" customHeight="1" thickTop="1" thickBot="1">
      <c r="A19" s="135" t="s">
        <v>106</v>
      </c>
      <c r="B19" s="323">
        <f t="shared" si="0"/>
        <v>13342</v>
      </c>
      <c r="C19" s="324">
        <v>0</v>
      </c>
      <c r="D19" s="324">
        <v>0</v>
      </c>
      <c r="E19" s="324">
        <v>13342</v>
      </c>
      <c r="F19" s="40" t="s">
        <v>266</v>
      </c>
    </row>
    <row r="20" spans="1:6" s="17" customFormat="1" ht="24.75" customHeight="1" thickTop="1" thickBot="1">
      <c r="A20" s="136" t="s">
        <v>108</v>
      </c>
      <c r="B20" s="325">
        <f t="shared" si="0"/>
        <v>0</v>
      </c>
      <c r="C20" s="316">
        <v>0</v>
      </c>
      <c r="D20" s="316">
        <v>0</v>
      </c>
      <c r="E20" s="316">
        <v>0</v>
      </c>
      <c r="F20" s="43" t="s">
        <v>109</v>
      </c>
    </row>
    <row r="21" spans="1:6" s="17" customFormat="1" ht="24.75" customHeight="1" thickTop="1" thickBot="1">
      <c r="A21" s="137" t="s">
        <v>106</v>
      </c>
      <c r="B21" s="342">
        <f t="shared" si="0"/>
        <v>0</v>
      </c>
      <c r="C21" s="343">
        <v>0</v>
      </c>
      <c r="D21" s="343">
        <v>0</v>
      </c>
      <c r="E21" s="343">
        <v>0</v>
      </c>
      <c r="F21" s="68" t="s">
        <v>267</v>
      </c>
    </row>
    <row r="22" spans="1:6" s="17" customFormat="1" ht="24.75" customHeight="1" thickTop="1">
      <c r="A22" s="138" t="s">
        <v>268</v>
      </c>
      <c r="B22" s="331">
        <f>SUM(C22:E22)</f>
        <v>15365</v>
      </c>
      <c r="C22" s="320">
        <v>63</v>
      </c>
      <c r="D22" s="320">
        <v>1138</v>
      </c>
      <c r="E22" s="320">
        <v>14164</v>
      </c>
      <c r="F22" s="49" t="s">
        <v>269</v>
      </c>
    </row>
    <row r="23" spans="1:6" s="17" customFormat="1" ht="43.5" customHeight="1">
      <c r="A23" s="373" t="s">
        <v>234</v>
      </c>
      <c r="B23" s="322">
        <f>SUM(B11:B22)</f>
        <v>757025</v>
      </c>
      <c r="C23" s="322">
        <f>SUM(C11:C22)</f>
        <v>5604</v>
      </c>
      <c r="D23" s="322">
        <f>SUM(D11:D22)</f>
        <v>16828</v>
      </c>
      <c r="E23" s="322">
        <f>SUM(E11:E22)</f>
        <v>734593</v>
      </c>
      <c r="F23" s="374" t="s">
        <v>254</v>
      </c>
    </row>
  </sheetData>
  <mergeCells count="9">
    <mergeCell ref="A1:F1"/>
    <mergeCell ref="A8:A10"/>
    <mergeCell ref="B8:E8"/>
    <mergeCell ref="A2:F2"/>
    <mergeCell ref="A3:F3"/>
    <mergeCell ref="A4:F4"/>
    <mergeCell ref="A5:F5"/>
    <mergeCell ref="F8:F10"/>
    <mergeCell ref="A6:F6"/>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10"/>
  <sheetViews>
    <sheetView view="pageBreakPreview" zoomScaleNormal="96" zoomScaleSheetLayoutView="100" workbookViewId="0">
      <selection activeCell="A3" sqref="A3:B3"/>
    </sheetView>
  </sheetViews>
  <sheetFormatPr defaultColWidth="9.140625" defaultRowHeight="23.25"/>
  <cols>
    <col min="1" max="1" width="13.7109375" style="189" customWidth="1"/>
    <col min="2" max="2" width="50.7109375" style="189" customWidth="1"/>
    <col min="3" max="3" width="4.7109375" style="188" customWidth="1"/>
    <col min="4" max="4" width="50.7109375" style="188" customWidth="1"/>
    <col min="5" max="5" width="13.7109375" style="188" customWidth="1"/>
    <col min="6" max="16384" width="9.140625" style="188"/>
  </cols>
  <sheetData>
    <row r="1" spans="1:11" s="187" customFormat="1" ht="49.5" customHeight="1">
      <c r="A1" s="400"/>
      <c r="B1" s="400"/>
      <c r="C1" s="400"/>
      <c r="D1" s="400"/>
      <c r="E1" s="400"/>
      <c r="F1" s="194"/>
      <c r="G1" s="195"/>
      <c r="H1" s="195"/>
    </row>
    <row r="2" spans="1:11" ht="57.75" customHeight="1">
      <c r="A2" s="396" t="s">
        <v>418</v>
      </c>
      <c r="B2" s="396"/>
      <c r="C2" s="193"/>
      <c r="D2" s="400"/>
      <c r="E2" s="400"/>
      <c r="I2" s="193"/>
      <c r="J2" s="193"/>
      <c r="K2" s="193"/>
    </row>
    <row r="3" spans="1:11" ht="124.5" customHeight="1">
      <c r="A3" s="395" t="s">
        <v>779</v>
      </c>
      <c r="B3" s="395"/>
      <c r="D3" s="392" t="s">
        <v>781</v>
      </c>
      <c r="E3" s="392"/>
    </row>
    <row r="4" spans="1:11" ht="126" customHeight="1">
      <c r="A4" s="395" t="s">
        <v>778</v>
      </c>
      <c r="B4" s="395"/>
      <c r="D4" s="392" t="s">
        <v>775</v>
      </c>
      <c r="E4" s="392"/>
    </row>
    <row r="5" spans="1:11" ht="88.5" customHeight="1">
      <c r="A5" s="395" t="s">
        <v>780</v>
      </c>
      <c r="B5" s="395"/>
      <c r="D5" s="392" t="s">
        <v>776</v>
      </c>
      <c r="E5" s="392"/>
    </row>
    <row r="6" spans="1:11" ht="42.75" customHeight="1">
      <c r="A6" s="399" t="s">
        <v>417</v>
      </c>
      <c r="B6" s="399"/>
      <c r="C6" s="192"/>
      <c r="D6" s="392" t="s">
        <v>416</v>
      </c>
      <c r="E6" s="392"/>
    </row>
    <row r="7" spans="1:11" s="257" customFormat="1" ht="76.5" customHeight="1">
      <c r="A7" s="397" t="s">
        <v>840</v>
      </c>
      <c r="B7" s="398"/>
      <c r="C7" s="256"/>
      <c r="D7" s="393" t="s">
        <v>777</v>
      </c>
      <c r="E7" s="394"/>
    </row>
    <row r="8" spans="1:11" ht="67.5" customHeight="1">
      <c r="A8" s="191"/>
    </row>
    <row r="9" spans="1:11" ht="67.5" customHeight="1">
      <c r="E9" s="190"/>
    </row>
    <row r="10" spans="1:11" ht="43.5" customHeight="1">
      <c r="A10" s="190"/>
      <c r="B10" s="190"/>
      <c r="D10" s="190"/>
    </row>
  </sheetData>
  <mergeCells count="13">
    <mergeCell ref="A1:E1"/>
    <mergeCell ref="D4:E4"/>
    <mergeCell ref="A3:B3"/>
    <mergeCell ref="A4:B4"/>
    <mergeCell ref="D2:E2"/>
    <mergeCell ref="D3:E3"/>
    <mergeCell ref="D6:E6"/>
    <mergeCell ref="D7:E7"/>
    <mergeCell ref="A5:B5"/>
    <mergeCell ref="A2:B2"/>
    <mergeCell ref="A7:B7"/>
    <mergeCell ref="A6:B6"/>
    <mergeCell ref="D5:E5"/>
  </mergeCells>
  <printOptions horizontalCentered="1" verticalCentered="1"/>
  <pageMargins left="0" right="0" top="0" bottom="0" header="0.3" footer="0.3"/>
  <pageSetup paperSize="9" orientation="landscape" r:id="rId1"/>
  <drawing r:id="rId2"/>
  <legacyDrawing r:id="rId3"/>
  <oleObjects>
    <mc:AlternateContent xmlns:mc="http://schemas.openxmlformats.org/markup-compatibility/2006">
      <mc:Choice Requires="x14">
        <oleObject progId="MSWordArt.2" shapeId="74753" r:id="rId4">
          <objectPr defaultSize="0" autoPict="0" r:id="rId5">
            <anchor moveWithCells="1" sizeWithCells="1">
              <from>
                <xdr:col>3</xdr:col>
                <xdr:colOff>1762125</xdr:colOff>
                <xdr:row>1</xdr:row>
                <xdr:rowOff>95250</xdr:rowOff>
              </from>
              <to>
                <xdr:col>3</xdr:col>
                <xdr:colOff>2647950</xdr:colOff>
                <xdr:row>1</xdr:row>
                <xdr:rowOff>628650</xdr:rowOff>
              </to>
            </anchor>
          </objectPr>
        </oleObject>
      </mc:Choice>
      <mc:Fallback>
        <oleObject progId="MSWordArt.2" shapeId="74753"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A1:K29"/>
  <sheetViews>
    <sheetView view="pageBreakPreview" topLeftCell="A4" zoomScaleNormal="89" zoomScaleSheetLayoutView="100" workbookViewId="0">
      <selection activeCell="Q23" sqref="Q23"/>
    </sheetView>
  </sheetViews>
  <sheetFormatPr defaultRowHeight="12.75"/>
  <cols>
    <col min="1" max="1" width="45.7109375" style="13" customWidth="1"/>
    <col min="2" max="5" width="11.7109375" style="14" customWidth="1"/>
    <col min="6" max="6" width="45.7109375" style="13" customWidth="1"/>
  </cols>
  <sheetData>
    <row r="1" spans="1:11" s="15" customFormat="1" ht="54" customHeight="1">
      <c r="A1" s="452"/>
      <c r="B1" s="401"/>
      <c r="C1" s="401"/>
      <c r="D1" s="401"/>
      <c r="E1" s="401"/>
      <c r="F1" s="401"/>
    </row>
    <row r="2" spans="1:11" s="6" customFormat="1" ht="20.25">
      <c r="A2" s="449" t="s">
        <v>362</v>
      </c>
      <c r="B2" s="449"/>
      <c r="C2" s="449"/>
      <c r="D2" s="449"/>
      <c r="E2" s="449"/>
      <c r="F2" s="449"/>
      <c r="G2" s="12"/>
      <c r="H2" s="12"/>
      <c r="I2" s="12"/>
      <c r="J2" s="12"/>
      <c r="K2" s="12"/>
    </row>
    <row r="3" spans="1:11" s="6" customFormat="1" ht="20.25">
      <c r="A3" s="449" t="s">
        <v>217</v>
      </c>
      <c r="B3" s="449"/>
      <c r="C3" s="449"/>
      <c r="D3" s="449"/>
      <c r="E3" s="449"/>
      <c r="F3" s="449"/>
      <c r="G3" s="5"/>
      <c r="H3" s="12"/>
      <c r="I3" s="12"/>
      <c r="J3" s="12"/>
      <c r="K3" s="12"/>
    </row>
    <row r="4" spans="1:11" s="6" customFormat="1" ht="15.75" customHeight="1">
      <c r="A4" s="451" t="s">
        <v>363</v>
      </c>
      <c r="B4" s="451"/>
      <c r="C4" s="451"/>
      <c r="D4" s="451"/>
      <c r="E4" s="451"/>
      <c r="F4" s="451"/>
      <c r="G4" s="11"/>
      <c r="H4" s="11"/>
      <c r="I4" s="11"/>
      <c r="J4" s="11"/>
      <c r="K4" s="11"/>
    </row>
    <row r="5" spans="1:11" s="6" customFormat="1" ht="15.75" customHeight="1">
      <c r="A5" s="451" t="s">
        <v>216</v>
      </c>
      <c r="B5" s="451"/>
      <c r="C5" s="451"/>
      <c r="D5" s="451"/>
      <c r="E5" s="451"/>
      <c r="F5" s="451"/>
      <c r="G5" s="7"/>
      <c r="H5" s="11"/>
      <c r="I5" s="11"/>
      <c r="J5" s="11"/>
      <c r="K5" s="11"/>
    </row>
    <row r="6" spans="1:11" s="6" customFormat="1" ht="15.75" customHeight="1">
      <c r="A6" s="467" t="s">
        <v>785</v>
      </c>
      <c r="B6" s="467"/>
      <c r="C6" s="467"/>
      <c r="D6" s="467"/>
      <c r="E6" s="467"/>
      <c r="F6" s="467"/>
      <c r="G6" s="7"/>
      <c r="H6" s="11"/>
      <c r="I6" s="11"/>
      <c r="J6" s="11"/>
      <c r="K6" s="11"/>
    </row>
    <row r="7" spans="1:11" s="6" customFormat="1" ht="16.5">
      <c r="A7" s="32" t="s">
        <v>314</v>
      </c>
      <c r="B7" s="1"/>
      <c r="C7" s="176"/>
      <c r="D7" s="2"/>
      <c r="E7" s="2"/>
      <c r="F7" s="8" t="s">
        <v>195</v>
      </c>
    </row>
    <row r="8" spans="1:11" s="17" customFormat="1" ht="34.5" customHeight="1">
      <c r="A8" s="482" t="s">
        <v>329</v>
      </c>
      <c r="B8" s="493" t="s">
        <v>414</v>
      </c>
      <c r="C8" s="456"/>
      <c r="D8" s="456"/>
      <c r="E8" s="456"/>
      <c r="F8" s="453" t="s">
        <v>93</v>
      </c>
    </row>
    <row r="9" spans="1:11" s="17" customFormat="1" ht="17.25" customHeight="1">
      <c r="A9" s="474"/>
      <c r="B9" s="123" t="s">
        <v>1</v>
      </c>
      <c r="C9" s="123" t="s">
        <v>144</v>
      </c>
      <c r="D9" s="123" t="s">
        <v>13</v>
      </c>
      <c r="E9" s="123" t="s">
        <v>11</v>
      </c>
      <c r="F9" s="441"/>
    </row>
    <row r="10" spans="1:11" s="17" customFormat="1" ht="17.25" customHeight="1">
      <c r="A10" s="483"/>
      <c r="B10" s="112" t="s">
        <v>4</v>
      </c>
      <c r="C10" s="112" t="s">
        <v>240</v>
      </c>
      <c r="D10" s="112" t="s">
        <v>12</v>
      </c>
      <c r="E10" s="112" t="s">
        <v>6</v>
      </c>
      <c r="F10" s="454"/>
    </row>
    <row r="11" spans="1:11" s="72" customFormat="1" ht="24.95" customHeight="1" thickBot="1">
      <c r="A11" s="139" t="s">
        <v>163</v>
      </c>
      <c r="B11" s="266"/>
      <c r="C11" s="39"/>
      <c r="D11" s="39"/>
      <c r="E11" s="39"/>
      <c r="F11" s="71" t="s">
        <v>164</v>
      </c>
    </row>
    <row r="12" spans="1:11" s="17" customFormat="1" ht="19.5" customHeight="1" thickTop="1" thickBot="1">
      <c r="A12" s="140" t="s">
        <v>270</v>
      </c>
      <c r="B12" s="267">
        <f t="shared" ref="B12:B17" si="0">SUM(C12:E12)</f>
        <v>3445624</v>
      </c>
      <c r="C12" s="42">
        <v>216227</v>
      </c>
      <c r="D12" s="42">
        <v>551087</v>
      </c>
      <c r="E12" s="42">
        <v>2678310</v>
      </c>
      <c r="F12" s="79" t="s">
        <v>271</v>
      </c>
    </row>
    <row r="13" spans="1:11" s="17" customFormat="1" ht="19.5" customHeight="1" thickTop="1" thickBot="1">
      <c r="A13" s="141" t="s">
        <v>272</v>
      </c>
      <c r="B13" s="266">
        <f t="shared" si="0"/>
        <v>2181202</v>
      </c>
      <c r="C13" s="39">
        <v>56937</v>
      </c>
      <c r="D13" s="39">
        <v>224212</v>
      </c>
      <c r="E13" s="39">
        <v>1900053</v>
      </c>
      <c r="F13" s="81" t="s">
        <v>273</v>
      </c>
    </row>
    <row r="14" spans="1:11" s="17" customFormat="1" ht="19.5" customHeight="1" thickTop="1" thickBot="1">
      <c r="A14" s="140" t="s">
        <v>274</v>
      </c>
      <c r="B14" s="267">
        <f t="shared" si="0"/>
        <v>191805</v>
      </c>
      <c r="C14" s="42">
        <v>13711</v>
      </c>
      <c r="D14" s="42">
        <v>25682</v>
      </c>
      <c r="E14" s="42">
        <v>152412</v>
      </c>
      <c r="F14" s="79" t="s">
        <v>275</v>
      </c>
    </row>
    <row r="15" spans="1:11" s="17" customFormat="1" ht="19.5" customHeight="1" thickTop="1" thickBot="1">
      <c r="A15" s="142" t="s">
        <v>276</v>
      </c>
      <c r="B15" s="274">
        <f t="shared" si="0"/>
        <v>6725</v>
      </c>
      <c r="C15" s="67">
        <v>0</v>
      </c>
      <c r="D15" s="67">
        <v>0</v>
      </c>
      <c r="E15" s="67">
        <v>6725</v>
      </c>
      <c r="F15" s="83" t="s">
        <v>727</v>
      </c>
    </row>
    <row r="16" spans="1:11" s="17" customFormat="1" ht="19.5" customHeight="1" thickTop="1" thickBot="1">
      <c r="A16" s="140" t="s">
        <v>277</v>
      </c>
      <c r="B16" s="267">
        <f t="shared" si="0"/>
        <v>506868</v>
      </c>
      <c r="C16" s="42">
        <v>35169</v>
      </c>
      <c r="D16" s="42">
        <v>64439</v>
      </c>
      <c r="E16" s="42">
        <v>407260</v>
      </c>
      <c r="F16" s="79" t="s">
        <v>278</v>
      </c>
    </row>
    <row r="17" spans="1:6" s="17" customFormat="1" ht="19.5" customHeight="1" thickTop="1">
      <c r="A17" s="142" t="s">
        <v>279</v>
      </c>
      <c r="B17" s="274">
        <f t="shared" si="0"/>
        <v>36064</v>
      </c>
      <c r="C17" s="67">
        <v>3634</v>
      </c>
      <c r="D17" s="67">
        <v>1853</v>
      </c>
      <c r="E17" s="67">
        <v>30577</v>
      </c>
      <c r="F17" s="83" t="s">
        <v>280</v>
      </c>
    </row>
    <row r="18" spans="1:6" s="17" customFormat="1" ht="24.75" customHeight="1">
      <c r="A18" s="63" t="s">
        <v>281</v>
      </c>
      <c r="B18" s="273">
        <f>B12-B13+B14+B15-B16+B17</f>
        <v>992148</v>
      </c>
      <c r="C18" s="273">
        <f>C12-C13+C14+C15-C16+C17</f>
        <v>141466</v>
      </c>
      <c r="D18" s="273">
        <f>D12-D13+D14+D15-D16+D17</f>
        <v>289971</v>
      </c>
      <c r="E18" s="273">
        <f>E12-E13+E14+E15-E16+E17</f>
        <v>560711</v>
      </c>
      <c r="F18" s="64" t="s">
        <v>282</v>
      </c>
    </row>
    <row r="19" spans="1:6" s="72" customFormat="1" ht="24.95" customHeight="1" thickBot="1">
      <c r="A19" s="139" t="s">
        <v>175</v>
      </c>
      <c r="B19" s="278"/>
      <c r="C19" s="84"/>
      <c r="D19" s="84"/>
      <c r="E19" s="84"/>
      <c r="F19" s="71" t="s">
        <v>176</v>
      </c>
    </row>
    <row r="20" spans="1:6" s="17" customFormat="1" ht="19.5" customHeight="1" thickTop="1" thickBot="1">
      <c r="A20" s="140" t="s">
        <v>177</v>
      </c>
      <c r="B20" s="279">
        <f>SUM(C20:E20)</f>
        <v>18680</v>
      </c>
      <c r="C20" s="86">
        <v>280</v>
      </c>
      <c r="D20" s="86">
        <v>3574</v>
      </c>
      <c r="E20" s="86">
        <v>14826</v>
      </c>
      <c r="F20" s="79" t="s">
        <v>178</v>
      </c>
    </row>
    <row r="21" spans="1:6" s="17" customFormat="1" ht="19.5" customHeight="1" thickTop="1" thickBot="1">
      <c r="A21" s="141" t="s">
        <v>179</v>
      </c>
      <c r="B21" s="278">
        <f>SUM(C21:E21)</f>
        <v>300735</v>
      </c>
      <c r="C21" s="84">
        <v>12280</v>
      </c>
      <c r="D21" s="84">
        <v>23161</v>
      </c>
      <c r="E21" s="84">
        <v>265294</v>
      </c>
      <c r="F21" s="81" t="s">
        <v>180</v>
      </c>
    </row>
    <row r="22" spans="1:6" s="17" customFormat="1" ht="19.5" customHeight="1" thickTop="1">
      <c r="A22" s="143" t="s">
        <v>181</v>
      </c>
      <c r="B22" s="280">
        <f>SUM(C22:E22)</f>
        <v>257649</v>
      </c>
      <c r="C22" s="88">
        <v>50467</v>
      </c>
      <c r="D22" s="88">
        <v>48453</v>
      </c>
      <c r="E22" s="88">
        <v>158729</v>
      </c>
      <c r="F22" s="89" t="s">
        <v>182</v>
      </c>
    </row>
    <row r="23" spans="1:6" s="72" customFormat="1" ht="24.75" customHeight="1">
      <c r="A23" s="59" t="s">
        <v>183</v>
      </c>
      <c r="B23" s="281">
        <f>SUM(B20:B22)</f>
        <v>577064</v>
      </c>
      <c r="C23" s="281">
        <f>SUM(C20:C22)</f>
        <v>63027</v>
      </c>
      <c r="D23" s="281">
        <f>SUM(D20:D22)</f>
        <v>75188</v>
      </c>
      <c r="E23" s="281">
        <f>SUM(E20:E22)</f>
        <v>438849</v>
      </c>
      <c r="F23" s="60" t="s">
        <v>184</v>
      </c>
    </row>
    <row r="24" spans="1:6" s="17" customFormat="1" ht="21" customHeight="1" thickBot="1">
      <c r="A24" s="90" t="s">
        <v>185</v>
      </c>
      <c r="B24" s="282">
        <f>B18-B23</f>
        <v>415084</v>
      </c>
      <c r="C24" s="282">
        <f>C18-C23</f>
        <v>78439</v>
      </c>
      <c r="D24" s="282">
        <f>D18-D23</f>
        <v>214783</v>
      </c>
      <c r="E24" s="282">
        <f>E18-E23</f>
        <v>121862</v>
      </c>
      <c r="F24" s="91" t="s">
        <v>186</v>
      </c>
    </row>
    <row r="25" spans="1:6" s="17" customFormat="1" ht="21" customHeight="1" thickTop="1" thickBot="1">
      <c r="A25" s="92" t="s">
        <v>187</v>
      </c>
      <c r="B25" s="283">
        <f>SUM(C25:E25)</f>
        <v>67634</v>
      </c>
      <c r="C25" s="93">
        <v>618</v>
      </c>
      <c r="D25" s="93">
        <v>28284</v>
      </c>
      <c r="E25" s="93">
        <v>38732</v>
      </c>
      <c r="F25" s="94" t="s">
        <v>188</v>
      </c>
    </row>
    <row r="26" spans="1:6" s="17" customFormat="1" ht="21" customHeight="1" thickTop="1" thickBot="1">
      <c r="A26" s="90" t="s">
        <v>189</v>
      </c>
      <c r="B26" s="279">
        <f>B24-B25</f>
        <v>347450</v>
      </c>
      <c r="C26" s="279">
        <f>C24-C25</f>
        <v>77821</v>
      </c>
      <c r="D26" s="279">
        <f>D24-D25</f>
        <v>186499</v>
      </c>
      <c r="E26" s="279">
        <f>E24-E25</f>
        <v>83130</v>
      </c>
      <c r="F26" s="95" t="s">
        <v>190</v>
      </c>
    </row>
    <row r="27" spans="1:6" s="17" customFormat="1" ht="21" customHeight="1" thickTop="1" thickBot="1">
      <c r="A27" s="92" t="s">
        <v>191</v>
      </c>
      <c r="B27" s="283">
        <f>SUM(C27:E27)</f>
        <v>338245</v>
      </c>
      <c r="C27" s="93">
        <v>5702</v>
      </c>
      <c r="D27" s="93">
        <v>81673</v>
      </c>
      <c r="E27" s="93">
        <v>250870</v>
      </c>
      <c r="F27" s="94" t="s">
        <v>694</v>
      </c>
    </row>
    <row r="28" spans="1:6" s="17" customFormat="1" ht="21" customHeight="1" thickTop="1">
      <c r="A28" s="96" t="s">
        <v>192</v>
      </c>
      <c r="B28" s="284">
        <f>B26-B27</f>
        <v>9205</v>
      </c>
      <c r="C28" s="284">
        <f>C26-C27</f>
        <v>72119</v>
      </c>
      <c r="D28" s="284">
        <f>D26-D27</f>
        <v>104826</v>
      </c>
      <c r="E28" s="284">
        <f>E26-E27</f>
        <v>-167740</v>
      </c>
      <c r="F28" s="97" t="s">
        <v>193</v>
      </c>
    </row>
    <row r="29" spans="1:6">
      <c r="B29" s="19"/>
    </row>
  </sheetData>
  <mergeCells count="9">
    <mergeCell ref="A1:F1"/>
    <mergeCell ref="A8:A10"/>
    <mergeCell ref="B8:E8"/>
    <mergeCell ref="A2:F2"/>
    <mergeCell ref="A3:F3"/>
    <mergeCell ref="A4:F4"/>
    <mergeCell ref="A5:F5"/>
    <mergeCell ref="F8:F10"/>
    <mergeCell ref="A6:F6"/>
  </mergeCells>
  <phoneticPr fontId="0" type="noConversion"/>
  <printOptions horizontalCentered="1" verticalCentered="1"/>
  <pageMargins left="0" right="0" top="0" bottom="0" header="0.51181102362204722" footer="0.51181102362204722"/>
  <pageSetup paperSize="9" scale="93" orientation="landscape" r:id="rId1"/>
  <headerFooter alignWithMargins="0"/>
  <ignoredErrors>
    <ignoredError sqref="B26 B27" 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A1:G30"/>
  <sheetViews>
    <sheetView view="pageBreakPreview" topLeftCell="A4" zoomScaleNormal="100" zoomScaleSheetLayoutView="100" workbookViewId="0">
      <selection activeCell="Q23" sqref="Q23"/>
    </sheetView>
  </sheetViews>
  <sheetFormatPr defaultRowHeight="12.75"/>
  <cols>
    <col min="1" max="1" width="40.7109375" style="13" customWidth="1"/>
    <col min="2" max="6" width="12.7109375" style="14" customWidth="1"/>
    <col min="7" max="7" width="40.7109375" style="13" customWidth="1"/>
  </cols>
  <sheetData>
    <row r="1" spans="1:7" s="15" customFormat="1" ht="54" customHeight="1">
      <c r="A1" s="452"/>
      <c r="B1" s="401"/>
      <c r="C1" s="401"/>
      <c r="D1" s="401"/>
      <c r="E1" s="401"/>
      <c r="F1" s="401"/>
      <c r="G1" s="401"/>
    </row>
    <row r="2" spans="1:7" ht="20.25">
      <c r="A2" s="466" t="s">
        <v>370</v>
      </c>
      <c r="B2" s="466"/>
      <c r="C2" s="466"/>
      <c r="D2" s="466"/>
      <c r="E2" s="466"/>
      <c r="F2" s="466"/>
      <c r="G2" s="466"/>
    </row>
    <row r="3" spans="1:7" ht="20.25">
      <c r="A3" s="466" t="s">
        <v>217</v>
      </c>
      <c r="B3" s="466"/>
      <c r="C3" s="466"/>
      <c r="D3" s="466"/>
      <c r="E3" s="466"/>
      <c r="F3" s="466"/>
      <c r="G3" s="466"/>
    </row>
    <row r="4" spans="1:7" ht="15.75">
      <c r="A4" s="467" t="s">
        <v>371</v>
      </c>
      <c r="B4" s="467"/>
      <c r="C4" s="467"/>
      <c r="D4" s="467"/>
      <c r="E4" s="467"/>
      <c r="F4" s="467"/>
      <c r="G4" s="467"/>
    </row>
    <row r="5" spans="1:7" ht="15.75">
      <c r="A5" s="467" t="s">
        <v>216</v>
      </c>
      <c r="B5" s="467"/>
      <c r="C5" s="467"/>
      <c r="D5" s="467"/>
      <c r="E5" s="467"/>
      <c r="F5" s="467"/>
      <c r="G5" s="467"/>
    </row>
    <row r="6" spans="1:7" ht="15.75">
      <c r="A6" s="467" t="s">
        <v>785</v>
      </c>
      <c r="B6" s="467"/>
      <c r="C6" s="467"/>
      <c r="D6" s="467"/>
      <c r="E6" s="467"/>
      <c r="F6" s="467"/>
      <c r="G6" s="467"/>
    </row>
    <row r="7" spans="1:7" s="6" customFormat="1" ht="16.5">
      <c r="A7" s="32" t="s">
        <v>412</v>
      </c>
      <c r="B7" s="1"/>
      <c r="C7" s="461"/>
      <c r="D7" s="461"/>
      <c r="E7" s="2"/>
      <c r="F7" s="2"/>
      <c r="G7" s="8" t="s">
        <v>413</v>
      </c>
    </row>
    <row r="8" spans="1:7" ht="44.25" customHeight="1">
      <c r="A8" s="462" t="s">
        <v>373</v>
      </c>
      <c r="B8" s="148" t="s">
        <v>374</v>
      </c>
      <c r="C8" s="148" t="s">
        <v>375</v>
      </c>
      <c r="D8" s="148" t="s">
        <v>196</v>
      </c>
      <c r="E8" s="148" t="s">
        <v>376</v>
      </c>
      <c r="F8" s="148" t="s">
        <v>197</v>
      </c>
      <c r="G8" s="464" t="s">
        <v>377</v>
      </c>
    </row>
    <row r="9" spans="1:7" ht="37.5" customHeight="1">
      <c r="A9" s="463"/>
      <c r="B9" s="149" t="s">
        <v>378</v>
      </c>
      <c r="C9" s="149" t="s">
        <v>379</v>
      </c>
      <c r="D9" s="149" t="s">
        <v>380</v>
      </c>
      <c r="E9" s="149" t="s">
        <v>381</v>
      </c>
      <c r="F9" s="149" t="s">
        <v>382</v>
      </c>
      <c r="G9" s="465"/>
    </row>
    <row r="10" spans="1:7" ht="17.25" customHeight="1">
      <c r="A10" s="161" t="s">
        <v>198</v>
      </c>
      <c r="B10" s="285"/>
      <c r="C10" s="145"/>
      <c r="D10" s="145"/>
      <c r="E10" s="145"/>
      <c r="F10" s="145"/>
      <c r="G10" s="154" t="s">
        <v>199</v>
      </c>
    </row>
    <row r="11" spans="1:7" ht="17.25" customHeight="1">
      <c r="A11" s="158" t="s">
        <v>383</v>
      </c>
      <c r="B11" s="286">
        <f>SUM(F11+E11)-(D11+C11)</f>
        <v>683303</v>
      </c>
      <c r="C11" s="147">
        <v>0</v>
      </c>
      <c r="D11" s="147">
        <v>41735</v>
      </c>
      <c r="E11" s="147">
        <v>117793</v>
      </c>
      <c r="F11" s="147">
        <v>607245</v>
      </c>
      <c r="G11" s="150" t="s">
        <v>384</v>
      </c>
    </row>
    <row r="12" spans="1:7" s="146" customFormat="1" ht="17.25" customHeight="1">
      <c r="A12" s="157" t="s">
        <v>385</v>
      </c>
      <c r="B12" s="285">
        <f t="shared" ref="B12:B19" si="0">SUM(F12+E12)-(D12+C12)</f>
        <v>369248</v>
      </c>
      <c r="C12" s="145">
        <v>13898</v>
      </c>
      <c r="D12" s="145">
        <v>0</v>
      </c>
      <c r="E12" s="145">
        <v>60790</v>
      </c>
      <c r="F12" s="145">
        <v>322356</v>
      </c>
      <c r="G12" s="151" t="s">
        <v>386</v>
      </c>
    </row>
    <row r="13" spans="1:7" ht="17.25" customHeight="1">
      <c r="A13" s="158" t="s">
        <v>387</v>
      </c>
      <c r="B13" s="286">
        <f t="shared" si="0"/>
        <v>77884</v>
      </c>
      <c r="C13" s="147">
        <v>10065</v>
      </c>
      <c r="D13" s="147">
        <v>83288</v>
      </c>
      <c r="E13" s="147">
        <v>12157</v>
      </c>
      <c r="F13" s="147">
        <v>159080</v>
      </c>
      <c r="G13" s="150" t="s">
        <v>388</v>
      </c>
    </row>
    <row r="14" spans="1:7" s="146" customFormat="1" ht="17.25" customHeight="1">
      <c r="A14" s="157" t="s">
        <v>389</v>
      </c>
      <c r="B14" s="285">
        <f t="shared" si="0"/>
        <v>60981</v>
      </c>
      <c r="C14" s="145">
        <v>13481</v>
      </c>
      <c r="D14" s="145">
        <v>2602</v>
      </c>
      <c r="E14" s="145">
        <v>16115</v>
      </c>
      <c r="F14" s="145">
        <v>60949</v>
      </c>
      <c r="G14" s="151" t="s">
        <v>390</v>
      </c>
    </row>
    <row r="15" spans="1:7" ht="17.25" customHeight="1">
      <c r="A15" s="158" t="s">
        <v>391</v>
      </c>
      <c r="B15" s="286">
        <f t="shared" si="0"/>
        <v>3742</v>
      </c>
      <c r="C15" s="147">
        <v>1825</v>
      </c>
      <c r="D15" s="147">
        <v>463</v>
      </c>
      <c r="E15" s="147">
        <v>1192</v>
      </c>
      <c r="F15" s="147">
        <v>4838</v>
      </c>
      <c r="G15" s="150" t="s">
        <v>392</v>
      </c>
    </row>
    <row r="16" spans="1:7" s="146" customFormat="1" ht="17.25" customHeight="1">
      <c r="A16" s="157" t="s">
        <v>393</v>
      </c>
      <c r="B16" s="285">
        <f t="shared" si="0"/>
        <v>20793</v>
      </c>
      <c r="C16" s="145">
        <v>28363</v>
      </c>
      <c r="D16" s="145">
        <v>2998</v>
      </c>
      <c r="E16" s="145">
        <v>34197</v>
      </c>
      <c r="F16" s="145">
        <v>17957</v>
      </c>
      <c r="G16" s="151" t="s">
        <v>394</v>
      </c>
    </row>
    <row r="17" spans="1:7" ht="17.25" customHeight="1">
      <c r="A17" s="158" t="s">
        <v>395</v>
      </c>
      <c r="B17" s="286">
        <f t="shared" si="0"/>
        <v>5912</v>
      </c>
      <c r="C17" s="147">
        <v>0</v>
      </c>
      <c r="D17" s="147">
        <v>1202</v>
      </c>
      <c r="E17" s="147">
        <v>0</v>
      </c>
      <c r="F17" s="147">
        <v>7114</v>
      </c>
      <c r="G17" s="150" t="s">
        <v>396</v>
      </c>
    </row>
    <row r="18" spans="1:7" s="146" customFormat="1" ht="17.25" customHeight="1">
      <c r="A18" s="157" t="s">
        <v>397</v>
      </c>
      <c r="B18" s="285">
        <f t="shared" si="0"/>
        <v>0</v>
      </c>
      <c r="C18" s="145">
        <v>0</v>
      </c>
      <c r="D18" s="145">
        <v>15783</v>
      </c>
      <c r="E18" s="145">
        <v>0</v>
      </c>
      <c r="F18" s="145">
        <v>15783</v>
      </c>
      <c r="G18" s="151" t="s">
        <v>398</v>
      </c>
    </row>
    <row r="19" spans="1:7" ht="17.25" customHeight="1">
      <c r="A19" s="158" t="s">
        <v>399</v>
      </c>
      <c r="B19" s="286">
        <f t="shared" si="0"/>
        <v>1557</v>
      </c>
      <c r="C19" s="147">
        <v>0</v>
      </c>
      <c r="D19" s="147">
        <v>65365</v>
      </c>
      <c r="E19" s="147">
        <v>207</v>
      </c>
      <c r="F19" s="147">
        <v>66715</v>
      </c>
      <c r="G19" s="150" t="s">
        <v>400</v>
      </c>
    </row>
    <row r="20" spans="1:7" s="146" customFormat="1" ht="18" customHeight="1">
      <c r="A20" s="160" t="s">
        <v>4</v>
      </c>
      <c r="B20" s="287">
        <f>SUM(B11:B19)</f>
        <v>1223420</v>
      </c>
      <c r="C20" s="287">
        <f>SUM(C11:C19)</f>
        <v>67632</v>
      </c>
      <c r="D20" s="287">
        <f>SUM(D11:D19)</f>
        <v>213436</v>
      </c>
      <c r="E20" s="287">
        <f>SUM(E11:E19)</f>
        <v>242451</v>
      </c>
      <c r="F20" s="287">
        <f>SUM(F11:F19)</f>
        <v>1262037</v>
      </c>
      <c r="G20" s="152" t="s">
        <v>43</v>
      </c>
    </row>
    <row r="21" spans="1:7" ht="18" customHeight="1">
      <c r="A21" s="156" t="s">
        <v>200</v>
      </c>
      <c r="B21" s="286"/>
      <c r="C21" s="147"/>
      <c r="D21" s="147"/>
      <c r="E21" s="147"/>
      <c r="F21" s="147"/>
      <c r="G21" s="155" t="s">
        <v>201</v>
      </c>
    </row>
    <row r="22" spans="1:7" s="146" customFormat="1" ht="17.25" customHeight="1">
      <c r="A22" s="157" t="s">
        <v>401</v>
      </c>
      <c r="B22" s="285">
        <f t="shared" ref="B22:B28" si="1">SUM(F22+E22)-(D22+C22)</f>
        <v>6643653</v>
      </c>
      <c r="C22" s="145">
        <v>0</v>
      </c>
      <c r="D22" s="145">
        <v>172169</v>
      </c>
      <c r="E22" s="145">
        <v>1432222</v>
      </c>
      <c r="F22" s="145">
        <v>5383600</v>
      </c>
      <c r="G22" s="151" t="s">
        <v>402</v>
      </c>
    </row>
    <row r="23" spans="1:7" ht="17.25" customHeight="1">
      <c r="A23" s="158" t="s">
        <v>403</v>
      </c>
      <c r="B23" s="286">
        <f t="shared" si="1"/>
        <v>2704462</v>
      </c>
      <c r="C23" s="147">
        <v>0</v>
      </c>
      <c r="D23" s="147">
        <v>222029</v>
      </c>
      <c r="E23" s="147">
        <v>190209</v>
      </c>
      <c r="F23" s="147">
        <v>2736282</v>
      </c>
      <c r="G23" s="150" t="s">
        <v>404</v>
      </c>
    </row>
    <row r="24" spans="1:7" s="146" customFormat="1" ht="17.25" customHeight="1">
      <c r="A24" s="157" t="s">
        <v>405</v>
      </c>
      <c r="B24" s="285">
        <f t="shared" si="1"/>
        <v>5561598</v>
      </c>
      <c r="C24" s="145">
        <v>0</v>
      </c>
      <c r="D24" s="145">
        <v>378102</v>
      </c>
      <c r="E24" s="145">
        <v>118696</v>
      </c>
      <c r="F24" s="145">
        <v>5821004</v>
      </c>
      <c r="G24" s="151" t="s">
        <v>406</v>
      </c>
    </row>
    <row r="25" spans="1:7" ht="17.25" customHeight="1">
      <c r="A25" s="158" t="s">
        <v>202</v>
      </c>
      <c r="B25" s="286">
        <f t="shared" si="1"/>
        <v>54434</v>
      </c>
      <c r="C25" s="147">
        <v>0</v>
      </c>
      <c r="D25" s="147">
        <v>0</v>
      </c>
      <c r="E25" s="147">
        <v>3938</v>
      </c>
      <c r="F25" s="147">
        <v>50496</v>
      </c>
      <c r="G25" s="150" t="s">
        <v>203</v>
      </c>
    </row>
    <row r="26" spans="1:7" s="146" customFormat="1" ht="17.25" customHeight="1">
      <c r="A26" s="157" t="s">
        <v>407</v>
      </c>
      <c r="B26" s="285">
        <f t="shared" si="1"/>
        <v>5375566</v>
      </c>
      <c r="C26" s="145">
        <v>0</v>
      </c>
      <c r="D26" s="145">
        <v>1966315</v>
      </c>
      <c r="E26" s="145">
        <v>2409535</v>
      </c>
      <c r="F26" s="145">
        <v>4932346</v>
      </c>
      <c r="G26" s="151" t="s">
        <v>408</v>
      </c>
    </row>
    <row r="27" spans="1:7" ht="17.25" customHeight="1">
      <c r="A27" s="158" t="s">
        <v>409</v>
      </c>
      <c r="B27" s="286">
        <f t="shared" si="1"/>
        <v>4888823</v>
      </c>
      <c r="C27" s="147">
        <v>0</v>
      </c>
      <c r="D27" s="147">
        <v>1120969</v>
      </c>
      <c r="E27" s="147">
        <v>1598053</v>
      </c>
      <c r="F27" s="147">
        <v>4411739</v>
      </c>
      <c r="G27" s="150" t="s">
        <v>410</v>
      </c>
    </row>
    <row r="28" spans="1:7" s="146" customFormat="1" ht="17.25" customHeight="1">
      <c r="A28" s="157" t="s">
        <v>41</v>
      </c>
      <c r="B28" s="285">
        <f t="shared" si="1"/>
        <v>9155574</v>
      </c>
      <c r="C28" s="145">
        <v>0</v>
      </c>
      <c r="D28" s="145">
        <v>613812</v>
      </c>
      <c r="E28" s="145">
        <v>1274481</v>
      </c>
      <c r="F28" s="145">
        <v>8494905</v>
      </c>
      <c r="G28" s="151" t="s">
        <v>411</v>
      </c>
    </row>
    <row r="29" spans="1:7" ht="18" customHeight="1">
      <c r="A29" s="159" t="s">
        <v>4</v>
      </c>
      <c r="B29" s="288">
        <f>SUM(B22:B28)</f>
        <v>34384110</v>
      </c>
      <c r="C29" s="288">
        <f>SUM(C22:C28)</f>
        <v>0</v>
      </c>
      <c r="D29" s="288">
        <f>SUM(D22:D28)</f>
        <v>4473396</v>
      </c>
      <c r="E29" s="288">
        <f>SUM(E22:E28)</f>
        <v>7027134</v>
      </c>
      <c r="F29" s="288">
        <f>SUM(F22:F28)</f>
        <v>31830372</v>
      </c>
      <c r="G29" s="153" t="s">
        <v>43</v>
      </c>
    </row>
    <row r="30" spans="1:7" s="146" customFormat="1" ht="30" customHeight="1">
      <c r="A30" s="160" t="s">
        <v>65</v>
      </c>
      <c r="B30" s="287">
        <f>SUM(B20+B29)</f>
        <v>35607530</v>
      </c>
      <c r="C30" s="287">
        <f>SUM(C20+C29)</f>
        <v>67632</v>
      </c>
      <c r="D30" s="287">
        <f>SUM(D20+D29)</f>
        <v>4686832</v>
      </c>
      <c r="E30" s="287">
        <f>SUM(E20+E29)</f>
        <v>7269585</v>
      </c>
      <c r="F30" s="287">
        <f>SUM(F20+F29)</f>
        <v>33092409</v>
      </c>
      <c r="G30" s="152" t="s">
        <v>66</v>
      </c>
    </row>
  </sheetData>
  <mergeCells count="9">
    <mergeCell ref="C7:D7"/>
    <mergeCell ref="A8:A9"/>
    <mergeCell ref="G8:G9"/>
    <mergeCell ref="A1:G1"/>
    <mergeCell ref="A2:G2"/>
    <mergeCell ref="A3:G3"/>
    <mergeCell ref="A4:G4"/>
    <mergeCell ref="A5:G5"/>
    <mergeCell ref="A6:G6"/>
  </mergeCells>
  <printOptions horizontalCentered="1" verticalCentered="1"/>
  <pageMargins left="0" right="0" top="0" bottom="0" header="0.511811023622047" footer="0.511811023622047"/>
  <pageSetup paperSize="9" scale="90"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A1:G14"/>
  <sheetViews>
    <sheetView view="pageBreakPreview" zoomScaleNormal="100" zoomScaleSheetLayoutView="100" workbookViewId="0">
      <selection activeCell="S12" sqref="S12"/>
    </sheetView>
  </sheetViews>
  <sheetFormatPr defaultRowHeight="12.75"/>
  <cols>
    <col min="1" max="1" width="25.7109375" style="13" customWidth="1"/>
    <col min="2" max="6" width="12.7109375" style="14" customWidth="1"/>
    <col min="7" max="7" width="25.7109375" style="13" customWidth="1"/>
  </cols>
  <sheetData>
    <row r="1" spans="1:7" s="15" customFormat="1" ht="54" customHeight="1">
      <c r="A1" s="452"/>
      <c r="B1" s="401"/>
      <c r="C1" s="401"/>
      <c r="D1" s="401"/>
      <c r="E1" s="401"/>
      <c r="F1" s="401"/>
      <c r="G1" s="401"/>
    </row>
    <row r="2" spans="1:7" ht="20.25">
      <c r="A2" s="449" t="s">
        <v>364</v>
      </c>
      <c r="B2" s="449"/>
      <c r="C2" s="449"/>
      <c r="D2" s="449"/>
      <c r="E2" s="449"/>
      <c r="F2" s="449"/>
      <c r="G2" s="449"/>
    </row>
    <row r="3" spans="1:7" ht="20.25">
      <c r="A3" s="449" t="s">
        <v>217</v>
      </c>
      <c r="B3" s="449"/>
      <c r="C3" s="449"/>
      <c r="D3" s="449"/>
      <c r="E3" s="449"/>
      <c r="F3" s="449"/>
      <c r="G3" s="449"/>
    </row>
    <row r="4" spans="1:7" ht="15.75" customHeight="1">
      <c r="A4" s="451" t="s">
        <v>365</v>
      </c>
      <c r="B4" s="451"/>
      <c r="C4" s="451"/>
      <c r="D4" s="451"/>
      <c r="E4" s="451"/>
      <c r="F4" s="451"/>
      <c r="G4" s="451"/>
    </row>
    <row r="5" spans="1:7" ht="15.75" customHeight="1">
      <c r="A5" s="451" t="s">
        <v>216</v>
      </c>
      <c r="B5" s="451"/>
      <c r="C5" s="451"/>
      <c r="D5" s="451"/>
      <c r="E5" s="451"/>
      <c r="F5" s="451"/>
      <c r="G5" s="451"/>
    </row>
    <row r="6" spans="1:7" ht="15.75">
      <c r="A6" s="467" t="s">
        <v>785</v>
      </c>
      <c r="B6" s="467"/>
      <c r="C6" s="467"/>
      <c r="D6" s="467"/>
      <c r="E6" s="467"/>
      <c r="F6" s="467"/>
      <c r="G6" s="467"/>
    </row>
    <row r="7" spans="1:7" s="6" customFormat="1" ht="16.5">
      <c r="A7" s="32" t="s">
        <v>699</v>
      </c>
      <c r="B7" s="1"/>
      <c r="C7" s="461"/>
      <c r="D7" s="461"/>
      <c r="E7" s="2"/>
      <c r="F7" s="2"/>
      <c r="G7" s="8" t="s">
        <v>698</v>
      </c>
    </row>
    <row r="8" spans="1:7" s="17" customFormat="1" ht="55.5" customHeight="1">
      <c r="A8" s="482" t="s">
        <v>342</v>
      </c>
      <c r="B8" s="99" t="s">
        <v>204</v>
      </c>
      <c r="C8" s="99" t="s">
        <v>205</v>
      </c>
      <c r="D8" s="99" t="s">
        <v>206</v>
      </c>
      <c r="E8" s="99" t="s">
        <v>207</v>
      </c>
      <c r="F8" s="99" t="s">
        <v>208</v>
      </c>
      <c r="G8" s="453" t="s">
        <v>343</v>
      </c>
    </row>
    <row r="9" spans="1:7" s="17" customFormat="1" ht="45">
      <c r="A9" s="483"/>
      <c r="B9" s="37" t="s">
        <v>209</v>
      </c>
      <c r="C9" s="37" t="s">
        <v>210</v>
      </c>
      <c r="D9" s="37" t="s">
        <v>211</v>
      </c>
      <c r="E9" s="37" t="s">
        <v>212</v>
      </c>
      <c r="F9" s="37" t="s">
        <v>213</v>
      </c>
      <c r="G9" s="454"/>
    </row>
    <row r="10" spans="1:7" s="17" customFormat="1" ht="33" customHeight="1" thickBot="1">
      <c r="A10" s="38" t="s">
        <v>6</v>
      </c>
      <c r="B10" s="314">
        <v>110183</v>
      </c>
      <c r="C10" s="314">
        <v>506972</v>
      </c>
      <c r="D10" s="315">
        <v>47.31</v>
      </c>
      <c r="E10" s="315">
        <v>2.64</v>
      </c>
      <c r="F10" s="314">
        <v>226827</v>
      </c>
      <c r="G10" s="40" t="s">
        <v>11</v>
      </c>
    </row>
    <row r="11" spans="1:7" s="17" customFormat="1" ht="33" customHeight="1" thickTop="1" thickBot="1">
      <c r="A11" s="41" t="s">
        <v>12</v>
      </c>
      <c r="B11" s="316">
        <v>819786</v>
      </c>
      <c r="C11" s="316">
        <v>1106760</v>
      </c>
      <c r="D11" s="317">
        <v>7.99</v>
      </c>
      <c r="E11" s="317">
        <v>1.23</v>
      </c>
      <c r="F11" s="316">
        <v>311728</v>
      </c>
      <c r="G11" s="43" t="s">
        <v>13</v>
      </c>
    </row>
    <row r="12" spans="1:7" s="17" customFormat="1" ht="33" customHeight="1" thickTop="1">
      <c r="A12" s="110" t="s">
        <v>240</v>
      </c>
      <c r="B12" s="344">
        <v>2614582</v>
      </c>
      <c r="C12" s="344">
        <v>4715506</v>
      </c>
      <c r="D12" s="345">
        <v>8.68</v>
      </c>
      <c r="E12" s="345">
        <v>0.2</v>
      </c>
      <c r="F12" s="344">
        <v>190063</v>
      </c>
      <c r="G12" s="62" t="s">
        <v>411</v>
      </c>
    </row>
    <row r="13" spans="1:7" s="17" customFormat="1" ht="40.5" customHeight="1">
      <c r="A13" s="167" t="s">
        <v>741</v>
      </c>
      <c r="B13" s="328">
        <v>296912</v>
      </c>
      <c r="C13" s="328">
        <v>709690</v>
      </c>
      <c r="D13" s="346">
        <v>30.31</v>
      </c>
      <c r="E13" s="346">
        <v>1.88</v>
      </c>
      <c r="F13" s="328">
        <v>241949</v>
      </c>
      <c r="G13" s="300" t="s">
        <v>742</v>
      </c>
    </row>
    <row r="14" spans="1:7" s="177" customFormat="1" ht="29.25" customHeight="1">
      <c r="A14" s="494" t="s">
        <v>214</v>
      </c>
      <c r="B14" s="494"/>
      <c r="C14" s="494"/>
      <c r="D14" s="495" t="s">
        <v>215</v>
      </c>
      <c r="E14" s="495"/>
      <c r="F14" s="495"/>
      <c r="G14" s="495"/>
    </row>
  </sheetData>
  <mergeCells count="11">
    <mergeCell ref="A1:G1"/>
    <mergeCell ref="C7:D7"/>
    <mergeCell ref="A6:G6"/>
    <mergeCell ref="A2:G2"/>
    <mergeCell ref="A3:G3"/>
    <mergeCell ref="A14:C14"/>
    <mergeCell ref="D14:G14"/>
    <mergeCell ref="A8:A9"/>
    <mergeCell ref="G8:G9"/>
    <mergeCell ref="A4:G4"/>
    <mergeCell ref="A5:G5"/>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1" manualBreakCount="1">
    <brk id="14" max="6"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
  <sheetViews>
    <sheetView workbookViewId="0">
      <selection activeCell="Q23" sqref="Q23"/>
    </sheetView>
  </sheetViews>
  <sheetFormatPr defaultRowHeight="12.7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L34"/>
  <sheetViews>
    <sheetView view="pageBreakPreview" topLeftCell="B4" zoomScaleNormal="100" zoomScaleSheetLayoutView="100" workbookViewId="0">
      <selection activeCell="Q23" sqref="Q23"/>
    </sheetView>
  </sheetViews>
  <sheetFormatPr defaultColWidth="10.42578125" defaultRowHeight="15"/>
  <cols>
    <col min="1" max="1" width="6.42578125" style="196" customWidth="1"/>
    <col min="2" max="2" width="65.7109375" style="198" customWidth="1"/>
    <col min="3" max="3" width="11" style="196" customWidth="1"/>
    <col min="4" max="4" width="65.7109375" style="198" customWidth="1"/>
    <col min="5" max="5" width="6.42578125" style="197" customWidth="1"/>
    <col min="6" max="16384" width="10.42578125" style="196"/>
  </cols>
  <sheetData>
    <row r="1" spans="1:12" s="15" customFormat="1" ht="25.9" customHeight="1">
      <c r="B1" s="401"/>
      <c r="C1" s="401"/>
      <c r="D1" s="401"/>
      <c r="E1" s="401"/>
      <c r="F1" s="234"/>
      <c r="G1" s="234"/>
      <c r="H1" s="234"/>
      <c r="I1" s="234"/>
      <c r="J1" s="234"/>
      <c r="K1" s="234"/>
      <c r="L1" s="234"/>
    </row>
    <row r="2" spans="1:12" ht="20.25" customHeight="1">
      <c r="A2" s="402" t="s">
        <v>692</v>
      </c>
      <c r="B2" s="402"/>
      <c r="C2" s="402"/>
      <c r="D2" s="402"/>
      <c r="E2" s="402"/>
    </row>
    <row r="3" spans="1:12" ht="19.149999999999999" customHeight="1">
      <c r="A3" s="403" t="s">
        <v>693</v>
      </c>
      <c r="B3" s="403"/>
      <c r="C3" s="403"/>
      <c r="D3" s="403"/>
      <c r="E3" s="403"/>
    </row>
    <row r="4" spans="1:12" ht="37.5" customHeight="1">
      <c r="A4" s="233" t="s">
        <v>436</v>
      </c>
      <c r="B4" s="232" t="s">
        <v>329</v>
      </c>
      <c r="C4" s="231" t="s">
        <v>435</v>
      </c>
      <c r="D4" s="230" t="s">
        <v>434</v>
      </c>
      <c r="E4" s="229" t="s">
        <v>433</v>
      </c>
    </row>
    <row r="5" spans="1:12" s="199" customFormat="1" ht="14.25">
      <c r="A5" s="214"/>
      <c r="B5" s="228" t="s">
        <v>432</v>
      </c>
      <c r="C5" s="227">
        <v>3</v>
      </c>
      <c r="D5" s="226" t="s">
        <v>431</v>
      </c>
      <c r="E5" s="214"/>
    </row>
    <row r="6" spans="1:12" s="199" customFormat="1" ht="14.25">
      <c r="A6" s="218"/>
      <c r="B6" s="225" t="s">
        <v>430</v>
      </c>
      <c r="C6" s="201">
        <v>6</v>
      </c>
      <c r="D6" s="224" t="s">
        <v>429</v>
      </c>
      <c r="E6" s="218"/>
    </row>
    <row r="7" spans="1:12" s="199" customFormat="1" ht="14.25">
      <c r="A7" s="217"/>
      <c r="B7" s="223" t="s">
        <v>428</v>
      </c>
      <c r="C7" s="205">
        <v>10</v>
      </c>
      <c r="D7" s="222" t="s">
        <v>427</v>
      </c>
      <c r="E7" s="214"/>
    </row>
    <row r="8" spans="1:12" s="199" customFormat="1" ht="14.25">
      <c r="A8" s="221"/>
      <c r="B8" s="220" t="s">
        <v>426</v>
      </c>
      <c r="C8" s="201">
        <v>11</v>
      </c>
      <c r="D8" s="219" t="s">
        <v>425</v>
      </c>
      <c r="E8" s="218"/>
    </row>
    <row r="9" spans="1:12" s="199" customFormat="1" ht="27" customHeight="1">
      <c r="A9" s="217"/>
      <c r="B9" s="216" t="s">
        <v>424</v>
      </c>
      <c r="C9" s="205"/>
      <c r="D9" s="215" t="s">
        <v>423</v>
      </c>
      <c r="E9" s="214"/>
      <c r="G9" s="404"/>
      <c r="H9" s="404"/>
      <c r="I9" s="404"/>
    </row>
    <row r="10" spans="1:12" s="202" customFormat="1" ht="22.5">
      <c r="A10" s="201">
        <v>1</v>
      </c>
      <c r="B10" s="209" t="s">
        <v>808</v>
      </c>
      <c r="C10" s="201">
        <v>34</v>
      </c>
      <c r="D10" s="208" t="s">
        <v>786</v>
      </c>
      <c r="E10" s="200">
        <v>1</v>
      </c>
      <c r="G10" s="405"/>
      <c r="H10" s="405"/>
      <c r="I10" s="405"/>
    </row>
    <row r="11" spans="1:12" s="202" customFormat="1" ht="22.5">
      <c r="A11" s="205">
        <v>2</v>
      </c>
      <c r="B11" s="206" t="s">
        <v>809</v>
      </c>
      <c r="C11" s="205">
        <v>34</v>
      </c>
      <c r="D11" s="207" t="s">
        <v>787</v>
      </c>
      <c r="E11" s="203">
        <v>2</v>
      </c>
    </row>
    <row r="12" spans="1:12" s="199" customFormat="1" ht="15.75">
      <c r="A12" s="201">
        <v>3</v>
      </c>
      <c r="B12" s="209" t="s">
        <v>810</v>
      </c>
      <c r="C12" s="201">
        <v>35</v>
      </c>
      <c r="D12" s="208" t="s">
        <v>788</v>
      </c>
      <c r="E12" s="200">
        <v>3</v>
      </c>
    </row>
    <row r="13" spans="1:12" s="199" customFormat="1" ht="15.75">
      <c r="A13" s="205">
        <v>4</v>
      </c>
      <c r="B13" s="213" t="s">
        <v>811</v>
      </c>
      <c r="C13" s="205">
        <v>36</v>
      </c>
      <c r="D13" s="204" t="s">
        <v>789</v>
      </c>
      <c r="E13" s="203">
        <v>4</v>
      </c>
    </row>
    <row r="14" spans="1:12" s="202" customFormat="1" ht="15.75">
      <c r="A14" s="201">
        <v>5</v>
      </c>
      <c r="B14" s="209" t="s">
        <v>812</v>
      </c>
      <c r="C14" s="201">
        <v>37</v>
      </c>
      <c r="D14" s="208" t="s">
        <v>790</v>
      </c>
      <c r="E14" s="200">
        <v>5</v>
      </c>
    </row>
    <row r="15" spans="1:12" s="202" customFormat="1" ht="15.75">
      <c r="A15" s="205">
        <v>6</v>
      </c>
      <c r="B15" s="206" t="s">
        <v>813</v>
      </c>
      <c r="C15" s="205">
        <v>38</v>
      </c>
      <c r="D15" s="207" t="s">
        <v>791</v>
      </c>
      <c r="E15" s="203">
        <v>6</v>
      </c>
    </row>
    <row r="16" spans="1:12" s="202" customFormat="1" ht="15.75">
      <c r="A16" s="201">
        <v>7</v>
      </c>
      <c r="B16" s="209" t="s">
        <v>814</v>
      </c>
      <c r="C16" s="201">
        <v>29</v>
      </c>
      <c r="D16" s="208" t="s">
        <v>792</v>
      </c>
      <c r="E16" s="200">
        <v>7</v>
      </c>
    </row>
    <row r="17" spans="1:5" s="202" customFormat="1" ht="15.75">
      <c r="A17" s="205">
        <v>8</v>
      </c>
      <c r="B17" s="206" t="s">
        <v>815</v>
      </c>
      <c r="C17" s="205">
        <v>30</v>
      </c>
      <c r="D17" s="207" t="s">
        <v>793</v>
      </c>
      <c r="E17" s="203">
        <v>8</v>
      </c>
    </row>
    <row r="18" spans="1:5" s="202" customFormat="1" ht="15.75">
      <c r="A18" s="201">
        <v>9</v>
      </c>
      <c r="B18" s="209" t="s">
        <v>816</v>
      </c>
      <c r="C18" s="201">
        <v>31</v>
      </c>
      <c r="D18" s="208" t="s">
        <v>794</v>
      </c>
      <c r="E18" s="200">
        <v>9</v>
      </c>
    </row>
    <row r="19" spans="1:5" s="202" customFormat="1" ht="15.75">
      <c r="A19" s="205">
        <v>10</v>
      </c>
      <c r="B19" s="206" t="s">
        <v>816</v>
      </c>
      <c r="C19" s="205">
        <v>32</v>
      </c>
      <c r="D19" s="207" t="s">
        <v>795</v>
      </c>
      <c r="E19" s="203">
        <v>10</v>
      </c>
    </row>
    <row r="20" spans="1:5" s="202" customFormat="1" ht="15.75">
      <c r="A20" s="201">
        <v>11</v>
      </c>
      <c r="B20" s="209" t="s">
        <v>817</v>
      </c>
      <c r="C20" s="201">
        <v>33</v>
      </c>
      <c r="D20" s="208" t="s">
        <v>796</v>
      </c>
      <c r="E20" s="200">
        <v>11</v>
      </c>
    </row>
    <row r="21" spans="1:5" s="210" customFormat="1" ht="27" customHeight="1">
      <c r="A21" s="205"/>
      <c r="B21" s="212" t="s">
        <v>422</v>
      </c>
      <c r="C21" s="205"/>
      <c r="D21" s="211" t="s">
        <v>421</v>
      </c>
      <c r="E21" s="203"/>
    </row>
    <row r="22" spans="1:5" s="202" customFormat="1" ht="22.5">
      <c r="A22" s="201">
        <v>1</v>
      </c>
      <c r="B22" s="209" t="s">
        <v>818</v>
      </c>
      <c r="C22" s="201">
        <v>37</v>
      </c>
      <c r="D22" s="208" t="s">
        <v>807</v>
      </c>
      <c r="E22" s="200">
        <v>1</v>
      </c>
    </row>
    <row r="23" spans="1:5" s="202" customFormat="1" ht="22.5">
      <c r="A23" s="205">
        <v>2</v>
      </c>
      <c r="B23" s="206" t="s">
        <v>819</v>
      </c>
      <c r="C23" s="205">
        <v>38</v>
      </c>
      <c r="D23" s="207" t="s">
        <v>797</v>
      </c>
      <c r="E23" s="203">
        <v>2</v>
      </c>
    </row>
    <row r="24" spans="1:5" s="202" customFormat="1" ht="22.5">
      <c r="A24" s="201">
        <v>3</v>
      </c>
      <c r="B24" s="209" t="s">
        <v>820</v>
      </c>
      <c r="C24" s="201">
        <v>39</v>
      </c>
      <c r="D24" s="208" t="s">
        <v>798</v>
      </c>
      <c r="E24" s="200">
        <v>3</v>
      </c>
    </row>
    <row r="25" spans="1:5" s="202" customFormat="1" ht="22.5">
      <c r="A25" s="205">
        <v>4</v>
      </c>
      <c r="B25" s="206" t="s">
        <v>821</v>
      </c>
      <c r="C25" s="205">
        <v>40</v>
      </c>
      <c r="D25" s="207" t="s">
        <v>799</v>
      </c>
      <c r="E25" s="203">
        <v>4</v>
      </c>
    </row>
    <row r="26" spans="1:5" s="202" customFormat="1" ht="22.5">
      <c r="A26" s="201">
        <v>5</v>
      </c>
      <c r="B26" s="209" t="s">
        <v>822</v>
      </c>
      <c r="C26" s="201">
        <v>41</v>
      </c>
      <c r="D26" s="208" t="s">
        <v>800</v>
      </c>
      <c r="E26" s="200">
        <v>5</v>
      </c>
    </row>
    <row r="27" spans="1:5" s="202" customFormat="1" ht="22.5">
      <c r="A27" s="205">
        <v>6</v>
      </c>
      <c r="B27" s="206" t="s">
        <v>823</v>
      </c>
      <c r="C27" s="205">
        <v>42</v>
      </c>
      <c r="D27" s="207" t="s">
        <v>801</v>
      </c>
      <c r="E27" s="203">
        <v>6</v>
      </c>
    </row>
    <row r="28" spans="1:5" s="202" customFormat="1" ht="22.5">
      <c r="A28" s="201">
        <v>7</v>
      </c>
      <c r="B28" s="209" t="s">
        <v>824</v>
      </c>
      <c r="C28" s="201">
        <v>43</v>
      </c>
      <c r="D28" s="208" t="s">
        <v>802</v>
      </c>
      <c r="E28" s="200">
        <v>7</v>
      </c>
    </row>
    <row r="29" spans="1:5" s="202" customFormat="1" ht="22.5">
      <c r="A29" s="205">
        <v>8</v>
      </c>
      <c r="B29" s="206" t="s">
        <v>825</v>
      </c>
      <c r="C29" s="205">
        <v>44</v>
      </c>
      <c r="D29" s="207" t="s">
        <v>803</v>
      </c>
      <c r="E29" s="203">
        <v>8</v>
      </c>
    </row>
    <row r="30" spans="1:5" s="202" customFormat="1" ht="15.75">
      <c r="A30" s="201">
        <v>9</v>
      </c>
      <c r="B30" s="209" t="s">
        <v>827</v>
      </c>
      <c r="C30" s="201">
        <v>45</v>
      </c>
      <c r="D30" s="208" t="s">
        <v>804</v>
      </c>
      <c r="E30" s="200">
        <v>9</v>
      </c>
    </row>
    <row r="31" spans="1:5" s="202" customFormat="1" ht="22.5">
      <c r="A31" s="205">
        <v>10</v>
      </c>
      <c r="B31" s="206" t="s">
        <v>826</v>
      </c>
      <c r="C31" s="205">
        <v>46</v>
      </c>
      <c r="D31" s="207" t="s">
        <v>805</v>
      </c>
      <c r="E31" s="203">
        <v>10</v>
      </c>
    </row>
    <row r="32" spans="1:5" s="202" customFormat="1" ht="19.149999999999999" customHeight="1">
      <c r="A32" s="201">
        <v>11</v>
      </c>
      <c r="B32" s="209" t="s">
        <v>828</v>
      </c>
      <c r="C32" s="201">
        <v>47</v>
      </c>
      <c r="D32" s="208" t="s">
        <v>795</v>
      </c>
      <c r="E32" s="200">
        <v>11</v>
      </c>
    </row>
    <row r="33" spans="1:5" s="202" customFormat="1" ht="15.75">
      <c r="A33" s="205">
        <v>12</v>
      </c>
      <c r="B33" s="206" t="s">
        <v>829</v>
      </c>
      <c r="C33" s="205">
        <v>48</v>
      </c>
      <c r="D33" s="207" t="s">
        <v>806</v>
      </c>
      <c r="E33" s="203">
        <v>12</v>
      </c>
    </row>
    <row r="34" spans="1:5" s="202" customFormat="1" ht="15.75">
      <c r="A34" s="201"/>
      <c r="B34" s="209" t="s">
        <v>420</v>
      </c>
      <c r="C34" s="201">
        <v>49</v>
      </c>
      <c r="D34" s="208" t="s">
        <v>419</v>
      </c>
      <c r="E34" s="200"/>
    </row>
  </sheetData>
  <mergeCells count="5">
    <mergeCell ref="B1:E1"/>
    <mergeCell ref="A2:E2"/>
    <mergeCell ref="A3:E3"/>
    <mergeCell ref="G9:I9"/>
    <mergeCell ref="G10:I10"/>
  </mergeCells>
  <printOptions horizontalCentered="1" verticalCentered="1"/>
  <pageMargins left="0" right="0" top="0" bottom="0" header="0.31496062992125984" footer="0.31496062992125984"/>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K62"/>
  <sheetViews>
    <sheetView view="pageBreakPreview" topLeftCell="A25" zoomScaleNormal="100" zoomScaleSheetLayoutView="100" workbookViewId="0">
      <selection activeCell="B55" sqref="B55"/>
    </sheetView>
  </sheetViews>
  <sheetFormatPr defaultColWidth="9.140625" defaultRowHeight="23.25"/>
  <cols>
    <col min="1" max="1" width="18.7109375" style="236" customWidth="1"/>
    <col min="2" max="2" width="56.85546875" style="236" customWidth="1"/>
    <col min="3" max="3" width="6.42578125" style="235" customWidth="1"/>
    <col min="4" max="4" width="50.7109375" style="235" customWidth="1"/>
    <col min="5" max="5" width="17.7109375" style="235" customWidth="1"/>
    <col min="6" max="7" width="9.140625" style="235"/>
    <col min="8" max="8" width="62.42578125" style="235" customWidth="1"/>
    <col min="9" max="16384" width="9.140625" style="235"/>
  </cols>
  <sheetData>
    <row r="1" spans="1:11" s="245" customFormat="1" ht="89.25" customHeight="1">
      <c r="A1" s="400"/>
      <c r="B1" s="400"/>
      <c r="C1" s="400"/>
      <c r="D1" s="400"/>
      <c r="E1" s="400"/>
      <c r="F1" s="246"/>
      <c r="G1" s="246"/>
      <c r="H1" s="246"/>
    </row>
    <row r="2" spans="1:11" ht="27.75" customHeight="1">
      <c r="A2" s="411" t="s">
        <v>494</v>
      </c>
      <c r="B2" s="411"/>
      <c r="C2" s="244"/>
      <c r="D2" s="412" t="s">
        <v>493</v>
      </c>
      <c r="E2" s="412"/>
      <c r="I2" s="244"/>
      <c r="J2" s="244"/>
      <c r="K2" s="244"/>
    </row>
    <row r="3" spans="1:11" ht="20.25">
      <c r="A3" s="414" t="s">
        <v>492</v>
      </c>
      <c r="B3" s="414"/>
      <c r="D3" s="413" t="s">
        <v>491</v>
      </c>
      <c r="E3" s="413"/>
    </row>
    <row r="4" spans="1:11" ht="59.25" customHeight="1">
      <c r="A4" s="408" t="s">
        <v>842</v>
      </c>
      <c r="B4" s="408"/>
      <c r="D4" s="406" t="s">
        <v>841</v>
      </c>
      <c r="E4" s="406"/>
    </row>
    <row r="5" spans="1:11" ht="93.75" customHeight="1">
      <c r="A5" s="408" t="s">
        <v>844</v>
      </c>
      <c r="B5" s="408"/>
      <c r="D5" s="406" t="s">
        <v>843</v>
      </c>
      <c r="E5" s="406"/>
    </row>
    <row r="6" spans="1:11" ht="45" customHeight="1">
      <c r="A6" s="408" t="s">
        <v>696</v>
      </c>
      <c r="B6" s="408"/>
      <c r="D6" s="406" t="s">
        <v>695</v>
      </c>
      <c r="E6" s="406"/>
    </row>
    <row r="7" spans="1:11" ht="34.5" customHeight="1">
      <c r="A7" s="408" t="s">
        <v>702</v>
      </c>
      <c r="B7" s="408"/>
      <c r="D7" s="410" t="s">
        <v>701</v>
      </c>
      <c r="E7" s="410"/>
    </row>
    <row r="8" spans="1:11" ht="23.25" customHeight="1">
      <c r="A8" s="407" t="s">
        <v>490</v>
      </c>
      <c r="B8" s="407"/>
      <c r="C8" s="239"/>
      <c r="D8" s="409" t="s">
        <v>489</v>
      </c>
      <c r="E8" s="409"/>
    </row>
    <row r="9" spans="1:11" ht="23.25" customHeight="1">
      <c r="A9" s="408" t="s">
        <v>488</v>
      </c>
      <c r="B9" s="408"/>
      <c r="C9" s="239"/>
      <c r="D9" s="406" t="s">
        <v>487</v>
      </c>
      <c r="E9" s="406"/>
    </row>
    <row r="10" spans="1:11" ht="23.25" customHeight="1">
      <c r="A10" s="407" t="s">
        <v>486</v>
      </c>
      <c r="B10" s="407"/>
      <c r="C10" s="239"/>
      <c r="D10" s="409" t="s">
        <v>485</v>
      </c>
      <c r="E10" s="409"/>
    </row>
    <row r="11" spans="1:11" ht="44.25" customHeight="1">
      <c r="A11" s="408" t="s">
        <v>484</v>
      </c>
      <c r="B11" s="408"/>
      <c r="C11" s="239"/>
      <c r="D11" s="406" t="s">
        <v>483</v>
      </c>
      <c r="E11" s="406"/>
    </row>
    <row r="12" spans="1:11" ht="23.25" customHeight="1">
      <c r="A12" s="407" t="s">
        <v>482</v>
      </c>
      <c r="B12" s="407"/>
      <c r="C12" s="239"/>
      <c r="D12" s="409" t="s">
        <v>481</v>
      </c>
      <c r="E12" s="409"/>
    </row>
    <row r="13" spans="1:11" ht="38.25" customHeight="1">
      <c r="A13" s="416" t="s">
        <v>691</v>
      </c>
      <c r="B13" s="416"/>
      <c r="C13" s="239"/>
      <c r="D13" s="406" t="s">
        <v>690</v>
      </c>
      <c r="E13" s="406"/>
    </row>
    <row r="14" spans="1:11" ht="39" customHeight="1">
      <c r="A14" s="416" t="s">
        <v>480</v>
      </c>
      <c r="B14" s="416"/>
      <c r="C14" s="239"/>
      <c r="D14" s="406" t="s">
        <v>479</v>
      </c>
      <c r="E14" s="406"/>
    </row>
    <row r="15" spans="1:11" ht="60.75" customHeight="1">
      <c r="A15" s="416" t="s">
        <v>478</v>
      </c>
      <c r="B15" s="416"/>
      <c r="C15" s="239"/>
      <c r="D15" s="406" t="s">
        <v>477</v>
      </c>
      <c r="E15" s="406"/>
    </row>
    <row r="16" spans="1:11" ht="23.25" customHeight="1">
      <c r="A16" s="407" t="s">
        <v>476</v>
      </c>
      <c r="B16" s="407"/>
      <c r="C16" s="239"/>
      <c r="D16" s="409" t="s">
        <v>475</v>
      </c>
      <c r="E16" s="409"/>
    </row>
    <row r="17" spans="1:5" ht="75" customHeight="1">
      <c r="A17" s="408" t="s">
        <v>474</v>
      </c>
      <c r="B17" s="408"/>
      <c r="C17" s="239"/>
      <c r="D17" s="406" t="s">
        <v>830</v>
      </c>
      <c r="E17" s="406"/>
    </row>
    <row r="18" spans="1:5" ht="19.5" customHeight="1">
      <c r="A18" s="417" t="s">
        <v>473</v>
      </c>
      <c r="B18" s="417"/>
      <c r="C18" s="239"/>
      <c r="D18" s="415" t="s">
        <v>472</v>
      </c>
      <c r="E18" s="415"/>
    </row>
    <row r="19" spans="1:5" ht="15.75" customHeight="1">
      <c r="A19" s="241"/>
      <c r="B19" s="240" t="s">
        <v>471</v>
      </c>
      <c r="C19" s="239"/>
      <c r="D19" s="238" t="s">
        <v>470</v>
      </c>
      <c r="E19" s="237"/>
    </row>
    <row r="20" spans="1:5" ht="15.75" customHeight="1">
      <c r="A20" s="241"/>
      <c r="B20" s="240" t="s">
        <v>469</v>
      </c>
      <c r="C20" s="239"/>
      <c r="D20" s="238" t="s">
        <v>468</v>
      </c>
      <c r="E20" s="237"/>
    </row>
    <row r="21" spans="1:5" ht="15.75" customHeight="1">
      <c r="A21" s="241"/>
      <c r="B21" s="240" t="s">
        <v>684</v>
      </c>
      <c r="C21" s="239"/>
      <c r="D21" s="238" t="s">
        <v>682</v>
      </c>
      <c r="E21" s="237"/>
    </row>
    <row r="22" spans="1:5" ht="15.75" customHeight="1">
      <c r="A22" s="241"/>
      <c r="B22" s="240" t="s">
        <v>728</v>
      </c>
      <c r="C22" s="239"/>
      <c r="D22" s="238" t="s">
        <v>729</v>
      </c>
      <c r="E22" s="237"/>
    </row>
    <row r="23" spans="1:5" ht="15.75" customHeight="1">
      <c r="A23" s="241"/>
      <c r="B23" s="240" t="s">
        <v>730</v>
      </c>
      <c r="C23" s="239"/>
      <c r="D23" s="238" t="s">
        <v>731</v>
      </c>
      <c r="E23" s="237"/>
    </row>
    <row r="24" spans="1:5" ht="15.75" customHeight="1">
      <c r="A24" s="241"/>
      <c r="B24" s="240" t="s">
        <v>467</v>
      </c>
      <c r="C24" s="239"/>
      <c r="D24" s="238" t="s">
        <v>466</v>
      </c>
      <c r="E24" s="237"/>
    </row>
    <row r="25" spans="1:5" ht="15.75" customHeight="1">
      <c r="A25" s="241"/>
      <c r="B25" s="240" t="s">
        <v>465</v>
      </c>
      <c r="C25" s="239"/>
      <c r="D25" s="238" t="s">
        <v>464</v>
      </c>
      <c r="E25" s="237"/>
    </row>
    <row r="26" spans="1:5" ht="15.75" customHeight="1">
      <c r="A26" s="241"/>
      <c r="B26" s="240" t="s">
        <v>831</v>
      </c>
      <c r="C26" s="239"/>
      <c r="D26" s="238" t="s">
        <v>683</v>
      </c>
      <c r="E26" s="237"/>
    </row>
    <row r="27" spans="1:5" ht="15.75" customHeight="1">
      <c r="A27" s="241"/>
      <c r="B27" s="240" t="s">
        <v>832</v>
      </c>
      <c r="C27" s="239"/>
      <c r="D27" s="238" t="s">
        <v>463</v>
      </c>
      <c r="E27" s="237"/>
    </row>
    <row r="28" spans="1:5" ht="15.75" customHeight="1">
      <c r="A28" s="243"/>
      <c r="B28" s="240" t="s">
        <v>833</v>
      </c>
      <c r="C28" s="239"/>
      <c r="D28" s="238" t="s">
        <v>462</v>
      </c>
      <c r="E28" s="242"/>
    </row>
    <row r="29" spans="1:5" ht="15.75" customHeight="1">
      <c r="A29" s="243"/>
      <c r="B29" s="240" t="s">
        <v>834</v>
      </c>
      <c r="C29" s="239"/>
      <c r="D29" s="238" t="s">
        <v>461</v>
      </c>
      <c r="E29" s="242"/>
    </row>
    <row r="30" spans="1:5" ht="18">
      <c r="A30" s="417" t="s">
        <v>460</v>
      </c>
      <c r="B30" s="417"/>
      <c r="C30" s="239"/>
      <c r="D30" s="415" t="s">
        <v>459</v>
      </c>
      <c r="E30" s="415"/>
    </row>
    <row r="31" spans="1:5" ht="17.25" customHeight="1">
      <c r="A31" s="241"/>
      <c r="B31" s="240" t="s">
        <v>686</v>
      </c>
      <c r="C31" s="239"/>
      <c r="D31" s="238" t="s">
        <v>685</v>
      </c>
      <c r="E31" s="237"/>
    </row>
    <row r="32" spans="1:5" ht="17.25" customHeight="1">
      <c r="A32" s="241"/>
      <c r="B32" s="240" t="s">
        <v>687</v>
      </c>
      <c r="C32" s="239"/>
      <c r="D32" s="238" t="s">
        <v>458</v>
      </c>
      <c r="E32" s="237"/>
    </row>
    <row r="33" spans="1:5" ht="18">
      <c r="A33" s="417" t="s">
        <v>457</v>
      </c>
      <c r="B33" s="417"/>
      <c r="C33" s="239"/>
      <c r="D33" s="415" t="s">
        <v>456</v>
      </c>
      <c r="E33" s="415"/>
    </row>
    <row r="34" spans="1:5" ht="17.25" customHeight="1">
      <c r="A34" s="241"/>
      <c r="B34" s="240" t="s">
        <v>734</v>
      </c>
      <c r="C34" s="239"/>
      <c r="D34" s="238" t="s">
        <v>735</v>
      </c>
      <c r="E34" s="237"/>
    </row>
    <row r="35" spans="1:5" ht="17.25" customHeight="1">
      <c r="A35" s="241"/>
      <c r="B35" s="240" t="s">
        <v>732</v>
      </c>
      <c r="C35" s="239"/>
      <c r="D35" s="238" t="s">
        <v>733</v>
      </c>
      <c r="E35" s="237"/>
    </row>
    <row r="36" spans="1:5" ht="17.25" customHeight="1">
      <c r="A36" s="241"/>
      <c r="B36" s="240" t="s">
        <v>455</v>
      </c>
      <c r="C36" s="239"/>
      <c r="D36" s="238" t="s">
        <v>454</v>
      </c>
      <c r="E36" s="237"/>
    </row>
    <row r="37" spans="1:5" ht="15.75">
      <c r="A37" s="417" t="s">
        <v>453</v>
      </c>
      <c r="B37" s="417"/>
      <c r="C37" s="239"/>
      <c r="D37" s="415" t="s">
        <v>452</v>
      </c>
      <c r="E37" s="415" t="s">
        <v>452</v>
      </c>
    </row>
    <row r="38" spans="1:5" ht="17.25" customHeight="1">
      <c r="A38" s="241"/>
      <c r="B38" s="240" t="s">
        <v>451</v>
      </c>
      <c r="C38" s="239"/>
      <c r="D38" s="238" t="s">
        <v>450</v>
      </c>
      <c r="E38" s="237"/>
    </row>
    <row r="39" spans="1:5" ht="17.25" customHeight="1">
      <c r="A39" s="241"/>
      <c r="B39" s="240" t="s">
        <v>449</v>
      </c>
      <c r="C39" s="239"/>
      <c r="D39" s="238" t="s">
        <v>448</v>
      </c>
      <c r="E39" s="237"/>
    </row>
    <row r="40" spans="1:5" ht="20.25">
      <c r="A40" s="407" t="s">
        <v>447</v>
      </c>
      <c r="B40" s="407"/>
      <c r="C40" s="239"/>
      <c r="D40" s="409" t="s">
        <v>446</v>
      </c>
      <c r="E40" s="409"/>
    </row>
    <row r="41" spans="1:5" ht="55.15" customHeight="1">
      <c r="A41" s="408" t="s">
        <v>783</v>
      </c>
      <c r="B41" s="408"/>
      <c r="C41" s="239"/>
      <c r="D41" s="406" t="s">
        <v>782</v>
      </c>
      <c r="E41" s="406"/>
    </row>
    <row r="42" spans="1:5" ht="23.25" customHeight="1">
      <c r="A42" s="417" t="s">
        <v>445</v>
      </c>
      <c r="B42" s="417"/>
      <c r="C42" s="239"/>
      <c r="D42" s="415" t="s">
        <v>444</v>
      </c>
      <c r="E42" s="415"/>
    </row>
    <row r="43" spans="1:5" ht="17.25" customHeight="1">
      <c r="A43" s="241"/>
      <c r="B43" s="240" t="s">
        <v>738</v>
      </c>
      <c r="C43" s="239"/>
      <c r="D43" s="238" t="s">
        <v>443</v>
      </c>
      <c r="E43" s="237"/>
    </row>
    <row r="44" spans="1:5" ht="17.25" customHeight="1">
      <c r="A44" s="241"/>
      <c r="B44" s="240" t="s">
        <v>442</v>
      </c>
      <c r="C44" s="239"/>
      <c r="D44" s="238" t="s">
        <v>441</v>
      </c>
      <c r="E44" s="237"/>
    </row>
    <row r="45" spans="1:5" ht="17.25" customHeight="1">
      <c r="A45" s="241"/>
      <c r="B45" s="240" t="s">
        <v>751</v>
      </c>
      <c r="C45" s="239"/>
      <c r="D45" s="238" t="s">
        <v>743</v>
      </c>
      <c r="E45" s="237"/>
    </row>
    <row r="46" spans="1:5" ht="17.25" customHeight="1">
      <c r="A46" s="241"/>
      <c r="B46" s="240" t="s">
        <v>750</v>
      </c>
      <c r="C46" s="239"/>
      <c r="D46" s="238" t="s">
        <v>744</v>
      </c>
      <c r="E46" s="237"/>
    </row>
    <row r="47" spans="1:5" ht="17.25" customHeight="1">
      <c r="A47" s="241"/>
      <c r="B47" s="240" t="s">
        <v>752</v>
      </c>
      <c r="C47" s="239"/>
      <c r="D47" s="238" t="s">
        <v>745</v>
      </c>
      <c r="E47" s="237"/>
    </row>
    <row r="48" spans="1:5" ht="17.25" customHeight="1">
      <c r="A48" s="241"/>
      <c r="B48" s="240" t="s">
        <v>753</v>
      </c>
      <c r="C48" s="239"/>
      <c r="D48" s="238" t="s">
        <v>746</v>
      </c>
      <c r="E48" s="237"/>
    </row>
    <row r="49" spans="1:5" ht="18">
      <c r="A49" s="241"/>
      <c r="B49" s="240" t="s">
        <v>754</v>
      </c>
      <c r="C49" s="239"/>
      <c r="D49" s="238" t="s">
        <v>747</v>
      </c>
      <c r="E49" s="237"/>
    </row>
    <row r="50" spans="1:5" ht="17.25" customHeight="1">
      <c r="A50" s="241"/>
      <c r="B50" s="240" t="s">
        <v>755</v>
      </c>
      <c r="C50" s="239"/>
      <c r="D50" s="238" t="s">
        <v>748</v>
      </c>
      <c r="E50" s="237"/>
    </row>
    <row r="51" spans="1:5" ht="17.25" customHeight="1">
      <c r="A51" s="241"/>
      <c r="B51" s="240" t="s">
        <v>756</v>
      </c>
      <c r="C51" s="239"/>
      <c r="D51" s="238" t="s">
        <v>749</v>
      </c>
      <c r="E51" s="237"/>
    </row>
    <row r="52" spans="1:5" ht="17.25" customHeight="1">
      <c r="A52" s="301"/>
      <c r="B52" s="240"/>
      <c r="C52" s="239"/>
      <c r="D52" s="238"/>
      <c r="E52" s="302"/>
    </row>
    <row r="53" spans="1:5" ht="17.25" customHeight="1">
      <c r="A53" s="417" t="s">
        <v>440</v>
      </c>
      <c r="B53" s="417"/>
      <c r="C53" s="239"/>
      <c r="D53" s="415" t="s">
        <v>439</v>
      </c>
      <c r="E53" s="415"/>
    </row>
    <row r="54" spans="1:5" ht="17.25" customHeight="1">
      <c r="A54" s="241"/>
      <c r="B54" s="240" t="s">
        <v>757</v>
      </c>
      <c r="C54" s="239"/>
      <c r="D54" s="238" t="s">
        <v>762</v>
      </c>
      <c r="E54" s="237"/>
    </row>
    <row r="55" spans="1:5" ht="18">
      <c r="A55" s="241"/>
      <c r="B55" s="240" t="s">
        <v>758</v>
      </c>
      <c r="C55" s="239"/>
      <c r="D55" s="238" t="s">
        <v>763</v>
      </c>
      <c r="E55" s="237"/>
    </row>
    <row r="56" spans="1:5" ht="17.25" customHeight="1">
      <c r="A56" s="241"/>
      <c r="B56" s="240" t="s">
        <v>759</v>
      </c>
      <c r="C56" s="239"/>
      <c r="D56" s="238" t="s">
        <v>764</v>
      </c>
      <c r="E56" s="237"/>
    </row>
    <row r="57" spans="1:5" ht="17.25" customHeight="1">
      <c r="A57" s="241"/>
      <c r="B57" s="240" t="s">
        <v>760</v>
      </c>
      <c r="C57" s="239"/>
      <c r="D57" s="238" t="s">
        <v>765</v>
      </c>
      <c r="E57" s="237"/>
    </row>
    <row r="58" spans="1:5" ht="18">
      <c r="A58" s="241"/>
      <c r="B58" s="240" t="s">
        <v>761</v>
      </c>
      <c r="C58" s="239"/>
      <c r="D58" s="238" t="s">
        <v>766</v>
      </c>
      <c r="E58" s="237"/>
    </row>
    <row r="59" spans="1:5" ht="18">
      <c r="A59" s="417" t="s">
        <v>689</v>
      </c>
      <c r="B59" s="417"/>
      <c r="C59" s="239"/>
      <c r="D59" s="415" t="s">
        <v>688</v>
      </c>
      <c r="E59" s="415"/>
    </row>
    <row r="60" spans="1:5" ht="18">
      <c r="A60" s="241"/>
      <c r="B60" s="418" t="s">
        <v>438</v>
      </c>
      <c r="C60" s="418"/>
      <c r="D60" s="238" t="s">
        <v>437</v>
      </c>
      <c r="E60" s="237"/>
    </row>
    <row r="61" spans="1:5" ht="18">
      <c r="A61" s="304"/>
      <c r="B61" s="418" t="s">
        <v>704</v>
      </c>
      <c r="C61" s="418"/>
      <c r="D61" s="238" t="s">
        <v>703</v>
      </c>
      <c r="E61" s="303"/>
    </row>
    <row r="62" spans="1:5" ht="18">
      <c r="A62" s="304"/>
      <c r="B62" s="418"/>
      <c r="C62" s="418"/>
      <c r="D62" s="238"/>
      <c r="E62" s="303"/>
    </row>
  </sheetData>
  <mergeCells count="54">
    <mergeCell ref="B61:C61"/>
    <mergeCell ref="B60:C60"/>
    <mergeCell ref="B62:C62"/>
    <mergeCell ref="D30:E30"/>
    <mergeCell ref="D33:E33"/>
    <mergeCell ref="A42:B42"/>
    <mergeCell ref="A59:B59"/>
    <mergeCell ref="D37:E37"/>
    <mergeCell ref="D40:E40"/>
    <mergeCell ref="D41:E41"/>
    <mergeCell ref="D42:E42"/>
    <mergeCell ref="D53:E53"/>
    <mergeCell ref="D59:E59"/>
    <mergeCell ref="A37:B37"/>
    <mergeCell ref="A53:B53"/>
    <mergeCell ref="A40:B40"/>
    <mergeCell ref="A41:B41"/>
    <mergeCell ref="A30:B30"/>
    <mergeCell ref="A33:B33"/>
    <mergeCell ref="A18:B18"/>
    <mergeCell ref="A16:B16"/>
    <mergeCell ref="D17:E17"/>
    <mergeCell ref="D18:E18"/>
    <mergeCell ref="D15:E15"/>
    <mergeCell ref="D12:E12"/>
    <mergeCell ref="A12:B12"/>
    <mergeCell ref="D13:E13"/>
    <mergeCell ref="D16:E16"/>
    <mergeCell ref="D14:E14"/>
    <mergeCell ref="A13:B13"/>
    <mergeCell ref="A14:B14"/>
    <mergeCell ref="A15:B15"/>
    <mergeCell ref="A17:B17"/>
    <mergeCell ref="A1:E1"/>
    <mergeCell ref="A2:B2"/>
    <mergeCell ref="D2:E2"/>
    <mergeCell ref="D3:E3"/>
    <mergeCell ref="D4:E4"/>
    <mergeCell ref="A3:B3"/>
    <mergeCell ref="A4:B4"/>
    <mergeCell ref="D5:E5"/>
    <mergeCell ref="D6:E6"/>
    <mergeCell ref="A10:B10"/>
    <mergeCell ref="A11:B11"/>
    <mergeCell ref="D11:E11"/>
    <mergeCell ref="D8:E8"/>
    <mergeCell ref="D9:E9"/>
    <mergeCell ref="A5:B5"/>
    <mergeCell ref="A8:B8"/>
    <mergeCell ref="A6:B6"/>
    <mergeCell ref="A9:B9"/>
    <mergeCell ref="D10:E10"/>
    <mergeCell ref="D7:E7"/>
    <mergeCell ref="A7:B7"/>
  </mergeCells>
  <printOptions horizontalCentered="1"/>
  <pageMargins left="0" right="0" top="0.39370078740157483" bottom="0" header="0.31496062992125984" footer="0.31496062992125984"/>
  <pageSetup paperSize="9" scale="95" orientation="landscape" r:id="rId1"/>
  <rowBreaks count="2" manualBreakCount="2">
    <brk id="14" max="4" man="1"/>
    <brk id="36"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L7"/>
  <sheetViews>
    <sheetView view="pageBreakPreview" zoomScaleNormal="100" zoomScaleSheetLayoutView="100" workbookViewId="0">
      <selection activeCell="Q23" sqref="Q23"/>
    </sheetView>
  </sheetViews>
  <sheetFormatPr defaultColWidth="9.140625" defaultRowHeight="23.25"/>
  <cols>
    <col min="1" max="1" width="18.7109375" style="236" customWidth="1"/>
    <col min="2" max="2" width="50.7109375" style="236" customWidth="1"/>
    <col min="3" max="3" width="4.7109375" style="235" customWidth="1"/>
    <col min="4" max="4" width="50.7109375" style="235" customWidth="1"/>
    <col min="5" max="5" width="18.85546875" style="235" customWidth="1"/>
    <col min="6" max="7" width="9.140625" style="235"/>
    <col min="8" max="8" width="62.42578125" style="235" customWidth="1"/>
    <col min="9" max="16384" width="9.140625" style="235"/>
  </cols>
  <sheetData>
    <row r="1" spans="1:12" s="245" customFormat="1" ht="49.5" customHeight="1">
      <c r="A1" s="400"/>
      <c r="B1" s="400"/>
      <c r="C1" s="400"/>
      <c r="D1" s="400"/>
      <c r="E1" s="400"/>
      <c r="F1" s="246"/>
      <c r="G1" s="246"/>
      <c r="H1" s="246"/>
    </row>
    <row r="2" spans="1:12" s="253" customFormat="1" ht="42" customHeight="1">
      <c r="A2" s="254"/>
      <c r="E2" s="254"/>
    </row>
    <row r="3" spans="1:12" ht="20.25" customHeight="1">
      <c r="A3" s="417" t="s">
        <v>504</v>
      </c>
      <c r="B3" s="417"/>
      <c r="D3" s="423" t="s">
        <v>503</v>
      </c>
      <c r="E3" s="423"/>
    </row>
    <row r="4" spans="1:12" ht="23.25" customHeight="1">
      <c r="A4" s="419" t="s">
        <v>736</v>
      </c>
      <c r="B4" s="419"/>
      <c r="D4" s="420" t="s">
        <v>739</v>
      </c>
      <c r="E4" s="420"/>
    </row>
    <row r="5" spans="1:12" ht="21.75" customHeight="1">
      <c r="A5" s="252" t="s">
        <v>502</v>
      </c>
      <c r="B5" s="251" t="s">
        <v>501</v>
      </c>
      <c r="D5" s="250" t="s">
        <v>500</v>
      </c>
      <c r="E5" s="249" t="s">
        <v>499</v>
      </c>
      <c r="J5" s="248"/>
      <c r="K5" s="247"/>
      <c r="L5" s="247"/>
    </row>
    <row r="6" spans="1:12" ht="30">
      <c r="A6" s="252" t="s">
        <v>737</v>
      </c>
      <c r="B6" s="251" t="s">
        <v>498</v>
      </c>
      <c r="D6" s="250" t="s">
        <v>497</v>
      </c>
      <c r="E6" s="249" t="s">
        <v>496</v>
      </c>
      <c r="J6" s="248"/>
      <c r="K6" s="247"/>
      <c r="L6" s="247"/>
    </row>
    <row r="7" spans="1:12" ht="47.25" customHeight="1">
      <c r="A7" s="421" t="s">
        <v>740</v>
      </c>
      <c r="B7" s="421"/>
      <c r="D7" s="422" t="s">
        <v>495</v>
      </c>
      <c r="E7" s="422"/>
    </row>
  </sheetData>
  <mergeCells count="7">
    <mergeCell ref="A1:E1"/>
    <mergeCell ref="A4:B4"/>
    <mergeCell ref="D4:E4"/>
    <mergeCell ref="A7:B7"/>
    <mergeCell ref="D7:E7"/>
    <mergeCell ref="A3:B3"/>
    <mergeCell ref="D3:E3"/>
  </mergeCells>
  <printOptions horizontalCentered="1" verticalCentered="1"/>
  <pageMargins left="0" right="0" top="0" bottom="0" header="0.3" footer="0.3"/>
  <pageSetup paperSize="9" scale="9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H143"/>
  <sheetViews>
    <sheetView view="pageBreakPreview" topLeftCell="B1" zoomScale="120" zoomScaleNormal="100" zoomScaleSheetLayoutView="120" workbookViewId="0">
      <selection activeCell="Q23" sqref="Q23"/>
    </sheetView>
  </sheetViews>
  <sheetFormatPr defaultColWidth="9.140625" defaultRowHeight="23.25"/>
  <cols>
    <col min="1" max="1" width="18.7109375" style="236" customWidth="1"/>
    <col min="2" max="2" width="50.7109375" style="236" customWidth="1"/>
    <col min="3" max="3" width="4.7109375" style="235" customWidth="1"/>
    <col min="4" max="4" width="50.7109375" style="235" customWidth="1"/>
    <col min="5" max="5" width="17.7109375" style="235" customWidth="1"/>
    <col min="6" max="7" width="9.140625" style="235"/>
    <col min="8" max="8" width="62.42578125" style="235" customWidth="1"/>
    <col min="9" max="16384" width="9.140625" style="235"/>
  </cols>
  <sheetData>
    <row r="1" spans="1:8" s="245" customFormat="1" ht="76.5" customHeight="1">
      <c r="A1" s="400"/>
      <c r="B1" s="400"/>
      <c r="C1" s="400"/>
      <c r="D1" s="400"/>
      <c r="E1" s="400"/>
      <c r="F1" s="246"/>
      <c r="G1" s="246"/>
      <c r="H1" s="246"/>
    </row>
    <row r="2" spans="1:8" s="253" customFormat="1" ht="18.75" customHeight="1">
      <c r="A2" s="254"/>
      <c r="E2" s="254"/>
    </row>
    <row r="3" spans="1:8">
      <c r="A3" s="436" t="s">
        <v>681</v>
      </c>
      <c r="B3" s="436"/>
      <c r="D3" s="437" t="s">
        <v>680</v>
      </c>
      <c r="E3" s="437"/>
    </row>
    <row r="4" spans="1:8" ht="18">
      <c r="A4" s="417" t="s">
        <v>679</v>
      </c>
      <c r="B4" s="417"/>
      <c r="D4" s="429" t="s">
        <v>678</v>
      </c>
      <c r="E4" s="430"/>
    </row>
    <row r="5" spans="1:8" ht="69.599999999999994" customHeight="1">
      <c r="A5" s="416" t="s">
        <v>705</v>
      </c>
      <c r="B5" s="416"/>
      <c r="D5" s="425" t="s">
        <v>677</v>
      </c>
      <c r="E5" s="425"/>
    </row>
    <row r="6" spans="1:8" ht="23.25" customHeight="1">
      <c r="A6" s="417" t="s">
        <v>676</v>
      </c>
      <c r="B6" s="417"/>
      <c r="D6" s="429" t="s">
        <v>675</v>
      </c>
      <c r="E6" s="430"/>
    </row>
    <row r="7" spans="1:8" ht="45.6" customHeight="1">
      <c r="A7" s="408" t="s">
        <v>674</v>
      </c>
      <c r="B7" s="408"/>
      <c r="D7" s="425" t="s">
        <v>723</v>
      </c>
      <c r="E7" s="425"/>
    </row>
    <row r="8" spans="1:8" ht="23.25" customHeight="1">
      <c r="A8" s="417" t="s">
        <v>673</v>
      </c>
      <c r="B8" s="417"/>
      <c r="D8" s="429" t="s">
        <v>672</v>
      </c>
      <c r="E8" s="430"/>
    </row>
    <row r="9" spans="1:8" ht="64.150000000000006" customHeight="1">
      <c r="A9" s="431" t="s">
        <v>671</v>
      </c>
      <c r="B9" s="431"/>
      <c r="D9" s="425" t="s">
        <v>670</v>
      </c>
      <c r="E9" s="425"/>
    </row>
    <row r="10" spans="1:8" ht="23.25" customHeight="1">
      <c r="A10" s="417" t="s">
        <v>669</v>
      </c>
      <c r="B10" s="417"/>
      <c r="D10" s="429" t="s">
        <v>668</v>
      </c>
      <c r="E10" s="430"/>
    </row>
    <row r="11" spans="1:8" ht="21.6" customHeight="1">
      <c r="A11" s="431" t="s">
        <v>667</v>
      </c>
      <c r="B11" s="431"/>
      <c r="D11" s="425" t="s">
        <v>666</v>
      </c>
      <c r="E11" s="425"/>
    </row>
    <row r="12" spans="1:8" ht="23.25" customHeight="1">
      <c r="A12" s="417" t="s">
        <v>665</v>
      </c>
      <c r="B12" s="417"/>
      <c r="D12" s="429" t="s">
        <v>664</v>
      </c>
      <c r="E12" s="430"/>
    </row>
    <row r="13" spans="1:8" ht="65.25" customHeight="1">
      <c r="A13" s="431" t="s">
        <v>722</v>
      </c>
      <c r="B13" s="431"/>
      <c r="D13" s="425" t="s">
        <v>663</v>
      </c>
      <c r="E13" s="425"/>
    </row>
    <row r="14" spans="1:8" ht="23.25" customHeight="1">
      <c r="A14" s="417" t="s">
        <v>662</v>
      </c>
      <c r="B14" s="417"/>
      <c r="D14" s="429" t="s">
        <v>661</v>
      </c>
      <c r="E14" s="430"/>
    </row>
    <row r="15" spans="1:8" ht="34.15" customHeight="1">
      <c r="A15" s="431" t="s">
        <v>706</v>
      </c>
      <c r="B15" s="431"/>
      <c r="D15" s="425" t="s">
        <v>660</v>
      </c>
      <c r="E15" s="425"/>
    </row>
    <row r="16" spans="1:8" ht="23.25" customHeight="1">
      <c r="A16" s="417" t="s">
        <v>659</v>
      </c>
      <c r="B16" s="417"/>
      <c r="D16" s="429" t="s">
        <v>658</v>
      </c>
      <c r="E16" s="430"/>
    </row>
    <row r="17" spans="1:5" ht="30.6" customHeight="1">
      <c r="A17" s="431" t="s">
        <v>657</v>
      </c>
      <c r="B17" s="431"/>
      <c r="D17" s="425" t="s">
        <v>656</v>
      </c>
      <c r="E17" s="425"/>
    </row>
    <row r="18" spans="1:5" ht="23.25" customHeight="1">
      <c r="A18" s="417" t="s">
        <v>655</v>
      </c>
      <c r="B18" s="417"/>
      <c r="D18" s="429" t="s">
        <v>654</v>
      </c>
      <c r="E18" s="430"/>
    </row>
    <row r="19" spans="1:5" ht="61.15" customHeight="1">
      <c r="A19" s="431" t="s">
        <v>708</v>
      </c>
      <c r="B19" s="431"/>
      <c r="D19" s="425" t="s">
        <v>707</v>
      </c>
      <c r="E19" s="425"/>
    </row>
    <row r="20" spans="1:5" ht="23.25" customHeight="1">
      <c r="A20" s="417" t="s">
        <v>653</v>
      </c>
      <c r="B20" s="417"/>
      <c r="D20" s="429" t="s">
        <v>652</v>
      </c>
      <c r="E20" s="430"/>
    </row>
    <row r="21" spans="1:5" ht="43.5" customHeight="1">
      <c r="A21" s="431" t="s">
        <v>651</v>
      </c>
      <c r="B21" s="431"/>
      <c r="D21" s="425" t="s">
        <v>650</v>
      </c>
      <c r="E21" s="425"/>
    </row>
    <row r="22" spans="1:5" ht="23.25" customHeight="1">
      <c r="A22" s="417" t="s">
        <v>649</v>
      </c>
      <c r="B22" s="417"/>
      <c r="D22" s="429" t="s">
        <v>648</v>
      </c>
      <c r="E22" s="430"/>
    </row>
    <row r="23" spans="1:5" ht="43.5" customHeight="1">
      <c r="A23" s="431" t="s">
        <v>647</v>
      </c>
      <c r="B23" s="431"/>
      <c r="D23" s="425" t="s">
        <v>709</v>
      </c>
      <c r="E23" s="425"/>
    </row>
    <row r="24" spans="1:5" s="255" customFormat="1" ht="18">
      <c r="A24" s="432" t="s">
        <v>646</v>
      </c>
      <c r="B24" s="432"/>
      <c r="D24" s="429" t="s">
        <v>645</v>
      </c>
      <c r="E24" s="430"/>
    </row>
    <row r="25" spans="1:5" s="255" customFormat="1" ht="63.75" customHeight="1">
      <c r="A25" s="426" t="s">
        <v>644</v>
      </c>
      <c r="B25" s="426"/>
      <c r="D25" s="425" t="s">
        <v>643</v>
      </c>
      <c r="E25" s="425"/>
    </row>
    <row r="26" spans="1:5" s="255" customFormat="1" ht="23.25" customHeight="1">
      <c r="A26" s="432" t="s">
        <v>642</v>
      </c>
      <c r="B26" s="432"/>
      <c r="D26" s="429" t="s">
        <v>641</v>
      </c>
      <c r="E26" s="430"/>
    </row>
    <row r="27" spans="1:5" s="255" customFormat="1" ht="85.9" customHeight="1">
      <c r="A27" s="426" t="s">
        <v>710</v>
      </c>
      <c r="B27" s="426"/>
      <c r="D27" s="425" t="s">
        <v>640</v>
      </c>
      <c r="E27" s="425"/>
    </row>
    <row r="28" spans="1:5" s="255" customFormat="1" ht="23.25" customHeight="1">
      <c r="A28" s="427" t="s">
        <v>639</v>
      </c>
      <c r="B28" s="427"/>
      <c r="D28" s="428" t="s">
        <v>638</v>
      </c>
      <c r="E28" s="428"/>
    </row>
    <row r="29" spans="1:5" s="255" customFormat="1" ht="36.75" customHeight="1">
      <c r="A29" s="426" t="s">
        <v>637</v>
      </c>
      <c r="B29" s="426"/>
      <c r="D29" s="425" t="s">
        <v>636</v>
      </c>
      <c r="E29" s="425"/>
    </row>
    <row r="30" spans="1:5" s="255" customFormat="1" ht="23.25" customHeight="1">
      <c r="A30" s="427" t="s">
        <v>635</v>
      </c>
      <c r="B30" s="427"/>
      <c r="D30" s="428" t="s">
        <v>634</v>
      </c>
      <c r="E30" s="428"/>
    </row>
    <row r="31" spans="1:5" s="255" customFormat="1" ht="67.900000000000006" customHeight="1">
      <c r="A31" s="426" t="s">
        <v>633</v>
      </c>
      <c r="B31" s="426"/>
      <c r="D31" s="425" t="s">
        <v>632</v>
      </c>
      <c r="E31" s="425"/>
    </row>
    <row r="32" spans="1:5" s="255" customFormat="1" ht="23.25" customHeight="1">
      <c r="A32" s="427" t="s">
        <v>631</v>
      </c>
      <c r="B32" s="427"/>
      <c r="D32" s="428" t="s">
        <v>630</v>
      </c>
      <c r="E32" s="428"/>
    </row>
    <row r="33" spans="1:5" s="255" customFormat="1" ht="127.15" customHeight="1">
      <c r="A33" s="426" t="s">
        <v>629</v>
      </c>
      <c r="B33" s="426"/>
      <c r="D33" s="425" t="s">
        <v>628</v>
      </c>
      <c r="E33" s="425"/>
    </row>
    <row r="34" spans="1:5" s="255" customFormat="1" ht="23.25" customHeight="1">
      <c r="A34" s="427" t="s">
        <v>627</v>
      </c>
      <c r="B34" s="427"/>
      <c r="D34" s="428" t="s">
        <v>626</v>
      </c>
      <c r="E34" s="428"/>
    </row>
    <row r="35" spans="1:5" s="255" customFormat="1" ht="110.45" customHeight="1">
      <c r="A35" s="426" t="s">
        <v>625</v>
      </c>
      <c r="B35" s="426"/>
      <c r="D35" s="425" t="s">
        <v>624</v>
      </c>
      <c r="E35" s="425"/>
    </row>
    <row r="36" spans="1:5" s="255" customFormat="1" ht="23.25" customHeight="1">
      <c r="A36" s="427" t="s">
        <v>623</v>
      </c>
      <c r="B36" s="427"/>
      <c r="D36" s="428" t="s">
        <v>622</v>
      </c>
      <c r="E36" s="428"/>
    </row>
    <row r="37" spans="1:5" s="255" customFormat="1" ht="21.75" customHeight="1">
      <c r="A37" s="424" t="s">
        <v>621</v>
      </c>
      <c r="B37" s="424"/>
      <c r="D37" s="435" t="s">
        <v>620</v>
      </c>
      <c r="E37" s="435"/>
    </row>
    <row r="38" spans="1:5" s="255" customFormat="1" ht="50.45" customHeight="1">
      <c r="A38" s="424" t="s">
        <v>619</v>
      </c>
      <c r="B38" s="424"/>
      <c r="D38" s="425" t="s">
        <v>767</v>
      </c>
      <c r="E38" s="425"/>
    </row>
    <row r="39" spans="1:5" s="255" customFormat="1" ht="28.9" customHeight="1">
      <c r="A39" s="424" t="s">
        <v>618</v>
      </c>
      <c r="B39" s="424"/>
      <c r="D39" s="434" t="s">
        <v>617</v>
      </c>
      <c r="E39" s="425"/>
    </row>
    <row r="40" spans="1:5" s="255" customFormat="1" ht="49.9" customHeight="1">
      <c r="A40" s="424" t="s">
        <v>616</v>
      </c>
      <c r="B40" s="424"/>
      <c r="D40" s="425" t="s">
        <v>768</v>
      </c>
      <c r="E40" s="425"/>
    </row>
    <row r="41" spans="1:5" s="255" customFormat="1" ht="49.9" customHeight="1">
      <c r="A41" s="424" t="s">
        <v>615</v>
      </c>
      <c r="B41" s="424"/>
      <c r="D41" s="425" t="s">
        <v>769</v>
      </c>
      <c r="E41" s="425"/>
    </row>
    <row r="42" spans="1:5" s="255" customFormat="1" ht="29.45" customHeight="1">
      <c r="A42" s="424" t="s">
        <v>614</v>
      </c>
      <c r="B42" s="424"/>
      <c r="D42" s="425" t="s">
        <v>770</v>
      </c>
      <c r="E42" s="425"/>
    </row>
    <row r="43" spans="1:5" s="255" customFormat="1" ht="72" customHeight="1">
      <c r="A43" s="424" t="s">
        <v>613</v>
      </c>
      <c r="B43" s="424"/>
      <c r="D43" s="425" t="s">
        <v>771</v>
      </c>
      <c r="E43" s="425"/>
    </row>
    <row r="44" spans="1:5" s="255" customFormat="1" ht="23.25" customHeight="1">
      <c r="A44" s="427" t="s">
        <v>612</v>
      </c>
      <c r="B44" s="427"/>
      <c r="D44" s="428" t="s">
        <v>611</v>
      </c>
      <c r="E44" s="428"/>
    </row>
    <row r="45" spans="1:5" s="255" customFormat="1" ht="109.15" customHeight="1">
      <c r="A45" s="426" t="s">
        <v>711</v>
      </c>
      <c r="B45" s="426"/>
      <c r="D45" s="425" t="s">
        <v>712</v>
      </c>
      <c r="E45" s="425"/>
    </row>
    <row r="46" spans="1:5" s="255" customFormat="1" ht="23.25" customHeight="1">
      <c r="A46" s="427" t="s">
        <v>713</v>
      </c>
      <c r="B46" s="427"/>
      <c r="D46" s="428" t="s">
        <v>610</v>
      </c>
      <c r="E46" s="428"/>
    </row>
    <row r="47" spans="1:5" s="255" customFormat="1" ht="68.45" customHeight="1">
      <c r="A47" s="424" t="s">
        <v>609</v>
      </c>
      <c r="B47" s="424"/>
      <c r="D47" s="425" t="s">
        <v>772</v>
      </c>
      <c r="E47" s="425"/>
    </row>
    <row r="48" spans="1:5" s="255" customFormat="1" ht="23.25" customHeight="1">
      <c r="A48" s="427" t="s">
        <v>608</v>
      </c>
      <c r="B48" s="427"/>
      <c r="D48" s="428" t="s">
        <v>607</v>
      </c>
      <c r="E48" s="428"/>
    </row>
    <row r="49" spans="1:5" s="255" customFormat="1" ht="64.900000000000006" customHeight="1">
      <c r="A49" s="424" t="s">
        <v>714</v>
      </c>
      <c r="B49" s="424"/>
      <c r="D49" s="425" t="s">
        <v>606</v>
      </c>
      <c r="E49" s="425"/>
    </row>
    <row r="50" spans="1:5" s="255" customFormat="1" ht="22.5" customHeight="1">
      <c r="A50" s="427" t="s">
        <v>605</v>
      </c>
      <c r="B50" s="427"/>
      <c r="D50" s="428" t="s">
        <v>604</v>
      </c>
      <c r="E50" s="428"/>
    </row>
    <row r="51" spans="1:5" s="255" customFormat="1" ht="42" customHeight="1">
      <c r="A51" s="424" t="s">
        <v>603</v>
      </c>
      <c r="B51" s="424"/>
      <c r="D51" s="425" t="s">
        <v>602</v>
      </c>
      <c r="E51" s="425"/>
    </row>
    <row r="52" spans="1:5" s="255" customFormat="1" ht="23.25" customHeight="1">
      <c r="A52" s="432" t="s">
        <v>601</v>
      </c>
      <c r="B52" s="432"/>
      <c r="D52" s="429" t="s">
        <v>600</v>
      </c>
      <c r="E52" s="430"/>
    </row>
    <row r="53" spans="1:5" s="255" customFormat="1" ht="34.5" customHeight="1">
      <c r="A53" s="424" t="s">
        <v>599</v>
      </c>
      <c r="B53" s="424"/>
      <c r="D53" s="425" t="s">
        <v>598</v>
      </c>
      <c r="E53" s="425"/>
    </row>
    <row r="54" spans="1:5" s="255" customFormat="1" ht="23.25" customHeight="1">
      <c r="A54" s="427" t="s">
        <v>597</v>
      </c>
      <c r="B54" s="427"/>
      <c r="D54" s="433" t="s">
        <v>596</v>
      </c>
      <c r="E54" s="433"/>
    </row>
    <row r="55" spans="1:5" s="255" customFormat="1" ht="104.45" customHeight="1">
      <c r="A55" s="424" t="s">
        <v>595</v>
      </c>
      <c r="B55" s="424"/>
      <c r="D55" s="425" t="s">
        <v>715</v>
      </c>
      <c r="E55" s="425"/>
    </row>
    <row r="56" spans="1:5" s="255" customFormat="1" ht="23.25" customHeight="1">
      <c r="A56" s="427" t="s">
        <v>594</v>
      </c>
      <c r="B56" s="427"/>
      <c r="D56" s="428" t="s">
        <v>593</v>
      </c>
      <c r="E56" s="428"/>
    </row>
    <row r="57" spans="1:5" s="255" customFormat="1" ht="130.5" customHeight="1">
      <c r="A57" s="424" t="s">
        <v>592</v>
      </c>
      <c r="B57" s="424"/>
      <c r="D57" s="425" t="s">
        <v>591</v>
      </c>
      <c r="E57" s="425"/>
    </row>
    <row r="58" spans="1:5" s="255" customFormat="1" ht="23.25" customHeight="1">
      <c r="A58" s="427" t="s">
        <v>590</v>
      </c>
      <c r="B58" s="427"/>
      <c r="D58" s="428" t="s">
        <v>589</v>
      </c>
      <c r="E58" s="428"/>
    </row>
    <row r="59" spans="1:5" s="255" customFormat="1" ht="47.25" customHeight="1">
      <c r="A59" s="424" t="s">
        <v>588</v>
      </c>
      <c r="B59" s="424"/>
      <c r="D59" s="425" t="s">
        <v>587</v>
      </c>
      <c r="E59" s="425"/>
    </row>
    <row r="60" spans="1:5" s="255" customFormat="1" ht="23.25" customHeight="1">
      <c r="A60" s="427" t="s">
        <v>586</v>
      </c>
      <c r="B60" s="427"/>
      <c r="D60" s="428" t="s">
        <v>585</v>
      </c>
      <c r="E60" s="428"/>
    </row>
    <row r="61" spans="1:5" s="255" customFormat="1" ht="100.5" customHeight="1">
      <c r="A61" s="424" t="s">
        <v>584</v>
      </c>
      <c r="B61" s="424"/>
      <c r="D61" s="425" t="s">
        <v>773</v>
      </c>
      <c r="E61" s="425"/>
    </row>
    <row r="62" spans="1:5" s="255" customFormat="1" ht="23.25" customHeight="1">
      <c r="A62" s="432" t="s">
        <v>583</v>
      </c>
      <c r="B62" s="432"/>
      <c r="D62" s="429" t="s">
        <v>582</v>
      </c>
      <c r="E62" s="430"/>
    </row>
    <row r="63" spans="1:5" s="255" customFormat="1" ht="57.75" customHeight="1">
      <c r="A63" s="424" t="s">
        <v>581</v>
      </c>
      <c r="B63" s="424"/>
      <c r="D63" s="425" t="s">
        <v>580</v>
      </c>
      <c r="E63" s="425"/>
    </row>
    <row r="64" spans="1:5" s="255" customFormat="1" ht="23.25" customHeight="1">
      <c r="A64" s="432" t="s">
        <v>579</v>
      </c>
      <c r="B64" s="432"/>
      <c r="D64" s="429" t="s">
        <v>578</v>
      </c>
      <c r="E64" s="430"/>
    </row>
    <row r="65" spans="1:5" s="255" customFormat="1" ht="85.9" customHeight="1">
      <c r="A65" s="424" t="s">
        <v>716</v>
      </c>
      <c r="B65" s="424"/>
      <c r="D65" s="425" t="s">
        <v>577</v>
      </c>
      <c r="E65" s="425"/>
    </row>
    <row r="66" spans="1:5" s="255" customFormat="1" ht="23.25" customHeight="1">
      <c r="A66" s="427" t="s">
        <v>576</v>
      </c>
      <c r="B66" s="427"/>
      <c r="D66" s="428" t="s">
        <v>575</v>
      </c>
      <c r="E66" s="428"/>
    </row>
    <row r="67" spans="1:5" s="255" customFormat="1" ht="21.75" customHeight="1">
      <c r="A67" s="424" t="s">
        <v>574</v>
      </c>
      <c r="B67" s="424"/>
      <c r="D67" s="425" t="s">
        <v>573</v>
      </c>
      <c r="E67" s="425"/>
    </row>
    <row r="68" spans="1:5" s="255" customFormat="1" ht="23.25" customHeight="1">
      <c r="A68" s="427" t="s">
        <v>572</v>
      </c>
      <c r="B68" s="427"/>
      <c r="D68" s="428" t="s">
        <v>571</v>
      </c>
      <c r="E68" s="428"/>
    </row>
    <row r="69" spans="1:5" s="255" customFormat="1" ht="88.5" customHeight="1">
      <c r="A69" s="424" t="s">
        <v>570</v>
      </c>
      <c r="B69" s="424"/>
      <c r="D69" s="425" t="s">
        <v>569</v>
      </c>
      <c r="E69" s="425"/>
    </row>
    <row r="70" spans="1:5" s="255" customFormat="1" ht="23.25" customHeight="1">
      <c r="A70" s="427" t="s">
        <v>568</v>
      </c>
      <c r="B70" s="427"/>
      <c r="D70" s="428" t="s">
        <v>567</v>
      </c>
      <c r="E70" s="428"/>
    </row>
    <row r="71" spans="1:5" s="255" customFormat="1" ht="65.45" customHeight="1">
      <c r="A71" s="424" t="s">
        <v>717</v>
      </c>
      <c r="B71" s="424"/>
      <c r="D71" s="425" t="s">
        <v>566</v>
      </c>
      <c r="E71" s="425"/>
    </row>
    <row r="72" spans="1:5" s="255" customFormat="1" ht="23.25" customHeight="1">
      <c r="A72" s="427" t="s">
        <v>565</v>
      </c>
      <c r="B72" s="427"/>
      <c r="D72" s="428" t="s">
        <v>564</v>
      </c>
      <c r="E72" s="428"/>
    </row>
    <row r="73" spans="1:5" s="255" customFormat="1" ht="30" customHeight="1">
      <c r="A73" s="424" t="s">
        <v>563</v>
      </c>
      <c r="B73" s="424"/>
      <c r="D73" s="425" t="s">
        <v>562</v>
      </c>
      <c r="E73" s="425"/>
    </row>
    <row r="74" spans="1:5" s="255" customFormat="1" ht="23.25" customHeight="1">
      <c r="A74" s="427" t="s">
        <v>561</v>
      </c>
      <c r="B74" s="427"/>
      <c r="D74" s="433" t="s">
        <v>560</v>
      </c>
      <c r="E74" s="433"/>
    </row>
    <row r="75" spans="1:5" s="255" customFormat="1" ht="111" customHeight="1">
      <c r="A75" s="424" t="s">
        <v>559</v>
      </c>
      <c r="B75" s="424"/>
      <c r="D75" s="425" t="s">
        <v>558</v>
      </c>
      <c r="E75" s="425"/>
    </row>
    <row r="76" spans="1:5" s="255" customFormat="1" ht="23.25" customHeight="1">
      <c r="A76" s="432" t="s">
        <v>557</v>
      </c>
      <c r="B76" s="432"/>
      <c r="D76" s="429" t="s">
        <v>556</v>
      </c>
      <c r="E76" s="430"/>
    </row>
    <row r="77" spans="1:5" s="255" customFormat="1" ht="23.25" customHeight="1">
      <c r="A77" s="427" t="s">
        <v>555</v>
      </c>
      <c r="B77" s="427"/>
      <c r="D77" s="428" t="s">
        <v>554</v>
      </c>
      <c r="E77" s="428"/>
    </row>
    <row r="78" spans="1:5" s="255" customFormat="1" ht="204.75" customHeight="1">
      <c r="A78" s="424" t="s">
        <v>553</v>
      </c>
      <c r="B78" s="424"/>
      <c r="D78" s="425" t="s">
        <v>774</v>
      </c>
      <c r="E78" s="425"/>
    </row>
    <row r="79" spans="1:5" s="255" customFormat="1" ht="23.25" customHeight="1">
      <c r="A79" s="427" t="s">
        <v>552</v>
      </c>
      <c r="B79" s="427"/>
      <c r="D79" s="428" t="s">
        <v>551</v>
      </c>
      <c r="E79" s="428"/>
    </row>
    <row r="80" spans="1:5" s="255" customFormat="1" ht="194.45" customHeight="1">
      <c r="A80" s="424" t="s">
        <v>718</v>
      </c>
      <c r="B80" s="424"/>
      <c r="D80" s="425" t="s">
        <v>550</v>
      </c>
      <c r="E80" s="425"/>
    </row>
    <row r="81" spans="1:5" s="255" customFormat="1" ht="23.25" customHeight="1">
      <c r="A81" s="432" t="s">
        <v>719</v>
      </c>
      <c r="B81" s="432"/>
      <c r="D81" s="429" t="s">
        <v>549</v>
      </c>
      <c r="E81" s="430"/>
    </row>
    <row r="82" spans="1:5" s="255" customFormat="1" ht="66" customHeight="1">
      <c r="A82" s="438" t="s">
        <v>548</v>
      </c>
      <c r="B82" s="438"/>
      <c r="D82" s="425" t="s">
        <v>547</v>
      </c>
      <c r="E82" s="425"/>
    </row>
    <row r="83" spans="1:5" s="255" customFormat="1" ht="23.25" customHeight="1">
      <c r="A83" s="432" t="s">
        <v>546</v>
      </c>
      <c r="B83" s="432"/>
      <c r="D83" s="429" t="s">
        <v>545</v>
      </c>
      <c r="E83" s="430"/>
    </row>
    <row r="84" spans="1:5" s="255" customFormat="1" ht="66" customHeight="1">
      <c r="A84" s="424" t="s">
        <v>544</v>
      </c>
      <c r="B84" s="424"/>
      <c r="D84" s="425" t="s">
        <v>720</v>
      </c>
      <c r="E84" s="425"/>
    </row>
    <row r="85" spans="1:5" s="255" customFormat="1" ht="23.25" customHeight="1">
      <c r="A85" s="432" t="s">
        <v>543</v>
      </c>
      <c r="B85" s="432"/>
      <c r="D85" s="429" t="s">
        <v>542</v>
      </c>
      <c r="E85" s="430"/>
    </row>
    <row r="86" spans="1:5" s="255" customFormat="1" ht="49.15" customHeight="1">
      <c r="A86" s="424" t="s">
        <v>541</v>
      </c>
      <c r="B86" s="424"/>
      <c r="D86" s="425" t="s">
        <v>540</v>
      </c>
      <c r="E86" s="425"/>
    </row>
    <row r="87" spans="1:5" s="255" customFormat="1" ht="23.25" customHeight="1">
      <c r="A87" s="432" t="s">
        <v>539</v>
      </c>
      <c r="B87" s="432"/>
      <c r="D87" s="429" t="s">
        <v>538</v>
      </c>
      <c r="E87" s="430"/>
    </row>
    <row r="88" spans="1:5" s="255" customFormat="1" ht="43.5" customHeight="1">
      <c r="A88" s="424" t="s">
        <v>537</v>
      </c>
      <c r="B88" s="424"/>
      <c r="D88" s="425" t="s">
        <v>536</v>
      </c>
      <c r="E88" s="425"/>
    </row>
    <row r="89" spans="1:5" s="255" customFormat="1" ht="23.25" customHeight="1">
      <c r="A89" s="432" t="s">
        <v>535</v>
      </c>
      <c r="B89" s="432"/>
      <c r="D89" s="429" t="s">
        <v>534</v>
      </c>
      <c r="E89" s="430"/>
    </row>
    <row r="90" spans="1:5" s="255" customFormat="1" ht="48.6" customHeight="1">
      <c r="A90" s="424" t="s">
        <v>533</v>
      </c>
      <c r="B90" s="424"/>
      <c r="D90" s="425" t="s">
        <v>532</v>
      </c>
      <c r="E90" s="425"/>
    </row>
    <row r="91" spans="1:5" s="255" customFormat="1" ht="23.25" customHeight="1">
      <c r="A91" s="432" t="s">
        <v>531</v>
      </c>
      <c r="B91" s="432"/>
      <c r="D91" s="429" t="s">
        <v>530</v>
      </c>
      <c r="E91" s="430"/>
    </row>
    <row r="92" spans="1:5" s="255" customFormat="1" ht="85.9" customHeight="1">
      <c r="A92" s="424" t="s">
        <v>529</v>
      </c>
      <c r="B92" s="424"/>
      <c r="D92" s="425" t="s">
        <v>528</v>
      </c>
      <c r="E92" s="425"/>
    </row>
    <row r="93" spans="1:5" s="255" customFormat="1" ht="23.25" customHeight="1">
      <c r="A93" s="432" t="s">
        <v>527</v>
      </c>
      <c r="B93" s="432"/>
      <c r="D93" s="429" t="s">
        <v>526</v>
      </c>
      <c r="E93" s="430"/>
    </row>
    <row r="94" spans="1:5" s="255" customFormat="1" ht="134.25" customHeight="1">
      <c r="A94" s="424" t="s">
        <v>525</v>
      </c>
      <c r="B94" s="424"/>
      <c r="D94" s="425" t="s">
        <v>524</v>
      </c>
      <c r="E94" s="425"/>
    </row>
    <row r="95" spans="1:5" s="255" customFormat="1" ht="23.25" customHeight="1">
      <c r="A95" s="432" t="s">
        <v>523</v>
      </c>
      <c r="B95" s="432"/>
      <c r="D95" s="429" t="s">
        <v>522</v>
      </c>
      <c r="E95" s="430"/>
    </row>
    <row r="96" spans="1:5" s="255" customFormat="1" ht="85.15" customHeight="1">
      <c r="A96" s="424" t="s">
        <v>521</v>
      </c>
      <c r="B96" s="424"/>
      <c r="D96" s="425" t="s">
        <v>520</v>
      </c>
      <c r="E96" s="425"/>
    </row>
    <row r="97" spans="1:5" s="255" customFormat="1" ht="23.25" customHeight="1">
      <c r="A97" s="432" t="s">
        <v>519</v>
      </c>
      <c r="B97" s="432"/>
      <c r="D97" s="429" t="s">
        <v>518</v>
      </c>
      <c r="E97" s="430"/>
    </row>
    <row r="98" spans="1:5" s="255" customFormat="1" ht="148.5" customHeight="1">
      <c r="A98" s="424" t="s">
        <v>721</v>
      </c>
      <c r="B98" s="424"/>
      <c r="D98" s="425" t="s">
        <v>517</v>
      </c>
      <c r="E98" s="425"/>
    </row>
    <row r="99" spans="1:5" s="255" customFormat="1" ht="23.25" customHeight="1">
      <c r="A99" s="432" t="s">
        <v>516</v>
      </c>
      <c r="B99" s="432"/>
      <c r="D99" s="429" t="s">
        <v>515</v>
      </c>
      <c r="E99" s="430"/>
    </row>
    <row r="100" spans="1:5" s="255" customFormat="1" ht="63.6" customHeight="1">
      <c r="A100" s="424" t="s">
        <v>514</v>
      </c>
      <c r="B100" s="424"/>
      <c r="D100" s="425" t="s">
        <v>513</v>
      </c>
      <c r="E100" s="425"/>
    </row>
    <row r="101" spans="1:5" s="255" customFormat="1" ht="18">
      <c r="A101" s="432" t="s">
        <v>512</v>
      </c>
      <c r="B101" s="432"/>
      <c r="D101" s="429" t="s">
        <v>511</v>
      </c>
      <c r="E101" s="430"/>
    </row>
    <row r="102" spans="1:5" s="255" customFormat="1" ht="111" customHeight="1">
      <c r="A102" s="424" t="s">
        <v>510</v>
      </c>
      <c r="B102" s="424"/>
      <c r="D102" s="425" t="s">
        <v>509</v>
      </c>
      <c r="E102" s="425"/>
    </row>
    <row r="103" spans="1:5" s="255" customFormat="1" ht="20.25">
      <c r="A103" s="432" t="s">
        <v>508</v>
      </c>
      <c r="B103" s="432"/>
      <c r="D103" s="439" t="s">
        <v>507</v>
      </c>
      <c r="E103" s="439"/>
    </row>
    <row r="104" spans="1:5" s="255" customFormat="1" ht="45" customHeight="1">
      <c r="A104" s="424" t="s">
        <v>506</v>
      </c>
      <c r="B104" s="424"/>
      <c r="D104" s="425" t="s">
        <v>505</v>
      </c>
      <c r="E104" s="425"/>
    </row>
    <row r="105" spans="1:5">
      <c r="D105" s="239"/>
      <c r="E105" s="239"/>
    </row>
    <row r="106" spans="1:5">
      <c r="D106" s="239"/>
      <c r="E106" s="239"/>
    </row>
    <row r="107" spans="1:5">
      <c r="D107" s="239"/>
      <c r="E107" s="239"/>
    </row>
    <row r="108" spans="1:5">
      <c r="D108" s="239"/>
      <c r="E108" s="239"/>
    </row>
    <row r="109" spans="1:5">
      <c r="D109" s="239"/>
      <c r="E109" s="239"/>
    </row>
    <row r="110" spans="1:5">
      <c r="D110" s="239"/>
      <c r="E110" s="239"/>
    </row>
    <row r="111" spans="1:5">
      <c r="D111" s="239"/>
      <c r="E111" s="239"/>
    </row>
    <row r="112" spans="1:5">
      <c r="D112" s="239"/>
      <c r="E112" s="239"/>
    </row>
    <row r="113" spans="1:5">
      <c r="D113" s="239"/>
      <c r="E113" s="239"/>
    </row>
    <row r="114" spans="1:5">
      <c r="D114" s="239"/>
      <c r="E114" s="239"/>
    </row>
    <row r="115" spans="1:5">
      <c r="D115" s="239"/>
      <c r="E115" s="239"/>
    </row>
    <row r="116" spans="1:5" ht="14.25">
      <c r="A116" s="235"/>
      <c r="B116" s="235"/>
      <c r="D116" s="239"/>
      <c r="E116" s="239"/>
    </row>
    <row r="117" spans="1:5" ht="14.25">
      <c r="A117" s="235"/>
      <c r="B117" s="235"/>
      <c r="D117" s="239"/>
      <c r="E117" s="239"/>
    </row>
    <row r="118" spans="1:5" ht="14.25">
      <c r="A118" s="235"/>
      <c r="B118" s="235"/>
      <c r="D118" s="239"/>
      <c r="E118" s="239"/>
    </row>
    <row r="119" spans="1:5" ht="14.25">
      <c r="A119" s="235"/>
      <c r="B119" s="235"/>
      <c r="D119" s="239"/>
      <c r="E119" s="239"/>
    </row>
    <row r="120" spans="1:5" ht="14.25">
      <c r="A120" s="235"/>
      <c r="B120" s="235"/>
      <c r="D120" s="239"/>
      <c r="E120" s="239"/>
    </row>
    <row r="121" spans="1:5" ht="14.25">
      <c r="A121" s="235"/>
      <c r="B121" s="235"/>
      <c r="D121" s="239"/>
      <c r="E121" s="239"/>
    </row>
    <row r="122" spans="1:5" ht="14.25">
      <c r="A122" s="235"/>
      <c r="B122" s="235"/>
      <c r="D122" s="239"/>
      <c r="E122" s="239"/>
    </row>
    <row r="123" spans="1:5" ht="14.25">
      <c r="A123" s="235"/>
      <c r="B123" s="235"/>
      <c r="D123" s="239"/>
      <c r="E123" s="239"/>
    </row>
    <row r="124" spans="1:5" ht="14.25">
      <c r="A124" s="235"/>
      <c r="B124" s="235"/>
      <c r="D124" s="239"/>
      <c r="E124" s="239"/>
    </row>
    <row r="125" spans="1:5" ht="14.25">
      <c r="A125" s="235"/>
      <c r="B125" s="235"/>
      <c r="D125" s="239"/>
      <c r="E125" s="239"/>
    </row>
    <row r="126" spans="1:5" ht="14.25">
      <c r="A126" s="235"/>
      <c r="B126" s="235"/>
      <c r="D126" s="239"/>
      <c r="E126" s="239"/>
    </row>
    <row r="127" spans="1:5" ht="14.25">
      <c r="A127" s="235"/>
      <c r="B127" s="235"/>
      <c r="D127" s="239"/>
      <c r="E127" s="239"/>
    </row>
    <row r="128" spans="1:5" ht="14.25">
      <c r="A128" s="235"/>
      <c r="B128" s="235"/>
      <c r="D128" s="239"/>
      <c r="E128" s="239"/>
    </row>
    <row r="129" spans="1:5" ht="14.25">
      <c r="A129" s="235"/>
      <c r="B129" s="235"/>
      <c r="D129" s="239"/>
      <c r="E129" s="239"/>
    </row>
    <row r="130" spans="1:5" ht="14.25">
      <c r="A130" s="235"/>
      <c r="B130" s="235"/>
      <c r="D130" s="239"/>
      <c r="E130" s="239"/>
    </row>
    <row r="131" spans="1:5" ht="14.25">
      <c r="A131" s="235"/>
      <c r="B131" s="235"/>
      <c r="D131" s="239"/>
      <c r="E131" s="239"/>
    </row>
    <row r="132" spans="1:5" ht="14.25">
      <c r="A132" s="235"/>
      <c r="B132" s="235"/>
      <c r="D132" s="239"/>
      <c r="E132" s="239"/>
    </row>
    <row r="133" spans="1:5" ht="14.25">
      <c r="A133" s="235"/>
      <c r="B133" s="235"/>
      <c r="D133" s="239"/>
      <c r="E133" s="239"/>
    </row>
    <row r="134" spans="1:5" ht="14.25">
      <c r="A134" s="235"/>
      <c r="B134" s="235"/>
      <c r="D134" s="239"/>
      <c r="E134" s="239"/>
    </row>
    <row r="135" spans="1:5" ht="14.25">
      <c r="A135" s="235"/>
      <c r="B135" s="235"/>
      <c r="D135" s="239"/>
      <c r="E135" s="239"/>
    </row>
    <row r="136" spans="1:5" ht="14.25">
      <c r="A136" s="235"/>
      <c r="B136" s="235"/>
      <c r="D136" s="239"/>
      <c r="E136" s="239"/>
    </row>
    <row r="137" spans="1:5" ht="14.25">
      <c r="A137" s="235"/>
      <c r="B137" s="235"/>
      <c r="D137" s="239"/>
      <c r="E137" s="239"/>
    </row>
    <row r="138" spans="1:5" ht="14.25">
      <c r="A138" s="235"/>
      <c r="B138" s="235"/>
      <c r="D138" s="239"/>
      <c r="E138" s="239"/>
    </row>
    <row r="139" spans="1:5" ht="14.25">
      <c r="A139" s="235"/>
      <c r="B139" s="235"/>
      <c r="D139" s="239"/>
      <c r="E139" s="239"/>
    </row>
    <row r="140" spans="1:5" ht="14.25">
      <c r="A140" s="235"/>
      <c r="B140" s="235"/>
      <c r="D140" s="239"/>
      <c r="E140" s="239"/>
    </row>
    <row r="141" spans="1:5" ht="14.25">
      <c r="A141" s="235"/>
      <c r="B141" s="235"/>
      <c r="D141" s="239"/>
      <c r="E141" s="239"/>
    </row>
    <row r="142" spans="1:5" ht="14.25">
      <c r="A142" s="235"/>
      <c r="B142" s="235"/>
      <c r="D142" s="239"/>
      <c r="E142" s="239"/>
    </row>
    <row r="143" spans="1:5" ht="14.25">
      <c r="A143" s="235"/>
      <c r="B143" s="235"/>
      <c r="D143" s="239"/>
      <c r="E143" s="239"/>
    </row>
  </sheetData>
  <mergeCells count="205">
    <mergeCell ref="A95:B95"/>
    <mergeCell ref="D95:E95"/>
    <mergeCell ref="A104:B104"/>
    <mergeCell ref="D104:E104"/>
    <mergeCell ref="A99:B99"/>
    <mergeCell ref="D99:E99"/>
    <mergeCell ref="A100:B100"/>
    <mergeCell ref="D100:E100"/>
    <mergeCell ref="A101:B101"/>
    <mergeCell ref="D101:E101"/>
    <mergeCell ref="A96:B96"/>
    <mergeCell ref="D96:E96"/>
    <mergeCell ref="A102:B102"/>
    <mergeCell ref="D102:E102"/>
    <mergeCell ref="A103:B103"/>
    <mergeCell ref="D103:E103"/>
    <mergeCell ref="A97:B97"/>
    <mergeCell ref="D97:E97"/>
    <mergeCell ref="A98:B98"/>
    <mergeCell ref="D98:E98"/>
    <mergeCell ref="A90:B90"/>
    <mergeCell ref="D90:E90"/>
    <mergeCell ref="A91:B91"/>
    <mergeCell ref="D91:E91"/>
    <mergeCell ref="A93:B93"/>
    <mergeCell ref="D93:E93"/>
    <mergeCell ref="A94:B94"/>
    <mergeCell ref="D94:E94"/>
    <mergeCell ref="A85:B85"/>
    <mergeCell ref="D85:E85"/>
    <mergeCell ref="A92:B92"/>
    <mergeCell ref="D92:E92"/>
    <mergeCell ref="A87:B87"/>
    <mergeCell ref="D87:E87"/>
    <mergeCell ref="A88:B88"/>
    <mergeCell ref="D88:E88"/>
    <mergeCell ref="A89:B89"/>
    <mergeCell ref="D89:E89"/>
    <mergeCell ref="A86:B86"/>
    <mergeCell ref="D86:E86"/>
    <mergeCell ref="A81:B81"/>
    <mergeCell ref="D81:E81"/>
    <mergeCell ref="A82:B82"/>
    <mergeCell ref="D82:E82"/>
    <mergeCell ref="A83:B83"/>
    <mergeCell ref="D83:E83"/>
    <mergeCell ref="A84:B84"/>
    <mergeCell ref="D84:E84"/>
    <mergeCell ref="A79:B79"/>
    <mergeCell ref="D79:E79"/>
    <mergeCell ref="A73:B73"/>
    <mergeCell ref="D73:E73"/>
    <mergeCell ref="A74:B74"/>
    <mergeCell ref="D74:E74"/>
    <mergeCell ref="A80:B80"/>
    <mergeCell ref="D80:E80"/>
    <mergeCell ref="A75:B75"/>
    <mergeCell ref="D75:E75"/>
    <mergeCell ref="A76:B76"/>
    <mergeCell ref="D76:E76"/>
    <mergeCell ref="A77:B77"/>
    <mergeCell ref="D77:E77"/>
    <mergeCell ref="A78:B78"/>
    <mergeCell ref="D78:E78"/>
    <mergeCell ref="A69:B69"/>
    <mergeCell ref="D69:E69"/>
    <mergeCell ref="A70:B70"/>
    <mergeCell ref="D70:E70"/>
    <mergeCell ref="A71:B71"/>
    <mergeCell ref="D71:E71"/>
    <mergeCell ref="A72:B72"/>
    <mergeCell ref="D72:E72"/>
    <mergeCell ref="A1:E1"/>
    <mergeCell ref="A3:B3"/>
    <mergeCell ref="D3:E3"/>
    <mergeCell ref="A4:B4"/>
    <mergeCell ref="D4:E4"/>
    <mergeCell ref="A5:B5"/>
    <mergeCell ref="D5:E5"/>
    <mergeCell ref="A6:B6"/>
    <mergeCell ref="D6:E6"/>
    <mergeCell ref="A7:B7"/>
    <mergeCell ref="D7:E7"/>
    <mergeCell ref="A24:B24"/>
    <mergeCell ref="D24:E24"/>
    <mergeCell ref="A8:B8"/>
    <mergeCell ref="D8:E8"/>
    <mergeCell ref="A9:B9"/>
    <mergeCell ref="D9:E9"/>
    <mergeCell ref="A13:B13"/>
    <mergeCell ref="D13:E13"/>
    <mergeCell ref="A25:B25"/>
    <mergeCell ref="D25:E25"/>
    <mergeCell ref="A26:B26"/>
    <mergeCell ref="D26:E26"/>
    <mergeCell ref="A27:B27"/>
    <mergeCell ref="D27:E27"/>
    <mergeCell ref="A14:B14"/>
    <mergeCell ref="D14:E14"/>
    <mergeCell ref="A10:B10"/>
    <mergeCell ref="D10:E10"/>
    <mergeCell ref="A11:B11"/>
    <mergeCell ref="D11:E11"/>
    <mergeCell ref="A12:B12"/>
    <mergeCell ref="D12:E12"/>
    <mergeCell ref="A15:B15"/>
    <mergeCell ref="D15:E15"/>
    <mergeCell ref="A23:B23"/>
    <mergeCell ref="D23:E23"/>
    <mergeCell ref="A16:B16"/>
    <mergeCell ref="D16:E16"/>
    <mergeCell ref="A17:B17"/>
    <mergeCell ref="A28:B28"/>
    <mergeCell ref="D28:E28"/>
    <mergeCell ref="A29:B29"/>
    <mergeCell ref="D29:E29"/>
    <mergeCell ref="A30:B30"/>
    <mergeCell ref="D30:E30"/>
    <mergeCell ref="A31:B31"/>
    <mergeCell ref="D31:E31"/>
    <mergeCell ref="A32:B32"/>
    <mergeCell ref="D32:E32"/>
    <mergeCell ref="D42:E42"/>
    <mergeCell ref="A33:B33"/>
    <mergeCell ref="D33:E33"/>
    <mergeCell ref="A34:B34"/>
    <mergeCell ref="D34:E34"/>
    <mergeCell ref="A35:B35"/>
    <mergeCell ref="D35:E35"/>
    <mergeCell ref="A36:B36"/>
    <mergeCell ref="D36:E36"/>
    <mergeCell ref="A37:B37"/>
    <mergeCell ref="D37:E37"/>
    <mergeCell ref="D17:E17"/>
    <mergeCell ref="A22:B22"/>
    <mergeCell ref="D22:E22"/>
    <mergeCell ref="A54:B54"/>
    <mergeCell ref="D54:E54"/>
    <mergeCell ref="A51:B51"/>
    <mergeCell ref="D51:E51"/>
    <mergeCell ref="A48:B48"/>
    <mergeCell ref="D48:E48"/>
    <mergeCell ref="A49:B49"/>
    <mergeCell ref="D49:E49"/>
    <mergeCell ref="A50:B50"/>
    <mergeCell ref="D50:E50"/>
    <mergeCell ref="A52:B52"/>
    <mergeCell ref="D52:E52"/>
    <mergeCell ref="A53:B53"/>
    <mergeCell ref="D53:E53"/>
    <mergeCell ref="A39:B39"/>
    <mergeCell ref="D39:E39"/>
    <mergeCell ref="A40:B40"/>
    <mergeCell ref="D40:E40"/>
    <mergeCell ref="A41:B41"/>
    <mergeCell ref="D41:E41"/>
    <mergeCell ref="A42:B42"/>
    <mergeCell ref="A68:B68"/>
    <mergeCell ref="D68:E68"/>
    <mergeCell ref="A18:B18"/>
    <mergeCell ref="D18:E18"/>
    <mergeCell ref="A19:B19"/>
    <mergeCell ref="D19:E19"/>
    <mergeCell ref="A20:B20"/>
    <mergeCell ref="D20:E20"/>
    <mergeCell ref="A21:B21"/>
    <mergeCell ref="D21:E21"/>
    <mergeCell ref="A66:B66"/>
    <mergeCell ref="D66:E66"/>
    <mergeCell ref="A64:B64"/>
    <mergeCell ref="D64:E64"/>
    <mergeCell ref="A65:B65"/>
    <mergeCell ref="D65:E65"/>
    <mergeCell ref="A67:B67"/>
    <mergeCell ref="D67:E67"/>
    <mergeCell ref="A62:B62"/>
    <mergeCell ref="D62:E62"/>
    <mergeCell ref="A57:B57"/>
    <mergeCell ref="D57:E57"/>
    <mergeCell ref="A58:B58"/>
    <mergeCell ref="D58:E58"/>
    <mergeCell ref="A63:B63"/>
    <mergeCell ref="D63:E63"/>
    <mergeCell ref="A45:B45"/>
    <mergeCell ref="D45:E45"/>
    <mergeCell ref="A38:B38"/>
    <mergeCell ref="D38:E38"/>
    <mergeCell ref="A56:B56"/>
    <mergeCell ref="D56:E56"/>
    <mergeCell ref="A55:B55"/>
    <mergeCell ref="D55:E55"/>
    <mergeCell ref="A44:B44"/>
    <mergeCell ref="D44:E44"/>
    <mergeCell ref="A59:B59"/>
    <mergeCell ref="D59:E59"/>
    <mergeCell ref="A60:B60"/>
    <mergeCell ref="D60:E60"/>
    <mergeCell ref="A61:B61"/>
    <mergeCell ref="D61:E61"/>
    <mergeCell ref="A43:B43"/>
    <mergeCell ref="D43:E43"/>
    <mergeCell ref="A46:B46"/>
    <mergeCell ref="D46:E46"/>
    <mergeCell ref="A47:B47"/>
    <mergeCell ref="D47:E47"/>
  </mergeCells>
  <printOptions horizontalCentered="1" verticalCentered="1"/>
  <pageMargins left="0" right="0" top="0" bottom="0" header="0.3" footer="0.3"/>
  <pageSetup paperSize="9" orientation="landscape" r:id="rId1"/>
  <rowBreaks count="11" manualBreakCount="11">
    <brk id="13" max="4" man="1"/>
    <brk id="25" max="4" man="1"/>
    <brk id="33" max="4" man="1"/>
    <brk id="43" max="4" man="1"/>
    <brk id="53" max="4" man="1"/>
    <brk id="61" max="4" man="1"/>
    <brk id="71" max="4" man="1"/>
    <brk id="78" max="4" man="1"/>
    <brk id="86" max="4" man="1"/>
    <brk id="96" max="4" man="1"/>
    <brk id="104" max="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B1"/>
  <sheetViews>
    <sheetView view="pageBreakPreview" topLeftCell="B1" zoomScaleNormal="100" zoomScaleSheetLayoutView="100" workbookViewId="0">
      <selection activeCell="Q23" sqref="Q23"/>
    </sheetView>
  </sheetViews>
  <sheetFormatPr defaultRowHeight="12.75"/>
  <cols>
    <col min="1" max="1" width="12.7109375" customWidth="1"/>
    <col min="2" max="2" width="64.7109375" customWidth="1"/>
  </cols>
  <sheetData>
    <row r="1" spans="1:2" ht="183.75" customHeight="1">
      <c r="A1" s="440" t="s">
        <v>316</v>
      </c>
      <c r="B1" s="440"/>
    </row>
  </sheetData>
  <mergeCells count="1">
    <mergeCell ref="A1:B1"/>
  </mergeCells>
  <phoneticPr fontId="22" type="noConversion"/>
  <printOptions horizontalCentered="1" verticalCentered="1"/>
  <pageMargins left="0" right="0" top="1.4960629921259843" bottom="0" header="0" footer="0"/>
  <pageSetup paperSize="9" orientation="landscape" r:id="rId1"/>
  <rowBreaks count="1" manualBreakCount="1">
    <brk id="1" max="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L16"/>
  <sheetViews>
    <sheetView view="pageBreakPreview" zoomScaleNormal="100" zoomScaleSheetLayoutView="100" workbookViewId="0">
      <selection activeCell="Q23" sqref="Q23"/>
    </sheetView>
  </sheetViews>
  <sheetFormatPr defaultRowHeight="12.75"/>
  <cols>
    <col min="1" max="1" width="25.7109375" customWidth="1"/>
    <col min="2" max="10" width="8.7109375" customWidth="1"/>
    <col min="11" max="11" width="25.7109375" customWidth="1"/>
  </cols>
  <sheetData>
    <row r="1" spans="1:12" s="15" customFormat="1" ht="54" customHeight="1">
      <c r="A1" s="401"/>
      <c r="B1" s="401"/>
      <c r="C1" s="401"/>
      <c r="D1" s="401"/>
      <c r="E1" s="401"/>
      <c r="F1" s="401"/>
      <c r="G1" s="401"/>
      <c r="H1" s="401"/>
      <c r="I1" s="401"/>
      <c r="J1" s="401"/>
      <c r="K1" s="401"/>
    </row>
    <row r="2" spans="1:12" s="33" customFormat="1" ht="20.25">
      <c r="A2" s="449" t="s">
        <v>366</v>
      </c>
      <c r="B2" s="449"/>
      <c r="C2" s="449"/>
      <c r="D2" s="449"/>
      <c r="E2" s="449"/>
      <c r="F2" s="449"/>
      <c r="G2" s="449"/>
      <c r="H2" s="449"/>
      <c r="I2" s="449"/>
      <c r="J2" s="449"/>
      <c r="K2" s="449"/>
      <c r="L2" s="106"/>
    </row>
    <row r="3" spans="1:12" s="33" customFormat="1" ht="20.25">
      <c r="A3" s="449" t="s">
        <v>0</v>
      </c>
      <c r="B3" s="449"/>
      <c r="C3" s="449"/>
      <c r="D3" s="449"/>
      <c r="E3" s="449"/>
      <c r="F3" s="449"/>
      <c r="G3" s="449"/>
      <c r="H3" s="449"/>
      <c r="I3" s="449"/>
      <c r="J3" s="449"/>
      <c r="K3" s="449"/>
      <c r="L3" s="106"/>
    </row>
    <row r="4" spans="1:12" s="33" customFormat="1" ht="15.75" customHeight="1">
      <c r="A4" s="451" t="s">
        <v>367</v>
      </c>
      <c r="B4" s="451"/>
      <c r="C4" s="451"/>
      <c r="D4" s="451"/>
      <c r="E4" s="451"/>
      <c r="F4" s="451"/>
      <c r="G4" s="451"/>
      <c r="H4" s="451"/>
      <c r="I4" s="451"/>
      <c r="J4" s="451"/>
      <c r="K4" s="451"/>
      <c r="L4" s="107"/>
    </row>
    <row r="5" spans="1:12" s="33" customFormat="1" ht="15.75" customHeight="1">
      <c r="A5" s="451" t="s">
        <v>320</v>
      </c>
      <c r="B5" s="451"/>
      <c r="C5" s="451"/>
      <c r="D5" s="451"/>
      <c r="E5" s="451"/>
      <c r="F5" s="451"/>
      <c r="G5" s="451"/>
      <c r="H5" s="451"/>
      <c r="I5" s="451"/>
      <c r="J5" s="451"/>
      <c r="K5" s="451"/>
      <c r="L5" s="107"/>
    </row>
    <row r="6" spans="1:12" s="33" customFormat="1" ht="15.75" customHeight="1">
      <c r="A6" s="451" t="s">
        <v>785</v>
      </c>
      <c r="B6" s="451"/>
      <c r="C6" s="451"/>
      <c r="D6" s="451"/>
      <c r="E6" s="451"/>
      <c r="F6" s="451"/>
      <c r="G6" s="451"/>
      <c r="H6" s="451"/>
      <c r="I6" s="451"/>
      <c r="J6" s="451"/>
      <c r="K6" s="451"/>
      <c r="L6" s="107"/>
    </row>
    <row r="7" spans="1:12" s="33" customFormat="1" ht="18">
      <c r="A7" s="442" t="s">
        <v>283</v>
      </c>
      <c r="B7" s="442"/>
      <c r="K7" s="35" t="s">
        <v>16</v>
      </c>
      <c r="L7" s="122"/>
    </row>
    <row r="8" spans="1:12" s="17" customFormat="1" ht="15.75" customHeight="1">
      <c r="A8" s="446" t="s">
        <v>92</v>
      </c>
      <c r="B8" s="450" t="s">
        <v>1</v>
      </c>
      <c r="C8" s="450"/>
      <c r="D8" s="450"/>
      <c r="E8" s="450" t="s">
        <v>2</v>
      </c>
      <c r="F8" s="450"/>
      <c r="G8" s="450"/>
      <c r="H8" s="450" t="s">
        <v>3</v>
      </c>
      <c r="I8" s="450"/>
      <c r="J8" s="450"/>
      <c r="K8" s="443" t="s">
        <v>68</v>
      </c>
    </row>
    <row r="9" spans="1:12" s="17" customFormat="1" ht="12.75" customHeight="1">
      <c r="A9" s="447"/>
      <c r="B9" s="441" t="s">
        <v>4</v>
      </c>
      <c r="C9" s="441"/>
      <c r="D9" s="441"/>
      <c r="E9" s="441" t="s">
        <v>5</v>
      </c>
      <c r="F9" s="441"/>
      <c r="G9" s="441"/>
      <c r="H9" s="441" t="s">
        <v>6</v>
      </c>
      <c r="I9" s="441"/>
      <c r="J9" s="441"/>
      <c r="K9" s="444"/>
    </row>
    <row r="10" spans="1:12" s="17" customFormat="1" ht="15.75" customHeight="1">
      <c r="A10" s="447"/>
      <c r="B10" s="178" t="s">
        <v>1</v>
      </c>
      <c r="C10" s="178" t="s">
        <v>7</v>
      </c>
      <c r="D10" s="178" t="s">
        <v>8</v>
      </c>
      <c r="E10" s="178" t="s">
        <v>1</v>
      </c>
      <c r="F10" s="178" t="s">
        <v>7</v>
      </c>
      <c r="G10" s="178" t="s">
        <v>8</v>
      </c>
      <c r="H10" s="178" t="s">
        <v>1</v>
      </c>
      <c r="I10" s="178" t="s">
        <v>7</v>
      </c>
      <c r="J10" s="178" t="s">
        <v>8</v>
      </c>
      <c r="K10" s="444"/>
    </row>
    <row r="11" spans="1:12" s="17" customFormat="1" ht="16.5" customHeight="1">
      <c r="A11" s="448"/>
      <c r="B11" s="180" t="s">
        <v>4</v>
      </c>
      <c r="C11" s="180" t="s">
        <v>9</v>
      </c>
      <c r="D11" s="180" t="s">
        <v>10</v>
      </c>
      <c r="E11" s="180" t="s">
        <v>4</v>
      </c>
      <c r="F11" s="180" t="s">
        <v>9</v>
      </c>
      <c r="G11" s="180" t="s">
        <v>10</v>
      </c>
      <c r="H11" s="180" t="s">
        <v>4</v>
      </c>
      <c r="I11" s="180" t="s">
        <v>9</v>
      </c>
      <c r="J11" s="180" t="s">
        <v>10</v>
      </c>
      <c r="K11" s="445"/>
    </row>
    <row r="12" spans="1:12" ht="35.1" customHeight="1" thickBot="1">
      <c r="A12" s="20" t="s">
        <v>6</v>
      </c>
      <c r="B12" s="261">
        <f>SUM(C12:D12)</f>
        <v>9648</v>
      </c>
      <c r="C12" s="261">
        <f t="shared" ref="C12:D15" si="0">I12+F12</f>
        <v>3146</v>
      </c>
      <c r="D12" s="261">
        <f t="shared" si="0"/>
        <v>6502</v>
      </c>
      <c r="E12" s="261">
        <f>SUM(F12:G12)</f>
        <v>6247</v>
      </c>
      <c r="F12" s="305">
        <v>1218</v>
      </c>
      <c r="G12" s="305">
        <v>5029</v>
      </c>
      <c r="H12" s="261">
        <f>SUM(I12:J12)</f>
        <v>3401</v>
      </c>
      <c r="I12" s="26">
        <v>1928</v>
      </c>
      <c r="J12" s="26">
        <v>1473</v>
      </c>
      <c r="K12" s="21" t="s">
        <v>11</v>
      </c>
    </row>
    <row r="13" spans="1:12" ht="35.1" customHeight="1" thickBot="1">
      <c r="A13" s="24" t="s">
        <v>12</v>
      </c>
      <c r="B13" s="262">
        <f>SUM(C13:D13)</f>
        <v>255</v>
      </c>
      <c r="C13" s="262">
        <f t="shared" si="0"/>
        <v>107</v>
      </c>
      <c r="D13" s="262">
        <f t="shared" si="0"/>
        <v>148</v>
      </c>
      <c r="E13" s="262">
        <f>SUM(F13:G13)</f>
        <v>194</v>
      </c>
      <c r="F13" s="306">
        <v>62</v>
      </c>
      <c r="G13" s="306">
        <v>132</v>
      </c>
      <c r="H13" s="262">
        <f>SUM(I13:J13)</f>
        <v>61</v>
      </c>
      <c r="I13" s="27">
        <v>45</v>
      </c>
      <c r="J13" s="27">
        <v>16</v>
      </c>
      <c r="K13" s="25" t="s">
        <v>13</v>
      </c>
    </row>
    <row r="14" spans="1:12" ht="35.1" customHeight="1" thickBot="1">
      <c r="A14" s="22" t="s">
        <v>14</v>
      </c>
      <c r="B14" s="263">
        <f>SUM(C14:D14)</f>
        <v>424</v>
      </c>
      <c r="C14" s="261">
        <f t="shared" si="0"/>
        <v>193</v>
      </c>
      <c r="D14" s="261">
        <f t="shared" si="0"/>
        <v>231</v>
      </c>
      <c r="E14" s="263">
        <f>SUM(F14:G14)</f>
        <v>332</v>
      </c>
      <c r="F14" s="307">
        <v>135</v>
      </c>
      <c r="G14" s="307">
        <v>197</v>
      </c>
      <c r="H14" s="263">
        <f>SUM(I14:J14)</f>
        <v>92</v>
      </c>
      <c r="I14" s="28">
        <v>58</v>
      </c>
      <c r="J14" s="28">
        <v>34</v>
      </c>
      <c r="K14" s="23" t="s">
        <v>15</v>
      </c>
    </row>
    <row r="15" spans="1:12" ht="35.1" customHeight="1">
      <c r="A15" s="258" t="s">
        <v>240</v>
      </c>
      <c r="B15" s="265">
        <f>SUM(C15:D15)</f>
        <v>83</v>
      </c>
      <c r="C15" s="265">
        <f t="shared" si="0"/>
        <v>23</v>
      </c>
      <c r="D15" s="265">
        <f t="shared" si="0"/>
        <v>60</v>
      </c>
      <c r="E15" s="265">
        <f>SUM(F15:G15)</f>
        <v>72</v>
      </c>
      <c r="F15" s="265">
        <v>14</v>
      </c>
      <c r="G15" s="265">
        <v>58</v>
      </c>
      <c r="H15" s="265">
        <f>SUM(I15:J15)</f>
        <v>11</v>
      </c>
      <c r="I15" s="259">
        <v>9</v>
      </c>
      <c r="J15" s="259">
        <v>2</v>
      </c>
      <c r="K15" s="260" t="s">
        <v>411</v>
      </c>
    </row>
    <row r="16" spans="1:12" ht="40.5" customHeight="1">
      <c r="A16" s="363" t="s">
        <v>4</v>
      </c>
      <c r="B16" s="364">
        <f t="shared" ref="B16:I16" si="1">SUM(B12:B15)</f>
        <v>10410</v>
      </c>
      <c r="C16" s="364">
        <f t="shared" si="1"/>
        <v>3469</v>
      </c>
      <c r="D16" s="364">
        <f t="shared" si="1"/>
        <v>6941</v>
      </c>
      <c r="E16" s="364">
        <f t="shared" si="1"/>
        <v>6845</v>
      </c>
      <c r="F16" s="364">
        <f t="shared" si="1"/>
        <v>1429</v>
      </c>
      <c r="G16" s="364">
        <f t="shared" si="1"/>
        <v>5416</v>
      </c>
      <c r="H16" s="364">
        <f t="shared" si="1"/>
        <v>3565</v>
      </c>
      <c r="I16" s="364">
        <f t="shared" si="1"/>
        <v>2040</v>
      </c>
      <c r="J16" s="364">
        <f>SUM(J12:J15)</f>
        <v>1525</v>
      </c>
      <c r="K16" s="365" t="s">
        <v>1</v>
      </c>
    </row>
  </sheetData>
  <mergeCells count="15">
    <mergeCell ref="B9:D9"/>
    <mergeCell ref="E9:G9"/>
    <mergeCell ref="H9:J9"/>
    <mergeCell ref="A1:K1"/>
    <mergeCell ref="A7:B7"/>
    <mergeCell ref="K8:K11"/>
    <mergeCell ref="A8:A11"/>
    <mergeCell ref="A2:K2"/>
    <mergeCell ref="A3:K3"/>
    <mergeCell ref="B8:D8"/>
    <mergeCell ref="E8:G8"/>
    <mergeCell ref="H8:J8"/>
    <mergeCell ref="A4:K4"/>
    <mergeCell ref="A5:K5"/>
    <mergeCell ref="A6:K6"/>
  </mergeCells>
  <phoneticPr fontId="0"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البنوك والتأمين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البنوك والتأمين 2019</Description_Ar>
    <Enabled xmlns="1b323878-974e-4c19-bf08-965c80d4ad54">true</Enabled>
    <PublishingDate xmlns="1b323878-974e-4c19-bf08-965c80d4ad54">2021-01-06T09:13:08+00:00</PublishingDate>
    <CategoryDescription xmlns="http://schemas.microsoft.com/sharepoint.v3">The Annual Bulletin of Banks and Insurance 2019</CategoryDescription>
  </documentManagement>
</p:properties>
</file>

<file path=customXml/itemProps1.xml><?xml version="1.0" encoding="utf-8"?>
<ds:datastoreItem xmlns:ds="http://schemas.openxmlformats.org/officeDocument/2006/customXml" ds:itemID="{C3E38B64-DCBE-4334-857B-38AE0BCE7E3E}">
  <ds:schemaRefs>
    <ds:schemaRef ds:uri="http://schemas.microsoft.com/sharepoint/v3/contenttype/forms"/>
  </ds:schemaRefs>
</ds:datastoreItem>
</file>

<file path=customXml/itemProps2.xml><?xml version="1.0" encoding="utf-8"?>
<ds:datastoreItem xmlns:ds="http://schemas.openxmlformats.org/officeDocument/2006/customXml" ds:itemID="{7AA7879F-FF5D-42CB-A828-081338F07838}"/>
</file>

<file path=customXml/itemProps3.xml><?xml version="1.0" encoding="utf-8"?>
<ds:datastoreItem xmlns:ds="http://schemas.openxmlformats.org/officeDocument/2006/customXml" ds:itemID="{001BFA5E-C38D-47F5-B6B4-42E72583704C}">
  <ds:schemaRefs>
    <ds:schemaRef ds:uri="http://schemas.microsoft.com/office/2006/metadata/properties"/>
    <ds:schemaRef ds:uri="http://purl.org/dc/dcmitype/"/>
    <ds:schemaRef ds:uri="b1657202-86a7-46c3-ba71-02bb0da5a392"/>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schemas.microsoft.com/sharepoint/v3"/>
    <ds:schemaRef ds:uri="http://purl.org/dc/terms/"/>
    <ds:schemaRef ds:uri="http://purl.org/dc/elements/1.1/"/>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25</vt:i4>
      </vt:variant>
    </vt:vector>
  </HeadingPairs>
  <TitlesOfParts>
    <vt:vector size="58" baseType="lpstr">
      <vt:lpstr>نشرة البنوك والتأمين</vt:lpstr>
      <vt:lpstr>Frst</vt:lpstr>
      <vt:lpstr>Preface</vt:lpstr>
      <vt:lpstr>Index</vt:lpstr>
      <vt:lpstr>Introduction</vt:lpstr>
      <vt:lpstr>Data</vt:lpstr>
      <vt:lpstr>Concepts</vt:lpstr>
      <vt:lpstr>CH1</vt:lpstr>
      <vt:lpstr>1</vt:lpstr>
      <vt:lpstr>2</vt:lpstr>
      <vt:lpstr>3</vt:lpstr>
      <vt:lpstr>4</vt:lpstr>
      <vt:lpstr>5</vt:lpstr>
      <vt:lpstr>6</vt:lpstr>
      <vt:lpstr>7</vt:lpstr>
      <vt:lpstr>8</vt:lpstr>
      <vt:lpstr>9</vt:lpstr>
      <vt:lpstr>10</vt:lpstr>
      <vt:lpstr>11</vt:lpstr>
      <vt:lpstr>CH2</vt:lpstr>
      <vt:lpstr>1 (2)</vt:lpstr>
      <vt:lpstr>2 (2)</vt:lpstr>
      <vt:lpstr>3 (2)</vt:lpstr>
      <vt:lpstr>4 (2)</vt:lpstr>
      <vt:lpstr>5 (2)</vt:lpstr>
      <vt:lpstr>6 (2)</vt:lpstr>
      <vt:lpstr>7 (2)</vt:lpstr>
      <vt:lpstr>8 (2)</vt:lpstr>
      <vt:lpstr>9 (2)</vt:lpstr>
      <vt:lpstr>10 (2)</vt:lpstr>
      <vt:lpstr>11 (2)</vt:lpstr>
      <vt:lpstr>12(2)</vt:lpstr>
      <vt:lpstr>Sheet2</vt:lpstr>
      <vt:lpstr>'1'!Print_Area</vt:lpstr>
      <vt:lpstr>'1 (2)'!Print_Area</vt:lpstr>
      <vt:lpstr>'10'!Print_Area</vt:lpstr>
      <vt:lpstr>'10 (2)'!Print_Area</vt:lpstr>
      <vt:lpstr>'11'!Print_Area</vt:lpstr>
      <vt:lpstr>'11 (2)'!Print_Area</vt:lpstr>
      <vt:lpstr>'12(2)'!Print_Area</vt:lpstr>
      <vt:lpstr>'5'!Print_Area</vt:lpstr>
      <vt:lpstr>'7'!Print_Area</vt:lpstr>
      <vt:lpstr>'8'!Print_Area</vt:lpstr>
      <vt:lpstr>'8 (2)'!Print_Area</vt:lpstr>
      <vt:lpstr>'9'!Print_Area</vt:lpstr>
      <vt:lpstr>'CH1'!Print_Area</vt:lpstr>
      <vt:lpstr>'CH2'!Print_Area</vt:lpstr>
      <vt:lpstr>Concepts!Print_Area</vt:lpstr>
      <vt:lpstr>Data!Print_Area</vt:lpstr>
      <vt:lpstr>Frst!Print_Area</vt:lpstr>
      <vt:lpstr>Index!Print_Area</vt:lpstr>
      <vt:lpstr>Introduction!Print_Area</vt:lpstr>
      <vt:lpstr>Preface!Print_Area</vt:lpstr>
      <vt:lpstr>'نشرة البنوك والتأمين'!Print_Area</vt:lpstr>
      <vt:lpstr>Concepts!Print_Titles</vt:lpstr>
      <vt:lpstr>Data!Print_Titles</vt:lpstr>
      <vt:lpstr>Index!Print_Titles</vt:lpstr>
      <vt:lpstr>Introduction!Print_Titles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Banks and Insurance 2019</dc:title>
  <dc:creator>mszaher</dc:creator>
  <cp:keywords>Qatar; Economic; Planning and Statistics Authority; PSA</cp:keywords>
  <cp:lastModifiedBy>Fatma Khalaf Ali Alboainian</cp:lastModifiedBy>
  <cp:lastPrinted>2020-12-27T08:01:10Z</cp:lastPrinted>
  <dcterms:created xsi:type="dcterms:W3CDTF">2008-05-19T09:01:20Z</dcterms:created>
  <dcterms:modified xsi:type="dcterms:W3CDTF">2021-01-06T08:36:38Z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Authority|e65649f4-24d1-441c-884c-448bd6b7a8f9;#645;#Economic|d7e8a056-d6ab-482e-bf61-3a160944221a;#179;#Qatar|f05dbc2b-1feb-4985-afc3-58e9ce18885a</vt:lpwstr>
  </property>
  <property fmtid="{D5CDD505-2E9C-101B-9397-08002B2CF9AE}" pid="4" name="CategoryDescription">
    <vt:lpwstr>The Annual Bulletin of Banks and Insurance 2019</vt:lpwstr>
  </property>
  <property fmtid="{D5CDD505-2E9C-101B-9397-08002B2CF9AE}" pid="5" name="Hashtags">
    <vt:lpwstr>58;#StatisticalAbstract|c2f418c2-a295-4bd1-af99-d5d586494613</vt:lpwstr>
  </property>
</Properties>
</file>